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正光\Documents\Office のカスタム テンプレート\"/>
    </mc:Choice>
  </mc:AlternateContent>
  <bookViews>
    <workbookView xWindow="0" yWindow="0" windowWidth="23040" windowHeight="8532" tabRatio="431" activeTab="5"/>
  </bookViews>
  <sheets>
    <sheet name="2015" sheetId="47" r:id="rId1"/>
    <sheet name="2016" sheetId="48" r:id="rId2"/>
    <sheet name="2017" sheetId="49" r:id="rId3"/>
    <sheet name="2018" sheetId="45" r:id="rId4"/>
    <sheet name="2019" sheetId="46" r:id="rId5"/>
    <sheet name="2020" sheetId="50" r:id="rId6"/>
  </sheets>
  <calcPr calcId="152511"/>
</workbook>
</file>

<file path=xl/calcChain.xml><?xml version="1.0" encoding="utf-8"?>
<calcChain xmlns="http://schemas.openxmlformats.org/spreadsheetml/2006/main">
  <c r="DX41" i="50" l="1"/>
  <c r="DW41" i="50"/>
  <c r="DV41" i="50"/>
  <c r="DU41" i="50"/>
  <c r="DX40" i="50"/>
  <c r="DW40" i="50"/>
  <c r="DV40" i="50"/>
  <c r="DU40" i="50"/>
  <c r="DX39" i="50"/>
  <c r="DW39" i="50"/>
  <c r="DV39" i="50"/>
  <c r="DU39" i="50"/>
  <c r="DX38" i="50"/>
  <c r="DW38" i="50"/>
  <c r="DV38" i="50"/>
  <c r="DU38" i="50"/>
  <c r="DX37" i="50"/>
  <c r="DW37" i="50"/>
  <c r="DV37" i="50"/>
  <c r="DU37" i="50"/>
  <c r="DX36" i="50"/>
  <c r="DW36" i="50"/>
  <c r="DV36" i="50"/>
  <c r="DU36" i="50"/>
  <c r="DX35" i="50"/>
  <c r="DW35" i="50"/>
  <c r="DV35" i="50"/>
  <c r="DU35" i="50"/>
  <c r="DX34" i="50"/>
  <c r="DW34" i="50"/>
  <c r="DV34" i="50"/>
  <c r="DU34" i="50"/>
  <c r="DX33" i="50"/>
  <c r="DW33" i="50"/>
  <c r="DV33" i="50"/>
  <c r="DU33" i="50"/>
  <c r="DX32" i="50"/>
  <c r="DW32" i="50"/>
  <c r="DV32" i="50"/>
  <c r="DU32" i="50"/>
  <c r="DX31" i="50"/>
  <c r="DW31" i="50"/>
  <c r="DV31" i="50"/>
  <c r="DU31" i="50"/>
  <c r="DX30" i="50"/>
  <c r="DW30" i="50"/>
  <c r="DV30" i="50"/>
  <c r="DU30" i="50"/>
  <c r="DK29" i="50"/>
  <c r="DX28" i="50"/>
  <c r="DW28" i="50"/>
  <c r="DV28" i="50"/>
  <c r="DU28" i="50"/>
  <c r="DX27" i="50"/>
  <c r="DW27" i="50"/>
  <c r="DV27" i="50"/>
  <c r="DU27" i="50"/>
  <c r="DX26" i="50"/>
  <c r="DW26" i="50"/>
  <c r="DV26" i="50"/>
  <c r="DU26" i="50"/>
  <c r="DX25" i="50"/>
  <c r="DW25" i="50"/>
  <c r="DV25" i="50"/>
  <c r="DU25" i="50"/>
  <c r="DX24" i="50"/>
  <c r="DW24" i="50"/>
  <c r="DV24" i="50"/>
  <c r="DU24" i="50"/>
  <c r="DX23" i="50"/>
  <c r="DW23" i="50"/>
  <c r="DV23" i="50"/>
  <c r="DU23" i="50"/>
  <c r="DX22" i="50"/>
  <c r="DW22" i="50"/>
  <c r="DV22" i="50"/>
  <c r="DU22" i="50"/>
  <c r="DX21" i="50"/>
  <c r="DW21" i="50"/>
  <c r="DV21" i="50"/>
  <c r="DU21" i="50"/>
  <c r="DX20" i="50"/>
  <c r="DW20" i="50"/>
  <c r="DV20" i="50"/>
  <c r="DU20" i="50"/>
  <c r="DX19" i="50"/>
  <c r="DW19" i="50"/>
  <c r="DV19" i="50"/>
  <c r="DU19" i="50"/>
  <c r="DX18" i="50"/>
  <c r="DW18" i="50"/>
  <c r="DV18" i="50"/>
  <c r="DU18" i="50"/>
  <c r="DX17" i="50"/>
  <c r="DW17" i="50"/>
  <c r="DV17" i="50"/>
  <c r="DU17" i="50"/>
  <c r="DK16" i="50"/>
  <c r="DX15" i="50"/>
  <c r="DW15" i="50"/>
  <c r="DV15" i="50"/>
  <c r="DU15" i="50"/>
  <c r="DX14" i="50"/>
  <c r="DW14" i="50"/>
  <c r="DV14" i="50"/>
  <c r="DU14" i="50"/>
  <c r="DX13" i="50"/>
  <c r="DW13" i="50"/>
  <c r="DV13" i="50"/>
  <c r="DU13" i="50"/>
  <c r="DX12" i="50"/>
  <c r="DW12" i="50"/>
  <c r="DV12" i="50"/>
  <c r="DU12" i="50"/>
  <c r="DX11" i="50"/>
  <c r="DW11" i="50"/>
  <c r="DV11" i="50"/>
  <c r="DU11" i="50"/>
  <c r="DX10" i="50"/>
  <c r="DW10" i="50"/>
  <c r="DV10" i="50"/>
  <c r="DU10" i="50"/>
  <c r="DX9" i="50"/>
  <c r="DW9" i="50"/>
  <c r="DV9" i="50"/>
  <c r="DU9" i="50"/>
  <c r="DX8" i="50"/>
  <c r="DW8" i="50"/>
  <c r="DV8" i="50"/>
  <c r="DU8" i="50"/>
  <c r="DX7" i="50"/>
  <c r="DW7" i="50"/>
  <c r="DV7" i="50"/>
  <c r="DU7" i="50"/>
  <c r="DX6" i="50"/>
  <c r="DW6" i="50"/>
  <c r="DV6" i="50"/>
  <c r="DU6" i="50"/>
  <c r="DX5" i="50"/>
  <c r="DW5" i="50"/>
  <c r="DV5" i="50"/>
  <c r="DU5" i="50"/>
  <c r="DX4" i="50"/>
  <c r="DW4" i="50"/>
  <c r="DV4" i="50"/>
  <c r="DU4" i="50"/>
  <c r="DK3" i="50"/>
  <c r="DK2" i="50"/>
  <c r="DY40" i="50" l="1"/>
  <c r="DZ40" i="50" s="1"/>
  <c r="DW54" i="50"/>
  <c r="DW50" i="50"/>
  <c r="DY36" i="50"/>
  <c r="DZ36" i="50" s="1"/>
  <c r="DW49" i="50"/>
  <c r="DY35" i="50"/>
  <c r="DZ35" i="50" s="1"/>
  <c r="DY30" i="50"/>
  <c r="DZ30" i="50" s="1"/>
  <c r="DW44" i="50"/>
  <c r="DW47" i="50"/>
  <c r="DY33" i="50"/>
  <c r="DZ33" i="50" s="1"/>
  <c r="DY32" i="50"/>
  <c r="DZ32" i="50" s="1"/>
  <c r="DY39" i="50"/>
  <c r="DZ39" i="50" s="1"/>
  <c r="DY38" i="50"/>
  <c r="DZ38" i="50" s="1"/>
  <c r="DY20" i="50"/>
  <c r="DZ20" i="50" s="1"/>
  <c r="DW46" i="50"/>
  <c r="DY41" i="50"/>
  <c r="DZ41" i="50" s="1"/>
  <c r="DW55" i="50"/>
  <c r="DY37" i="50"/>
  <c r="DZ37" i="50" s="1"/>
  <c r="DY34" i="50"/>
  <c r="DZ34" i="50" s="1"/>
  <c r="DW48" i="50"/>
  <c r="DY31" i="50"/>
  <c r="DZ31" i="50" s="1"/>
  <c r="DW45" i="50"/>
  <c r="DW52" i="50"/>
  <c r="DW51" i="50"/>
  <c r="DW53" i="50"/>
  <c r="DY19" i="50"/>
  <c r="DZ19" i="50" s="1"/>
  <c r="DY18" i="50"/>
  <c r="DZ18" i="50" s="1"/>
  <c r="DX55" i="50"/>
  <c r="DX54" i="50"/>
  <c r="DX53" i="50"/>
  <c r="DX52" i="50"/>
  <c r="DX51" i="50"/>
  <c r="DX50" i="50"/>
  <c r="DX48" i="50"/>
  <c r="DX47" i="50"/>
  <c r="DX46" i="50"/>
  <c r="DX45" i="50"/>
  <c r="DY17" i="50"/>
  <c r="DZ17" i="50" s="1"/>
  <c r="DX44" i="50"/>
  <c r="DX49" i="50"/>
  <c r="DU44" i="50"/>
  <c r="DU46" i="50"/>
  <c r="DU48" i="50"/>
  <c r="DU50" i="50"/>
  <c r="DU52" i="50"/>
  <c r="DU55" i="50"/>
  <c r="DU45" i="50"/>
  <c r="DU47" i="50"/>
  <c r="DU49" i="50"/>
  <c r="DU51" i="50"/>
  <c r="DU53" i="50"/>
  <c r="DU54" i="50"/>
  <c r="DY22" i="50"/>
  <c r="DZ22" i="50" s="1"/>
  <c r="DY24" i="50"/>
  <c r="DZ24" i="50" s="1"/>
  <c r="DY26" i="50"/>
  <c r="DZ26" i="50" s="1"/>
  <c r="DY28" i="50"/>
  <c r="DZ28" i="50" s="1"/>
  <c r="DY21" i="50"/>
  <c r="DZ21" i="50" s="1"/>
  <c r="DY23" i="50"/>
  <c r="DZ23" i="50" s="1"/>
  <c r="DY25" i="50"/>
  <c r="DZ25" i="50" s="1"/>
  <c r="DY27" i="50"/>
  <c r="DZ27" i="50" s="1"/>
  <c r="DV44" i="50"/>
  <c r="DV46" i="50"/>
  <c r="DV48" i="50"/>
  <c r="DV50" i="50"/>
  <c r="DV52" i="50"/>
  <c r="DV54" i="50"/>
  <c r="DV55" i="50"/>
  <c r="DY14" i="50"/>
  <c r="DY5" i="50"/>
  <c r="DZ5" i="50" s="1"/>
  <c r="DY7" i="50"/>
  <c r="DY9" i="50"/>
  <c r="DZ9" i="50" s="1"/>
  <c r="DY11" i="50"/>
  <c r="DZ11" i="50" s="1"/>
  <c r="DY13" i="50"/>
  <c r="DZ13" i="50" s="1"/>
  <c r="DY4" i="50"/>
  <c r="DY6" i="50"/>
  <c r="DY8" i="50"/>
  <c r="DY10" i="50"/>
  <c r="DY12" i="50"/>
  <c r="DV45" i="50"/>
  <c r="DV47" i="50"/>
  <c r="DV49" i="50"/>
  <c r="DV51" i="50"/>
  <c r="DV53" i="50"/>
  <c r="DY15" i="50"/>
  <c r="DI57" i="49"/>
  <c r="DI56" i="49"/>
  <c r="DU55" i="49"/>
  <c r="DI55" i="49"/>
  <c r="DI54" i="49"/>
  <c r="DI53" i="49"/>
  <c r="DV52" i="49"/>
  <c r="DI52" i="49"/>
  <c r="DU51" i="49"/>
  <c r="DI51" i="49"/>
  <c r="DI50" i="49"/>
  <c r="DI49" i="49"/>
  <c r="DI48" i="49"/>
  <c r="DS47" i="49"/>
  <c r="DT46" i="49"/>
  <c r="DU45" i="49"/>
  <c r="DS44" i="49"/>
  <c r="DI44" i="49"/>
  <c r="DI43" i="49"/>
  <c r="DJ43" i="49" s="1"/>
  <c r="DK43" i="49" s="1"/>
  <c r="DV41" i="49"/>
  <c r="DU41" i="49"/>
  <c r="DT41" i="49"/>
  <c r="DW41" i="49" s="1"/>
  <c r="DX41" i="49" s="1"/>
  <c r="DS41" i="49"/>
  <c r="DV40" i="49"/>
  <c r="DU40" i="49"/>
  <c r="DW40" i="49" s="1"/>
  <c r="DX40" i="49" s="1"/>
  <c r="DT40" i="49"/>
  <c r="DS40" i="49"/>
  <c r="DV39" i="49"/>
  <c r="DW39" i="49" s="1"/>
  <c r="DX39" i="49" s="1"/>
  <c r="DU39" i="49"/>
  <c r="DT39" i="49"/>
  <c r="DS39" i="49"/>
  <c r="DW38" i="49"/>
  <c r="DX38" i="49" s="1"/>
  <c r="DV38" i="49"/>
  <c r="DU38" i="49"/>
  <c r="DT38" i="49"/>
  <c r="DS38" i="49"/>
  <c r="DV37" i="49"/>
  <c r="DU37" i="49"/>
  <c r="DT37" i="49"/>
  <c r="DW37" i="49" s="1"/>
  <c r="DX37" i="49" s="1"/>
  <c r="DS37" i="49"/>
  <c r="DV36" i="49"/>
  <c r="DU36" i="49"/>
  <c r="DW36" i="49" s="1"/>
  <c r="DX36" i="49" s="1"/>
  <c r="DT36" i="49"/>
  <c r="DS36" i="49"/>
  <c r="DW35" i="49"/>
  <c r="DX35" i="49" s="1"/>
  <c r="DV35" i="49"/>
  <c r="DU35" i="49"/>
  <c r="DT35" i="49"/>
  <c r="DS35" i="49"/>
  <c r="DV34" i="49"/>
  <c r="DU34" i="49"/>
  <c r="DT34" i="49"/>
  <c r="DW34" i="49" s="1"/>
  <c r="DX34" i="49" s="1"/>
  <c r="DS34" i="49"/>
  <c r="DM34" i="49"/>
  <c r="DV33" i="49"/>
  <c r="DW33" i="49" s="1"/>
  <c r="DX33" i="49" s="1"/>
  <c r="DU33" i="49"/>
  <c r="DT33" i="49"/>
  <c r="DS33" i="49"/>
  <c r="DM33" i="49"/>
  <c r="DW32" i="49"/>
  <c r="DX32" i="49" s="1"/>
  <c r="DV32" i="49"/>
  <c r="DU32" i="49"/>
  <c r="DT32" i="49"/>
  <c r="DS32" i="49"/>
  <c r="DM32" i="49"/>
  <c r="DV31" i="49"/>
  <c r="DU31" i="49"/>
  <c r="DT31" i="49"/>
  <c r="DW31" i="49" s="1"/>
  <c r="DX31" i="49" s="1"/>
  <c r="DS31" i="49"/>
  <c r="DM31" i="49"/>
  <c r="DV30" i="49"/>
  <c r="DU30" i="49"/>
  <c r="DT30" i="49"/>
  <c r="DW30" i="49" s="1"/>
  <c r="DX30" i="49" s="1"/>
  <c r="DS30" i="49"/>
  <c r="DN30" i="49"/>
  <c r="DN31" i="49" s="1"/>
  <c r="DN32" i="49" s="1"/>
  <c r="DN33" i="49" s="1"/>
  <c r="DM30" i="49"/>
  <c r="DI29" i="49"/>
  <c r="DW28" i="49"/>
  <c r="DX28" i="49" s="1"/>
  <c r="DV28" i="49"/>
  <c r="DU28" i="49"/>
  <c r="DT28" i="49"/>
  <c r="DS28" i="49"/>
  <c r="DV27" i="49"/>
  <c r="DU27" i="49"/>
  <c r="DT27" i="49"/>
  <c r="DW27" i="49" s="1"/>
  <c r="DX27" i="49" s="1"/>
  <c r="DS27" i="49"/>
  <c r="DW26" i="49"/>
  <c r="DX26" i="49" s="1"/>
  <c r="DV26" i="49"/>
  <c r="DU26" i="49"/>
  <c r="DT26" i="49"/>
  <c r="DS26" i="49"/>
  <c r="DV25" i="49"/>
  <c r="DU25" i="49"/>
  <c r="DT25" i="49"/>
  <c r="DW25" i="49" s="1"/>
  <c r="DX25" i="49" s="1"/>
  <c r="DS25" i="49"/>
  <c r="DW24" i="49"/>
  <c r="DX24" i="49" s="1"/>
  <c r="DV24" i="49"/>
  <c r="DU24" i="49"/>
  <c r="DT24" i="49"/>
  <c r="DS24" i="49"/>
  <c r="DV23" i="49"/>
  <c r="DU23" i="49"/>
  <c r="DT23" i="49"/>
  <c r="DW23" i="49" s="1"/>
  <c r="DX23" i="49" s="1"/>
  <c r="DS23" i="49"/>
  <c r="DW22" i="49"/>
  <c r="DX22" i="49" s="1"/>
  <c r="DV22" i="49"/>
  <c r="DU22" i="49"/>
  <c r="DT22" i="49"/>
  <c r="DS22" i="49"/>
  <c r="DV21" i="49"/>
  <c r="DU21" i="49"/>
  <c r="DT21" i="49"/>
  <c r="DW21" i="49" s="1"/>
  <c r="DX21" i="49" s="1"/>
  <c r="DS21" i="49"/>
  <c r="DM21" i="49"/>
  <c r="DV20" i="49"/>
  <c r="DU20" i="49"/>
  <c r="DW20" i="49" s="1"/>
  <c r="DX20" i="49" s="1"/>
  <c r="DT20" i="49"/>
  <c r="DS20" i="49"/>
  <c r="DM20" i="49"/>
  <c r="DW19" i="49"/>
  <c r="DV19" i="49"/>
  <c r="DU19" i="49"/>
  <c r="DT19" i="49"/>
  <c r="DS19" i="49"/>
  <c r="DM19" i="49"/>
  <c r="DV18" i="49"/>
  <c r="DU18" i="49"/>
  <c r="DT18" i="49"/>
  <c r="DW18" i="49" s="1"/>
  <c r="DX18" i="49" s="1"/>
  <c r="DS18" i="49"/>
  <c r="DM18" i="49"/>
  <c r="DV17" i="49"/>
  <c r="DU17" i="49"/>
  <c r="DT17" i="49"/>
  <c r="DS17" i="49"/>
  <c r="DN17" i="49"/>
  <c r="DN18" i="49" s="1"/>
  <c r="DN19" i="49" s="1"/>
  <c r="DM17" i="49"/>
  <c r="DI16" i="49"/>
  <c r="DW15" i="49"/>
  <c r="DV15" i="49"/>
  <c r="DV55" i="49" s="1"/>
  <c r="DU15" i="49"/>
  <c r="DT15" i="49"/>
  <c r="DT55" i="49" s="1"/>
  <c r="DS15" i="49"/>
  <c r="DS55" i="49" s="1"/>
  <c r="DV14" i="49"/>
  <c r="DV54" i="49" s="1"/>
  <c r="DU14" i="49"/>
  <c r="DU54" i="49" s="1"/>
  <c r="DT14" i="49"/>
  <c r="DS14" i="49"/>
  <c r="DS54" i="49" s="1"/>
  <c r="DW13" i="49"/>
  <c r="DV13" i="49"/>
  <c r="DV53" i="49" s="1"/>
  <c r="DU13" i="49"/>
  <c r="DU53" i="49" s="1"/>
  <c r="DT13" i="49"/>
  <c r="DT53" i="49" s="1"/>
  <c r="DS13" i="49"/>
  <c r="DS53" i="49" s="1"/>
  <c r="DV12" i="49"/>
  <c r="DU12" i="49"/>
  <c r="DU52" i="49" s="1"/>
  <c r="DT12" i="49"/>
  <c r="DT52" i="49" s="1"/>
  <c r="DS12" i="49"/>
  <c r="DS52" i="49" s="1"/>
  <c r="DW11" i="49"/>
  <c r="DV11" i="49"/>
  <c r="DV51" i="49" s="1"/>
  <c r="DU11" i="49"/>
  <c r="DT11" i="49"/>
  <c r="DT51" i="49" s="1"/>
  <c r="DS11" i="49"/>
  <c r="DS51" i="49" s="1"/>
  <c r="DV10" i="49"/>
  <c r="DV50" i="49" s="1"/>
  <c r="DU10" i="49"/>
  <c r="DU50" i="49" s="1"/>
  <c r="DT10" i="49"/>
  <c r="DW10" i="49" s="1"/>
  <c r="DS10" i="49"/>
  <c r="DS50" i="49" s="1"/>
  <c r="DW9" i="49"/>
  <c r="DV9" i="49"/>
  <c r="DV49" i="49" s="1"/>
  <c r="DU9" i="49"/>
  <c r="DU49" i="49" s="1"/>
  <c r="DT9" i="49"/>
  <c r="DT49" i="49" s="1"/>
  <c r="DS9" i="49"/>
  <c r="DS49" i="49" s="1"/>
  <c r="DV8" i="49"/>
  <c r="DV48" i="49" s="1"/>
  <c r="DU8" i="49"/>
  <c r="DU48" i="49" s="1"/>
  <c r="DT8" i="49"/>
  <c r="DT48" i="49" s="1"/>
  <c r="DS8" i="49"/>
  <c r="DS48" i="49" s="1"/>
  <c r="DM8" i="49"/>
  <c r="DV7" i="49"/>
  <c r="DV47" i="49" s="1"/>
  <c r="DU7" i="49"/>
  <c r="DU47" i="49" s="1"/>
  <c r="DT7" i="49"/>
  <c r="DT47" i="49" s="1"/>
  <c r="DS7" i="49"/>
  <c r="DM7" i="49"/>
  <c r="DM48" i="49" s="1"/>
  <c r="DW6" i="49"/>
  <c r="DV6" i="49"/>
  <c r="DV46" i="49" s="1"/>
  <c r="DU6" i="49"/>
  <c r="DU46" i="49" s="1"/>
  <c r="DT6" i="49"/>
  <c r="DS6" i="49"/>
  <c r="DM6" i="49"/>
  <c r="DM39" i="49" s="1"/>
  <c r="DV5" i="49"/>
  <c r="DV45" i="49" s="1"/>
  <c r="DU5" i="49"/>
  <c r="DT5" i="49"/>
  <c r="DS5" i="49"/>
  <c r="DS45" i="49" s="1"/>
  <c r="DM5" i="49"/>
  <c r="DV4" i="49"/>
  <c r="DV44" i="49" s="1"/>
  <c r="DU4" i="49"/>
  <c r="DU44" i="49" s="1"/>
  <c r="DU58" i="49" s="1"/>
  <c r="DT4" i="49"/>
  <c r="DS4" i="49"/>
  <c r="DN4" i="49"/>
  <c r="DM4" i="49"/>
  <c r="DO4" i="49" s="1"/>
  <c r="DI3" i="49"/>
  <c r="DI2" i="49"/>
  <c r="DI42" i="49" s="1"/>
  <c r="DJ42" i="49" s="1"/>
  <c r="DK42" i="49" s="1"/>
  <c r="DF57" i="48"/>
  <c r="DF56" i="48"/>
  <c r="DF55" i="48"/>
  <c r="DF54" i="48"/>
  <c r="DP53" i="48"/>
  <c r="DF53" i="48"/>
  <c r="DF52" i="48"/>
  <c r="DF51" i="48"/>
  <c r="DF50" i="48"/>
  <c r="DP49" i="48"/>
  <c r="DF49" i="48"/>
  <c r="DF48" i="48"/>
  <c r="DF44" i="48"/>
  <c r="DU41" i="48"/>
  <c r="DS41" i="48"/>
  <c r="DR41" i="48"/>
  <c r="DQ41" i="48"/>
  <c r="DT41" i="48" s="1"/>
  <c r="DP41" i="48"/>
  <c r="DS40" i="48"/>
  <c r="DR40" i="48"/>
  <c r="DQ40" i="48"/>
  <c r="DP40" i="48"/>
  <c r="DU39" i="48"/>
  <c r="DS39" i="48"/>
  <c r="DR39" i="48"/>
  <c r="DQ39" i="48"/>
  <c r="DT39" i="48" s="1"/>
  <c r="DP39" i="48"/>
  <c r="DS38" i="48"/>
  <c r="DS52" i="48" s="1"/>
  <c r="DR38" i="48"/>
  <c r="DQ38" i="48"/>
  <c r="DT38" i="48" s="1"/>
  <c r="DU38" i="48" s="1"/>
  <c r="DP38" i="48"/>
  <c r="DS37" i="48"/>
  <c r="DR37" i="48"/>
  <c r="DQ37" i="48"/>
  <c r="DT37" i="48" s="1"/>
  <c r="DU37" i="48" s="1"/>
  <c r="DP37" i="48"/>
  <c r="DS36" i="48"/>
  <c r="DR36" i="48"/>
  <c r="DQ36" i="48"/>
  <c r="DT36" i="48" s="1"/>
  <c r="DU36" i="48" s="1"/>
  <c r="DP36" i="48"/>
  <c r="DU35" i="48"/>
  <c r="DS35" i="48"/>
  <c r="DR35" i="48"/>
  <c r="DQ35" i="48"/>
  <c r="DT35" i="48" s="1"/>
  <c r="DP35" i="48"/>
  <c r="DS34" i="48"/>
  <c r="DS48" i="48" s="1"/>
  <c r="DR34" i="48"/>
  <c r="DQ34" i="48"/>
  <c r="DP34" i="48"/>
  <c r="DU33" i="48"/>
  <c r="DS33" i="48"/>
  <c r="DR33" i="48"/>
  <c r="DQ33" i="48"/>
  <c r="DT33" i="48" s="1"/>
  <c r="DP33" i="48"/>
  <c r="DS32" i="48"/>
  <c r="DR32" i="48"/>
  <c r="DQ32" i="48"/>
  <c r="DP32" i="48"/>
  <c r="DU31" i="48"/>
  <c r="DS31" i="48"/>
  <c r="DR31" i="48"/>
  <c r="DQ31" i="48"/>
  <c r="DT31" i="48" s="1"/>
  <c r="DP31" i="48"/>
  <c r="DS30" i="48"/>
  <c r="DR30" i="48"/>
  <c r="DQ30" i="48"/>
  <c r="DT30" i="48" s="1"/>
  <c r="DU30" i="48" s="1"/>
  <c r="DP30" i="48"/>
  <c r="DF29" i="48"/>
  <c r="DF43" i="48" s="1"/>
  <c r="DG43" i="48" s="1"/>
  <c r="DH43" i="48" s="1"/>
  <c r="DS28" i="48"/>
  <c r="DR28" i="48"/>
  <c r="DQ28" i="48"/>
  <c r="DP28" i="48"/>
  <c r="DT27" i="48"/>
  <c r="DS27" i="48"/>
  <c r="DR27" i="48"/>
  <c r="DQ27" i="48"/>
  <c r="DP27" i="48"/>
  <c r="DS26" i="48"/>
  <c r="DR26" i="48"/>
  <c r="DQ26" i="48"/>
  <c r="DP26" i="48"/>
  <c r="DT25" i="48"/>
  <c r="DS25" i="48"/>
  <c r="DR25" i="48"/>
  <c r="DQ25" i="48"/>
  <c r="DP25" i="48"/>
  <c r="DS24" i="48"/>
  <c r="DR24" i="48"/>
  <c r="DQ24" i="48"/>
  <c r="DP24" i="48"/>
  <c r="DT23" i="48"/>
  <c r="DS23" i="48"/>
  <c r="DR23" i="48"/>
  <c r="DQ23" i="48"/>
  <c r="DP23" i="48"/>
  <c r="DS22" i="48"/>
  <c r="DR22" i="48"/>
  <c r="DQ22" i="48"/>
  <c r="DP22" i="48"/>
  <c r="DT21" i="48"/>
  <c r="DS21" i="48"/>
  <c r="DR21" i="48"/>
  <c r="DQ21" i="48"/>
  <c r="DP21" i="48"/>
  <c r="DP48" i="48" s="1"/>
  <c r="DS20" i="48"/>
  <c r="DR20" i="48"/>
  <c r="DQ20" i="48"/>
  <c r="DP20" i="48"/>
  <c r="DT19" i="48"/>
  <c r="DS19" i="48"/>
  <c r="DR19" i="48"/>
  <c r="DQ19" i="48"/>
  <c r="DP19" i="48"/>
  <c r="DP46" i="48" s="1"/>
  <c r="DS18" i="48"/>
  <c r="DR18" i="48"/>
  <c r="DQ18" i="48"/>
  <c r="DP18" i="48"/>
  <c r="DT17" i="48"/>
  <c r="DS17" i="48"/>
  <c r="DR17" i="48"/>
  <c r="DQ17" i="48"/>
  <c r="DP17" i="48"/>
  <c r="DP44" i="48" s="1"/>
  <c r="DF16" i="48"/>
  <c r="DS15" i="48"/>
  <c r="DS55" i="48" s="1"/>
  <c r="DR15" i="48"/>
  <c r="DQ15" i="48"/>
  <c r="DQ55" i="48" s="1"/>
  <c r="DP15" i="48"/>
  <c r="DP55" i="48" s="1"/>
  <c r="DS14" i="48"/>
  <c r="DR14" i="48"/>
  <c r="DR54" i="48" s="1"/>
  <c r="DQ14" i="48"/>
  <c r="DP14" i="48"/>
  <c r="DP54" i="48" s="1"/>
  <c r="DS13" i="48"/>
  <c r="DS53" i="48" s="1"/>
  <c r="DR13" i="48"/>
  <c r="DQ13" i="48"/>
  <c r="DQ53" i="48" s="1"/>
  <c r="DP13" i="48"/>
  <c r="DS12" i="48"/>
  <c r="DR12" i="48"/>
  <c r="DR52" i="48" s="1"/>
  <c r="DQ12" i="48"/>
  <c r="DP12" i="48"/>
  <c r="DP52" i="48" s="1"/>
  <c r="DS11" i="48"/>
  <c r="DS51" i="48" s="1"/>
  <c r="DR11" i="48"/>
  <c r="DQ11" i="48"/>
  <c r="DQ51" i="48" s="1"/>
  <c r="DP11" i="48"/>
  <c r="DP51" i="48" s="1"/>
  <c r="DS10" i="48"/>
  <c r="DS50" i="48" s="1"/>
  <c r="DR10" i="48"/>
  <c r="DR50" i="48" s="1"/>
  <c r="DQ10" i="48"/>
  <c r="DP10" i="48"/>
  <c r="DS9" i="48"/>
  <c r="DS49" i="48" s="1"/>
  <c r="DR9" i="48"/>
  <c r="DQ9" i="48"/>
  <c r="DQ49" i="48" s="1"/>
  <c r="DP9" i="48"/>
  <c r="DS8" i="48"/>
  <c r="DR8" i="48"/>
  <c r="DR48" i="48" s="1"/>
  <c r="DQ8" i="48"/>
  <c r="DP8" i="48"/>
  <c r="DS7" i="48"/>
  <c r="DS47" i="48" s="1"/>
  <c r="DR7" i="48"/>
  <c r="DQ7" i="48"/>
  <c r="DQ47" i="48" s="1"/>
  <c r="DP7" i="48"/>
  <c r="DP47" i="48" s="1"/>
  <c r="DS6" i="48"/>
  <c r="DR6" i="48"/>
  <c r="DR46" i="48" s="1"/>
  <c r="DQ6" i="48"/>
  <c r="DP6" i="48"/>
  <c r="DS5" i="48"/>
  <c r="DS45" i="48" s="1"/>
  <c r="DR5" i="48"/>
  <c r="DQ5" i="48"/>
  <c r="DQ45" i="48" s="1"/>
  <c r="DP5" i="48"/>
  <c r="DP45" i="48" s="1"/>
  <c r="DS4" i="48"/>
  <c r="DS44" i="48" s="1"/>
  <c r="DR4" i="48"/>
  <c r="DR44" i="48" s="1"/>
  <c r="DQ4" i="48"/>
  <c r="DP4" i="48"/>
  <c r="DF3" i="48"/>
  <c r="DF2" i="48"/>
  <c r="DF42" i="48" s="1"/>
  <c r="DG42" i="48" s="1"/>
  <c r="DH42" i="48" s="1"/>
  <c r="DF57" i="47"/>
  <c r="DF56" i="47"/>
  <c r="DF55" i="47"/>
  <c r="DQ54" i="47"/>
  <c r="DF54" i="47"/>
  <c r="DF53" i="47"/>
  <c r="DF52" i="47"/>
  <c r="DF51" i="47"/>
  <c r="DQ50" i="47"/>
  <c r="DF50" i="47"/>
  <c r="DF49" i="47"/>
  <c r="DF48" i="47"/>
  <c r="DT41" i="47"/>
  <c r="DU41" i="47" s="1"/>
  <c r="DS41" i="47"/>
  <c r="DR41" i="47"/>
  <c r="DQ41" i="47"/>
  <c r="DP41" i="47"/>
  <c r="DS40" i="47"/>
  <c r="DR40" i="47"/>
  <c r="DQ40" i="47"/>
  <c r="DT40" i="47" s="1"/>
  <c r="DU40" i="47" s="1"/>
  <c r="DP40" i="47"/>
  <c r="DT39" i="47"/>
  <c r="DU39" i="47" s="1"/>
  <c r="DS39" i="47"/>
  <c r="DR39" i="47"/>
  <c r="DQ39" i="47"/>
  <c r="DP39" i="47"/>
  <c r="DP53" i="47" s="1"/>
  <c r="DS38" i="47"/>
  <c r="DR38" i="47"/>
  <c r="DQ38" i="47"/>
  <c r="DT38" i="47" s="1"/>
  <c r="DU38" i="47" s="1"/>
  <c r="DP38" i="47"/>
  <c r="DT37" i="47"/>
  <c r="DU37" i="47" s="1"/>
  <c r="DS37" i="47"/>
  <c r="DR37" i="47"/>
  <c r="DQ37" i="47"/>
  <c r="DP37" i="47"/>
  <c r="DS36" i="47"/>
  <c r="DR36" i="47"/>
  <c r="DR50" i="47" s="1"/>
  <c r="DQ36" i="47"/>
  <c r="DT36" i="47" s="1"/>
  <c r="DU36" i="47" s="1"/>
  <c r="DP36" i="47"/>
  <c r="DT35" i="47"/>
  <c r="DU35" i="47" s="1"/>
  <c r="DS35" i="47"/>
  <c r="DR35" i="47"/>
  <c r="DQ35" i="47"/>
  <c r="DP35" i="47"/>
  <c r="DP49" i="47" s="1"/>
  <c r="DS34" i="47"/>
  <c r="DR34" i="47"/>
  <c r="DQ34" i="47"/>
  <c r="DT34" i="47" s="1"/>
  <c r="DU34" i="47" s="1"/>
  <c r="DP34" i="47"/>
  <c r="DT33" i="47"/>
  <c r="DU33" i="47" s="1"/>
  <c r="DS33" i="47"/>
  <c r="DR33" i="47"/>
  <c r="DQ33" i="47"/>
  <c r="DP33" i="47"/>
  <c r="DS32" i="47"/>
  <c r="DR32" i="47"/>
  <c r="DQ32" i="47"/>
  <c r="DT32" i="47" s="1"/>
  <c r="DU32" i="47" s="1"/>
  <c r="DP32" i="47"/>
  <c r="DT31" i="47"/>
  <c r="DU31" i="47" s="1"/>
  <c r="DS31" i="47"/>
  <c r="DR31" i="47"/>
  <c r="DQ31" i="47"/>
  <c r="DP31" i="47"/>
  <c r="DS30" i="47"/>
  <c r="DR30" i="47"/>
  <c r="DQ30" i="47"/>
  <c r="DT30" i="47" s="1"/>
  <c r="DU30" i="47" s="1"/>
  <c r="DP30" i="47"/>
  <c r="DF29" i="47"/>
  <c r="DS28" i="47"/>
  <c r="DR28" i="47"/>
  <c r="DQ28" i="47"/>
  <c r="DT28" i="47" s="1"/>
  <c r="DU28" i="47" s="1"/>
  <c r="DP28" i="47"/>
  <c r="DS27" i="47"/>
  <c r="DT27" i="47" s="1"/>
  <c r="DU27" i="47" s="1"/>
  <c r="DR27" i="47"/>
  <c r="DQ27" i="47"/>
  <c r="DP27" i="47"/>
  <c r="DS26" i="47"/>
  <c r="DR26" i="47"/>
  <c r="DQ26" i="47"/>
  <c r="DT26" i="47" s="1"/>
  <c r="DU26" i="47" s="1"/>
  <c r="DP26" i="47"/>
  <c r="DS25" i="47"/>
  <c r="DT25" i="47" s="1"/>
  <c r="DU25" i="47" s="1"/>
  <c r="DR25" i="47"/>
  <c r="DQ25" i="47"/>
  <c r="DP25" i="47"/>
  <c r="DS24" i="47"/>
  <c r="DR24" i="47"/>
  <c r="DQ24" i="47"/>
  <c r="DT24" i="47" s="1"/>
  <c r="DU24" i="47" s="1"/>
  <c r="DP24" i="47"/>
  <c r="DS23" i="47"/>
  <c r="DT23" i="47" s="1"/>
  <c r="DU23" i="47" s="1"/>
  <c r="DR23" i="47"/>
  <c r="DQ23" i="47"/>
  <c r="DP23" i="47"/>
  <c r="DS22" i="47"/>
  <c r="DR22" i="47"/>
  <c r="DQ22" i="47"/>
  <c r="DT22" i="47" s="1"/>
  <c r="DU22" i="47" s="1"/>
  <c r="DP22" i="47"/>
  <c r="DS21" i="47"/>
  <c r="DS48" i="47" s="1"/>
  <c r="DR21" i="47"/>
  <c r="DQ21" i="47"/>
  <c r="DP21" i="47"/>
  <c r="DS20" i="47"/>
  <c r="DR20" i="47"/>
  <c r="DQ20" i="47"/>
  <c r="DT20" i="47" s="1"/>
  <c r="DU20" i="47" s="1"/>
  <c r="DP20" i="47"/>
  <c r="DS19" i="47"/>
  <c r="DT19" i="47" s="1"/>
  <c r="DU19" i="47" s="1"/>
  <c r="DR19" i="47"/>
  <c r="DQ19" i="47"/>
  <c r="DP19" i="47"/>
  <c r="DS18" i="47"/>
  <c r="DR18" i="47"/>
  <c r="DQ18" i="47"/>
  <c r="DT18" i="47" s="1"/>
  <c r="DU18" i="47" s="1"/>
  <c r="DP18" i="47"/>
  <c r="DS17" i="47"/>
  <c r="DT17" i="47" s="1"/>
  <c r="DU17" i="47" s="1"/>
  <c r="DR17" i="47"/>
  <c r="DQ17" i="47"/>
  <c r="DP17" i="47"/>
  <c r="DF16" i="47"/>
  <c r="DS15" i="47"/>
  <c r="DS55" i="47" s="1"/>
  <c r="DR15" i="47"/>
  <c r="DT15" i="47" s="1"/>
  <c r="DQ15" i="47"/>
  <c r="DQ55" i="47" s="1"/>
  <c r="DP15" i="47"/>
  <c r="DP55" i="47" s="1"/>
  <c r="DT14" i="47"/>
  <c r="DT54" i="47" s="1"/>
  <c r="DS14" i="47"/>
  <c r="DS54" i="47" s="1"/>
  <c r="DR14" i="47"/>
  <c r="DR54" i="47" s="1"/>
  <c r="DQ14" i="47"/>
  <c r="DP14" i="47"/>
  <c r="DP54" i="47" s="1"/>
  <c r="DS13" i="47"/>
  <c r="DS53" i="47" s="1"/>
  <c r="DR13" i="47"/>
  <c r="DR53" i="47" s="1"/>
  <c r="DQ13" i="47"/>
  <c r="DT13" i="47" s="1"/>
  <c r="DP13" i="47"/>
  <c r="DT12" i="47"/>
  <c r="DS12" i="47"/>
  <c r="DR12" i="47"/>
  <c r="DR52" i="47" s="1"/>
  <c r="DQ12" i="47"/>
  <c r="DQ52" i="47" s="1"/>
  <c r="DP12" i="47"/>
  <c r="DP52" i="47" s="1"/>
  <c r="DS11" i="47"/>
  <c r="DS51" i="47" s="1"/>
  <c r="DR11" i="47"/>
  <c r="DR51" i="47" s="1"/>
  <c r="DQ11" i="47"/>
  <c r="DQ51" i="47" s="1"/>
  <c r="DP11" i="47"/>
  <c r="DP51" i="47" s="1"/>
  <c r="DT10" i="47"/>
  <c r="DT50" i="47" s="1"/>
  <c r="DS10" i="47"/>
  <c r="DS50" i="47" s="1"/>
  <c r="DR10" i="47"/>
  <c r="DQ10" i="47"/>
  <c r="DP10" i="47"/>
  <c r="DP50" i="47" s="1"/>
  <c r="DS9" i="47"/>
  <c r="DS49" i="47" s="1"/>
  <c r="DR9" i="47"/>
  <c r="DR49" i="47" s="1"/>
  <c r="DQ9" i="47"/>
  <c r="DT9" i="47" s="1"/>
  <c r="DP9" i="47"/>
  <c r="DT8" i="47"/>
  <c r="DU8" i="47" s="1"/>
  <c r="DS8" i="47"/>
  <c r="DR8" i="47"/>
  <c r="DR48" i="47" s="1"/>
  <c r="DQ8" i="47"/>
  <c r="DQ48" i="47" s="1"/>
  <c r="DP8" i="47"/>
  <c r="DP48" i="47" s="1"/>
  <c r="DS7" i="47"/>
  <c r="DS47" i="47" s="1"/>
  <c r="DR7" i="47"/>
  <c r="DR47" i="47" s="1"/>
  <c r="DQ7" i="47"/>
  <c r="DQ47" i="47" s="1"/>
  <c r="DP7" i="47"/>
  <c r="DP47" i="47" s="1"/>
  <c r="DT6" i="47"/>
  <c r="DU6" i="47" s="1"/>
  <c r="DS6" i="47"/>
  <c r="DS46" i="47" s="1"/>
  <c r="DR6" i="47"/>
  <c r="DR46" i="47" s="1"/>
  <c r="DQ6" i="47"/>
  <c r="DQ46" i="47" s="1"/>
  <c r="DP6" i="47"/>
  <c r="DP46" i="47" s="1"/>
  <c r="DS5" i="47"/>
  <c r="DS45" i="47" s="1"/>
  <c r="DR5" i="47"/>
  <c r="DR45" i="47" s="1"/>
  <c r="DQ5" i="47"/>
  <c r="DQ45" i="47" s="1"/>
  <c r="DP5" i="47"/>
  <c r="DP45" i="47" s="1"/>
  <c r="DT4" i="47"/>
  <c r="DU4" i="47" s="1"/>
  <c r="DS4" i="47"/>
  <c r="DS44" i="47" s="1"/>
  <c r="DR4" i="47"/>
  <c r="DR44" i="47" s="1"/>
  <c r="DQ4" i="47"/>
  <c r="DQ44" i="47" s="1"/>
  <c r="DP4" i="47"/>
  <c r="DP44" i="47" s="1"/>
  <c r="DF3" i="47"/>
  <c r="DF43" i="47" s="1"/>
  <c r="DG43" i="47" s="1"/>
  <c r="DH43" i="47" s="1"/>
  <c r="DF2" i="47"/>
  <c r="DF42" i="47" s="1"/>
  <c r="DG42" i="47" s="1"/>
  <c r="DH42" i="47" s="1"/>
  <c r="DY47" i="50" l="1"/>
  <c r="DZ47" i="50" s="1"/>
  <c r="DW58" i="50"/>
  <c r="DY54" i="50"/>
  <c r="DZ54" i="50" s="1"/>
  <c r="DY53" i="50"/>
  <c r="DZ53" i="50" s="1"/>
  <c r="DX58" i="50"/>
  <c r="DY51" i="50"/>
  <c r="DZ51" i="50" s="1"/>
  <c r="DZ14" i="50"/>
  <c r="DZ7" i="50"/>
  <c r="DY45" i="50"/>
  <c r="DZ45" i="50" s="1"/>
  <c r="DY49" i="50"/>
  <c r="DZ49" i="50" s="1"/>
  <c r="DU58" i="50"/>
  <c r="DV58" i="50"/>
  <c r="DZ15" i="50"/>
  <c r="DY55" i="50"/>
  <c r="DZ55" i="50" s="1"/>
  <c r="DY50" i="50"/>
  <c r="DZ50" i="50" s="1"/>
  <c r="DZ10" i="50"/>
  <c r="DY48" i="50"/>
  <c r="DZ48" i="50" s="1"/>
  <c r="DZ8" i="50"/>
  <c r="DY46" i="50"/>
  <c r="DZ46" i="50" s="1"/>
  <c r="DZ6" i="50"/>
  <c r="DY52" i="50"/>
  <c r="DZ52" i="50" s="1"/>
  <c r="DZ12" i="50"/>
  <c r="DY44" i="50"/>
  <c r="DZ4" i="50"/>
  <c r="DN5" i="49"/>
  <c r="DN37" i="49"/>
  <c r="DV58" i="49"/>
  <c r="DS46" i="49"/>
  <c r="DS58" i="49" s="1"/>
  <c r="DW46" i="49"/>
  <c r="DX6" i="49"/>
  <c r="DW55" i="49"/>
  <c r="DX55" i="49" s="1"/>
  <c r="DX15" i="49"/>
  <c r="DO5" i="49"/>
  <c r="DM46" i="49"/>
  <c r="DM38" i="49"/>
  <c r="DX9" i="49"/>
  <c r="DW49" i="49"/>
  <c r="DX49" i="49" s="1"/>
  <c r="DW14" i="49"/>
  <c r="DW17" i="49"/>
  <c r="DX17" i="49" s="1"/>
  <c r="DO31" i="49"/>
  <c r="DT45" i="49"/>
  <c r="DW5" i="49"/>
  <c r="DW50" i="49"/>
  <c r="DX50" i="49" s="1"/>
  <c r="DX10" i="49"/>
  <c r="DW53" i="49"/>
  <c r="DX53" i="49" s="1"/>
  <c r="DX13" i="49"/>
  <c r="DN20" i="49"/>
  <c r="DO19" i="49"/>
  <c r="DX19" i="49"/>
  <c r="DO18" i="49"/>
  <c r="DN34" i="49"/>
  <c r="DO34" i="49" s="1"/>
  <c r="DO33" i="49"/>
  <c r="DW4" i="49"/>
  <c r="DW51" i="49"/>
  <c r="DX51" i="49" s="1"/>
  <c r="DX11" i="49"/>
  <c r="DO17" i="49"/>
  <c r="DO32" i="49"/>
  <c r="DO30" i="49"/>
  <c r="DT44" i="49"/>
  <c r="DM47" i="49"/>
  <c r="DM37" i="49"/>
  <c r="DO37" i="49" s="1"/>
  <c r="DM41" i="49"/>
  <c r="DT50" i="49"/>
  <c r="DT54" i="49"/>
  <c r="DW7" i="49"/>
  <c r="DW8" i="49"/>
  <c r="DW12" i="49"/>
  <c r="DM40" i="49"/>
  <c r="DT4" i="48"/>
  <c r="DQ44" i="48"/>
  <c r="DU21" i="48"/>
  <c r="DT18" i="48"/>
  <c r="DU18" i="48" s="1"/>
  <c r="DR45" i="48"/>
  <c r="DU23" i="48"/>
  <c r="DT8" i="48"/>
  <c r="DQ48" i="48"/>
  <c r="DP50" i="48"/>
  <c r="DP58" i="48"/>
  <c r="DU17" i="48"/>
  <c r="DT20" i="48"/>
  <c r="DU20" i="48" s="1"/>
  <c r="DR47" i="48"/>
  <c r="DU25" i="48"/>
  <c r="DT28" i="48"/>
  <c r="DU28" i="48" s="1"/>
  <c r="DR55" i="48"/>
  <c r="DT12" i="48"/>
  <c r="DQ52" i="48"/>
  <c r="DT6" i="48"/>
  <c r="DQ46" i="48"/>
  <c r="DT14" i="48"/>
  <c r="DQ54" i="48"/>
  <c r="DR53" i="48"/>
  <c r="DT26" i="48"/>
  <c r="DU26" i="48" s="1"/>
  <c r="DS46" i="48"/>
  <c r="DS58" i="48" s="1"/>
  <c r="DT10" i="48"/>
  <c r="DQ50" i="48"/>
  <c r="DS54" i="48"/>
  <c r="DU19" i="48"/>
  <c r="DR49" i="48"/>
  <c r="DR58" i="48" s="1"/>
  <c r="DT22" i="48"/>
  <c r="DU22" i="48" s="1"/>
  <c r="DU27" i="48"/>
  <c r="DT32" i="48"/>
  <c r="DU32" i="48" s="1"/>
  <c r="DT40" i="48"/>
  <c r="DU40" i="48" s="1"/>
  <c r="DT24" i="48"/>
  <c r="DU24" i="48" s="1"/>
  <c r="DR51" i="48"/>
  <c r="DT34" i="48"/>
  <c r="DU34" i="48" s="1"/>
  <c r="DT5" i="48"/>
  <c r="DT7" i="48"/>
  <c r="DT9" i="48"/>
  <c r="DT11" i="48"/>
  <c r="DT13" i="48"/>
  <c r="DT15" i="48"/>
  <c r="DU13" i="47"/>
  <c r="DT53" i="47"/>
  <c r="DU53" i="47" s="1"/>
  <c r="DS58" i="47"/>
  <c r="DU50" i="47"/>
  <c r="DP58" i="47"/>
  <c r="DU9" i="47"/>
  <c r="DT49" i="47"/>
  <c r="DU49" i="47" s="1"/>
  <c r="DT52" i="47"/>
  <c r="DU52" i="47" s="1"/>
  <c r="DU15" i="47"/>
  <c r="DT55" i="47"/>
  <c r="DU55" i="47" s="1"/>
  <c r="DU54" i="47"/>
  <c r="DT44" i="47"/>
  <c r="DT46" i="47"/>
  <c r="DU46" i="47" s="1"/>
  <c r="DU12" i="47"/>
  <c r="DT48" i="47"/>
  <c r="DU48" i="47" s="1"/>
  <c r="DQ49" i="47"/>
  <c r="DQ58" i="47" s="1"/>
  <c r="DQ53" i="47"/>
  <c r="DS52" i="47"/>
  <c r="DR55" i="47"/>
  <c r="DR58" i="47" s="1"/>
  <c r="DT21" i="47"/>
  <c r="DU21" i="47" s="1"/>
  <c r="DT5" i="47"/>
  <c r="DT7" i="47"/>
  <c r="DT11" i="47"/>
  <c r="DU10" i="47"/>
  <c r="DU14" i="47"/>
  <c r="DZ44" i="50" l="1"/>
  <c r="DY58" i="50"/>
  <c r="DZ58" i="50" s="1"/>
  <c r="DX12" i="49"/>
  <c r="DW52" i="49"/>
  <c r="DX52" i="49" s="1"/>
  <c r="DT58" i="49"/>
  <c r="DW45" i="49"/>
  <c r="DX45" i="49" s="1"/>
  <c r="DX5" i="49"/>
  <c r="DX8" i="49"/>
  <c r="DW48" i="49"/>
  <c r="DX48" i="49" s="1"/>
  <c r="DN21" i="49"/>
  <c r="DO21" i="49" s="1"/>
  <c r="DO20" i="49"/>
  <c r="DW54" i="49"/>
  <c r="DX54" i="49" s="1"/>
  <c r="DX14" i="49"/>
  <c r="DX7" i="49"/>
  <c r="DW47" i="49"/>
  <c r="DX47" i="49" s="1"/>
  <c r="DO46" i="49"/>
  <c r="DM50" i="49"/>
  <c r="DX4" i="49"/>
  <c r="DW44" i="49"/>
  <c r="DX46" i="49"/>
  <c r="DN38" i="49"/>
  <c r="DO38" i="49" s="1"/>
  <c r="DN6" i="49"/>
  <c r="DN46" i="49"/>
  <c r="DU13" i="48"/>
  <c r="DT53" i="48"/>
  <c r="DU53" i="48" s="1"/>
  <c r="DU9" i="48"/>
  <c r="DT49" i="48"/>
  <c r="DU49" i="48" s="1"/>
  <c r="DT54" i="48"/>
  <c r="DU54" i="48" s="1"/>
  <c r="DU14" i="48"/>
  <c r="DQ58" i="48"/>
  <c r="DT45" i="48"/>
  <c r="DU45" i="48" s="1"/>
  <c r="DU5" i="48"/>
  <c r="DT50" i="48"/>
  <c r="DU50" i="48" s="1"/>
  <c r="DU10" i="48"/>
  <c r="DT46" i="48"/>
  <c r="DU46" i="48" s="1"/>
  <c r="DU6" i="48"/>
  <c r="DT51" i="48"/>
  <c r="DU51" i="48" s="1"/>
  <c r="DU11" i="48"/>
  <c r="DT48" i="48"/>
  <c r="DU48" i="48" s="1"/>
  <c r="DU8" i="48"/>
  <c r="DU15" i="48"/>
  <c r="DT55" i="48"/>
  <c r="DU55" i="48" s="1"/>
  <c r="DT47" i="48"/>
  <c r="DU47" i="48" s="1"/>
  <c r="DU7" i="48"/>
  <c r="DT52" i="48"/>
  <c r="DU52" i="48" s="1"/>
  <c r="DU12" i="48"/>
  <c r="DT44" i="48"/>
  <c r="DU4" i="48"/>
  <c r="DU11" i="47"/>
  <c r="DT51" i="47"/>
  <c r="DU51" i="47" s="1"/>
  <c r="DU7" i="47"/>
  <c r="DT47" i="47"/>
  <c r="DU47" i="47" s="1"/>
  <c r="DU5" i="47"/>
  <c r="DT45" i="47"/>
  <c r="DU45" i="47" s="1"/>
  <c r="DT58" i="47"/>
  <c r="DU58" i="47" s="1"/>
  <c r="DU44" i="47"/>
  <c r="DN39" i="49" l="1"/>
  <c r="DO39" i="49" s="1"/>
  <c r="DN7" i="49"/>
  <c r="DO6" i="49"/>
  <c r="DN47" i="49"/>
  <c r="DO47" i="49" s="1"/>
  <c r="DW58" i="49"/>
  <c r="DX58" i="49" s="1"/>
  <c r="DX44" i="49"/>
  <c r="DT58" i="48"/>
  <c r="DU58" i="48" s="1"/>
  <c r="DU44" i="48"/>
  <c r="DN48" i="49" l="1"/>
  <c r="DN40" i="49"/>
  <c r="DO40" i="49" s="1"/>
  <c r="DO7" i="49"/>
  <c r="DN8" i="49"/>
  <c r="DN41" i="49" l="1"/>
  <c r="DO41" i="49" s="1"/>
  <c r="DO8" i="49"/>
  <c r="DN50" i="49"/>
  <c r="DO50" i="49" s="1"/>
  <c r="DO48" i="49"/>
  <c r="DY41" i="46" l="1"/>
  <c r="DZ41" i="46" s="1"/>
  <c r="DX41" i="46"/>
  <c r="DW41" i="46"/>
  <c r="DV41" i="46"/>
  <c r="DU41" i="46"/>
  <c r="DU55" i="46" s="1"/>
  <c r="DX40" i="46"/>
  <c r="DW40" i="46"/>
  <c r="DW54" i="46" s="1"/>
  <c r="DV40" i="46"/>
  <c r="DY40" i="46" s="1"/>
  <c r="DZ40" i="46" s="1"/>
  <c r="DU40" i="46"/>
  <c r="DY39" i="46"/>
  <c r="DZ39" i="46" s="1"/>
  <c r="DX39" i="46"/>
  <c r="DW39" i="46"/>
  <c r="DV39" i="46"/>
  <c r="DU39" i="46"/>
  <c r="DU53" i="46" s="1"/>
  <c r="DX38" i="46"/>
  <c r="DW38" i="46"/>
  <c r="DW52" i="46" s="1"/>
  <c r="DV38" i="46"/>
  <c r="DY38" i="46" s="1"/>
  <c r="DZ38" i="46" s="1"/>
  <c r="DU38" i="46"/>
  <c r="DY37" i="46"/>
  <c r="DZ37" i="46" s="1"/>
  <c r="DX37" i="46"/>
  <c r="DW37" i="46"/>
  <c r="DV37" i="46"/>
  <c r="DU37" i="46"/>
  <c r="DU51" i="46" s="1"/>
  <c r="DX36" i="46"/>
  <c r="DW36" i="46"/>
  <c r="DW50" i="46" s="1"/>
  <c r="DV36" i="46"/>
  <c r="DY36" i="46" s="1"/>
  <c r="DZ36" i="46" s="1"/>
  <c r="DU36" i="46"/>
  <c r="DY35" i="46"/>
  <c r="DZ35" i="46" s="1"/>
  <c r="DX35" i="46"/>
  <c r="DW35" i="46"/>
  <c r="DV35" i="46"/>
  <c r="DU35" i="46"/>
  <c r="DU49" i="46" s="1"/>
  <c r="DX34" i="46"/>
  <c r="DW34" i="46"/>
  <c r="DW48" i="46" s="1"/>
  <c r="DV34" i="46"/>
  <c r="DY34" i="46" s="1"/>
  <c r="DZ34" i="46" s="1"/>
  <c r="DU34" i="46"/>
  <c r="DY33" i="46"/>
  <c r="DZ33" i="46" s="1"/>
  <c r="DX33" i="46"/>
  <c r="DW33" i="46"/>
  <c r="DV33" i="46"/>
  <c r="DU33" i="46"/>
  <c r="DU47" i="46" s="1"/>
  <c r="DX32" i="46"/>
  <c r="DW32" i="46"/>
  <c r="DW46" i="46" s="1"/>
  <c r="DV32" i="46"/>
  <c r="DY32" i="46" s="1"/>
  <c r="DZ32" i="46" s="1"/>
  <c r="DU32" i="46"/>
  <c r="DY31" i="46"/>
  <c r="DZ31" i="46" s="1"/>
  <c r="DX31" i="46"/>
  <c r="DW31" i="46"/>
  <c r="DV31" i="46"/>
  <c r="DU31" i="46"/>
  <c r="DU45" i="46" s="1"/>
  <c r="DX30" i="46"/>
  <c r="DW30" i="46"/>
  <c r="DW44" i="46" s="1"/>
  <c r="DV30" i="46"/>
  <c r="DY30" i="46" s="1"/>
  <c r="DZ30" i="46" s="1"/>
  <c r="DU30" i="46"/>
  <c r="DK29" i="46"/>
  <c r="DX28" i="46"/>
  <c r="DW28" i="46"/>
  <c r="DV28" i="46"/>
  <c r="DY28" i="46" s="1"/>
  <c r="DZ28" i="46" s="1"/>
  <c r="DU28" i="46"/>
  <c r="DX27" i="46"/>
  <c r="DY27" i="46" s="1"/>
  <c r="DZ27" i="46" s="1"/>
  <c r="DW27" i="46"/>
  <c r="DV27" i="46"/>
  <c r="DU27" i="46"/>
  <c r="DX26" i="46"/>
  <c r="DW26" i="46"/>
  <c r="DV26" i="46"/>
  <c r="DY26" i="46" s="1"/>
  <c r="DZ26" i="46" s="1"/>
  <c r="DU26" i="46"/>
  <c r="DX25" i="46"/>
  <c r="DY25" i="46" s="1"/>
  <c r="DZ25" i="46" s="1"/>
  <c r="DW25" i="46"/>
  <c r="DV25" i="46"/>
  <c r="DU25" i="46"/>
  <c r="DX24" i="46"/>
  <c r="DW24" i="46"/>
  <c r="DV24" i="46"/>
  <c r="DY24" i="46" s="1"/>
  <c r="DZ24" i="46" s="1"/>
  <c r="DU24" i="46"/>
  <c r="DX23" i="46"/>
  <c r="DY23" i="46" s="1"/>
  <c r="DZ23" i="46" s="1"/>
  <c r="DW23" i="46"/>
  <c r="DV23" i="46"/>
  <c r="DU23" i="46"/>
  <c r="DX22" i="46"/>
  <c r="DW22" i="46"/>
  <c r="DV22" i="46"/>
  <c r="DU22" i="46"/>
  <c r="DX21" i="46"/>
  <c r="DY21" i="46" s="1"/>
  <c r="DZ21" i="46" s="1"/>
  <c r="DW21" i="46"/>
  <c r="DV21" i="46"/>
  <c r="DU21" i="46"/>
  <c r="DX20" i="46"/>
  <c r="DW20" i="46"/>
  <c r="DV20" i="46"/>
  <c r="DY20" i="46" s="1"/>
  <c r="DZ20" i="46" s="1"/>
  <c r="DU20" i="46"/>
  <c r="DX19" i="46"/>
  <c r="DY19" i="46" s="1"/>
  <c r="DZ19" i="46" s="1"/>
  <c r="DW19" i="46"/>
  <c r="DV19" i="46"/>
  <c r="DU19" i="46"/>
  <c r="DX18" i="46"/>
  <c r="DW18" i="46"/>
  <c r="DV18" i="46"/>
  <c r="DY18" i="46" s="1"/>
  <c r="DZ18" i="46" s="1"/>
  <c r="DU18" i="46"/>
  <c r="DX17" i="46"/>
  <c r="DY17" i="46" s="1"/>
  <c r="DZ17" i="46" s="1"/>
  <c r="DW17" i="46"/>
  <c r="DV17" i="46"/>
  <c r="DU17" i="46"/>
  <c r="DK16" i="46"/>
  <c r="DX15" i="46"/>
  <c r="DX55" i="46" s="1"/>
  <c r="DW15" i="46"/>
  <c r="DW55" i="46" s="1"/>
  <c r="DV15" i="46"/>
  <c r="DY15" i="46" s="1"/>
  <c r="DU15" i="46"/>
  <c r="DY14" i="46"/>
  <c r="DX14" i="46"/>
  <c r="DX54" i="46" s="1"/>
  <c r="DW14" i="46"/>
  <c r="DV14" i="46"/>
  <c r="DV54" i="46" s="1"/>
  <c r="DU14" i="46"/>
  <c r="DU54" i="46" s="1"/>
  <c r="DX13" i="46"/>
  <c r="DX53" i="46" s="1"/>
  <c r="DW13" i="46"/>
  <c r="DW53" i="46" s="1"/>
  <c r="DV13" i="46"/>
  <c r="DY13" i="46" s="1"/>
  <c r="DU13" i="46"/>
  <c r="DY12" i="46"/>
  <c r="DX12" i="46"/>
  <c r="DX52" i="46" s="1"/>
  <c r="DW12" i="46"/>
  <c r="DV12" i="46"/>
  <c r="DV52" i="46" s="1"/>
  <c r="DU12" i="46"/>
  <c r="DU52" i="46" s="1"/>
  <c r="DX11" i="46"/>
  <c r="DX51" i="46" s="1"/>
  <c r="DW11" i="46"/>
  <c r="DW51" i="46" s="1"/>
  <c r="DV11" i="46"/>
  <c r="DY11" i="46" s="1"/>
  <c r="DU11" i="46"/>
  <c r="DY10" i="46"/>
  <c r="DX10" i="46"/>
  <c r="DX50" i="46" s="1"/>
  <c r="DW10" i="46"/>
  <c r="DV10" i="46"/>
  <c r="DV50" i="46" s="1"/>
  <c r="DU10" i="46"/>
  <c r="DU50" i="46" s="1"/>
  <c r="DX9" i="46"/>
  <c r="DW9" i="46"/>
  <c r="DW49" i="46" s="1"/>
  <c r="DV9" i="46"/>
  <c r="DY9" i="46" s="1"/>
  <c r="DU9" i="46"/>
  <c r="DY8" i="46"/>
  <c r="DZ8" i="46" s="1"/>
  <c r="DX8" i="46"/>
  <c r="DX48" i="46" s="1"/>
  <c r="DW8" i="46"/>
  <c r="DV8" i="46"/>
  <c r="DV48" i="46" s="1"/>
  <c r="DU8" i="46"/>
  <c r="DU48" i="46" s="1"/>
  <c r="DX7" i="46"/>
  <c r="DX47" i="46" s="1"/>
  <c r="DW7" i="46"/>
  <c r="DW47" i="46" s="1"/>
  <c r="DV7" i="46"/>
  <c r="DY7" i="46" s="1"/>
  <c r="DU7" i="46"/>
  <c r="DY6" i="46"/>
  <c r="DX6" i="46"/>
  <c r="DX46" i="46" s="1"/>
  <c r="DW6" i="46"/>
  <c r="DV6" i="46"/>
  <c r="DV46" i="46" s="1"/>
  <c r="DU6" i="46"/>
  <c r="DU46" i="46" s="1"/>
  <c r="DX5" i="46"/>
  <c r="DX45" i="46" s="1"/>
  <c r="DW5" i="46"/>
  <c r="DW45" i="46" s="1"/>
  <c r="DV5" i="46"/>
  <c r="DY5" i="46" s="1"/>
  <c r="DU5" i="46"/>
  <c r="DY4" i="46"/>
  <c r="DX4" i="46"/>
  <c r="DX44" i="46" s="1"/>
  <c r="DW4" i="46"/>
  <c r="DV4" i="46"/>
  <c r="DV44" i="46" s="1"/>
  <c r="DU4" i="46"/>
  <c r="DU44" i="46" s="1"/>
  <c r="DK3" i="46"/>
  <c r="DK2" i="46"/>
  <c r="DX49" i="46" l="1"/>
  <c r="DY22" i="46"/>
  <c r="DZ22" i="46" s="1"/>
  <c r="DZ5" i="46"/>
  <c r="DY45" i="46"/>
  <c r="DZ45" i="46" s="1"/>
  <c r="DZ13" i="46"/>
  <c r="DY53" i="46"/>
  <c r="DZ53" i="46" s="1"/>
  <c r="DW58" i="46"/>
  <c r="DX58" i="46"/>
  <c r="DZ7" i="46"/>
  <c r="DY47" i="46"/>
  <c r="DZ47" i="46" s="1"/>
  <c r="DY50" i="46"/>
  <c r="DZ50" i="46" s="1"/>
  <c r="DZ15" i="46"/>
  <c r="DY55" i="46"/>
  <c r="DZ55" i="46" s="1"/>
  <c r="DU58" i="46"/>
  <c r="DY44" i="46"/>
  <c r="DZ9" i="46"/>
  <c r="DY52" i="46"/>
  <c r="DZ52" i="46" s="1"/>
  <c r="DY46" i="46"/>
  <c r="DZ46" i="46" s="1"/>
  <c r="DZ11" i="46"/>
  <c r="DY51" i="46"/>
  <c r="DZ51" i="46" s="1"/>
  <c r="DY54" i="46"/>
  <c r="DZ54" i="46" s="1"/>
  <c r="DV45" i="46"/>
  <c r="DV58" i="46" s="1"/>
  <c r="DV47" i="46"/>
  <c r="DV49" i="46"/>
  <c r="DV51" i="46"/>
  <c r="DV53" i="46"/>
  <c r="DV55" i="46"/>
  <c r="DZ4" i="46"/>
  <c r="DZ6" i="46"/>
  <c r="DZ10" i="46"/>
  <c r="DZ12" i="46"/>
  <c r="DZ14" i="46"/>
  <c r="DY48" i="46"/>
  <c r="DZ48" i="46" s="1"/>
  <c r="DY49" i="46" l="1"/>
  <c r="DZ49" i="46" s="1"/>
  <c r="DZ44" i="46"/>
  <c r="DY58" i="46"/>
  <c r="DZ58" i="46" s="1"/>
  <c r="DK3" i="45" l="1"/>
  <c r="DK2" i="45"/>
  <c r="DU4" i="45" l="1"/>
  <c r="DX41" i="45" l="1"/>
  <c r="DW41" i="45"/>
  <c r="DV41" i="45"/>
  <c r="DU41" i="45"/>
  <c r="DX40" i="45"/>
  <c r="DW40" i="45"/>
  <c r="DV40" i="45"/>
  <c r="DU40" i="45"/>
  <c r="DX39" i="45"/>
  <c r="DW39" i="45"/>
  <c r="DV39" i="45"/>
  <c r="DU39" i="45"/>
  <c r="DX38" i="45"/>
  <c r="DW38" i="45"/>
  <c r="DV38" i="45"/>
  <c r="DU38" i="45"/>
  <c r="DX37" i="45"/>
  <c r="DW37" i="45"/>
  <c r="DV37" i="45"/>
  <c r="DU37" i="45"/>
  <c r="DX36" i="45"/>
  <c r="DW36" i="45"/>
  <c r="DV36" i="45"/>
  <c r="DU36" i="45"/>
  <c r="DX35" i="45"/>
  <c r="DW35" i="45"/>
  <c r="DV35" i="45"/>
  <c r="DU35" i="45"/>
  <c r="DX34" i="45"/>
  <c r="DW34" i="45"/>
  <c r="DV34" i="45"/>
  <c r="DU34" i="45"/>
  <c r="DX33" i="45"/>
  <c r="DW33" i="45"/>
  <c r="DV33" i="45"/>
  <c r="DU33" i="45"/>
  <c r="DX32" i="45"/>
  <c r="DW32" i="45"/>
  <c r="DV32" i="45"/>
  <c r="DU32" i="45"/>
  <c r="DX31" i="45"/>
  <c r="DW31" i="45"/>
  <c r="DV31" i="45"/>
  <c r="DU31" i="45"/>
  <c r="DX30" i="45"/>
  <c r="DW30" i="45"/>
  <c r="DV30" i="45"/>
  <c r="DU30" i="45"/>
  <c r="DK29" i="45"/>
  <c r="DX28" i="45"/>
  <c r="DW28" i="45"/>
  <c r="DV28" i="45"/>
  <c r="DU28" i="45"/>
  <c r="DX27" i="45"/>
  <c r="DW27" i="45"/>
  <c r="DV27" i="45"/>
  <c r="DU27" i="45"/>
  <c r="DX26" i="45"/>
  <c r="DW26" i="45"/>
  <c r="DV26" i="45"/>
  <c r="DU26" i="45"/>
  <c r="DX25" i="45"/>
  <c r="DW25" i="45"/>
  <c r="DV25" i="45"/>
  <c r="DU25" i="45"/>
  <c r="DX24" i="45"/>
  <c r="DW24" i="45"/>
  <c r="DV24" i="45"/>
  <c r="DU24" i="45"/>
  <c r="DX23" i="45"/>
  <c r="DW23" i="45"/>
  <c r="DV23" i="45"/>
  <c r="DU23" i="45"/>
  <c r="DX22" i="45"/>
  <c r="DW22" i="45"/>
  <c r="DV22" i="45"/>
  <c r="DU22" i="45"/>
  <c r="DX21" i="45"/>
  <c r="DW21" i="45"/>
  <c r="DV21" i="45"/>
  <c r="DU21" i="45"/>
  <c r="DX20" i="45"/>
  <c r="DW20" i="45"/>
  <c r="DV20" i="45"/>
  <c r="DU20" i="45"/>
  <c r="DX19" i="45"/>
  <c r="DW19" i="45"/>
  <c r="DV19" i="45"/>
  <c r="DU19" i="45"/>
  <c r="DX18" i="45"/>
  <c r="DW18" i="45"/>
  <c r="DV18" i="45"/>
  <c r="DU18" i="45"/>
  <c r="DX17" i="45"/>
  <c r="DW17" i="45"/>
  <c r="DV17" i="45"/>
  <c r="DU17" i="45"/>
  <c r="DK16" i="45"/>
  <c r="DX15" i="45"/>
  <c r="DW15" i="45"/>
  <c r="DV15" i="45"/>
  <c r="DU15" i="45"/>
  <c r="DX14" i="45"/>
  <c r="DW14" i="45"/>
  <c r="DV14" i="45"/>
  <c r="DU14" i="45"/>
  <c r="DX13" i="45"/>
  <c r="DW13" i="45"/>
  <c r="DV13" i="45"/>
  <c r="DU13" i="45"/>
  <c r="DX12" i="45"/>
  <c r="DW12" i="45"/>
  <c r="DV12" i="45"/>
  <c r="DU12" i="45"/>
  <c r="DX11" i="45"/>
  <c r="DW11" i="45"/>
  <c r="DV11" i="45"/>
  <c r="DU11" i="45"/>
  <c r="DX10" i="45"/>
  <c r="DW10" i="45"/>
  <c r="DV10" i="45"/>
  <c r="DU10" i="45"/>
  <c r="DX9" i="45"/>
  <c r="DW9" i="45"/>
  <c r="DV9" i="45"/>
  <c r="DU9" i="45"/>
  <c r="DX8" i="45"/>
  <c r="DW8" i="45"/>
  <c r="DV8" i="45"/>
  <c r="DU8" i="45"/>
  <c r="DX7" i="45"/>
  <c r="DW7" i="45"/>
  <c r="DV7" i="45"/>
  <c r="DU7" i="45"/>
  <c r="DX6" i="45"/>
  <c r="DW6" i="45"/>
  <c r="DV6" i="45"/>
  <c r="DU6" i="45"/>
  <c r="DX5" i="45"/>
  <c r="DW5" i="45"/>
  <c r="DV5" i="45"/>
  <c r="DU5" i="45"/>
  <c r="DX4" i="45"/>
  <c r="DW4" i="45"/>
  <c r="DV4" i="45"/>
  <c r="DU49" i="45" l="1"/>
  <c r="DU50" i="45"/>
  <c r="DU51" i="45"/>
  <c r="DU52" i="45"/>
  <c r="DU53" i="45"/>
  <c r="DU55" i="45"/>
  <c r="DX54" i="45"/>
  <c r="DX55" i="45"/>
  <c r="DW55" i="45"/>
  <c r="DY39" i="45"/>
  <c r="DZ39" i="45" s="1"/>
  <c r="DW53" i="45"/>
  <c r="DV55" i="45"/>
  <c r="DV54" i="45"/>
  <c r="DW52" i="45"/>
  <c r="DW51" i="45"/>
  <c r="DY37" i="45"/>
  <c r="DZ37" i="45" s="1"/>
  <c r="DW50" i="45"/>
  <c r="DW49" i="45"/>
  <c r="DY41" i="45"/>
  <c r="DZ41" i="45" s="1"/>
  <c r="DU54" i="45"/>
  <c r="DW54" i="45"/>
  <c r="DV52" i="45"/>
  <c r="DX52" i="45"/>
  <c r="DV48" i="45"/>
  <c r="DX48" i="45"/>
  <c r="DV49" i="45"/>
  <c r="DX49" i="45"/>
  <c r="DV50" i="45"/>
  <c r="DX50" i="45"/>
  <c r="DV51" i="45"/>
  <c r="DX51" i="45"/>
  <c r="DV53" i="45"/>
  <c r="DX53" i="45"/>
  <c r="DU48" i="45"/>
  <c r="DW48" i="45"/>
  <c r="DU47" i="45"/>
  <c r="DW47" i="45"/>
  <c r="DV46" i="45"/>
  <c r="DX46" i="45"/>
  <c r="DU45" i="45"/>
  <c r="DW45" i="45"/>
  <c r="DV44" i="45"/>
  <c r="DX44" i="45"/>
  <c r="DY17" i="45"/>
  <c r="DZ17" i="45" s="1"/>
  <c r="DY18" i="45"/>
  <c r="DZ18" i="45" s="1"/>
  <c r="DY19" i="45"/>
  <c r="DZ19" i="45" s="1"/>
  <c r="DY20" i="45"/>
  <c r="DZ20" i="45" s="1"/>
  <c r="DY21" i="45"/>
  <c r="DZ21" i="45" s="1"/>
  <c r="DY22" i="45"/>
  <c r="DZ22" i="45" s="1"/>
  <c r="DY23" i="45"/>
  <c r="DZ23" i="45" s="1"/>
  <c r="DY24" i="45"/>
  <c r="DZ24" i="45" s="1"/>
  <c r="DY25" i="45"/>
  <c r="DZ25" i="45" s="1"/>
  <c r="DY26" i="45"/>
  <c r="DZ26" i="45" s="1"/>
  <c r="DY27" i="45"/>
  <c r="DZ27" i="45" s="1"/>
  <c r="DY28" i="45"/>
  <c r="DZ28" i="45" s="1"/>
  <c r="DY30" i="45"/>
  <c r="DZ30" i="45" s="1"/>
  <c r="DY31" i="45"/>
  <c r="DZ31" i="45" s="1"/>
  <c r="DY32" i="45"/>
  <c r="DZ32" i="45" s="1"/>
  <c r="DY33" i="45"/>
  <c r="DZ33" i="45" s="1"/>
  <c r="DY34" i="45"/>
  <c r="DZ34" i="45" s="1"/>
  <c r="DY35" i="45"/>
  <c r="DZ35" i="45" s="1"/>
  <c r="DY36" i="45"/>
  <c r="DZ36" i="45" s="1"/>
  <c r="DY38" i="45"/>
  <c r="DZ38" i="45" s="1"/>
  <c r="DY40" i="45"/>
  <c r="DZ40" i="45" s="1"/>
  <c r="DU44" i="45"/>
  <c r="DW44" i="45"/>
  <c r="DV45" i="45"/>
  <c r="DX45" i="45"/>
  <c r="DU46" i="45"/>
  <c r="DW46" i="45"/>
  <c r="DV47" i="45"/>
  <c r="DX47" i="45"/>
  <c r="DY5" i="45"/>
  <c r="DY7" i="45"/>
  <c r="DY4" i="45"/>
  <c r="DY6" i="45"/>
  <c r="DY8" i="45"/>
  <c r="DY9" i="45"/>
  <c r="DY10" i="45"/>
  <c r="DY11" i="45"/>
  <c r="DY12" i="45"/>
  <c r="DY13" i="45"/>
  <c r="DY14" i="45"/>
  <c r="DY15" i="45"/>
  <c r="DU58" i="45" l="1"/>
  <c r="DW58" i="45"/>
  <c r="DV58" i="45"/>
  <c r="DX58" i="45"/>
  <c r="DY55" i="45"/>
  <c r="DZ55" i="45" s="1"/>
  <c r="DZ15" i="45"/>
  <c r="DY53" i="45"/>
  <c r="DZ53" i="45" s="1"/>
  <c r="DZ13" i="45"/>
  <c r="DY51" i="45"/>
  <c r="DZ51" i="45" s="1"/>
  <c r="DZ11" i="45"/>
  <c r="DY49" i="45"/>
  <c r="DZ49" i="45" s="1"/>
  <c r="DZ9" i="45"/>
  <c r="DY54" i="45"/>
  <c r="DZ54" i="45" s="1"/>
  <c r="DZ14" i="45"/>
  <c r="DY52" i="45"/>
  <c r="DZ52" i="45" s="1"/>
  <c r="DZ12" i="45"/>
  <c r="DY50" i="45"/>
  <c r="DZ50" i="45" s="1"/>
  <c r="DZ10" i="45"/>
  <c r="DY48" i="45"/>
  <c r="DZ48" i="45" s="1"/>
  <c r="DZ8" i="45"/>
  <c r="DY46" i="45"/>
  <c r="DZ46" i="45" s="1"/>
  <c r="DZ6" i="45"/>
  <c r="DY44" i="45"/>
  <c r="DZ4" i="45"/>
  <c r="DY47" i="45"/>
  <c r="DZ47" i="45" s="1"/>
  <c r="DZ7" i="45"/>
  <c r="DY45" i="45"/>
  <c r="DZ45" i="45" s="1"/>
  <c r="DZ5" i="45"/>
  <c r="DZ44" i="45" l="1"/>
  <c r="DY58" i="45"/>
  <c r="DZ58" i="45" s="1"/>
</calcChain>
</file>

<file path=xl/comments1.xml><?xml version="1.0" encoding="utf-8"?>
<comments xmlns="http://schemas.openxmlformats.org/spreadsheetml/2006/main">
  <authors>
    <author>伊東正光</author>
  </authors>
  <commentList>
    <comment ref="CR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伊東正光:</t>
        </r>
        <r>
          <rPr>
            <sz val="9"/>
            <color indexed="81"/>
            <rFont val="ＭＳ Ｐゴシック"/>
            <family val="3"/>
            <charset val="128"/>
          </rPr>
          <t xml:space="preserve">
3
同着</t>
        </r>
      </text>
    </comment>
  </commentList>
</comments>
</file>

<file path=xl/comments2.xml><?xml version="1.0" encoding="utf-8"?>
<comments xmlns="http://schemas.openxmlformats.org/spreadsheetml/2006/main">
  <authors>
    <author>伊東正光</author>
  </authors>
  <commentList>
    <comment ref="B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伊東正光:</t>
        </r>
        <r>
          <rPr>
            <sz val="9"/>
            <color indexed="81"/>
            <rFont val="ＭＳ Ｐゴシック"/>
            <family val="3"/>
            <charset val="128"/>
          </rPr>
          <t xml:space="preserve">
同着
2番人気</t>
        </r>
      </text>
    </comment>
    <comment ref="E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伊東正光:</t>
        </r>
        <r>
          <rPr>
            <sz val="9"/>
            <color indexed="81"/>
            <rFont val="ＭＳ Ｐゴシック"/>
            <family val="3"/>
            <charset val="128"/>
          </rPr>
          <t xml:space="preserve">
同着
28番人気</t>
        </r>
      </text>
    </comment>
    <comment ref="CZ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伊東正光:</t>
        </r>
        <r>
          <rPr>
            <sz val="9"/>
            <color indexed="81"/>
            <rFont val="ＭＳ Ｐゴシック"/>
            <family val="3"/>
            <charset val="128"/>
          </rPr>
          <t xml:space="preserve">
6</t>
        </r>
      </text>
    </comment>
  </commentList>
</comments>
</file>

<file path=xl/comments3.xml><?xml version="1.0" encoding="utf-8"?>
<comments xmlns="http://schemas.openxmlformats.org/spreadsheetml/2006/main">
  <authors>
    <author>伊東正光</author>
  </authors>
  <commentList>
    <comment ref="O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伊東正光:</t>
        </r>
        <r>
          <rPr>
            <sz val="9"/>
            <color indexed="81"/>
            <rFont val="ＭＳ Ｐゴシック"/>
            <family val="3"/>
            <charset val="128"/>
          </rPr>
          <t xml:space="preserve">
1番人気も（同着）</t>
        </r>
      </text>
    </comment>
  </commentList>
</comments>
</file>

<file path=xl/sharedStrings.xml><?xml version="1.0" encoding="utf-8"?>
<sst xmlns="http://schemas.openxmlformats.org/spreadsheetml/2006/main" count="3523" uniqueCount="346">
  <si>
    <t>1R</t>
    <phoneticPr fontId="2"/>
  </si>
  <si>
    <t>2R</t>
    <phoneticPr fontId="2"/>
  </si>
  <si>
    <t>3R</t>
    <phoneticPr fontId="2"/>
  </si>
  <si>
    <t>4R</t>
    <phoneticPr fontId="2"/>
  </si>
  <si>
    <t>5R</t>
    <phoneticPr fontId="2"/>
  </si>
  <si>
    <t>6R</t>
    <phoneticPr fontId="2"/>
  </si>
  <si>
    <t>7R</t>
    <phoneticPr fontId="2"/>
  </si>
  <si>
    <t>8R</t>
    <phoneticPr fontId="2"/>
  </si>
  <si>
    <t>9R</t>
    <phoneticPr fontId="2"/>
  </si>
  <si>
    <t>10R</t>
    <phoneticPr fontId="2"/>
  </si>
  <si>
    <t>11R</t>
    <phoneticPr fontId="2"/>
  </si>
  <si>
    <t>12R</t>
    <phoneticPr fontId="2"/>
  </si>
  <si>
    <r>
      <rPr>
        <sz val="11"/>
        <color indexed="8"/>
        <rFont val="ＭＳ Ｐゴシック"/>
        <family val="3"/>
        <charset val="128"/>
      </rPr>
      <t>ﾚｰｽ数</t>
    </r>
    <rPh sb="3" eb="4">
      <t>スウ</t>
    </rPh>
    <phoneticPr fontId="2"/>
  </si>
  <si>
    <r>
      <rPr>
        <sz val="11"/>
        <color theme="0"/>
        <rFont val="ＭＳ Ｐゴシック"/>
        <family val="3"/>
        <charset val="128"/>
      </rPr>
      <t>中山</t>
    </r>
    <rPh sb="0" eb="2">
      <t>ナカヤマ</t>
    </rPh>
    <phoneticPr fontId="2"/>
  </si>
  <si>
    <r>
      <rPr>
        <sz val="11"/>
        <color theme="0"/>
        <rFont val="ＭＳ Ｐゴシック"/>
        <family val="3"/>
        <charset val="128"/>
      </rPr>
      <t>中京</t>
    </r>
    <rPh sb="0" eb="2">
      <t>チュウキョウ</t>
    </rPh>
    <phoneticPr fontId="2"/>
  </si>
  <si>
    <r>
      <rPr>
        <sz val="11"/>
        <color theme="0"/>
        <rFont val="ＭＳ Ｐゴシック"/>
        <family val="3"/>
        <charset val="128"/>
      </rPr>
      <t>京都</t>
    </r>
    <rPh sb="0" eb="2">
      <t>キョウト</t>
    </rPh>
    <phoneticPr fontId="2"/>
  </si>
  <si>
    <t>阪神</t>
    <rPh sb="0" eb="2">
      <t>ハンシン</t>
    </rPh>
    <phoneticPr fontId="2"/>
  </si>
  <si>
    <t>東京</t>
    <rPh sb="0" eb="2">
      <t>トウキョウ</t>
    </rPh>
    <phoneticPr fontId="2"/>
  </si>
  <si>
    <t>小倉</t>
    <rPh sb="0" eb="2">
      <t>コクラ</t>
    </rPh>
    <phoneticPr fontId="2"/>
  </si>
  <si>
    <t>中京</t>
    <rPh sb="0" eb="2">
      <t>チュウキョウ</t>
    </rPh>
    <phoneticPr fontId="2"/>
  </si>
  <si>
    <t>福島</t>
    <rPh sb="0" eb="2">
      <t>フクシマ</t>
    </rPh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</si>
  <si>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</si>
  <si>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</si>
  <si>
    <t>新潟</t>
    <rPh sb="0" eb="2">
      <t>ニイガタ</t>
    </rPh>
    <phoneticPr fontId="2"/>
  </si>
  <si>
    <t>阪神</t>
    <rPh sb="0" eb="2">
      <t>ハンシン</t>
    </rPh>
    <phoneticPr fontId="2"/>
  </si>
  <si>
    <t>函館</t>
    <rPh sb="0" eb="2">
      <t>ハコダテ</t>
    </rPh>
    <phoneticPr fontId="2"/>
  </si>
  <si>
    <t>福島</t>
    <rPh sb="0" eb="2">
      <t>フクシマ</t>
    </rPh>
    <phoneticPr fontId="2"/>
  </si>
  <si>
    <t>中京</t>
    <rPh sb="0" eb="2">
      <t>チュウキョウ</t>
    </rPh>
    <phoneticPr fontId="2"/>
  </si>
  <si>
    <t>函館</t>
    <rPh sb="0" eb="2">
      <t>ハコダテ</t>
    </rPh>
    <phoneticPr fontId="2"/>
  </si>
  <si>
    <t>新潟</t>
    <rPh sb="0" eb="2">
      <t>ニイガタ</t>
    </rPh>
    <phoneticPr fontId="2"/>
  </si>
  <si>
    <t>小倉</t>
    <rPh sb="0" eb="2">
      <t>コクラ</t>
    </rPh>
    <phoneticPr fontId="2"/>
  </si>
  <si>
    <t>札幌</t>
    <rPh sb="0" eb="2">
      <t>サッポロ</t>
    </rPh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</si>
  <si>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</si>
  <si>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</si>
  <si>
    <t>新潟</t>
    <rPh sb="0" eb="2">
      <t>ニイガタ</t>
    </rPh>
    <phoneticPr fontId="2"/>
  </si>
  <si>
    <t>中山</t>
    <rPh sb="0" eb="2">
      <t>ナカヤマ</t>
    </rPh>
    <phoneticPr fontId="2"/>
  </si>
  <si>
    <t>5R</t>
    <phoneticPr fontId="2"/>
  </si>
  <si>
    <t>6R</t>
    <phoneticPr fontId="2"/>
  </si>
  <si>
    <t>7R</t>
    <phoneticPr fontId="2"/>
  </si>
  <si>
    <t>1R</t>
    <phoneticPr fontId="2"/>
  </si>
  <si>
    <t>2R</t>
    <phoneticPr fontId="2"/>
  </si>
  <si>
    <t>3R</t>
    <phoneticPr fontId="2"/>
  </si>
  <si>
    <t>5R</t>
    <phoneticPr fontId="2"/>
  </si>
  <si>
    <t>6R</t>
    <phoneticPr fontId="2"/>
  </si>
  <si>
    <t>7R</t>
    <phoneticPr fontId="2"/>
  </si>
  <si>
    <t>8R</t>
    <phoneticPr fontId="2"/>
  </si>
  <si>
    <t>9R</t>
    <phoneticPr fontId="2"/>
  </si>
  <si>
    <t>10R</t>
    <phoneticPr fontId="2"/>
  </si>
  <si>
    <t>11R</t>
    <phoneticPr fontId="2"/>
  </si>
  <si>
    <t>12R</t>
    <phoneticPr fontId="2"/>
  </si>
  <si>
    <t>4R</t>
    <phoneticPr fontId="2"/>
  </si>
  <si>
    <t>1R</t>
    <phoneticPr fontId="2"/>
  </si>
  <si>
    <t>1R</t>
    <phoneticPr fontId="2"/>
  </si>
  <si>
    <t>2R</t>
    <phoneticPr fontId="2"/>
  </si>
  <si>
    <t>2R</t>
    <phoneticPr fontId="2"/>
  </si>
  <si>
    <t>4R</t>
    <phoneticPr fontId="2"/>
  </si>
  <si>
    <t>4R</t>
    <phoneticPr fontId="2"/>
  </si>
  <si>
    <t>5R</t>
    <phoneticPr fontId="2"/>
  </si>
  <si>
    <t>6R</t>
    <phoneticPr fontId="2"/>
  </si>
  <si>
    <t>6R</t>
    <phoneticPr fontId="2"/>
  </si>
  <si>
    <t>7R</t>
    <phoneticPr fontId="2"/>
  </si>
  <si>
    <t>7R</t>
    <phoneticPr fontId="2"/>
  </si>
  <si>
    <t>9R</t>
    <phoneticPr fontId="2"/>
  </si>
  <si>
    <t>9R</t>
    <phoneticPr fontId="2"/>
  </si>
  <si>
    <t>12R</t>
    <phoneticPr fontId="2"/>
  </si>
  <si>
    <t>5R</t>
    <phoneticPr fontId="2"/>
  </si>
  <si>
    <t>7R</t>
    <phoneticPr fontId="2"/>
  </si>
  <si>
    <t>8R</t>
    <phoneticPr fontId="2"/>
  </si>
  <si>
    <t>9R</t>
    <phoneticPr fontId="2"/>
  </si>
  <si>
    <t>　</t>
    <phoneticPr fontId="2"/>
  </si>
  <si>
    <r>
      <rPr>
        <sz val="11"/>
        <color theme="0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</si>
  <si>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11"/>
        <color theme="0"/>
        <rFont val="ＭＳ Ｐゴシック"/>
        <family val="3"/>
        <charset val="128"/>
      </rPr>
      <t>福島</t>
    </r>
    <rPh sb="0" eb="2">
      <t>フクシマ</t>
    </rPh>
    <phoneticPr fontId="2"/>
  </si>
  <si>
    <r>
      <rPr>
        <sz val="11"/>
        <color theme="0"/>
        <rFont val="ＭＳ Ｐゴシック"/>
        <family val="3"/>
        <charset val="128"/>
      </rPr>
      <t>新潟</t>
    </r>
    <rPh sb="0" eb="2">
      <t>ニイガタ</t>
    </rPh>
    <phoneticPr fontId="2"/>
  </si>
  <si>
    <t>ﾚｰｽ数</t>
    <rPh sb="3" eb="4">
      <t>スウ</t>
    </rPh>
    <phoneticPr fontId="2"/>
  </si>
  <si>
    <t>1R</t>
    <phoneticPr fontId="2"/>
  </si>
  <si>
    <t>8</t>
  </si>
  <si>
    <t>5</t>
  </si>
  <si>
    <t>1</t>
  </si>
  <si>
    <t>6</t>
  </si>
  <si>
    <t>17</t>
  </si>
  <si>
    <t>14</t>
  </si>
  <si>
    <t>11</t>
  </si>
  <si>
    <t>13</t>
  </si>
  <si>
    <t>12</t>
  </si>
  <si>
    <t>74</t>
  </si>
  <si>
    <t>33</t>
  </si>
  <si>
    <t>15</t>
  </si>
  <si>
    <t>1</t>
    <phoneticPr fontId="2"/>
  </si>
  <si>
    <t>1</t>
    <phoneticPr fontId="2"/>
  </si>
  <si>
    <r>
      <rPr>
        <sz val="11"/>
        <color theme="1"/>
        <rFont val="ＭＳ Ｐゴシック"/>
        <family val="3"/>
        <charset val="128"/>
      </rPr>
      <t>１</t>
    </r>
    <phoneticPr fontId="2"/>
  </si>
  <si>
    <r>
      <rPr>
        <sz val="11"/>
        <color theme="1"/>
        <rFont val="ＭＳ Ｐゴシック"/>
        <family val="3"/>
        <charset val="128"/>
      </rPr>
      <t>１</t>
    </r>
    <phoneticPr fontId="2"/>
  </si>
  <si>
    <t>16</t>
  </si>
  <si>
    <t>58</t>
  </si>
  <si>
    <t>34</t>
  </si>
  <si>
    <t>2R</t>
    <phoneticPr fontId="2"/>
  </si>
  <si>
    <t>10</t>
  </si>
  <si>
    <t>9</t>
  </si>
  <si>
    <t>28</t>
  </si>
  <si>
    <t>21</t>
  </si>
  <si>
    <t>40</t>
    <phoneticPr fontId="2"/>
  </si>
  <si>
    <t>57</t>
    <phoneticPr fontId="2"/>
  </si>
  <si>
    <t>9</t>
    <phoneticPr fontId="2"/>
  </si>
  <si>
    <t>9</t>
    <phoneticPr fontId="2"/>
  </si>
  <si>
    <t>27</t>
  </si>
  <si>
    <t>7</t>
  </si>
  <si>
    <t>3R</t>
    <phoneticPr fontId="2"/>
  </si>
  <si>
    <t>52</t>
  </si>
  <si>
    <t>39</t>
  </si>
  <si>
    <t>38</t>
  </si>
  <si>
    <t>26</t>
  </si>
  <si>
    <t>30</t>
  </si>
  <si>
    <t>49</t>
    <phoneticPr fontId="2"/>
  </si>
  <si>
    <t>12</t>
    <phoneticPr fontId="2"/>
  </si>
  <si>
    <t>29</t>
    <phoneticPr fontId="2"/>
  </si>
  <si>
    <t>29</t>
    <phoneticPr fontId="2"/>
  </si>
  <si>
    <t>20</t>
  </si>
  <si>
    <t>23</t>
  </si>
  <si>
    <t>64</t>
  </si>
  <si>
    <t>4R</t>
    <phoneticPr fontId="2"/>
  </si>
  <si>
    <t>32</t>
  </si>
  <si>
    <t>22</t>
  </si>
  <si>
    <t>35</t>
  </si>
  <si>
    <t>44</t>
    <phoneticPr fontId="2"/>
  </si>
  <si>
    <t>10</t>
    <phoneticPr fontId="2"/>
  </si>
  <si>
    <t>10</t>
    <phoneticPr fontId="2"/>
  </si>
  <si>
    <t>7</t>
    <phoneticPr fontId="2"/>
  </si>
  <si>
    <t>7</t>
    <phoneticPr fontId="2"/>
  </si>
  <si>
    <t>62</t>
  </si>
  <si>
    <t>24</t>
  </si>
  <si>
    <t>19</t>
  </si>
  <si>
    <t>5R</t>
    <phoneticPr fontId="2"/>
  </si>
  <si>
    <t>29</t>
  </si>
  <si>
    <t>52</t>
    <phoneticPr fontId="2"/>
  </si>
  <si>
    <t>31</t>
  </si>
  <si>
    <t>46</t>
  </si>
  <si>
    <t>42</t>
    <phoneticPr fontId="2"/>
  </si>
  <si>
    <t>42</t>
    <phoneticPr fontId="2"/>
  </si>
  <si>
    <t>49</t>
  </si>
  <si>
    <t>55</t>
  </si>
  <si>
    <t>54</t>
  </si>
  <si>
    <t>6R</t>
    <phoneticPr fontId="2"/>
  </si>
  <si>
    <t>13</t>
    <phoneticPr fontId="2"/>
  </si>
  <si>
    <t>13</t>
    <phoneticPr fontId="2"/>
  </si>
  <si>
    <t>63</t>
    <phoneticPr fontId="2"/>
  </si>
  <si>
    <t>14</t>
    <phoneticPr fontId="2"/>
  </si>
  <si>
    <t>51</t>
  </si>
  <si>
    <t>90</t>
  </si>
  <si>
    <t>56</t>
  </si>
  <si>
    <t>7R</t>
    <phoneticPr fontId="2"/>
  </si>
  <si>
    <t>37</t>
  </si>
  <si>
    <t>18</t>
  </si>
  <si>
    <t>68</t>
  </si>
  <si>
    <t>43</t>
  </si>
  <si>
    <t>34</t>
    <phoneticPr fontId="2"/>
  </si>
  <si>
    <t>34</t>
    <phoneticPr fontId="2"/>
  </si>
  <si>
    <t>23</t>
    <phoneticPr fontId="2"/>
  </si>
  <si>
    <t>23</t>
    <phoneticPr fontId="2"/>
  </si>
  <si>
    <t>30</t>
    <phoneticPr fontId="2"/>
  </si>
  <si>
    <t>101</t>
  </si>
  <si>
    <t>11</t>
    <phoneticPr fontId="2"/>
  </si>
  <si>
    <t>36</t>
  </si>
  <si>
    <t>8R</t>
    <phoneticPr fontId="2"/>
  </si>
  <si>
    <t>3</t>
  </si>
  <si>
    <t>72</t>
  </si>
  <si>
    <t>6</t>
    <phoneticPr fontId="2"/>
  </si>
  <si>
    <t>6</t>
    <phoneticPr fontId="2"/>
  </si>
  <si>
    <t>5</t>
    <phoneticPr fontId="2"/>
  </si>
  <si>
    <t>5</t>
    <phoneticPr fontId="2"/>
  </si>
  <si>
    <t>25</t>
    <phoneticPr fontId="2"/>
  </si>
  <si>
    <t>56</t>
    <phoneticPr fontId="2"/>
  </si>
  <si>
    <t>9R</t>
    <phoneticPr fontId="2"/>
  </si>
  <si>
    <t>25</t>
    <phoneticPr fontId="2"/>
  </si>
  <si>
    <t>107</t>
  </si>
  <si>
    <t>8</t>
    <phoneticPr fontId="2"/>
  </si>
  <si>
    <t>53</t>
  </si>
  <si>
    <t>10R</t>
    <phoneticPr fontId="2"/>
  </si>
  <si>
    <t>57</t>
  </si>
  <si>
    <t>20</t>
    <phoneticPr fontId="2"/>
  </si>
  <si>
    <t>18</t>
    <phoneticPr fontId="2"/>
  </si>
  <si>
    <t>25</t>
  </si>
  <si>
    <t>59</t>
  </si>
  <si>
    <t>48</t>
  </si>
  <si>
    <t>11R</t>
    <phoneticPr fontId="2"/>
  </si>
  <si>
    <t>40</t>
  </si>
  <si>
    <t>95</t>
  </si>
  <si>
    <t>91</t>
  </si>
  <si>
    <t>28</t>
    <phoneticPr fontId="2"/>
  </si>
  <si>
    <t>22</t>
    <phoneticPr fontId="2"/>
  </si>
  <si>
    <t>12</t>
    <phoneticPr fontId="2"/>
  </si>
  <si>
    <t>114</t>
  </si>
  <si>
    <t>100</t>
  </si>
  <si>
    <t>12R</t>
    <phoneticPr fontId="2"/>
  </si>
  <si>
    <t>47</t>
  </si>
  <si>
    <t>50</t>
  </si>
  <si>
    <t>50</t>
    <phoneticPr fontId="2"/>
  </si>
  <si>
    <r>
      <rPr>
        <sz val="11"/>
        <color theme="0"/>
        <rFont val="ＭＳ Ｐゴシック"/>
        <family val="3"/>
        <charset val="128"/>
      </rPr>
      <t>阪神</t>
    </r>
    <rPh sb="0" eb="2">
      <t>ハンシン</t>
    </rPh>
    <phoneticPr fontId="2"/>
  </si>
  <si>
    <r>
      <rPr>
        <sz val="11"/>
        <color theme="0"/>
        <rFont val="ＭＳ Ｐゴシック"/>
        <family val="3"/>
        <charset val="128"/>
      </rPr>
      <t>小倉</t>
    </r>
    <rPh sb="0" eb="2">
      <t>コクラ</t>
    </rPh>
    <phoneticPr fontId="2"/>
  </si>
  <si>
    <t>34/49</t>
  </si>
  <si>
    <t>14</t>
    <phoneticPr fontId="2"/>
  </si>
  <si>
    <t>19</t>
    <phoneticPr fontId="2"/>
  </si>
  <si>
    <t>19</t>
    <phoneticPr fontId="2"/>
  </si>
  <si>
    <t>1</t>
    <phoneticPr fontId="2"/>
  </si>
  <si>
    <t>57</t>
    <phoneticPr fontId="2"/>
  </si>
  <si>
    <t>7</t>
    <phoneticPr fontId="2"/>
  </si>
  <si>
    <t>71</t>
  </si>
  <si>
    <t>18</t>
    <phoneticPr fontId="2"/>
  </si>
  <si>
    <r>
      <t>9</t>
    </r>
    <r>
      <rPr>
        <sz val="11"/>
        <color theme="1"/>
        <rFont val="ＭＳ Ｐゴシック"/>
        <family val="3"/>
        <charset val="128"/>
      </rPr>
      <t>・</t>
    </r>
    <r>
      <rPr>
        <sz val="11"/>
        <color theme="1"/>
        <rFont val="Arial"/>
        <family val="2"/>
      </rPr>
      <t>7</t>
    </r>
  </si>
  <si>
    <t>94</t>
  </si>
  <si>
    <t>8</t>
    <phoneticPr fontId="2"/>
  </si>
  <si>
    <t>51</t>
    <phoneticPr fontId="2"/>
  </si>
  <si>
    <t>12</t>
    <phoneticPr fontId="2"/>
  </si>
  <si>
    <t>12</t>
    <phoneticPr fontId="2"/>
  </si>
  <si>
    <t>１</t>
    <phoneticPr fontId="2"/>
  </si>
  <si>
    <t>4</t>
  </si>
  <si>
    <t>75</t>
  </si>
  <si>
    <t>6</t>
    <phoneticPr fontId="2"/>
  </si>
  <si>
    <t>5</t>
    <phoneticPr fontId="2"/>
  </si>
  <si>
    <t>77</t>
  </si>
  <si>
    <t>10</t>
    <phoneticPr fontId="2"/>
  </si>
  <si>
    <t>63</t>
  </si>
  <si>
    <t>41</t>
  </si>
  <si>
    <t>17</t>
    <phoneticPr fontId="2"/>
  </si>
  <si>
    <t>2</t>
  </si>
  <si>
    <t>7R</t>
    <phoneticPr fontId="2"/>
  </si>
  <si>
    <t>31</t>
    <phoneticPr fontId="2"/>
  </si>
  <si>
    <t>11</t>
    <phoneticPr fontId="2"/>
  </si>
  <si>
    <t>57</t>
    <phoneticPr fontId="2"/>
  </si>
  <si>
    <t>28</t>
    <phoneticPr fontId="2"/>
  </si>
  <si>
    <t>65</t>
  </si>
  <si>
    <t>70</t>
  </si>
  <si>
    <t>25</t>
    <phoneticPr fontId="2"/>
  </si>
  <si>
    <t>56</t>
    <phoneticPr fontId="2"/>
  </si>
  <si>
    <t>22</t>
    <phoneticPr fontId="2"/>
  </si>
  <si>
    <t>83</t>
    <phoneticPr fontId="2"/>
  </si>
  <si>
    <t>63</t>
    <phoneticPr fontId="2"/>
  </si>
  <si>
    <t>15</t>
    <phoneticPr fontId="2"/>
  </si>
  <si>
    <t>62</t>
    <phoneticPr fontId="2"/>
  </si>
  <si>
    <r>
      <rPr>
        <sz val="11"/>
        <color theme="0"/>
        <rFont val="ＭＳ Ｐゴシック"/>
        <family val="3"/>
        <charset val="128"/>
      </rPr>
      <t>函館</t>
    </r>
    <rPh sb="0" eb="2">
      <t>ハコダテ</t>
    </rPh>
    <phoneticPr fontId="2"/>
  </si>
  <si>
    <r>
      <rPr>
        <sz val="11"/>
        <color theme="0"/>
        <rFont val="ＭＳ Ｐゴシック"/>
        <family val="3"/>
        <charset val="128"/>
      </rPr>
      <t>札幌</t>
    </r>
    <rPh sb="0" eb="2">
      <t>サッポロ</t>
    </rPh>
    <phoneticPr fontId="2"/>
  </si>
  <si>
    <t>78</t>
    <phoneticPr fontId="2"/>
  </si>
  <si>
    <t>16</t>
    <phoneticPr fontId="2"/>
  </si>
  <si>
    <t>27</t>
    <phoneticPr fontId="2"/>
  </si>
  <si>
    <t>42</t>
  </si>
  <si>
    <t>9</t>
    <phoneticPr fontId="2"/>
  </si>
  <si>
    <t>61</t>
  </si>
  <si>
    <t>44</t>
  </si>
  <si>
    <r>
      <t>1</t>
    </r>
    <r>
      <rPr>
        <sz val="11"/>
        <color theme="1"/>
        <rFont val="ＭＳ Ｐゴシック"/>
        <family val="3"/>
        <charset val="128"/>
      </rPr>
      <t>・</t>
    </r>
    <r>
      <rPr>
        <sz val="11"/>
        <color theme="1"/>
        <rFont val="Arial"/>
        <family val="2"/>
      </rPr>
      <t>31</t>
    </r>
    <phoneticPr fontId="2"/>
  </si>
  <si>
    <t>67</t>
  </si>
  <si>
    <t>13/59</t>
    <phoneticPr fontId="2"/>
  </si>
  <si>
    <t>49</t>
    <phoneticPr fontId="2"/>
  </si>
  <si>
    <t>75</t>
    <phoneticPr fontId="2"/>
  </si>
  <si>
    <t>101</t>
    <phoneticPr fontId="2"/>
  </si>
  <si>
    <t>86</t>
  </si>
  <si>
    <t>54</t>
    <phoneticPr fontId="2"/>
  </si>
  <si>
    <t>70</t>
    <phoneticPr fontId="2"/>
  </si>
  <si>
    <t>26</t>
    <phoneticPr fontId="2"/>
  </si>
  <si>
    <r>
      <rPr>
        <sz val="11"/>
        <color indexed="8"/>
        <rFont val="ＭＳ Ｐゴシック"/>
        <family val="3"/>
        <charset val="128"/>
      </rPr>
      <t>開催日</t>
    </r>
    <rPh sb="0" eb="3">
      <t>カイサイビ</t>
    </rPh>
    <phoneticPr fontId="2"/>
  </si>
  <si>
    <r>
      <rPr>
        <sz val="11"/>
        <color indexed="8"/>
        <rFont val="ＭＳ Ｐゴシック"/>
        <family val="3"/>
        <charset val="128"/>
      </rPr>
      <t>場数</t>
    </r>
    <rPh sb="0" eb="2">
      <t>バカズ</t>
    </rPh>
    <phoneticPr fontId="2"/>
  </si>
  <si>
    <r>
      <rPr>
        <sz val="11"/>
        <color indexed="8"/>
        <rFont val="ＭＳ Ｐゴシック"/>
        <family val="3"/>
        <charset val="128"/>
      </rPr>
      <t>未</t>
    </r>
    <rPh sb="0" eb="1">
      <t>ミ</t>
    </rPh>
    <phoneticPr fontId="2"/>
  </si>
  <si>
    <t>1R</t>
    <phoneticPr fontId="2"/>
  </si>
  <si>
    <t>2R</t>
    <phoneticPr fontId="2"/>
  </si>
  <si>
    <t>3R</t>
    <phoneticPr fontId="2"/>
  </si>
  <si>
    <t>4R</t>
    <phoneticPr fontId="2"/>
  </si>
  <si>
    <r>
      <rPr>
        <sz val="11"/>
        <color indexed="8"/>
        <rFont val="ＭＳ Ｐゴシック"/>
        <family val="3"/>
        <charset val="128"/>
      </rPr>
      <t>中山</t>
    </r>
    <rPh sb="0" eb="2">
      <t>ナカヤマ</t>
    </rPh>
    <phoneticPr fontId="2"/>
  </si>
  <si>
    <r>
      <rPr>
        <sz val="11"/>
        <color indexed="8"/>
        <rFont val="ＭＳ Ｐゴシック"/>
        <family val="3"/>
        <charset val="128"/>
      </rPr>
      <t>京都</t>
    </r>
    <rPh sb="0" eb="2">
      <t>キョウト</t>
    </rPh>
    <phoneticPr fontId="2"/>
  </si>
  <si>
    <r>
      <rPr>
        <sz val="11"/>
        <color indexed="8"/>
        <rFont val="ＭＳ Ｐゴシック"/>
        <family val="3"/>
        <charset val="128"/>
      </rPr>
      <t>阪神</t>
    </r>
    <rPh sb="0" eb="2">
      <t>ハンシン</t>
    </rPh>
    <phoneticPr fontId="2"/>
  </si>
  <si>
    <t>8R</t>
    <phoneticPr fontId="2"/>
  </si>
  <si>
    <r>
      <rPr>
        <sz val="11"/>
        <color indexed="8"/>
        <rFont val="ＭＳ Ｐゴシック"/>
        <family val="3"/>
        <charset val="128"/>
      </rPr>
      <t>札幌</t>
    </r>
    <rPh sb="0" eb="2">
      <t>サッポロ</t>
    </rPh>
    <phoneticPr fontId="2"/>
  </si>
  <si>
    <t>9R</t>
    <phoneticPr fontId="2"/>
  </si>
  <si>
    <r>
      <rPr>
        <sz val="11"/>
        <color indexed="8"/>
        <rFont val="ＭＳ Ｐゴシック"/>
        <family val="3"/>
        <charset val="128"/>
      </rPr>
      <t>小倉</t>
    </r>
    <rPh sb="0" eb="2">
      <t>コクラ</t>
    </rPh>
    <phoneticPr fontId="2"/>
  </si>
  <si>
    <r>
      <rPr>
        <sz val="11"/>
        <color indexed="8"/>
        <rFont val="ＭＳ Ｐゴシック"/>
        <family val="3"/>
        <charset val="128"/>
      </rPr>
      <t>中京</t>
    </r>
    <rPh sb="0" eb="2">
      <t>チュウキョウ</t>
    </rPh>
    <phoneticPr fontId="2"/>
  </si>
  <si>
    <r>
      <rPr>
        <sz val="11"/>
        <color indexed="8"/>
        <rFont val="ＭＳ Ｐゴシック"/>
        <family val="3"/>
        <charset val="128"/>
      </rPr>
      <t>函館</t>
    </r>
    <rPh sb="0" eb="2">
      <t>ハコダテ</t>
    </rPh>
    <phoneticPr fontId="2"/>
  </si>
  <si>
    <r>
      <rPr>
        <sz val="11"/>
        <color indexed="8"/>
        <rFont val="ＭＳ Ｐゴシック"/>
        <family val="3"/>
        <charset val="128"/>
      </rPr>
      <t>新潟</t>
    </r>
    <rPh sb="0" eb="2">
      <t>ニイガタ</t>
    </rPh>
    <phoneticPr fontId="2"/>
  </si>
  <si>
    <r>
      <rPr>
        <sz val="11"/>
        <color indexed="8"/>
        <rFont val="ＭＳ Ｐゴシック"/>
        <family val="3"/>
        <charset val="128"/>
      </rPr>
      <t>　</t>
    </r>
    <phoneticPr fontId="2"/>
  </si>
  <si>
    <r>
      <rPr>
        <sz val="11"/>
        <color theme="0" tint="-4.9989318521683403E-2"/>
        <rFont val="ＭＳ Ｐゴシック"/>
        <family val="3"/>
        <charset val="128"/>
      </rPr>
      <t>中山</t>
    </r>
    <rPh sb="0" eb="2">
      <t>ナカヤマ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</si>
  <si>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</si>
  <si>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福島</t>
    </r>
    <rPh sb="0" eb="2">
      <t>フクシマ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</si>
  <si>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新潟</t>
    </r>
    <rPh sb="0" eb="2">
      <t>ニイガタ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</si>
  <si>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中山</t>
    </r>
    <phoneticPr fontId="2"/>
  </si>
  <si>
    <t>55</t>
    <phoneticPr fontId="2"/>
  </si>
  <si>
    <t>68</t>
    <phoneticPr fontId="2"/>
  </si>
  <si>
    <t>39</t>
    <phoneticPr fontId="2"/>
  </si>
  <si>
    <t>129</t>
    <phoneticPr fontId="2"/>
  </si>
  <si>
    <t>41</t>
    <phoneticPr fontId="2"/>
  </si>
  <si>
    <t>66</t>
    <phoneticPr fontId="2"/>
  </si>
  <si>
    <t>36</t>
    <phoneticPr fontId="2"/>
  </si>
  <si>
    <r>
      <rPr>
        <sz val="11"/>
        <color theme="0" tint="-4.9989318521683403E-2"/>
        <rFont val="ＭＳ Ｐゴシック"/>
        <family val="3"/>
        <charset val="128"/>
      </rPr>
      <t>京都</t>
    </r>
    <rPh sb="0" eb="2">
      <t>キョウト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</si>
  <si>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阪神</t>
    </r>
    <rPh sb="0" eb="2">
      <t>ハンシン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</si>
  <si>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中京</t>
    </r>
    <rPh sb="0" eb="2">
      <t>チュウキョウ</t>
    </rPh>
    <phoneticPr fontId="2"/>
  </si>
  <si>
    <r>
      <rPr>
        <sz val="11"/>
        <color indexed="9"/>
        <rFont val="ＭＳ Ｐゴシック"/>
        <family val="3"/>
        <charset val="128"/>
      </rPr>
      <t>小倉</t>
    </r>
    <rPh sb="0" eb="2">
      <t>コクラ</t>
    </rPh>
    <phoneticPr fontId="2"/>
  </si>
  <si>
    <r>
      <rPr>
        <sz val="11"/>
        <color indexed="9"/>
        <rFont val="ＭＳ Ｐゴシック"/>
        <family val="3"/>
        <charset val="128"/>
      </rPr>
      <t>阪神</t>
    </r>
    <rPh sb="0" eb="2">
      <t>ハンシン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</si>
  <si>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京都</t>
    </r>
    <phoneticPr fontId="2"/>
  </si>
  <si>
    <t>1R</t>
    <phoneticPr fontId="2"/>
  </si>
  <si>
    <t>6</t>
    <phoneticPr fontId="2"/>
  </si>
  <si>
    <t>3R</t>
    <phoneticPr fontId="2"/>
  </si>
  <si>
    <t>50</t>
    <phoneticPr fontId="2"/>
  </si>
  <si>
    <t>67</t>
    <phoneticPr fontId="2"/>
  </si>
  <si>
    <t>20</t>
    <phoneticPr fontId="2"/>
  </si>
  <si>
    <t>5R</t>
    <phoneticPr fontId="2"/>
  </si>
  <si>
    <t>41</t>
    <phoneticPr fontId="2"/>
  </si>
  <si>
    <t>6R</t>
    <phoneticPr fontId="2"/>
  </si>
  <si>
    <t>7R</t>
    <phoneticPr fontId="2"/>
  </si>
  <si>
    <t>8</t>
    <phoneticPr fontId="2"/>
  </si>
  <si>
    <t>5</t>
    <phoneticPr fontId="2"/>
  </si>
  <si>
    <t>7</t>
    <phoneticPr fontId="2"/>
  </si>
  <si>
    <t>13</t>
    <phoneticPr fontId="2"/>
  </si>
  <si>
    <t>50</t>
    <phoneticPr fontId="2"/>
  </si>
  <si>
    <t>11R</t>
    <phoneticPr fontId="2"/>
  </si>
  <si>
    <t>81</t>
    <phoneticPr fontId="2"/>
  </si>
  <si>
    <t>12</t>
    <phoneticPr fontId="2"/>
  </si>
  <si>
    <r>
      <rPr>
        <sz val="11"/>
        <color theme="0" tint="-4.9989318521683403E-2"/>
        <rFont val="ＭＳ Ｐゴシック"/>
        <family val="3"/>
        <charset val="128"/>
      </rPr>
      <t>小倉</t>
    </r>
    <rPh sb="0" eb="2">
      <t>コクラ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</si>
  <si>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函館</t>
    </r>
    <rPh sb="0" eb="2">
      <t>ハコダテ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</si>
  <si>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札幌</t>
    </r>
    <rPh sb="0" eb="2">
      <t>サッポロ</t>
    </rPh>
    <phoneticPr fontId="2"/>
  </si>
  <si>
    <r>
      <rPr>
        <sz val="11"/>
        <color theme="0" tint="-4.9989318521683403E-2"/>
        <rFont val="ＭＳ Ｐゴシック"/>
        <family val="3"/>
        <charset val="128"/>
      </rPr>
      <t>札幌</t>
    </r>
    <phoneticPr fontId="2"/>
  </si>
  <si>
    <r>
      <rPr>
        <sz val="11"/>
        <color indexed="9"/>
        <rFont val="ＭＳ Ｐゴシック"/>
        <family val="3"/>
        <charset val="128"/>
      </rPr>
      <t>新潟</t>
    </r>
    <rPh sb="0" eb="2">
      <t>ニイガタ</t>
    </rPh>
    <phoneticPr fontId="2"/>
  </si>
  <si>
    <t>3R</t>
    <phoneticPr fontId="2"/>
  </si>
  <si>
    <t>30</t>
    <phoneticPr fontId="2"/>
  </si>
  <si>
    <t>1R</t>
    <phoneticPr fontId="2"/>
  </si>
  <si>
    <r>
      <rPr>
        <sz val="11"/>
        <color indexed="8"/>
        <rFont val="ＭＳ Ｐゴシック"/>
        <family val="3"/>
        <charset val="128"/>
      </rPr>
      <t>東京</t>
    </r>
    <rPh sb="0" eb="2">
      <t>トウキョウ</t>
    </rPh>
    <phoneticPr fontId="2"/>
  </si>
  <si>
    <t>5R</t>
    <phoneticPr fontId="2"/>
  </si>
  <si>
    <r>
      <rPr>
        <sz val="11"/>
        <color indexed="8"/>
        <rFont val="ＭＳ Ｐゴシック"/>
        <family val="3"/>
        <charset val="128"/>
      </rPr>
      <t>福島</t>
    </r>
    <rPh sb="0" eb="2">
      <t>フクシマ</t>
    </rPh>
    <phoneticPr fontId="2"/>
  </si>
  <si>
    <r>
      <rPr>
        <sz val="11"/>
        <color indexed="8"/>
        <rFont val="ＭＳ Ｐゴシック"/>
        <family val="3"/>
        <charset val="128"/>
      </rPr>
      <t>　</t>
    </r>
    <phoneticPr fontId="2"/>
  </si>
  <si>
    <t>1R</t>
    <phoneticPr fontId="2"/>
  </si>
  <si>
    <t>2R</t>
    <phoneticPr fontId="2"/>
  </si>
  <si>
    <t>3R</t>
    <phoneticPr fontId="2"/>
  </si>
  <si>
    <t>3R</t>
    <phoneticPr fontId="2"/>
  </si>
  <si>
    <t>4R</t>
    <phoneticPr fontId="2"/>
  </si>
  <si>
    <t>4R</t>
    <phoneticPr fontId="2"/>
  </si>
  <si>
    <t>5R</t>
    <phoneticPr fontId="2"/>
  </si>
  <si>
    <t>5R</t>
    <phoneticPr fontId="2"/>
  </si>
  <si>
    <t>6R</t>
    <phoneticPr fontId="2"/>
  </si>
  <si>
    <t>7R</t>
    <phoneticPr fontId="2"/>
  </si>
  <si>
    <t>8R</t>
    <phoneticPr fontId="2"/>
  </si>
  <si>
    <t>9R</t>
    <phoneticPr fontId="2"/>
  </si>
  <si>
    <t>9R</t>
    <phoneticPr fontId="2"/>
  </si>
  <si>
    <t>10R</t>
    <phoneticPr fontId="2"/>
  </si>
  <si>
    <t>11R</t>
    <phoneticPr fontId="2"/>
  </si>
  <si>
    <t>12R</t>
    <phoneticPr fontId="2"/>
  </si>
  <si>
    <t>12R</t>
    <phoneticPr fontId="2"/>
  </si>
  <si>
    <t>1R</t>
    <phoneticPr fontId="2"/>
  </si>
  <si>
    <t>3R</t>
    <phoneticPr fontId="2"/>
  </si>
  <si>
    <t>4R</t>
    <phoneticPr fontId="2"/>
  </si>
  <si>
    <t>5R</t>
    <phoneticPr fontId="2"/>
  </si>
  <si>
    <t>6R</t>
    <phoneticPr fontId="2"/>
  </si>
  <si>
    <t>6R</t>
    <phoneticPr fontId="2"/>
  </si>
  <si>
    <t>7R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</si>
</sst>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0.0%"/>
  </numFmts>
  <fonts count="22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indexed="9"/>
      <name val="ＭＳ Ｐゴシック"/>
      <family val="3"/>
      <charset val="12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 tint="4.9989318521683403E-2"/>
      <name val="Arial"/>
      <family val="2"/>
    </font>
    <font>
      <sz val="11"/>
      <color theme="0"/>
      <name val="ＭＳ Ｐゴシック"/>
      <family val="3"/>
      <charset val="128"/>
    </font>
    <font>
      <sz val="12"/>
      <color theme="1" tint="4.9989318521683403E-2"/>
      <name val="Arial"/>
      <family val="2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4.9989318521683403E-2"/>
      <name val="Arial"/>
      <family val="2"/>
    </font>
    <font>
      <sz val="11"/>
      <color theme="0" tint="-4.9989318521683403E-2"/>
      <name val="ＭＳ Ｐゴシック"/>
      <family val="3"/>
      <charset val="128"/>
    </font>
    <font>
      <sz val="11"/>
      <color indexed="9"/>
      <name val="Arial"/>
      <family val="2"/>
    </font>
    <font>
      <sz val="12"/>
      <color theme="1"/>
      <name val="Arial"/>
      <family val="2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1" fillId="4" borderId="0" xfId="1" applyFont="1" applyFill="1" applyBorder="1" applyAlignment="1">
      <alignment horizontal="center"/>
    </xf>
    <xf numFmtId="0" fontId="11" fillId="4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4" borderId="0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49" fontId="16" fillId="0" borderId="0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6" borderId="0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" fillId="4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1" fillId="7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2">
    <cellStyle name="標準" xfId="0" builtinId="0"/>
    <cellStyle name="標準_Sheet1" xfId="1"/>
  </cellStyles>
  <dxfs count="24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89"/>
  <sheetViews>
    <sheetView zoomScale="70" zoomScaleNormal="70" workbookViewId="0"/>
  </sheetViews>
  <sheetFormatPr defaultRowHeight="17.399999999999999"/>
  <cols>
    <col min="1" max="1" width="5.88671875" style="1" customWidth="1"/>
    <col min="2" max="4" width="5.21875" style="2" bestFit="1" customWidth="1"/>
    <col min="5" max="5" width="7.44140625" style="2" bestFit="1" customWidth="1"/>
    <col min="6" max="6" width="5.88671875" style="2" bestFit="1" customWidth="1"/>
    <col min="7" max="13" width="5.21875" style="2" bestFit="1" customWidth="1"/>
    <col min="14" max="14" width="7.44140625" style="2" bestFit="1" customWidth="1"/>
    <col min="15" max="21" width="5.21875" style="2" bestFit="1" customWidth="1"/>
    <col min="22" max="22" width="7.44140625" style="2" bestFit="1" customWidth="1"/>
    <col min="23" max="26" width="5.21875" style="2" bestFit="1" customWidth="1"/>
    <col min="27" max="28" width="5.88671875" style="2" bestFit="1" customWidth="1"/>
    <col min="29" max="30" width="5.6640625" style="2" bestFit="1" customWidth="1"/>
    <col min="31" max="36" width="5.88671875" style="2" bestFit="1" customWidth="1"/>
    <col min="37" max="39" width="5.6640625" style="2" bestFit="1" customWidth="1"/>
    <col min="40" max="46" width="5.88671875" style="2" bestFit="1" customWidth="1"/>
    <col min="47" max="48" width="5.6640625" style="2" bestFit="1" customWidth="1"/>
    <col min="49" max="54" width="5.88671875" style="2" bestFit="1" customWidth="1"/>
    <col min="55" max="55" width="5.6640625" style="2" bestFit="1" customWidth="1"/>
    <col min="56" max="56" width="5.6640625" style="8" bestFit="1" customWidth="1"/>
    <col min="57" max="60" width="5.88671875" style="2" bestFit="1" customWidth="1"/>
    <col min="61" max="62" width="5.88671875" style="8" bestFit="1" customWidth="1"/>
    <col min="63" max="66" width="5.6640625" style="8" bestFit="1" customWidth="1"/>
    <col min="67" max="69" width="5.88671875" style="8" bestFit="1" customWidth="1"/>
    <col min="70" max="70" width="6.88671875" style="8" bestFit="1" customWidth="1"/>
    <col min="71" max="71" width="5.88671875" style="8" bestFit="1" customWidth="1"/>
    <col min="72" max="72" width="6.88671875" style="8" bestFit="1" customWidth="1"/>
    <col min="73" max="74" width="5.6640625" style="8" bestFit="1" customWidth="1"/>
    <col min="75" max="83" width="5.88671875" style="8" bestFit="1" customWidth="1"/>
    <col min="84" max="91" width="6.88671875" style="8" bestFit="1" customWidth="1"/>
    <col min="92" max="94" width="5.88671875" style="8" bestFit="1" customWidth="1"/>
    <col min="95" max="98" width="6.88671875" style="8" bestFit="1" customWidth="1"/>
    <col min="99" max="100" width="6.88671875" style="8" customWidth="1"/>
    <col min="101" max="101" width="6.88671875" style="8" bestFit="1" customWidth="1"/>
    <col min="102" max="103" width="5.88671875" style="8" bestFit="1" customWidth="1"/>
    <col min="104" max="104" width="6.88671875" style="8" customWidth="1"/>
    <col min="105" max="106" width="6.88671875" style="8" bestFit="1" customWidth="1"/>
    <col min="107" max="108" width="6.88671875" style="8" customWidth="1"/>
    <col min="109" max="109" width="7.44140625" style="8" bestFit="1" customWidth="1"/>
    <col min="110" max="110" width="5.21875" style="2" customWidth="1"/>
    <col min="111" max="111" width="8.44140625" style="2" customWidth="1"/>
    <col min="112" max="112" width="8.44140625" style="2" bestFit="1" customWidth="1"/>
    <col min="113" max="113" width="3.109375" style="2" bestFit="1" customWidth="1"/>
    <col min="114" max="114" width="5.21875" style="2" bestFit="1" customWidth="1"/>
    <col min="115" max="115" width="6.33203125" style="2" bestFit="1" customWidth="1"/>
    <col min="116" max="116" width="7.44140625" style="2" bestFit="1" customWidth="1"/>
    <col min="117" max="117" width="8.88671875" style="2"/>
    <col min="118" max="118" width="8.88671875" style="1"/>
    <col min="119" max="119" width="5.44140625" style="2" bestFit="1" customWidth="1"/>
    <col min="120" max="120" width="7.109375" style="2" bestFit="1" customWidth="1"/>
    <col min="121" max="122" width="5.21875" style="2" bestFit="1" customWidth="1"/>
    <col min="123" max="124" width="5.21875" style="1" bestFit="1" customWidth="1"/>
    <col min="125" max="125" width="8.44140625" style="1" bestFit="1" customWidth="1"/>
    <col min="126" max="256" width="8.88671875" style="1"/>
    <col min="257" max="257" width="5.44140625" style="1" bestFit="1" customWidth="1"/>
    <col min="258" max="260" width="5.21875" style="1" bestFit="1" customWidth="1"/>
    <col min="261" max="261" width="7.44140625" style="1" bestFit="1" customWidth="1"/>
    <col min="262" max="262" width="5.88671875" style="1" bestFit="1" customWidth="1"/>
    <col min="263" max="269" width="5.21875" style="1" bestFit="1" customWidth="1"/>
    <col min="270" max="270" width="7.44140625" style="1" bestFit="1" customWidth="1"/>
    <col min="271" max="277" width="5.21875" style="1" bestFit="1" customWidth="1"/>
    <col min="278" max="278" width="7.44140625" style="1" bestFit="1" customWidth="1"/>
    <col min="279" max="286" width="5.21875" style="1" bestFit="1" customWidth="1"/>
    <col min="287" max="287" width="7.44140625" style="1" bestFit="1" customWidth="1"/>
    <col min="288" max="291" width="5.21875" style="1" bestFit="1" customWidth="1"/>
    <col min="292" max="292" width="5.21875" style="1" customWidth="1"/>
    <col min="293" max="294" width="5.21875" style="1" bestFit="1" customWidth="1"/>
    <col min="295" max="295" width="7.44140625" style="1" bestFit="1" customWidth="1"/>
    <col min="296" max="300" width="5.21875" style="1" bestFit="1" customWidth="1"/>
    <col min="301" max="301" width="5.21875" style="1" customWidth="1"/>
    <col min="302" max="304" width="5.21875" style="1" bestFit="1" customWidth="1"/>
    <col min="305" max="305" width="7.44140625" style="1" bestFit="1" customWidth="1"/>
    <col min="306" max="311" width="5.21875" style="1" bestFit="1" customWidth="1"/>
    <col min="312" max="312" width="5.6640625" style="1" bestFit="1" customWidth="1"/>
    <col min="313" max="313" width="7.44140625" style="1" bestFit="1" customWidth="1"/>
    <col min="314" max="321" width="5.21875" style="1" bestFit="1" customWidth="1"/>
    <col min="322" max="322" width="7.44140625" style="1" bestFit="1" customWidth="1"/>
    <col min="323" max="325" width="5.21875" style="1" bestFit="1" customWidth="1"/>
    <col min="326" max="326" width="6.21875" style="1" bestFit="1" customWidth="1"/>
    <col min="327" max="327" width="5.21875" style="1" bestFit="1" customWidth="1"/>
    <col min="328" max="328" width="6.21875" style="1" bestFit="1" customWidth="1"/>
    <col min="329" max="330" width="5.21875" style="1" bestFit="1" customWidth="1"/>
    <col min="331" max="331" width="7.44140625" style="1" bestFit="1" customWidth="1"/>
    <col min="332" max="334" width="5.21875" style="1" bestFit="1" customWidth="1"/>
    <col min="335" max="339" width="5.21875" style="1" customWidth="1"/>
    <col min="340" max="347" width="6.88671875" style="1" bestFit="1" customWidth="1"/>
    <col min="348" max="349" width="5.21875" style="1" customWidth="1"/>
    <col min="350" max="350" width="7.44140625" style="1" bestFit="1" customWidth="1"/>
    <col min="351" max="354" width="6.88671875" style="1" bestFit="1" customWidth="1"/>
    <col min="355" max="356" width="6.88671875" style="1" customWidth="1"/>
    <col min="357" max="357" width="6.88671875" style="1" bestFit="1" customWidth="1"/>
    <col min="358" max="360" width="6.88671875" style="1" customWidth="1"/>
    <col min="361" max="362" width="6.88671875" style="1" bestFit="1" customWidth="1"/>
    <col min="363" max="365" width="6.88671875" style="1" customWidth="1"/>
    <col min="366" max="366" width="5.21875" style="1" bestFit="1" customWidth="1"/>
    <col min="367" max="367" width="8.44140625" style="1" customWidth="1"/>
    <col min="368" max="368" width="8.44140625" style="1" bestFit="1" customWidth="1"/>
    <col min="369" max="369" width="3.109375" style="1" bestFit="1" customWidth="1"/>
    <col min="370" max="370" width="5.21875" style="1" bestFit="1" customWidth="1"/>
    <col min="371" max="371" width="6.33203125" style="1" bestFit="1" customWidth="1"/>
    <col min="372" max="372" width="7.44140625" style="1" bestFit="1" customWidth="1"/>
    <col min="373" max="374" width="8.88671875" style="1"/>
    <col min="375" max="375" width="5.44140625" style="1" bestFit="1" customWidth="1"/>
    <col min="376" max="376" width="7.109375" style="1" bestFit="1" customWidth="1"/>
    <col min="377" max="380" width="5.21875" style="1" bestFit="1" customWidth="1"/>
    <col min="381" max="381" width="8.44140625" style="1" bestFit="1" customWidth="1"/>
    <col min="382" max="512" width="8.88671875" style="1"/>
    <col min="513" max="513" width="5.44140625" style="1" bestFit="1" customWidth="1"/>
    <col min="514" max="516" width="5.21875" style="1" bestFit="1" customWidth="1"/>
    <col min="517" max="517" width="7.44140625" style="1" bestFit="1" customWidth="1"/>
    <col min="518" max="518" width="5.88671875" style="1" bestFit="1" customWidth="1"/>
    <col min="519" max="525" width="5.21875" style="1" bestFit="1" customWidth="1"/>
    <col min="526" max="526" width="7.44140625" style="1" bestFit="1" customWidth="1"/>
    <col min="527" max="533" width="5.21875" style="1" bestFit="1" customWidth="1"/>
    <col min="534" max="534" width="7.44140625" style="1" bestFit="1" customWidth="1"/>
    <col min="535" max="542" width="5.21875" style="1" bestFit="1" customWidth="1"/>
    <col min="543" max="543" width="7.44140625" style="1" bestFit="1" customWidth="1"/>
    <col min="544" max="547" width="5.21875" style="1" bestFit="1" customWidth="1"/>
    <col min="548" max="548" width="5.21875" style="1" customWidth="1"/>
    <col min="549" max="550" width="5.21875" style="1" bestFit="1" customWidth="1"/>
    <col min="551" max="551" width="7.44140625" style="1" bestFit="1" customWidth="1"/>
    <col min="552" max="556" width="5.21875" style="1" bestFit="1" customWidth="1"/>
    <col min="557" max="557" width="5.21875" style="1" customWidth="1"/>
    <col min="558" max="560" width="5.21875" style="1" bestFit="1" customWidth="1"/>
    <col min="561" max="561" width="7.44140625" style="1" bestFit="1" customWidth="1"/>
    <col min="562" max="567" width="5.21875" style="1" bestFit="1" customWidth="1"/>
    <col min="568" max="568" width="5.6640625" style="1" bestFit="1" customWidth="1"/>
    <col min="569" max="569" width="7.44140625" style="1" bestFit="1" customWidth="1"/>
    <col min="570" max="577" width="5.21875" style="1" bestFit="1" customWidth="1"/>
    <col min="578" max="578" width="7.44140625" style="1" bestFit="1" customWidth="1"/>
    <col min="579" max="581" width="5.21875" style="1" bestFit="1" customWidth="1"/>
    <col min="582" max="582" width="6.21875" style="1" bestFit="1" customWidth="1"/>
    <col min="583" max="583" width="5.21875" style="1" bestFit="1" customWidth="1"/>
    <col min="584" max="584" width="6.21875" style="1" bestFit="1" customWidth="1"/>
    <col min="585" max="586" width="5.21875" style="1" bestFit="1" customWidth="1"/>
    <col min="587" max="587" width="7.44140625" style="1" bestFit="1" customWidth="1"/>
    <col min="588" max="590" width="5.21875" style="1" bestFit="1" customWidth="1"/>
    <col min="591" max="595" width="5.21875" style="1" customWidth="1"/>
    <col min="596" max="603" width="6.88671875" style="1" bestFit="1" customWidth="1"/>
    <col min="604" max="605" width="5.21875" style="1" customWidth="1"/>
    <col min="606" max="606" width="7.44140625" style="1" bestFit="1" customWidth="1"/>
    <col min="607" max="610" width="6.88671875" style="1" bestFit="1" customWidth="1"/>
    <col min="611" max="612" width="6.88671875" style="1" customWidth="1"/>
    <col min="613" max="613" width="6.88671875" style="1" bestFit="1" customWidth="1"/>
    <col min="614" max="616" width="6.88671875" style="1" customWidth="1"/>
    <col min="617" max="618" width="6.88671875" style="1" bestFit="1" customWidth="1"/>
    <col min="619" max="621" width="6.88671875" style="1" customWidth="1"/>
    <col min="622" max="622" width="5.21875" style="1" bestFit="1" customWidth="1"/>
    <col min="623" max="623" width="8.44140625" style="1" customWidth="1"/>
    <col min="624" max="624" width="8.44140625" style="1" bestFit="1" customWidth="1"/>
    <col min="625" max="625" width="3.109375" style="1" bestFit="1" customWidth="1"/>
    <col min="626" max="626" width="5.21875" style="1" bestFit="1" customWidth="1"/>
    <col min="627" max="627" width="6.33203125" style="1" bestFit="1" customWidth="1"/>
    <col min="628" max="628" width="7.44140625" style="1" bestFit="1" customWidth="1"/>
    <col min="629" max="630" width="8.88671875" style="1"/>
    <col min="631" max="631" width="5.44140625" style="1" bestFit="1" customWidth="1"/>
    <col min="632" max="632" width="7.109375" style="1" bestFit="1" customWidth="1"/>
    <col min="633" max="636" width="5.21875" style="1" bestFit="1" customWidth="1"/>
    <col min="637" max="637" width="8.44140625" style="1" bestFit="1" customWidth="1"/>
    <col min="638" max="768" width="8.88671875" style="1"/>
    <col min="769" max="769" width="5.44140625" style="1" bestFit="1" customWidth="1"/>
    <col min="770" max="772" width="5.21875" style="1" bestFit="1" customWidth="1"/>
    <col min="773" max="773" width="7.44140625" style="1" bestFit="1" customWidth="1"/>
    <col min="774" max="774" width="5.88671875" style="1" bestFit="1" customWidth="1"/>
    <col min="775" max="781" width="5.21875" style="1" bestFit="1" customWidth="1"/>
    <col min="782" max="782" width="7.44140625" style="1" bestFit="1" customWidth="1"/>
    <col min="783" max="789" width="5.21875" style="1" bestFit="1" customWidth="1"/>
    <col min="790" max="790" width="7.44140625" style="1" bestFit="1" customWidth="1"/>
    <col min="791" max="798" width="5.21875" style="1" bestFit="1" customWidth="1"/>
    <col min="799" max="799" width="7.44140625" style="1" bestFit="1" customWidth="1"/>
    <col min="800" max="803" width="5.21875" style="1" bestFit="1" customWidth="1"/>
    <col min="804" max="804" width="5.21875" style="1" customWidth="1"/>
    <col min="805" max="806" width="5.21875" style="1" bestFit="1" customWidth="1"/>
    <col min="807" max="807" width="7.44140625" style="1" bestFit="1" customWidth="1"/>
    <col min="808" max="812" width="5.21875" style="1" bestFit="1" customWidth="1"/>
    <col min="813" max="813" width="5.21875" style="1" customWidth="1"/>
    <col min="814" max="816" width="5.21875" style="1" bestFit="1" customWidth="1"/>
    <col min="817" max="817" width="7.44140625" style="1" bestFit="1" customWidth="1"/>
    <col min="818" max="823" width="5.21875" style="1" bestFit="1" customWidth="1"/>
    <col min="824" max="824" width="5.6640625" style="1" bestFit="1" customWidth="1"/>
    <col min="825" max="825" width="7.44140625" style="1" bestFit="1" customWidth="1"/>
    <col min="826" max="833" width="5.21875" style="1" bestFit="1" customWidth="1"/>
    <col min="834" max="834" width="7.44140625" style="1" bestFit="1" customWidth="1"/>
    <col min="835" max="837" width="5.21875" style="1" bestFit="1" customWidth="1"/>
    <col min="838" max="838" width="6.21875" style="1" bestFit="1" customWidth="1"/>
    <col min="839" max="839" width="5.21875" style="1" bestFit="1" customWidth="1"/>
    <col min="840" max="840" width="6.21875" style="1" bestFit="1" customWidth="1"/>
    <col min="841" max="842" width="5.21875" style="1" bestFit="1" customWidth="1"/>
    <col min="843" max="843" width="7.44140625" style="1" bestFit="1" customWidth="1"/>
    <col min="844" max="846" width="5.21875" style="1" bestFit="1" customWidth="1"/>
    <col min="847" max="851" width="5.21875" style="1" customWidth="1"/>
    <col min="852" max="859" width="6.88671875" style="1" bestFit="1" customWidth="1"/>
    <col min="860" max="861" width="5.21875" style="1" customWidth="1"/>
    <col min="862" max="862" width="7.44140625" style="1" bestFit="1" customWidth="1"/>
    <col min="863" max="866" width="6.88671875" style="1" bestFit="1" customWidth="1"/>
    <col min="867" max="868" width="6.88671875" style="1" customWidth="1"/>
    <col min="869" max="869" width="6.88671875" style="1" bestFit="1" customWidth="1"/>
    <col min="870" max="872" width="6.88671875" style="1" customWidth="1"/>
    <col min="873" max="874" width="6.88671875" style="1" bestFit="1" customWidth="1"/>
    <col min="875" max="877" width="6.88671875" style="1" customWidth="1"/>
    <col min="878" max="878" width="5.21875" style="1" bestFit="1" customWidth="1"/>
    <col min="879" max="879" width="8.44140625" style="1" customWidth="1"/>
    <col min="880" max="880" width="8.44140625" style="1" bestFit="1" customWidth="1"/>
    <col min="881" max="881" width="3.109375" style="1" bestFit="1" customWidth="1"/>
    <col min="882" max="882" width="5.21875" style="1" bestFit="1" customWidth="1"/>
    <col min="883" max="883" width="6.33203125" style="1" bestFit="1" customWidth="1"/>
    <col min="884" max="884" width="7.44140625" style="1" bestFit="1" customWidth="1"/>
    <col min="885" max="886" width="8.88671875" style="1"/>
    <col min="887" max="887" width="5.44140625" style="1" bestFit="1" customWidth="1"/>
    <col min="888" max="888" width="7.109375" style="1" bestFit="1" customWidth="1"/>
    <col min="889" max="892" width="5.21875" style="1" bestFit="1" customWidth="1"/>
    <col min="893" max="893" width="8.44140625" style="1" bestFit="1" customWidth="1"/>
    <col min="894" max="1024" width="8.88671875" style="1"/>
    <col min="1025" max="1025" width="5.44140625" style="1" bestFit="1" customWidth="1"/>
    <col min="1026" max="1028" width="5.21875" style="1" bestFit="1" customWidth="1"/>
    <col min="1029" max="1029" width="7.44140625" style="1" bestFit="1" customWidth="1"/>
    <col min="1030" max="1030" width="5.88671875" style="1" bestFit="1" customWidth="1"/>
    <col min="1031" max="1037" width="5.21875" style="1" bestFit="1" customWidth="1"/>
    <col min="1038" max="1038" width="7.44140625" style="1" bestFit="1" customWidth="1"/>
    <col min="1039" max="1045" width="5.21875" style="1" bestFit="1" customWidth="1"/>
    <col min="1046" max="1046" width="7.44140625" style="1" bestFit="1" customWidth="1"/>
    <col min="1047" max="1054" width="5.21875" style="1" bestFit="1" customWidth="1"/>
    <col min="1055" max="1055" width="7.44140625" style="1" bestFit="1" customWidth="1"/>
    <col min="1056" max="1059" width="5.21875" style="1" bestFit="1" customWidth="1"/>
    <col min="1060" max="1060" width="5.21875" style="1" customWidth="1"/>
    <col min="1061" max="1062" width="5.21875" style="1" bestFit="1" customWidth="1"/>
    <col min="1063" max="1063" width="7.44140625" style="1" bestFit="1" customWidth="1"/>
    <col min="1064" max="1068" width="5.21875" style="1" bestFit="1" customWidth="1"/>
    <col min="1069" max="1069" width="5.21875" style="1" customWidth="1"/>
    <col min="1070" max="1072" width="5.21875" style="1" bestFit="1" customWidth="1"/>
    <col min="1073" max="1073" width="7.44140625" style="1" bestFit="1" customWidth="1"/>
    <col min="1074" max="1079" width="5.21875" style="1" bestFit="1" customWidth="1"/>
    <col min="1080" max="1080" width="5.6640625" style="1" bestFit="1" customWidth="1"/>
    <col min="1081" max="1081" width="7.44140625" style="1" bestFit="1" customWidth="1"/>
    <col min="1082" max="1089" width="5.21875" style="1" bestFit="1" customWidth="1"/>
    <col min="1090" max="1090" width="7.44140625" style="1" bestFit="1" customWidth="1"/>
    <col min="1091" max="1093" width="5.21875" style="1" bestFit="1" customWidth="1"/>
    <col min="1094" max="1094" width="6.21875" style="1" bestFit="1" customWidth="1"/>
    <col min="1095" max="1095" width="5.21875" style="1" bestFit="1" customWidth="1"/>
    <col min="1096" max="1096" width="6.21875" style="1" bestFit="1" customWidth="1"/>
    <col min="1097" max="1098" width="5.21875" style="1" bestFit="1" customWidth="1"/>
    <col min="1099" max="1099" width="7.44140625" style="1" bestFit="1" customWidth="1"/>
    <col min="1100" max="1102" width="5.21875" style="1" bestFit="1" customWidth="1"/>
    <col min="1103" max="1107" width="5.21875" style="1" customWidth="1"/>
    <col min="1108" max="1115" width="6.88671875" style="1" bestFit="1" customWidth="1"/>
    <col min="1116" max="1117" width="5.21875" style="1" customWidth="1"/>
    <col min="1118" max="1118" width="7.44140625" style="1" bestFit="1" customWidth="1"/>
    <col min="1119" max="1122" width="6.88671875" style="1" bestFit="1" customWidth="1"/>
    <col min="1123" max="1124" width="6.88671875" style="1" customWidth="1"/>
    <col min="1125" max="1125" width="6.88671875" style="1" bestFit="1" customWidth="1"/>
    <col min="1126" max="1128" width="6.88671875" style="1" customWidth="1"/>
    <col min="1129" max="1130" width="6.88671875" style="1" bestFit="1" customWidth="1"/>
    <col min="1131" max="1133" width="6.88671875" style="1" customWidth="1"/>
    <col min="1134" max="1134" width="5.21875" style="1" bestFit="1" customWidth="1"/>
    <col min="1135" max="1135" width="8.44140625" style="1" customWidth="1"/>
    <col min="1136" max="1136" width="8.44140625" style="1" bestFit="1" customWidth="1"/>
    <col min="1137" max="1137" width="3.109375" style="1" bestFit="1" customWidth="1"/>
    <col min="1138" max="1138" width="5.21875" style="1" bestFit="1" customWidth="1"/>
    <col min="1139" max="1139" width="6.33203125" style="1" bestFit="1" customWidth="1"/>
    <col min="1140" max="1140" width="7.44140625" style="1" bestFit="1" customWidth="1"/>
    <col min="1141" max="1142" width="8.88671875" style="1"/>
    <col min="1143" max="1143" width="5.44140625" style="1" bestFit="1" customWidth="1"/>
    <col min="1144" max="1144" width="7.109375" style="1" bestFit="1" customWidth="1"/>
    <col min="1145" max="1148" width="5.21875" style="1" bestFit="1" customWidth="1"/>
    <col min="1149" max="1149" width="8.44140625" style="1" bestFit="1" customWidth="1"/>
    <col min="1150" max="1280" width="8.88671875" style="1"/>
    <col min="1281" max="1281" width="5.44140625" style="1" bestFit="1" customWidth="1"/>
    <col min="1282" max="1284" width="5.21875" style="1" bestFit="1" customWidth="1"/>
    <col min="1285" max="1285" width="7.44140625" style="1" bestFit="1" customWidth="1"/>
    <col min="1286" max="1286" width="5.88671875" style="1" bestFit="1" customWidth="1"/>
    <col min="1287" max="1293" width="5.21875" style="1" bestFit="1" customWidth="1"/>
    <col min="1294" max="1294" width="7.44140625" style="1" bestFit="1" customWidth="1"/>
    <col min="1295" max="1301" width="5.21875" style="1" bestFit="1" customWidth="1"/>
    <col min="1302" max="1302" width="7.44140625" style="1" bestFit="1" customWidth="1"/>
    <col min="1303" max="1310" width="5.21875" style="1" bestFit="1" customWidth="1"/>
    <col min="1311" max="1311" width="7.44140625" style="1" bestFit="1" customWidth="1"/>
    <col min="1312" max="1315" width="5.21875" style="1" bestFit="1" customWidth="1"/>
    <col min="1316" max="1316" width="5.21875" style="1" customWidth="1"/>
    <col min="1317" max="1318" width="5.21875" style="1" bestFit="1" customWidth="1"/>
    <col min="1319" max="1319" width="7.44140625" style="1" bestFit="1" customWidth="1"/>
    <col min="1320" max="1324" width="5.21875" style="1" bestFit="1" customWidth="1"/>
    <col min="1325" max="1325" width="5.21875" style="1" customWidth="1"/>
    <col min="1326" max="1328" width="5.21875" style="1" bestFit="1" customWidth="1"/>
    <col min="1329" max="1329" width="7.44140625" style="1" bestFit="1" customWidth="1"/>
    <col min="1330" max="1335" width="5.21875" style="1" bestFit="1" customWidth="1"/>
    <col min="1336" max="1336" width="5.6640625" style="1" bestFit="1" customWidth="1"/>
    <col min="1337" max="1337" width="7.44140625" style="1" bestFit="1" customWidth="1"/>
    <col min="1338" max="1345" width="5.21875" style="1" bestFit="1" customWidth="1"/>
    <col min="1346" max="1346" width="7.44140625" style="1" bestFit="1" customWidth="1"/>
    <col min="1347" max="1349" width="5.21875" style="1" bestFit="1" customWidth="1"/>
    <col min="1350" max="1350" width="6.21875" style="1" bestFit="1" customWidth="1"/>
    <col min="1351" max="1351" width="5.21875" style="1" bestFit="1" customWidth="1"/>
    <col min="1352" max="1352" width="6.21875" style="1" bestFit="1" customWidth="1"/>
    <col min="1353" max="1354" width="5.21875" style="1" bestFit="1" customWidth="1"/>
    <col min="1355" max="1355" width="7.44140625" style="1" bestFit="1" customWidth="1"/>
    <col min="1356" max="1358" width="5.21875" style="1" bestFit="1" customWidth="1"/>
    <col min="1359" max="1363" width="5.21875" style="1" customWidth="1"/>
    <col min="1364" max="1371" width="6.88671875" style="1" bestFit="1" customWidth="1"/>
    <col min="1372" max="1373" width="5.21875" style="1" customWidth="1"/>
    <col min="1374" max="1374" width="7.44140625" style="1" bestFit="1" customWidth="1"/>
    <col min="1375" max="1378" width="6.88671875" style="1" bestFit="1" customWidth="1"/>
    <col min="1379" max="1380" width="6.88671875" style="1" customWidth="1"/>
    <col min="1381" max="1381" width="6.88671875" style="1" bestFit="1" customWidth="1"/>
    <col min="1382" max="1384" width="6.88671875" style="1" customWidth="1"/>
    <col min="1385" max="1386" width="6.88671875" style="1" bestFit="1" customWidth="1"/>
    <col min="1387" max="1389" width="6.88671875" style="1" customWidth="1"/>
    <col min="1390" max="1390" width="5.21875" style="1" bestFit="1" customWidth="1"/>
    <col min="1391" max="1391" width="8.44140625" style="1" customWidth="1"/>
    <col min="1392" max="1392" width="8.44140625" style="1" bestFit="1" customWidth="1"/>
    <col min="1393" max="1393" width="3.109375" style="1" bestFit="1" customWidth="1"/>
    <col min="1394" max="1394" width="5.21875" style="1" bestFit="1" customWidth="1"/>
    <col min="1395" max="1395" width="6.33203125" style="1" bestFit="1" customWidth="1"/>
    <col min="1396" max="1396" width="7.44140625" style="1" bestFit="1" customWidth="1"/>
    <col min="1397" max="1398" width="8.88671875" style="1"/>
    <col min="1399" max="1399" width="5.44140625" style="1" bestFit="1" customWidth="1"/>
    <col min="1400" max="1400" width="7.109375" style="1" bestFit="1" customWidth="1"/>
    <col min="1401" max="1404" width="5.21875" style="1" bestFit="1" customWidth="1"/>
    <col min="1405" max="1405" width="8.44140625" style="1" bestFit="1" customWidth="1"/>
    <col min="1406" max="1536" width="8.88671875" style="1"/>
    <col min="1537" max="1537" width="5.44140625" style="1" bestFit="1" customWidth="1"/>
    <col min="1538" max="1540" width="5.21875" style="1" bestFit="1" customWidth="1"/>
    <col min="1541" max="1541" width="7.44140625" style="1" bestFit="1" customWidth="1"/>
    <col min="1542" max="1542" width="5.88671875" style="1" bestFit="1" customWidth="1"/>
    <col min="1543" max="1549" width="5.21875" style="1" bestFit="1" customWidth="1"/>
    <col min="1550" max="1550" width="7.44140625" style="1" bestFit="1" customWidth="1"/>
    <col min="1551" max="1557" width="5.21875" style="1" bestFit="1" customWidth="1"/>
    <col min="1558" max="1558" width="7.44140625" style="1" bestFit="1" customWidth="1"/>
    <col min="1559" max="1566" width="5.21875" style="1" bestFit="1" customWidth="1"/>
    <col min="1567" max="1567" width="7.44140625" style="1" bestFit="1" customWidth="1"/>
    <col min="1568" max="1571" width="5.21875" style="1" bestFit="1" customWidth="1"/>
    <col min="1572" max="1572" width="5.21875" style="1" customWidth="1"/>
    <col min="1573" max="1574" width="5.21875" style="1" bestFit="1" customWidth="1"/>
    <col min="1575" max="1575" width="7.44140625" style="1" bestFit="1" customWidth="1"/>
    <col min="1576" max="1580" width="5.21875" style="1" bestFit="1" customWidth="1"/>
    <col min="1581" max="1581" width="5.21875" style="1" customWidth="1"/>
    <col min="1582" max="1584" width="5.21875" style="1" bestFit="1" customWidth="1"/>
    <col min="1585" max="1585" width="7.44140625" style="1" bestFit="1" customWidth="1"/>
    <col min="1586" max="1591" width="5.21875" style="1" bestFit="1" customWidth="1"/>
    <col min="1592" max="1592" width="5.6640625" style="1" bestFit="1" customWidth="1"/>
    <col min="1593" max="1593" width="7.44140625" style="1" bestFit="1" customWidth="1"/>
    <col min="1594" max="1601" width="5.21875" style="1" bestFit="1" customWidth="1"/>
    <col min="1602" max="1602" width="7.44140625" style="1" bestFit="1" customWidth="1"/>
    <col min="1603" max="1605" width="5.21875" style="1" bestFit="1" customWidth="1"/>
    <col min="1606" max="1606" width="6.21875" style="1" bestFit="1" customWidth="1"/>
    <col min="1607" max="1607" width="5.21875" style="1" bestFit="1" customWidth="1"/>
    <col min="1608" max="1608" width="6.21875" style="1" bestFit="1" customWidth="1"/>
    <col min="1609" max="1610" width="5.21875" style="1" bestFit="1" customWidth="1"/>
    <col min="1611" max="1611" width="7.44140625" style="1" bestFit="1" customWidth="1"/>
    <col min="1612" max="1614" width="5.21875" style="1" bestFit="1" customWidth="1"/>
    <col min="1615" max="1619" width="5.21875" style="1" customWidth="1"/>
    <col min="1620" max="1627" width="6.88671875" style="1" bestFit="1" customWidth="1"/>
    <col min="1628" max="1629" width="5.21875" style="1" customWidth="1"/>
    <col min="1630" max="1630" width="7.44140625" style="1" bestFit="1" customWidth="1"/>
    <col min="1631" max="1634" width="6.88671875" style="1" bestFit="1" customWidth="1"/>
    <col min="1635" max="1636" width="6.88671875" style="1" customWidth="1"/>
    <col min="1637" max="1637" width="6.88671875" style="1" bestFit="1" customWidth="1"/>
    <col min="1638" max="1640" width="6.88671875" style="1" customWidth="1"/>
    <col min="1641" max="1642" width="6.88671875" style="1" bestFit="1" customWidth="1"/>
    <col min="1643" max="1645" width="6.88671875" style="1" customWidth="1"/>
    <col min="1646" max="1646" width="5.21875" style="1" bestFit="1" customWidth="1"/>
    <col min="1647" max="1647" width="8.44140625" style="1" customWidth="1"/>
    <col min="1648" max="1648" width="8.44140625" style="1" bestFit="1" customWidth="1"/>
    <col min="1649" max="1649" width="3.109375" style="1" bestFit="1" customWidth="1"/>
    <col min="1650" max="1650" width="5.21875" style="1" bestFit="1" customWidth="1"/>
    <col min="1651" max="1651" width="6.33203125" style="1" bestFit="1" customWidth="1"/>
    <col min="1652" max="1652" width="7.44140625" style="1" bestFit="1" customWidth="1"/>
    <col min="1653" max="1654" width="8.88671875" style="1"/>
    <col min="1655" max="1655" width="5.44140625" style="1" bestFit="1" customWidth="1"/>
    <col min="1656" max="1656" width="7.109375" style="1" bestFit="1" customWidth="1"/>
    <col min="1657" max="1660" width="5.21875" style="1" bestFit="1" customWidth="1"/>
    <col min="1661" max="1661" width="8.44140625" style="1" bestFit="1" customWidth="1"/>
    <col min="1662" max="1792" width="8.88671875" style="1"/>
    <col min="1793" max="1793" width="5.44140625" style="1" bestFit="1" customWidth="1"/>
    <col min="1794" max="1796" width="5.21875" style="1" bestFit="1" customWidth="1"/>
    <col min="1797" max="1797" width="7.44140625" style="1" bestFit="1" customWidth="1"/>
    <col min="1798" max="1798" width="5.88671875" style="1" bestFit="1" customWidth="1"/>
    <col min="1799" max="1805" width="5.21875" style="1" bestFit="1" customWidth="1"/>
    <col min="1806" max="1806" width="7.44140625" style="1" bestFit="1" customWidth="1"/>
    <col min="1807" max="1813" width="5.21875" style="1" bestFit="1" customWidth="1"/>
    <col min="1814" max="1814" width="7.44140625" style="1" bestFit="1" customWidth="1"/>
    <col min="1815" max="1822" width="5.21875" style="1" bestFit="1" customWidth="1"/>
    <col min="1823" max="1823" width="7.44140625" style="1" bestFit="1" customWidth="1"/>
    <col min="1824" max="1827" width="5.21875" style="1" bestFit="1" customWidth="1"/>
    <col min="1828" max="1828" width="5.21875" style="1" customWidth="1"/>
    <col min="1829" max="1830" width="5.21875" style="1" bestFit="1" customWidth="1"/>
    <col min="1831" max="1831" width="7.44140625" style="1" bestFit="1" customWidth="1"/>
    <col min="1832" max="1836" width="5.21875" style="1" bestFit="1" customWidth="1"/>
    <col min="1837" max="1837" width="5.21875" style="1" customWidth="1"/>
    <col min="1838" max="1840" width="5.21875" style="1" bestFit="1" customWidth="1"/>
    <col min="1841" max="1841" width="7.44140625" style="1" bestFit="1" customWidth="1"/>
    <col min="1842" max="1847" width="5.21875" style="1" bestFit="1" customWidth="1"/>
    <col min="1848" max="1848" width="5.6640625" style="1" bestFit="1" customWidth="1"/>
    <col min="1849" max="1849" width="7.44140625" style="1" bestFit="1" customWidth="1"/>
    <col min="1850" max="1857" width="5.21875" style="1" bestFit="1" customWidth="1"/>
    <col min="1858" max="1858" width="7.44140625" style="1" bestFit="1" customWidth="1"/>
    <col min="1859" max="1861" width="5.21875" style="1" bestFit="1" customWidth="1"/>
    <col min="1862" max="1862" width="6.21875" style="1" bestFit="1" customWidth="1"/>
    <col min="1863" max="1863" width="5.21875" style="1" bestFit="1" customWidth="1"/>
    <col min="1864" max="1864" width="6.21875" style="1" bestFit="1" customWidth="1"/>
    <col min="1865" max="1866" width="5.21875" style="1" bestFit="1" customWidth="1"/>
    <col min="1867" max="1867" width="7.44140625" style="1" bestFit="1" customWidth="1"/>
    <col min="1868" max="1870" width="5.21875" style="1" bestFit="1" customWidth="1"/>
    <col min="1871" max="1875" width="5.21875" style="1" customWidth="1"/>
    <col min="1876" max="1883" width="6.88671875" style="1" bestFit="1" customWidth="1"/>
    <col min="1884" max="1885" width="5.21875" style="1" customWidth="1"/>
    <col min="1886" max="1886" width="7.44140625" style="1" bestFit="1" customWidth="1"/>
    <col min="1887" max="1890" width="6.88671875" style="1" bestFit="1" customWidth="1"/>
    <col min="1891" max="1892" width="6.88671875" style="1" customWidth="1"/>
    <col min="1893" max="1893" width="6.88671875" style="1" bestFit="1" customWidth="1"/>
    <col min="1894" max="1896" width="6.88671875" style="1" customWidth="1"/>
    <col min="1897" max="1898" width="6.88671875" style="1" bestFit="1" customWidth="1"/>
    <col min="1899" max="1901" width="6.88671875" style="1" customWidth="1"/>
    <col min="1902" max="1902" width="5.21875" style="1" bestFit="1" customWidth="1"/>
    <col min="1903" max="1903" width="8.44140625" style="1" customWidth="1"/>
    <col min="1904" max="1904" width="8.44140625" style="1" bestFit="1" customWidth="1"/>
    <col min="1905" max="1905" width="3.109375" style="1" bestFit="1" customWidth="1"/>
    <col min="1906" max="1906" width="5.21875" style="1" bestFit="1" customWidth="1"/>
    <col min="1907" max="1907" width="6.33203125" style="1" bestFit="1" customWidth="1"/>
    <col min="1908" max="1908" width="7.44140625" style="1" bestFit="1" customWidth="1"/>
    <col min="1909" max="1910" width="8.88671875" style="1"/>
    <col min="1911" max="1911" width="5.44140625" style="1" bestFit="1" customWidth="1"/>
    <col min="1912" max="1912" width="7.109375" style="1" bestFit="1" customWidth="1"/>
    <col min="1913" max="1916" width="5.21875" style="1" bestFit="1" customWidth="1"/>
    <col min="1917" max="1917" width="8.44140625" style="1" bestFit="1" customWidth="1"/>
    <col min="1918" max="2048" width="8.88671875" style="1"/>
    <col min="2049" max="2049" width="5.44140625" style="1" bestFit="1" customWidth="1"/>
    <col min="2050" max="2052" width="5.21875" style="1" bestFit="1" customWidth="1"/>
    <col min="2053" max="2053" width="7.44140625" style="1" bestFit="1" customWidth="1"/>
    <col min="2054" max="2054" width="5.88671875" style="1" bestFit="1" customWidth="1"/>
    <col min="2055" max="2061" width="5.21875" style="1" bestFit="1" customWidth="1"/>
    <col min="2062" max="2062" width="7.44140625" style="1" bestFit="1" customWidth="1"/>
    <col min="2063" max="2069" width="5.21875" style="1" bestFit="1" customWidth="1"/>
    <col min="2070" max="2070" width="7.44140625" style="1" bestFit="1" customWidth="1"/>
    <col min="2071" max="2078" width="5.21875" style="1" bestFit="1" customWidth="1"/>
    <col min="2079" max="2079" width="7.44140625" style="1" bestFit="1" customWidth="1"/>
    <col min="2080" max="2083" width="5.21875" style="1" bestFit="1" customWidth="1"/>
    <col min="2084" max="2084" width="5.21875" style="1" customWidth="1"/>
    <col min="2085" max="2086" width="5.21875" style="1" bestFit="1" customWidth="1"/>
    <col min="2087" max="2087" width="7.44140625" style="1" bestFit="1" customWidth="1"/>
    <col min="2088" max="2092" width="5.21875" style="1" bestFit="1" customWidth="1"/>
    <col min="2093" max="2093" width="5.21875" style="1" customWidth="1"/>
    <col min="2094" max="2096" width="5.21875" style="1" bestFit="1" customWidth="1"/>
    <col min="2097" max="2097" width="7.44140625" style="1" bestFit="1" customWidth="1"/>
    <col min="2098" max="2103" width="5.21875" style="1" bestFit="1" customWidth="1"/>
    <col min="2104" max="2104" width="5.6640625" style="1" bestFit="1" customWidth="1"/>
    <col min="2105" max="2105" width="7.44140625" style="1" bestFit="1" customWidth="1"/>
    <col min="2106" max="2113" width="5.21875" style="1" bestFit="1" customWidth="1"/>
    <col min="2114" max="2114" width="7.44140625" style="1" bestFit="1" customWidth="1"/>
    <col min="2115" max="2117" width="5.21875" style="1" bestFit="1" customWidth="1"/>
    <col min="2118" max="2118" width="6.21875" style="1" bestFit="1" customWidth="1"/>
    <col min="2119" max="2119" width="5.21875" style="1" bestFit="1" customWidth="1"/>
    <col min="2120" max="2120" width="6.21875" style="1" bestFit="1" customWidth="1"/>
    <col min="2121" max="2122" width="5.21875" style="1" bestFit="1" customWidth="1"/>
    <col min="2123" max="2123" width="7.44140625" style="1" bestFit="1" customWidth="1"/>
    <col min="2124" max="2126" width="5.21875" style="1" bestFit="1" customWidth="1"/>
    <col min="2127" max="2131" width="5.21875" style="1" customWidth="1"/>
    <col min="2132" max="2139" width="6.88671875" style="1" bestFit="1" customWidth="1"/>
    <col min="2140" max="2141" width="5.21875" style="1" customWidth="1"/>
    <col min="2142" max="2142" width="7.44140625" style="1" bestFit="1" customWidth="1"/>
    <col min="2143" max="2146" width="6.88671875" style="1" bestFit="1" customWidth="1"/>
    <col min="2147" max="2148" width="6.88671875" style="1" customWidth="1"/>
    <col min="2149" max="2149" width="6.88671875" style="1" bestFit="1" customWidth="1"/>
    <col min="2150" max="2152" width="6.88671875" style="1" customWidth="1"/>
    <col min="2153" max="2154" width="6.88671875" style="1" bestFit="1" customWidth="1"/>
    <col min="2155" max="2157" width="6.88671875" style="1" customWidth="1"/>
    <col min="2158" max="2158" width="5.21875" style="1" bestFit="1" customWidth="1"/>
    <col min="2159" max="2159" width="8.44140625" style="1" customWidth="1"/>
    <col min="2160" max="2160" width="8.44140625" style="1" bestFit="1" customWidth="1"/>
    <col min="2161" max="2161" width="3.109375" style="1" bestFit="1" customWidth="1"/>
    <col min="2162" max="2162" width="5.21875" style="1" bestFit="1" customWidth="1"/>
    <col min="2163" max="2163" width="6.33203125" style="1" bestFit="1" customWidth="1"/>
    <col min="2164" max="2164" width="7.44140625" style="1" bestFit="1" customWidth="1"/>
    <col min="2165" max="2166" width="8.88671875" style="1"/>
    <col min="2167" max="2167" width="5.44140625" style="1" bestFit="1" customWidth="1"/>
    <col min="2168" max="2168" width="7.109375" style="1" bestFit="1" customWidth="1"/>
    <col min="2169" max="2172" width="5.21875" style="1" bestFit="1" customWidth="1"/>
    <col min="2173" max="2173" width="8.44140625" style="1" bestFit="1" customWidth="1"/>
    <col min="2174" max="2304" width="8.88671875" style="1"/>
    <col min="2305" max="2305" width="5.44140625" style="1" bestFit="1" customWidth="1"/>
    <col min="2306" max="2308" width="5.21875" style="1" bestFit="1" customWidth="1"/>
    <col min="2309" max="2309" width="7.44140625" style="1" bestFit="1" customWidth="1"/>
    <col min="2310" max="2310" width="5.88671875" style="1" bestFit="1" customWidth="1"/>
    <col min="2311" max="2317" width="5.21875" style="1" bestFit="1" customWidth="1"/>
    <col min="2318" max="2318" width="7.44140625" style="1" bestFit="1" customWidth="1"/>
    <col min="2319" max="2325" width="5.21875" style="1" bestFit="1" customWidth="1"/>
    <col min="2326" max="2326" width="7.44140625" style="1" bestFit="1" customWidth="1"/>
    <col min="2327" max="2334" width="5.21875" style="1" bestFit="1" customWidth="1"/>
    <col min="2335" max="2335" width="7.44140625" style="1" bestFit="1" customWidth="1"/>
    <col min="2336" max="2339" width="5.21875" style="1" bestFit="1" customWidth="1"/>
    <col min="2340" max="2340" width="5.21875" style="1" customWidth="1"/>
    <col min="2341" max="2342" width="5.21875" style="1" bestFit="1" customWidth="1"/>
    <col min="2343" max="2343" width="7.44140625" style="1" bestFit="1" customWidth="1"/>
    <col min="2344" max="2348" width="5.21875" style="1" bestFit="1" customWidth="1"/>
    <col min="2349" max="2349" width="5.21875" style="1" customWidth="1"/>
    <col min="2350" max="2352" width="5.21875" style="1" bestFit="1" customWidth="1"/>
    <col min="2353" max="2353" width="7.44140625" style="1" bestFit="1" customWidth="1"/>
    <col min="2354" max="2359" width="5.21875" style="1" bestFit="1" customWidth="1"/>
    <col min="2360" max="2360" width="5.6640625" style="1" bestFit="1" customWidth="1"/>
    <col min="2361" max="2361" width="7.44140625" style="1" bestFit="1" customWidth="1"/>
    <col min="2362" max="2369" width="5.21875" style="1" bestFit="1" customWidth="1"/>
    <col min="2370" max="2370" width="7.44140625" style="1" bestFit="1" customWidth="1"/>
    <col min="2371" max="2373" width="5.21875" style="1" bestFit="1" customWidth="1"/>
    <col min="2374" max="2374" width="6.21875" style="1" bestFit="1" customWidth="1"/>
    <col min="2375" max="2375" width="5.21875" style="1" bestFit="1" customWidth="1"/>
    <col min="2376" max="2376" width="6.21875" style="1" bestFit="1" customWidth="1"/>
    <col min="2377" max="2378" width="5.21875" style="1" bestFit="1" customWidth="1"/>
    <col min="2379" max="2379" width="7.44140625" style="1" bestFit="1" customWidth="1"/>
    <col min="2380" max="2382" width="5.21875" style="1" bestFit="1" customWidth="1"/>
    <col min="2383" max="2387" width="5.21875" style="1" customWidth="1"/>
    <col min="2388" max="2395" width="6.88671875" style="1" bestFit="1" customWidth="1"/>
    <col min="2396" max="2397" width="5.21875" style="1" customWidth="1"/>
    <col min="2398" max="2398" width="7.44140625" style="1" bestFit="1" customWidth="1"/>
    <col min="2399" max="2402" width="6.88671875" style="1" bestFit="1" customWidth="1"/>
    <col min="2403" max="2404" width="6.88671875" style="1" customWidth="1"/>
    <col min="2405" max="2405" width="6.88671875" style="1" bestFit="1" customWidth="1"/>
    <col min="2406" max="2408" width="6.88671875" style="1" customWidth="1"/>
    <col min="2409" max="2410" width="6.88671875" style="1" bestFit="1" customWidth="1"/>
    <col min="2411" max="2413" width="6.88671875" style="1" customWidth="1"/>
    <col min="2414" max="2414" width="5.21875" style="1" bestFit="1" customWidth="1"/>
    <col min="2415" max="2415" width="8.44140625" style="1" customWidth="1"/>
    <col min="2416" max="2416" width="8.44140625" style="1" bestFit="1" customWidth="1"/>
    <col min="2417" max="2417" width="3.109375" style="1" bestFit="1" customWidth="1"/>
    <col min="2418" max="2418" width="5.21875" style="1" bestFit="1" customWidth="1"/>
    <col min="2419" max="2419" width="6.33203125" style="1" bestFit="1" customWidth="1"/>
    <col min="2420" max="2420" width="7.44140625" style="1" bestFit="1" customWidth="1"/>
    <col min="2421" max="2422" width="8.88671875" style="1"/>
    <col min="2423" max="2423" width="5.44140625" style="1" bestFit="1" customWidth="1"/>
    <col min="2424" max="2424" width="7.109375" style="1" bestFit="1" customWidth="1"/>
    <col min="2425" max="2428" width="5.21875" style="1" bestFit="1" customWidth="1"/>
    <col min="2429" max="2429" width="8.44140625" style="1" bestFit="1" customWidth="1"/>
    <col min="2430" max="2560" width="8.88671875" style="1"/>
    <col min="2561" max="2561" width="5.44140625" style="1" bestFit="1" customWidth="1"/>
    <col min="2562" max="2564" width="5.21875" style="1" bestFit="1" customWidth="1"/>
    <col min="2565" max="2565" width="7.44140625" style="1" bestFit="1" customWidth="1"/>
    <col min="2566" max="2566" width="5.88671875" style="1" bestFit="1" customWidth="1"/>
    <col min="2567" max="2573" width="5.21875" style="1" bestFit="1" customWidth="1"/>
    <col min="2574" max="2574" width="7.44140625" style="1" bestFit="1" customWidth="1"/>
    <col min="2575" max="2581" width="5.21875" style="1" bestFit="1" customWidth="1"/>
    <col min="2582" max="2582" width="7.44140625" style="1" bestFit="1" customWidth="1"/>
    <col min="2583" max="2590" width="5.21875" style="1" bestFit="1" customWidth="1"/>
    <col min="2591" max="2591" width="7.44140625" style="1" bestFit="1" customWidth="1"/>
    <col min="2592" max="2595" width="5.21875" style="1" bestFit="1" customWidth="1"/>
    <col min="2596" max="2596" width="5.21875" style="1" customWidth="1"/>
    <col min="2597" max="2598" width="5.21875" style="1" bestFit="1" customWidth="1"/>
    <col min="2599" max="2599" width="7.44140625" style="1" bestFit="1" customWidth="1"/>
    <col min="2600" max="2604" width="5.21875" style="1" bestFit="1" customWidth="1"/>
    <col min="2605" max="2605" width="5.21875" style="1" customWidth="1"/>
    <col min="2606" max="2608" width="5.21875" style="1" bestFit="1" customWidth="1"/>
    <col min="2609" max="2609" width="7.44140625" style="1" bestFit="1" customWidth="1"/>
    <col min="2610" max="2615" width="5.21875" style="1" bestFit="1" customWidth="1"/>
    <col min="2616" max="2616" width="5.6640625" style="1" bestFit="1" customWidth="1"/>
    <col min="2617" max="2617" width="7.44140625" style="1" bestFit="1" customWidth="1"/>
    <col min="2618" max="2625" width="5.21875" style="1" bestFit="1" customWidth="1"/>
    <col min="2626" max="2626" width="7.44140625" style="1" bestFit="1" customWidth="1"/>
    <col min="2627" max="2629" width="5.21875" style="1" bestFit="1" customWidth="1"/>
    <col min="2630" max="2630" width="6.21875" style="1" bestFit="1" customWidth="1"/>
    <col min="2631" max="2631" width="5.21875" style="1" bestFit="1" customWidth="1"/>
    <col min="2632" max="2632" width="6.21875" style="1" bestFit="1" customWidth="1"/>
    <col min="2633" max="2634" width="5.21875" style="1" bestFit="1" customWidth="1"/>
    <col min="2635" max="2635" width="7.44140625" style="1" bestFit="1" customWidth="1"/>
    <col min="2636" max="2638" width="5.21875" style="1" bestFit="1" customWidth="1"/>
    <col min="2639" max="2643" width="5.21875" style="1" customWidth="1"/>
    <col min="2644" max="2651" width="6.88671875" style="1" bestFit="1" customWidth="1"/>
    <col min="2652" max="2653" width="5.21875" style="1" customWidth="1"/>
    <col min="2654" max="2654" width="7.44140625" style="1" bestFit="1" customWidth="1"/>
    <col min="2655" max="2658" width="6.88671875" style="1" bestFit="1" customWidth="1"/>
    <col min="2659" max="2660" width="6.88671875" style="1" customWidth="1"/>
    <col min="2661" max="2661" width="6.88671875" style="1" bestFit="1" customWidth="1"/>
    <col min="2662" max="2664" width="6.88671875" style="1" customWidth="1"/>
    <col min="2665" max="2666" width="6.88671875" style="1" bestFit="1" customWidth="1"/>
    <col min="2667" max="2669" width="6.88671875" style="1" customWidth="1"/>
    <col min="2670" max="2670" width="5.21875" style="1" bestFit="1" customWidth="1"/>
    <col min="2671" max="2671" width="8.44140625" style="1" customWidth="1"/>
    <col min="2672" max="2672" width="8.44140625" style="1" bestFit="1" customWidth="1"/>
    <col min="2673" max="2673" width="3.109375" style="1" bestFit="1" customWidth="1"/>
    <col min="2674" max="2674" width="5.21875" style="1" bestFit="1" customWidth="1"/>
    <col min="2675" max="2675" width="6.33203125" style="1" bestFit="1" customWidth="1"/>
    <col min="2676" max="2676" width="7.44140625" style="1" bestFit="1" customWidth="1"/>
    <col min="2677" max="2678" width="8.88671875" style="1"/>
    <col min="2679" max="2679" width="5.44140625" style="1" bestFit="1" customWidth="1"/>
    <col min="2680" max="2680" width="7.109375" style="1" bestFit="1" customWidth="1"/>
    <col min="2681" max="2684" width="5.21875" style="1" bestFit="1" customWidth="1"/>
    <col min="2685" max="2685" width="8.44140625" style="1" bestFit="1" customWidth="1"/>
    <col min="2686" max="2816" width="8.88671875" style="1"/>
    <col min="2817" max="2817" width="5.44140625" style="1" bestFit="1" customWidth="1"/>
    <col min="2818" max="2820" width="5.21875" style="1" bestFit="1" customWidth="1"/>
    <col min="2821" max="2821" width="7.44140625" style="1" bestFit="1" customWidth="1"/>
    <col min="2822" max="2822" width="5.88671875" style="1" bestFit="1" customWidth="1"/>
    <col min="2823" max="2829" width="5.21875" style="1" bestFit="1" customWidth="1"/>
    <col min="2830" max="2830" width="7.44140625" style="1" bestFit="1" customWidth="1"/>
    <col min="2831" max="2837" width="5.21875" style="1" bestFit="1" customWidth="1"/>
    <col min="2838" max="2838" width="7.44140625" style="1" bestFit="1" customWidth="1"/>
    <col min="2839" max="2846" width="5.21875" style="1" bestFit="1" customWidth="1"/>
    <col min="2847" max="2847" width="7.44140625" style="1" bestFit="1" customWidth="1"/>
    <col min="2848" max="2851" width="5.21875" style="1" bestFit="1" customWidth="1"/>
    <col min="2852" max="2852" width="5.21875" style="1" customWidth="1"/>
    <col min="2853" max="2854" width="5.21875" style="1" bestFit="1" customWidth="1"/>
    <col min="2855" max="2855" width="7.44140625" style="1" bestFit="1" customWidth="1"/>
    <col min="2856" max="2860" width="5.21875" style="1" bestFit="1" customWidth="1"/>
    <col min="2861" max="2861" width="5.21875" style="1" customWidth="1"/>
    <col min="2862" max="2864" width="5.21875" style="1" bestFit="1" customWidth="1"/>
    <col min="2865" max="2865" width="7.44140625" style="1" bestFit="1" customWidth="1"/>
    <col min="2866" max="2871" width="5.21875" style="1" bestFit="1" customWidth="1"/>
    <col min="2872" max="2872" width="5.6640625" style="1" bestFit="1" customWidth="1"/>
    <col min="2873" max="2873" width="7.44140625" style="1" bestFit="1" customWidth="1"/>
    <col min="2874" max="2881" width="5.21875" style="1" bestFit="1" customWidth="1"/>
    <col min="2882" max="2882" width="7.44140625" style="1" bestFit="1" customWidth="1"/>
    <col min="2883" max="2885" width="5.21875" style="1" bestFit="1" customWidth="1"/>
    <col min="2886" max="2886" width="6.21875" style="1" bestFit="1" customWidth="1"/>
    <col min="2887" max="2887" width="5.21875" style="1" bestFit="1" customWidth="1"/>
    <col min="2888" max="2888" width="6.21875" style="1" bestFit="1" customWidth="1"/>
    <col min="2889" max="2890" width="5.21875" style="1" bestFit="1" customWidth="1"/>
    <col min="2891" max="2891" width="7.44140625" style="1" bestFit="1" customWidth="1"/>
    <col min="2892" max="2894" width="5.21875" style="1" bestFit="1" customWidth="1"/>
    <col min="2895" max="2899" width="5.21875" style="1" customWidth="1"/>
    <col min="2900" max="2907" width="6.88671875" style="1" bestFit="1" customWidth="1"/>
    <col min="2908" max="2909" width="5.21875" style="1" customWidth="1"/>
    <col min="2910" max="2910" width="7.44140625" style="1" bestFit="1" customWidth="1"/>
    <col min="2911" max="2914" width="6.88671875" style="1" bestFit="1" customWidth="1"/>
    <col min="2915" max="2916" width="6.88671875" style="1" customWidth="1"/>
    <col min="2917" max="2917" width="6.88671875" style="1" bestFit="1" customWidth="1"/>
    <col min="2918" max="2920" width="6.88671875" style="1" customWidth="1"/>
    <col min="2921" max="2922" width="6.88671875" style="1" bestFit="1" customWidth="1"/>
    <col min="2923" max="2925" width="6.88671875" style="1" customWidth="1"/>
    <col min="2926" max="2926" width="5.21875" style="1" bestFit="1" customWidth="1"/>
    <col min="2927" max="2927" width="8.44140625" style="1" customWidth="1"/>
    <col min="2928" max="2928" width="8.44140625" style="1" bestFit="1" customWidth="1"/>
    <col min="2929" max="2929" width="3.109375" style="1" bestFit="1" customWidth="1"/>
    <col min="2930" max="2930" width="5.21875" style="1" bestFit="1" customWidth="1"/>
    <col min="2931" max="2931" width="6.33203125" style="1" bestFit="1" customWidth="1"/>
    <col min="2932" max="2932" width="7.44140625" style="1" bestFit="1" customWidth="1"/>
    <col min="2933" max="2934" width="8.88671875" style="1"/>
    <col min="2935" max="2935" width="5.44140625" style="1" bestFit="1" customWidth="1"/>
    <col min="2936" max="2936" width="7.109375" style="1" bestFit="1" customWidth="1"/>
    <col min="2937" max="2940" width="5.21875" style="1" bestFit="1" customWidth="1"/>
    <col min="2941" max="2941" width="8.44140625" style="1" bestFit="1" customWidth="1"/>
    <col min="2942" max="3072" width="8.88671875" style="1"/>
    <col min="3073" max="3073" width="5.44140625" style="1" bestFit="1" customWidth="1"/>
    <col min="3074" max="3076" width="5.21875" style="1" bestFit="1" customWidth="1"/>
    <col min="3077" max="3077" width="7.44140625" style="1" bestFit="1" customWidth="1"/>
    <col min="3078" max="3078" width="5.88671875" style="1" bestFit="1" customWidth="1"/>
    <col min="3079" max="3085" width="5.21875" style="1" bestFit="1" customWidth="1"/>
    <col min="3086" max="3086" width="7.44140625" style="1" bestFit="1" customWidth="1"/>
    <col min="3087" max="3093" width="5.21875" style="1" bestFit="1" customWidth="1"/>
    <col min="3094" max="3094" width="7.44140625" style="1" bestFit="1" customWidth="1"/>
    <col min="3095" max="3102" width="5.21875" style="1" bestFit="1" customWidth="1"/>
    <col min="3103" max="3103" width="7.44140625" style="1" bestFit="1" customWidth="1"/>
    <col min="3104" max="3107" width="5.21875" style="1" bestFit="1" customWidth="1"/>
    <col min="3108" max="3108" width="5.21875" style="1" customWidth="1"/>
    <col min="3109" max="3110" width="5.21875" style="1" bestFit="1" customWidth="1"/>
    <col min="3111" max="3111" width="7.44140625" style="1" bestFit="1" customWidth="1"/>
    <col min="3112" max="3116" width="5.21875" style="1" bestFit="1" customWidth="1"/>
    <col min="3117" max="3117" width="5.21875" style="1" customWidth="1"/>
    <col min="3118" max="3120" width="5.21875" style="1" bestFit="1" customWidth="1"/>
    <col min="3121" max="3121" width="7.44140625" style="1" bestFit="1" customWidth="1"/>
    <col min="3122" max="3127" width="5.21875" style="1" bestFit="1" customWidth="1"/>
    <col min="3128" max="3128" width="5.6640625" style="1" bestFit="1" customWidth="1"/>
    <col min="3129" max="3129" width="7.44140625" style="1" bestFit="1" customWidth="1"/>
    <col min="3130" max="3137" width="5.21875" style="1" bestFit="1" customWidth="1"/>
    <col min="3138" max="3138" width="7.44140625" style="1" bestFit="1" customWidth="1"/>
    <col min="3139" max="3141" width="5.21875" style="1" bestFit="1" customWidth="1"/>
    <col min="3142" max="3142" width="6.21875" style="1" bestFit="1" customWidth="1"/>
    <col min="3143" max="3143" width="5.21875" style="1" bestFit="1" customWidth="1"/>
    <col min="3144" max="3144" width="6.21875" style="1" bestFit="1" customWidth="1"/>
    <col min="3145" max="3146" width="5.21875" style="1" bestFit="1" customWidth="1"/>
    <col min="3147" max="3147" width="7.44140625" style="1" bestFit="1" customWidth="1"/>
    <col min="3148" max="3150" width="5.21875" style="1" bestFit="1" customWidth="1"/>
    <col min="3151" max="3155" width="5.21875" style="1" customWidth="1"/>
    <col min="3156" max="3163" width="6.88671875" style="1" bestFit="1" customWidth="1"/>
    <col min="3164" max="3165" width="5.21875" style="1" customWidth="1"/>
    <col min="3166" max="3166" width="7.44140625" style="1" bestFit="1" customWidth="1"/>
    <col min="3167" max="3170" width="6.88671875" style="1" bestFit="1" customWidth="1"/>
    <col min="3171" max="3172" width="6.88671875" style="1" customWidth="1"/>
    <col min="3173" max="3173" width="6.88671875" style="1" bestFit="1" customWidth="1"/>
    <col min="3174" max="3176" width="6.88671875" style="1" customWidth="1"/>
    <col min="3177" max="3178" width="6.88671875" style="1" bestFit="1" customWidth="1"/>
    <col min="3179" max="3181" width="6.88671875" style="1" customWidth="1"/>
    <col min="3182" max="3182" width="5.21875" style="1" bestFit="1" customWidth="1"/>
    <col min="3183" max="3183" width="8.44140625" style="1" customWidth="1"/>
    <col min="3184" max="3184" width="8.44140625" style="1" bestFit="1" customWidth="1"/>
    <col min="3185" max="3185" width="3.109375" style="1" bestFit="1" customWidth="1"/>
    <col min="3186" max="3186" width="5.21875" style="1" bestFit="1" customWidth="1"/>
    <col min="3187" max="3187" width="6.33203125" style="1" bestFit="1" customWidth="1"/>
    <col min="3188" max="3188" width="7.44140625" style="1" bestFit="1" customWidth="1"/>
    <col min="3189" max="3190" width="8.88671875" style="1"/>
    <col min="3191" max="3191" width="5.44140625" style="1" bestFit="1" customWidth="1"/>
    <col min="3192" max="3192" width="7.109375" style="1" bestFit="1" customWidth="1"/>
    <col min="3193" max="3196" width="5.21875" style="1" bestFit="1" customWidth="1"/>
    <col min="3197" max="3197" width="8.44140625" style="1" bestFit="1" customWidth="1"/>
    <col min="3198" max="3328" width="8.88671875" style="1"/>
    <col min="3329" max="3329" width="5.44140625" style="1" bestFit="1" customWidth="1"/>
    <col min="3330" max="3332" width="5.21875" style="1" bestFit="1" customWidth="1"/>
    <col min="3333" max="3333" width="7.44140625" style="1" bestFit="1" customWidth="1"/>
    <col min="3334" max="3334" width="5.88671875" style="1" bestFit="1" customWidth="1"/>
    <col min="3335" max="3341" width="5.21875" style="1" bestFit="1" customWidth="1"/>
    <col min="3342" max="3342" width="7.44140625" style="1" bestFit="1" customWidth="1"/>
    <col min="3343" max="3349" width="5.21875" style="1" bestFit="1" customWidth="1"/>
    <col min="3350" max="3350" width="7.44140625" style="1" bestFit="1" customWidth="1"/>
    <col min="3351" max="3358" width="5.21875" style="1" bestFit="1" customWidth="1"/>
    <col min="3359" max="3359" width="7.44140625" style="1" bestFit="1" customWidth="1"/>
    <col min="3360" max="3363" width="5.21875" style="1" bestFit="1" customWidth="1"/>
    <col min="3364" max="3364" width="5.21875" style="1" customWidth="1"/>
    <col min="3365" max="3366" width="5.21875" style="1" bestFit="1" customWidth="1"/>
    <col min="3367" max="3367" width="7.44140625" style="1" bestFit="1" customWidth="1"/>
    <col min="3368" max="3372" width="5.21875" style="1" bestFit="1" customWidth="1"/>
    <col min="3373" max="3373" width="5.21875" style="1" customWidth="1"/>
    <col min="3374" max="3376" width="5.21875" style="1" bestFit="1" customWidth="1"/>
    <col min="3377" max="3377" width="7.44140625" style="1" bestFit="1" customWidth="1"/>
    <col min="3378" max="3383" width="5.21875" style="1" bestFit="1" customWidth="1"/>
    <col min="3384" max="3384" width="5.6640625" style="1" bestFit="1" customWidth="1"/>
    <col min="3385" max="3385" width="7.44140625" style="1" bestFit="1" customWidth="1"/>
    <col min="3386" max="3393" width="5.21875" style="1" bestFit="1" customWidth="1"/>
    <col min="3394" max="3394" width="7.44140625" style="1" bestFit="1" customWidth="1"/>
    <col min="3395" max="3397" width="5.21875" style="1" bestFit="1" customWidth="1"/>
    <col min="3398" max="3398" width="6.21875" style="1" bestFit="1" customWidth="1"/>
    <col min="3399" max="3399" width="5.21875" style="1" bestFit="1" customWidth="1"/>
    <col min="3400" max="3400" width="6.21875" style="1" bestFit="1" customWidth="1"/>
    <col min="3401" max="3402" width="5.21875" style="1" bestFit="1" customWidth="1"/>
    <col min="3403" max="3403" width="7.44140625" style="1" bestFit="1" customWidth="1"/>
    <col min="3404" max="3406" width="5.21875" style="1" bestFit="1" customWidth="1"/>
    <col min="3407" max="3411" width="5.21875" style="1" customWidth="1"/>
    <col min="3412" max="3419" width="6.88671875" style="1" bestFit="1" customWidth="1"/>
    <col min="3420" max="3421" width="5.21875" style="1" customWidth="1"/>
    <col min="3422" max="3422" width="7.44140625" style="1" bestFit="1" customWidth="1"/>
    <col min="3423" max="3426" width="6.88671875" style="1" bestFit="1" customWidth="1"/>
    <col min="3427" max="3428" width="6.88671875" style="1" customWidth="1"/>
    <col min="3429" max="3429" width="6.88671875" style="1" bestFit="1" customWidth="1"/>
    <col min="3430" max="3432" width="6.88671875" style="1" customWidth="1"/>
    <col min="3433" max="3434" width="6.88671875" style="1" bestFit="1" customWidth="1"/>
    <col min="3435" max="3437" width="6.88671875" style="1" customWidth="1"/>
    <col min="3438" max="3438" width="5.21875" style="1" bestFit="1" customWidth="1"/>
    <col min="3439" max="3439" width="8.44140625" style="1" customWidth="1"/>
    <col min="3440" max="3440" width="8.44140625" style="1" bestFit="1" customWidth="1"/>
    <col min="3441" max="3441" width="3.109375" style="1" bestFit="1" customWidth="1"/>
    <col min="3442" max="3442" width="5.21875" style="1" bestFit="1" customWidth="1"/>
    <col min="3443" max="3443" width="6.33203125" style="1" bestFit="1" customWidth="1"/>
    <col min="3444" max="3444" width="7.44140625" style="1" bestFit="1" customWidth="1"/>
    <col min="3445" max="3446" width="8.88671875" style="1"/>
    <col min="3447" max="3447" width="5.44140625" style="1" bestFit="1" customWidth="1"/>
    <col min="3448" max="3448" width="7.109375" style="1" bestFit="1" customWidth="1"/>
    <col min="3449" max="3452" width="5.21875" style="1" bestFit="1" customWidth="1"/>
    <col min="3453" max="3453" width="8.44140625" style="1" bestFit="1" customWidth="1"/>
    <col min="3454" max="3584" width="8.88671875" style="1"/>
    <col min="3585" max="3585" width="5.44140625" style="1" bestFit="1" customWidth="1"/>
    <col min="3586" max="3588" width="5.21875" style="1" bestFit="1" customWidth="1"/>
    <col min="3589" max="3589" width="7.44140625" style="1" bestFit="1" customWidth="1"/>
    <col min="3590" max="3590" width="5.88671875" style="1" bestFit="1" customWidth="1"/>
    <col min="3591" max="3597" width="5.21875" style="1" bestFit="1" customWidth="1"/>
    <col min="3598" max="3598" width="7.44140625" style="1" bestFit="1" customWidth="1"/>
    <col min="3599" max="3605" width="5.21875" style="1" bestFit="1" customWidth="1"/>
    <col min="3606" max="3606" width="7.44140625" style="1" bestFit="1" customWidth="1"/>
    <col min="3607" max="3614" width="5.21875" style="1" bestFit="1" customWidth="1"/>
    <col min="3615" max="3615" width="7.44140625" style="1" bestFit="1" customWidth="1"/>
    <col min="3616" max="3619" width="5.21875" style="1" bestFit="1" customWidth="1"/>
    <col min="3620" max="3620" width="5.21875" style="1" customWidth="1"/>
    <col min="3621" max="3622" width="5.21875" style="1" bestFit="1" customWidth="1"/>
    <col min="3623" max="3623" width="7.44140625" style="1" bestFit="1" customWidth="1"/>
    <col min="3624" max="3628" width="5.21875" style="1" bestFit="1" customWidth="1"/>
    <col min="3629" max="3629" width="5.21875" style="1" customWidth="1"/>
    <col min="3630" max="3632" width="5.21875" style="1" bestFit="1" customWidth="1"/>
    <col min="3633" max="3633" width="7.44140625" style="1" bestFit="1" customWidth="1"/>
    <col min="3634" max="3639" width="5.21875" style="1" bestFit="1" customWidth="1"/>
    <col min="3640" max="3640" width="5.6640625" style="1" bestFit="1" customWidth="1"/>
    <col min="3641" max="3641" width="7.44140625" style="1" bestFit="1" customWidth="1"/>
    <col min="3642" max="3649" width="5.21875" style="1" bestFit="1" customWidth="1"/>
    <col min="3650" max="3650" width="7.44140625" style="1" bestFit="1" customWidth="1"/>
    <col min="3651" max="3653" width="5.21875" style="1" bestFit="1" customWidth="1"/>
    <col min="3654" max="3654" width="6.21875" style="1" bestFit="1" customWidth="1"/>
    <col min="3655" max="3655" width="5.21875" style="1" bestFit="1" customWidth="1"/>
    <col min="3656" max="3656" width="6.21875" style="1" bestFit="1" customWidth="1"/>
    <col min="3657" max="3658" width="5.21875" style="1" bestFit="1" customWidth="1"/>
    <col min="3659" max="3659" width="7.44140625" style="1" bestFit="1" customWidth="1"/>
    <col min="3660" max="3662" width="5.21875" style="1" bestFit="1" customWidth="1"/>
    <col min="3663" max="3667" width="5.21875" style="1" customWidth="1"/>
    <col min="3668" max="3675" width="6.88671875" style="1" bestFit="1" customWidth="1"/>
    <col min="3676" max="3677" width="5.21875" style="1" customWidth="1"/>
    <col min="3678" max="3678" width="7.44140625" style="1" bestFit="1" customWidth="1"/>
    <col min="3679" max="3682" width="6.88671875" style="1" bestFit="1" customWidth="1"/>
    <col min="3683" max="3684" width="6.88671875" style="1" customWidth="1"/>
    <col min="3685" max="3685" width="6.88671875" style="1" bestFit="1" customWidth="1"/>
    <col min="3686" max="3688" width="6.88671875" style="1" customWidth="1"/>
    <col min="3689" max="3690" width="6.88671875" style="1" bestFit="1" customWidth="1"/>
    <col min="3691" max="3693" width="6.88671875" style="1" customWidth="1"/>
    <col min="3694" max="3694" width="5.21875" style="1" bestFit="1" customWidth="1"/>
    <col min="3695" max="3695" width="8.44140625" style="1" customWidth="1"/>
    <col min="3696" max="3696" width="8.44140625" style="1" bestFit="1" customWidth="1"/>
    <col min="3697" max="3697" width="3.109375" style="1" bestFit="1" customWidth="1"/>
    <col min="3698" max="3698" width="5.21875" style="1" bestFit="1" customWidth="1"/>
    <col min="3699" max="3699" width="6.33203125" style="1" bestFit="1" customWidth="1"/>
    <col min="3700" max="3700" width="7.44140625" style="1" bestFit="1" customWidth="1"/>
    <col min="3701" max="3702" width="8.88671875" style="1"/>
    <col min="3703" max="3703" width="5.44140625" style="1" bestFit="1" customWidth="1"/>
    <col min="3704" max="3704" width="7.109375" style="1" bestFit="1" customWidth="1"/>
    <col min="3705" max="3708" width="5.21875" style="1" bestFit="1" customWidth="1"/>
    <col min="3709" max="3709" width="8.44140625" style="1" bestFit="1" customWidth="1"/>
    <col min="3710" max="3840" width="8.88671875" style="1"/>
    <col min="3841" max="3841" width="5.44140625" style="1" bestFit="1" customWidth="1"/>
    <col min="3842" max="3844" width="5.21875" style="1" bestFit="1" customWidth="1"/>
    <col min="3845" max="3845" width="7.44140625" style="1" bestFit="1" customWidth="1"/>
    <col min="3846" max="3846" width="5.88671875" style="1" bestFit="1" customWidth="1"/>
    <col min="3847" max="3853" width="5.21875" style="1" bestFit="1" customWidth="1"/>
    <col min="3854" max="3854" width="7.44140625" style="1" bestFit="1" customWidth="1"/>
    <col min="3855" max="3861" width="5.21875" style="1" bestFit="1" customWidth="1"/>
    <col min="3862" max="3862" width="7.44140625" style="1" bestFit="1" customWidth="1"/>
    <col min="3863" max="3870" width="5.21875" style="1" bestFit="1" customWidth="1"/>
    <col min="3871" max="3871" width="7.44140625" style="1" bestFit="1" customWidth="1"/>
    <col min="3872" max="3875" width="5.21875" style="1" bestFit="1" customWidth="1"/>
    <col min="3876" max="3876" width="5.21875" style="1" customWidth="1"/>
    <col min="3877" max="3878" width="5.21875" style="1" bestFit="1" customWidth="1"/>
    <col min="3879" max="3879" width="7.44140625" style="1" bestFit="1" customWidth="1"/>
    <col min="3880" max="3884" width="5.21875" style="1" bestFit="1" customWidth="1"/>
    <col min="3885" max="3885" width="5.21875" style="1" customWidth="1"/>
    <col min="3886" max="3888" width="5.21875" style="1" bestFit="1" customWidth="1"/>
    <col min="3889" max="3889" width="7.44140625" style="1" bestFit="1" customWidth="1"/>
    <col min="3890" max="3895" width="5.21875" style="1" bestFit="1" customWidth="1"/>
    <col min="3896" max="3896" width="5.6640625" style="1" bestFit="1" customWidth="1"/>
    <col min="3897" max="3897" width="7.44140625" style="1" bestFit="1" customWidth="1"/>
    <col min="3898" max="3905" width="5.21875" style="1" bestFit="1" customWidth="1"/>
    <col min="3906" max="3906" width="7.44140625" style="1" bestFit="1" customWidth="1"/>
    <col min="3907" max="3909" width="5.21875" style="1" bestFit="1" customWidth="1"/>
    <col min="3910" max="3910" width="6.21875" style="1" bestFit="1" customWidth="1"/>
    <col min="3911" max="3911" width="5.21875" style="1" bestFit="1" customWidth="1"/>
    <col min="3912" max="3912" width="6.21875" style="1" bestFit="1" customWidth="1"/>
    <col min="3913" max="3914" width="5.21875" style="1" bestFit="1" customWidth="1"/>
    <col min="3915" max="3915" width="7.44140625" style="1" bestFit="1" customWidth="1"/>
    <col min="3916" max="3918" width="5.21875" style="1" bestFit="1" customWidth="1"/>
    <col min="3919" max="3923" width="5.21875" style="1" customWidth="1"/>
    <col min="3924" max="3931" width="6.88671875" style="1" bestFit="1" customWidth="1"/>
    <col min="3932" max="3933" width="5.21875" style="1" customWidth="1"/>
    <col min="3934" max="3934" width="7.44140625" style="1" bestFit="1" customWidth="1"/>
    <col min="3935" max="3938" width="6.88671875" style="1" bestFit="1" customWidth="1"/>
    <col min="3939" max="3940" width="6.88671875" style="1" customWidth="1"/>
    <col min="3941" max="3941" width="6.88671875" style="1" bestFit="1" customWidth="1"/>
    <col min="3942" max="3944" width="6.88671875" style="1" customWidth="1"/>
    <col min="3945" max="3946" width="6.88671875" style="1" bestFit="1" customWidth="1"/>
    <col min="3947" max="3949" width="6.88671875" style="1" customWidth="1"/>
    <col min="3950" max="3950" width="5.21875" style="1" bestFit="1" customWidth="1"/>
    <col min="3951" max="3951" width="8.44140625" style="1" customWidth="1"/>
    <col min="3952" max="3952" width="8.44140625" style="1" bestFit="1" customWidth="1"/>
    <col min="3953" max="3953" width="3.109375" style="1" bestFit="1" customWidth="1"/>
    <col min="3954" max="3954" width="5.21875" style="1" bestFit="1" customWidth="1"/>
    <col min="3955" max="3955" width="6.33203125" style="1" bestFit="1" customWidth="1"/>
    <col min="3956" max="3956" width="7.44140625" style="1" bestFit="1" customWidth="1"/>
    <col min="3957" max="3958" width="8.88671875" style="1"/>
    <col min="3959" max="3959" width="5.44140625" style="1" bestFit="1" customWidth="1"/>
    <col min="3960" max="3960" width="7.109375" style="1" bestFit="1" customWidth="1"/>
    <col min="3961" max="3964" width="5.21875" style="1" bestFit="1" customWidth="1"/>
    <col min="3965" max="3965" width="8.44140625" style="1" bestFit="1" customWidth="1"/>
    <col min="3966" max="4096" width="8.88671875" style="1"/>
    <col min="4097" max="4097" width="5.44140625" style="1" bestFit="1" customWidth="1"/>
    <col min="4098" max="4100" width="5.21875" style="1" bestFit="1" customWidth="1"/>
    <col min="4101" max="4101" width="7.44140625" style="1" bestFit="1" customWidth="1"/>
    <col min="4102" max="4102" width="5.88671875" style="1" bestFit="1" customWidth="1"/>
    <col min="4103" max="4109" width="5.21875" style="1" bestFit="1" customWidth="1"/>
    <col min="4110" max="4110" width="7.44140625" style="1" bestFit="1" customWidth="1"/>
    <col min="4111" max="4117" width="5.21875" style="1" bestFit="1" customWidth="1"/>
    <col min="4118" max="4118" width="7.44140625" style="1" bestFit="1" customWidth="1"/>
    <col min="4119" max="4126" width="5.21875" style="1" bestFit="1" customWidth="1"/>
    <col min="4127" max="4127" width="7.44140625" style="1" bestFit="1" customWidth="1"/>
    <col min="4128" max="4131" width="5.21875" style="1" bestFit="1" customWidth="1"/>
    <col min="4132" max="4132" width="5.21875" style="1" customWidth="1"/>
    <col min="4133" max="4134" width="5.21875" style="1" bestFit="1" customWidth="1"/>
    <col min="4135" max="4135" width="7.44140625" style="1" bestFit="1" customWidth="1"/>
    <col min="4136" max="4140" width="5.21875" style="1" bestFit="1" customWidth="1"/>
    <col min="4141" max="4141" width="5.21875" style="1" customWidth="1"/>
    <col min="4142" max="4144" width="5.21875" style="1" bestFit="1" customWidth="1"/>
    <col min="4145" max="4145" width="7.44140625" style="1" bestFit="1" customWidth="1"/>
    <col min="4146" max="4151" width="5.21875" style="1" bestFit="1" customWidth="1"/>
    <col min="4152" max="4152" width="5.6640625" style="1" bestFit="1" customWidth="1"/>
    <col min="4153" max="4153" width="7.44140625" style="1" bestFit="1" customWidth="1"/>
    <col min="4154" max="4161" width="5.21875" style="1" bestFit="1" customWidth="1"/>
    <col min="4162" max="4162" width="7.44140625" style="1" bestFit="1" customWidth="1"/>
    <col min="4163" max="4165" width="5.21875" style="1" bestFit="1" customWidth="1"/>
    <col min="4166" max="4166" width="6.21875" style="1" bestFit="1" customWidth="1"/>
    <col min="4167" max="4167" width="5.21875" style="1" bestFit="1" customWidth="1"/>
    <col min="4168" max="4168" width="6.21875" style="1" bestFit="1" customWidth="1"/>
    <col min="4169" max="4170" width="5.21875" style="1" bestFit="1" customWidth="1"/>
    <col min="4171" max="4171" width="7.44140625" style="1" bestFit="1" customWidth="1"/>
    <col min="4172" max="4174" width="5.21875" style="1" bestFit="1" customWidth="1"/>
    <col min="4175" max="4179" width="5.21875" style="1" customWidth="1"/>
    <col min="4180" max="4187" width="6.88671875" style="1" bestFit="1" customWidth="1"/>
    <col min="4188" max="4189" width="5.21875" style="1" customWidth="1"/>
    <col min="4190" max="4190" width="7.44140625" style="1" bestFit="1" customWidth="1"/>
    <col min="4191" max="4194" width="6.88671875" style="1" bestFit="1" customWidth="1"/>
    <col min="4195" max="4196" width="6.88671875" style="1" customWidth="1"/>
    <col min="4197" max="4197" width="6.88671875" style="1" bestFit="1" customWidth="1"/>
    <col min="4198" max="4200" width="6.88671875" style="1" customWidth="1"/>
    <col min="4201" max="4202" width="6.88671875" style="1" bestFit="1" customWidth="1"/>
    <col min="4203" max="4205" width="6.88671875" style="1" customWidth="1"/>
    <col min="4206" max="4206" width="5.21875" style="1" bestFit="1" customWidth="1"/>
    <col min="4207" max="4207" width="8.44140625" style="1" customWidth="1"/>
    <col min="4208" max="4208" width="8.44140625" style="1" bestFit="1" customWidth="1"/>
    <col min="4209" max="4209" width="3.109375" style="1" bestFit="1" customWidth="1"/>
    <col min="4210" max="4210" width="5.21875" style="1" bestFit="1" customWidth="1"/>
    <col min="4211" max="4211" width="6.33203125" style="1" bestFit="1" customWidth="1"/>
    <col min="4212" max="4212" width="7.44140625" style="1" bestFit="1" customWidth="1"/>
    <col min="4213" max="4214" width="8.88671875" style="1"/>
    <col min="4215" max="4215" width="5.44140625" style="1" bestFit="1" customWidth="1"/>
    <col min="4216" max="4216" width="7.109375" style="1" bestFit="1" customWidth="1"/>
    <col min="4217" max="4220" width="5.21875" style="1" bestFit="1" customWidth="1"/>
    <col min="4221" max="4221" width="8.44140625" style="1" bestFit="1" customWidth="1"/>
    <col min="4222" max="4352" width="8.88671875" style="1"/>
    <col min="4353" max="4353" width="5.44140625" style="1" bestFit="1" customWidth="1"/>
    <col min="4354" max="4356" width="5.21875" style="1" bestFit="1" customWidth="1"/>
    <col min="4357" max="4357" width="7.44140625" style="1" bestFit="1" customWidth="1"/>
    <col min="4358" max="4358" width="5.88671875" style="1" bestFit="1" customWidth="1"/>
    <col min="4359" max="4365" width="5.21875" style="1" bestFit="1" customWidth="1"/>
    <col min="4366" max="4366" width="7.44140625" style="1" bestFit="1" customWidth="1"/>
    <col min="4367" max="4373" width="5.21875" style="1" bestFit="1" customWidth="1"/>
    <col min="4374" max="4374" width="7.44140625" style="1" bestFit="1" customWidth="1"/>
    <col min="4375" max="4382" width="5.21875" style="1" bestFit="1" customWidth="1"/>
    <col min="4383" max="4383" width="7.44140625" style="1" bestFit="1" customWidth="1"/>
    <col min="4384" max="4387" width="5.21875" style="1" bestFit="1" customWidth="1"/>
    <col min="4388" max="4388" width="5.21875" style="1" customWidth="1"/>
    <col min="4389" max="4390" width="5.21875" style="1" bestFit="1" customWidth="1"/>
    <col min="4391" max="4391" width="7.44140625" style="1" bestFit="1" customWidth="1"/>
    <col min="4392" max="4396" width="5.21875" style="1" bestFit="1" customWidth="1"/>
    <col min="4397" max="4397" width="5.21875" style="1" customWidth="1"/>
    <col min="4398" max="4400" width="5.21875" style="1" bestFit="1" customWidth="1"/>
    <col min="4401" max="4401" width="7.44140625" style="1" bestFit="1" customWidth="1"/>
    <col min="4402" max="4407" width="5.21875" style="1" bestFit="1" customWidth="1"/>
    <col min="4408" max="4408" width="5.6640625" style="1" bestFit="1" customWidth="1"/>
    <col min="4409" max="4409" width="7.44140625" style="1" bestFit="1" customWidth="1"/>
    <col min="4410" max="4417" width="5.21875" style="1" bestFit="1" customWidth="1"/>
    <col min="4418" max="4418" width="7.44140625" style="1" bestFit="1" customWidth="1"/>
    <col min="4419" max="4421" width="5.21875" style="1" bestFit="1" customWidth="1"/>
    <col min="4422" max="4422" width="6.21875" style="1" bestFit="1" customWidth="1"/>
    <col min="4423" max="4423" width="5.21875" style="1" bestFit="1" customWidth="1"/>
    <col min="4424" max="4424" width="6.21875" style="1" bestFit="1" customWidth="1"/>
    <col min="4425" max="4426" width="5.21875" style="1" bestFit="1" customWidth="1"/>
    <col min="4427" max="4427" width="7.44140625" style="1" bestFit="1" customWidth="1"/>
    <col min="4428" max="4430" width="5.21875" style="1" bestFit="1" customWidth="1"/>
    <col min="4431" max="4435" width="5.21875" style="1" customWidth="1"/>
    <col min="4436" max="4443" width="6.88671875" style="1" bestFit="1" customWidth="1"/>
    <col min="4444" max="4445" width="5.21875" style="1" customWidth="1"/>
    <col min="4446" max="4446" width="7.44140625" style="1" bestFit="1" customWidth="1"/>
    <col min="4447" max="4450" width="6.88671875" style="1" bestFit="1" customWidth="1"/>
    <col min="4451" max="4452" width="6.88671875" style="1" customWidth="1"/>
    <col min="4453" max="4453" width="6.88671875" style="1" bestFit="1" customWidth="1"/>
    <col min="4454" max="4456" width="6.88671875" style="1" customWidth="1"/>
    <col min="4457" max="4458" width="6.88671875" style="1" bestFit="1" customWidth="1"/>
    <col min="4459" max="4461" width="6.88671875" style="1" customWidth="1"/>
    <col min="4462" max="4462" width="5.21875" style="1" bestFit="1" customWidth="1"/>
    <col min="4463" max="4463" width="8.44140625" style="1" customWidth="1"/>
    <col min="4464" max="4464" width="8.44140625" style="1" bestFit="1" customWidth="1"/>
    <col min="4465" max="4465" width="3.109375" style="1" bestFit="1" customWidth="1"/>
    <col min="4466" max="4466" width="5.21875" style="1" bestFit="1" customWidth="1"/>
    <col min="4467" max="4467" width="6.33203125" style="1" bestFit="1" customWidth="1"/>
    <col min="4468" max="4468" width="7.44140625" style="1" bestFit="1" customWidth="1"/>
    <col min="4469" max="4470" width="8.88671875" style="1"/>
    <col min="4471" max="4471" width="5.44140625" style="1" bestFit="1" customWidth="1"/>
    <col min="4472" max="4472" width="7.109375" style="1" bestFit="1" customWidth="1"/>
    <col min="4473" max="4476" width="5.21875" style="1" bestFit="1" customWidth="1"/>
    <col min="4477" max="4477" width="8.44140625" style="1" bestFit="1" customWidth="1"/>
    <col min="4478" max="4608" width="8.88671875" style="1"/>
    <col min="4609" max="4609" width="5.44140625" style="1" bestFit="1" customWidth="1"/>
    <col min="4610" max="4612" width="5.21875" style="1" bestFit="1" customWidth="1"/>
    <col min="4613" max="4613" width="7.44140625" style="1" bestFit="1" customWidth="1"/>
    <col min="4614" max="4614" width="5.88671875" style="1" bestFit="1" customWidth="1"/>
    <col min="4615" max="4621" width="5.21875" style="1" bestFit="1" customWidth="1"/>
    <col min="4622" max="4622" width="7.44140625" style="1" bestFit="1" customWidth="1"/>
    <col min="4623" max="4629" width="5.21875" style="1" bestFit="1" customWidth="1"/>
    <col min="4630" max="4630" width="7.44140625" style="1" bestFit="1" customWidth="1"/>
    <col min="4631" max="4638" width="5.21875" style="1" bestFit="1" customWidth="1"/>
    <col min="4639" max="4639" width="7.44140625" style="1" bestFit="1" customWidth="1"/>
    <col min="4640" max="4643" width="5.21875" style="1" bestFit="1" customWidth="1"/>
    <col min="4644" max="4644" width="5.21875" style="1" customWidth="1"/>
    <col min="4645" max="4646" width="5.21875" style="1" bestFit="1" customWidth="1"/>
    <col min="4647" max="4647" width="7.44140625" style="1" bestFit="1" customWidth="1"/>
    <col min="4648" max="4652" width="5.21875" style="1" bestFit="1" customWidth="1"/>
    <col min="4653" max="4653" width="5.21875" style="1" customWidth="1"/>
    <col min="4654" max="4656" width="5.21875" style="1" bestFit="1" customWidth="1"/>
    <col min="4657" max="4657" width="7.44140625" style="1" bestFit="1" customWidth="1"/>
    <col min="4658" max="4663" width="5.21875" style="1" bestFit="1" customWidth="1"/>
    <col min="4664" max="4664" width="5.6640625" style="1" bestFit="1" customWidth="1"/>
    <col min="4665" max="4665" width="7.44140625" style="1" bestFit="1" customWidth="1"/>
    <col min="4666" max="4673" width="5.21875" style="1" bestFit="1" customWidth="1"/>
    <col min="4674" max="4674" width="7.44140625" style="1" bestFit="1" customWidth="1"/>
    <col min="4675" max="4677" width="5.21875" style="1" bestFit="1" customWidth="1"/>
    <col min="4678" max="4678" width="6.21875" style="1" bestFit="1" customWidth="1"/>
    <col min="4679" max="4679" width="5.21875" style="1" bestFit="1" customWidth="1"/>
    <col min="4680" max="4680" width="6.21875" style="1" bestFit="1" customWidth="1"/>
    <col min="4681" max="4682" width="5.21875" style="1" bestFit="1" customWidth="1"/>
    <col min="4683" max="4683" width="7.44140625" style="1" bestFit="1" customWidth="1"/>
    <col min="4684" max="4686" width="5.21875" style="1" bestFit="1" customWidth="1"/>
    <col min="4687" max="4691" width="5.21875" style="1" customWidth="1"/>
    <col min="4692" max="4699" width="6.88671875" style="1" bestFit="1" customWidth="1"/>
    <col min="4700" max="4701" width="5.21875" style="1" customWidth="1"/>
    <col min="4702" max="4702" width="7.44140625" style="1" bestFit="1" customWidth="1"/>
    <col min="4703" max="4706" width="6.88671875" style="1" bestFit="1" customWidth="1"/>
    <col min="4707" max="4708" width="6.88671875" style="1" customWidth="1"/>
    <col min="4709" max="4709" width="6.88671875" style="1" bestFit="1" customWidth="1"/>
    <col min="4710" max="4712" width="6.88671875" style="1" customWidth="1"/>
    <col min="4713" max="4714" width="6.88671875" style="1" bestFit="1" customWidth="1"/>
    <col min="4715" max="4717" width="6.88671875" style="1" customWidth="1"/>
    <col min="4718" max="4718" width="5.21875" style="1" bestFit="1" customWidth="1"/>
    <col min="4719" max="4719" width="8.44140625" style="1" customWidth="1"/>
    <col min="4720" max="4720" width="8.44140625" style="1" bestFit="1" customWidth="1"/>
    <col min="4721" max="4721" width="3.109375" style="1" bestFit="1" customWidth="1"/>
    <col min="4722" max="4722" width="5.21875" style="1" bestFit="1" customWidth="1"/>
    <col min="4723" max="4723" width="6.33203125" style="1" bestFit="1" customWidth="1"/>
    <col min="4724" max="4724" width="7.44140625" style="1" bestFit="1" customWidth="1"/>
    <col min="4725" max="4726" width="8.88671875" style="1"/>
    <col min="4727" max="4727" width="5.44140625" style="1" bestFit="1" customWidth="1"/>
    <col min="4728" max="4728" width="7.109375" style="1" bestFit="1" customWidth="1"/>
    <col min="4729" max="4732" width="5.21875" style="1" bestFit="1" customWidth="1"/>
    <col min="4733" max="4733" width="8.44140625" style="1" bestFit="1" customWidth="1"/>
    <col min="4734" max="4864" width="8.88671875" style="1"/>
    <col min="4865" max="4865" width="5.44140625" style="1" bestFit="1" customWidth="1"/>
    <col min="4866" max="4868" width="5.21875" style="1" bestFit="1" customWidth="1"/>
    <col min="4869" max="4869" width="7.44140625" style="1" bestFit="1" customWidth="1"/>
    <col min="4870" max="4870" width="5.88671875" style="1" bestFit="1" customWidth="1"/>
    <col min="4871" max="4877" width="5.21875" style="1" bestFit="1" customWidth="1"/>
    <col min="4878" max="4878" width="7.44140625" style="1" bestFit="1" customWidth="1"/>
    <col min="4879" max="4885" width="5.21875" style="1" bestFit="1" customWidth="1"/>
    <col min="4886" max="4886" width="7.44140625" style="1" bestFit="1" customWidth="1"/>
    <col min="4887" max="4894" width="5.21875" style="1" bestFit="1" customWidth="1"/>
    <col min="4895" max="4895" width="7.44140625" style="1" bestFit="1" customWidth="1"/>
    <col min="4896" max="4899" width="5.21875" style="1" bestFit="1" customWidth="1"/>
    <col min="4900" max="4900" width="5.21875" style="1" customWidth="1"/>
    <col min="4901" max="4902" width="5.21875" style="1" bestFit="1" customWidth="1"/>
    <col min="4903" max="4903" width="7.44140625" style="1" bestFit="1" customWidth="1"/>
    <col min="4904" max="4908" width="5.21875" style="1" bestFit="1" customWidth="1"/>
    <col min="4909" max="4909" width="5.21875" style="1" customWidth="1"/>
    <col min="4910" max="4912" width="5.21875" style="1" bestFit="1" customWidth="1"/>
    <col min="4913" max="4913" width="7.44140625" style="1" bestFit="1" customWidth="1"/>
    <col min="4914" max="4919" width="5.21875" style="1" bestFit="1" customWidth="1"/>
    <col min="4920" max="4920" width="5.6640625" style="1" bestFit="1" customWidth="1"/>
    <col min="4921" max="4921" width="7.44140625" style="1" bestFit="1" customWidth="1"/>
    <col min="4922" max="4929" width="5.21875" style="1" bestFit="1" customWidth="1"/>
    <col min="4930" max="4930" width="7.44140625" style="1" bestFit="1" customWidth="1"/>
    <col min="4931" max="4933" width="5.21875" style="1" bestFit="1" customWidth="1"/>
    <col min="4934" max="4934" width="6.21875" style="1" bestFit="1" customWidth="1"/>
    <col min="4935" max="4935" width="5.21875" style="1" bestFit="1" customWidth="1"/>
    <col min="4936" max="4936" width="6.21875" style="1" bestFit="1" customWidth="1"/>
    <col min="4937" max="4938" width="5.21875" style="1" bestFit="1" customWidth="1"/>
    <col min="4939" max="4939" width="7.44140625" style="1" bestFit="1" customWidth="1"/>
    <col min="4940" max="4942" width="5.21875" style="1" bestFit="1" customWidth="1"/>
    <col min="4943" max="4947" width="5.21875" style="1" customWidth="1"/>
    <col min="4948" max="4955" width="6.88671875" style="1" bestFit="1" customWidth="1"/>
    <col min="4956" max="4957" width="5.21875" style="1" customWidth="1"/>
    <col min="4958" max="4958" width="7.44140625" style="1" bestFit="1" customWidth="1"/>
    <col min="4959" max="4962" width="6.88671875" style="1" bestFit="1" customWidth="1"/>
    <col min="4963" max="4964" width="6.88671875" style="1" customWidth="1"/>
    <col min="4965" max="4965" width="6.88671875" style="1" bestFit="1" customWidth="1"/>
    <col min="4966" max="4968" width="6.88671875" style="1" customWidth="1"/>
    <col min="4969" max="4970" width="6.88671875" style="1" bestFit="1" customWidth="1"/>
    <col min="4971" max="4973" width="6.88671875" style="1" customWidth="1"/>
    <col min="4974" max="4974" width="5.21875" style="1" bestFit="1" customWidth="1"/>
    <col min="4975" max="4975" width="8.44140625" style="1" customWidth="1"/>
    <col min="4976" max="4976" width="8.44140625" style="1" bestFit="1" customWidth="1"/>
    <col min="4977" max="4977" width="3.109375" style="1" bestFit="1" customWidth="1"/>
    <col min="4978" max="4978" width="5.21875" style="1" bestFit="1" customWidth="1"/>
    <col min="4979" max="4979" width="6.33203125" style="1" bestFit="1" customWidth="1"/>
    <col min="4980" max="4980" width="7.44140625" style="1" bestFit="1" customWidth="1"/>
    <col min="4981" max="4982" width="8.88671875" style="1"/>
    <col min="4983" max="4983" width="5.44140625" style="1" bestFit="1" customWidth="1"/>
    <col min="4984" max="4984" width="7.109375" style="1" bestFit="1" customWidth="1"/>
    <col min="4985" max="4988" width="5.21875" style="1" bestFit="1" customWidth="1"/>
    <col min="4989" max="4989" width="8.44140625" style="1" bestFit="1" customWidth="1"/>
    <col min="4990" max="5120" width="8.88671875" style="1"/>
    <col min="5121" max="5121" width="5.44140625" style="1" bestFit="1" customWidth="1"/>
    <col min="5122" max="5124" width="5.21875" style="1" bestFit="1" customWidth="1"/>
    <col min="5125" max="5125" width="7.44140625" style="1" bestFit="1" customWidth="1"/>
    <col min="5126" max="5126" width="5.88671875" style="1" bestFit="1" customWidth="1"/>
    <col min="5127" max="5133" width="5.21875" style="1" bestFit="1" customWidth="1"/>
    <col min="5134" max="5134" width="7.44140625" style="1" bestFit="1" customWidth="1"/>
    <col min="5135" max="5141" width="5.21875" style="1" bestFit="1" customWidth="1"/>
    <col min="5142" max="5142" width="7.44140625" style="1" bestFit="1" customWidth="1"/>
    <col min="5143" max="5150" width="5.21875" style="1" bestFit="1" customWidth="1"/>
    <col min="5151" max="5151" width="7.44140625" style="1" bestFit="1" customWidth="1"/>
    <col min="5152" max="5155" width="5.21875" style="1" bestFit="1" customWidth="1"/>
    <col min="5156" max="5156" width="5.21875" style="1" customWidth="1"/>
    <col min="5157" max="5158" width="5.21875" style="1" bestFit="1" customWidth="1"/>
    <col min="5159" max="5159" width="7.44140625" style="1" bestFit="1" customWidth="1"/>
    <col min="5160" max="5164" width="5.21875" style="1" bestFit="1" customWidth="1"/>
    <col min="5165" max="5165" width="5.21875" style="1" customWidth="1"/>
    <col min="5166" max="5168" width="5.21875" style="1" bestFit="1" customWidth="1"/>
    <col min="5169" max="5169" width="7.44140625" style="1" bestFit="1" customWidth="1"/>
    <col min="5170" max="5175" width="5.21875" style="1" bestFit="1" customWidth="1"/>
    <col min="5176" max="5176" width="5.6640625" style="1" bestFit="1" customWidth="1"/>
    <col min="5177" max="5177" width="7.44140625" style="1" bestFit="1" customWidth="1"/>
    <col min="5178" max="5185" width="5.21875" style="1" bestFit="1" customWidth="1"/>
    <col min="5186" max="5186" width="7.44140625" style="1" bestFit="1" customWidth="1"/>
    <col min="5187" max="5189" width="5.21875" style="1" bestFit="1" customWidth="1"/>
    <col min="5190" max="5190" width="6.21875" style="1" bestFit="1" customWidth="1"/>
    <col min="5191" max="5191" width="5.21875" style="1" bestFit="1" customWidth="1"/>
    <col min="5192" max="5192" width="6.21875" style="1" bestFit="1" customWidth="1"/>
    <col min="5193" max="5194" width="5.21875" style="1" bestFit="1" customWidth="1"/>
    <col min="5195" max="5195" width="7.44140625" style="1" bestFit="1" customWidth="1"/>
    <col min="5196" max="5198" width="5.21875" style="1" bestFit="1" customWidth="1"/>
    <col min="5199" max="5203" width="5.21875" style="1" customWidth="1"/>
    <col min="5204" max="5211" width="6.88671875" style="1" bestFit="1" customWidth="1"/>
    <col min="5212" max="5213" width="5.21875" style="1" customWidth="1"/>
    <col min="5214" max="5214" width="7.44140625" style="1" bestFit="1" customWidth="1"/>
    <col min="5215" max="5218" width="6.88671875" style="1" bestFit="1" customWidth="1"/>
    <col min="5219" max="5220" width="6.88671875" style="1" customWidth="1"/>
    <col min="5221" max="5221" width="6.88671875" style="1" bestFit="1" customWidth="1"/>
    <col min="5222" max="5224" width="6.88671875" style="1" customWidth="1"/>
    <col min="5225" max="5226" width="6.88671875" style="1" bestFit="1" customWidth="1"/>
    <col min="5227" max="5229" width="6.88671875" style="1" customWidth="1"/>
    <col min="5230" max="5230" width="5.21875" style="1" bestFit="1" customWidth="1"/>
    <col min="5231" max="5231" width="8.44140625" style="1" customWidth="1"/>
    <col min="5232" max="5232" width="8.44140625" style="1" bestFit="1" customWidth="1"/>
    <col min="5233" max="5233" width="3.109375" style="1" bestFit="1" customWidth="1"/>
    <col min="5234" max="5234" width="5.21875" style="1" bestFit="1" customWidth="1"/>
    <col min="5235" max="5235" width="6.33203125" style="1" bestFit="1" customWidth="1"/>
    <col min="5236" max="5236" width="7.44140625" style="1" bestFit="1" customWidth="1"/>
    <col min="5237" max="5238" width="8.88671875" style="1"/>
    <col min="5239" max="5239" width="5.44140625" style="1" bestFit="1" customWidth="1"/>
    <col min="5240" max="5240" width="7.109375" style="1" bestFit="1" customWidth="1"/>
    <col min="5241" max="5244" width="5.21875" style="1" bestFit="1" customWidth="1"/>
    <col min="5245" max="5245" width="8.44140625" style="1" bestFit="1" customWidth="1"/>
    <col min="5246" max="5376" width="8.88671875" style="1"/>
    <col min="5377" max="5377" width="5.44140625" style="1" bestFit="1" customWidth="1"/>
    <col min="5378" max="5380" width="5.21875" style="1" bestFit="1" customWidth="1"/>
    <col min="5381" max="5381" width="7.44140625" style="1" bestFit="1" customWidth="1"/>
    <col min="5382" max="5382" width="5.88671875" style="1" bestFit="1" customWidth="1"/>
    <col min="5383" max="5389" width="5.21875" style="1" bestFit="1" customWidth="1"/>
    <col min="5390" max="5390" width="7.44140625" style="1" bestFit="1" customWidth="1"/>
    <col min="5391" max="5397" width="5.21875" style="1" bestFit="1" customWidth="1"/>
    <col min="5398" max="5398" width="7.44140625" style="1" bestFit="1" customWidth="1"/>
    <col min="5399" max="5406" width="5.21875" style="1" bestFit="1" customWidth="1"/>
    <col min="5407" max="5407" width="7.44140625" style="1" bestFit="1" customWidth="1"/>
    <col min="5408" max="5411" width="5.21875" style="1" bestFit="1" customWidth="1"/>
    <col min="5412" max="5412" width="5.21875" style="1" customWidth="1"/>
    <col min="5413" max="5414" width="5.21875" style="1" bestFit="1" customWidth="1"/>
    <col min="5415" max="5415" width="7.44140625" style="1" bestFit="1" customWidth="1"/>
    <col min="5416" max="5420" width="5.21875" style="1" bestFit="1" customWidth="1"/>
    <col min="5421" max="5421" width="5.21875" style="1" customWidth="1"/>
    <col min="5422" max="5424" width="5.21875" style="1" bestFit="1" customWidth="1"/>
    <col min="5425" max="5425" width="7.44140625" style="1" bestFit="1" customWidth="1"/>
    <col min="5426" max="5431" width="5.21875" style="1" bestFit="1" customWidth="1"/>
    <col min="5432" max="5432" width="5.6640625" style="1" bestFit="1" customWidth="1"/>
    <col min="5433" max="5433" width="7.44140625" style="1" bestFit="1" customWidth="1"/>
    <col min="5434" max="5441" width="5.21875" style="1" bestFit="1" customWidth="1"/>
    <col min="5442" max="5442" width="7.44140625" style="1" bestFit="1" customWidth="1"/>
    <col min="5443" max="5445" width="5.21875" style="1" bestFit="1" customWidth="1"/>
    <col min="5446" max="5446" width="6.21875" style="1" bestFit="1" customWidth="1"/>
    <col min="5447" max="5447" width="5.21875" style="1" bestFit="1" customWidth="1"/>
    <col min="5448" max="5448" width="6.21875" style="1" bestFit="1" customWidth="1"/>
    <col min="5449" max="5450" width="5.21875" style="1" bestFit="1" customWidth="1"/>
    <col min="5451" max="5451" width="7.44140625" style="1" bestFit="1" customWidth="1"/>
    <col min="5452" max="5454" width="5.21875" style="1" bestFit="1" customWidth="1"/>
    <col min="5455" max="5459" width="5.21875" style="1" customWidth="1"/>
    <col min="5460" max="5467" width="6.88671875" style="1" bestFit="1" customWidth="1"/>
    <col min="5468" max="5469" width="5.21875" style="1" customWidth="1"/>
    <col min="5470" max="5470" width="7.44140625" style="1" bestFit="1" customWidth="1"/>
    <col min="5471" max="5474" width="6.88671875" style="1" bestFit="1" customWidth="1"/>
    <col min="5475" max="5476" width="6.88671875" style="1" customWidth="1"/>
    <col min="5477" max="5477" width="6.88671875" style="1" bestFit="1" customWidth="1"/>
    <col min="5478" max="5480" width="6.88671875" style="1" customWidth="1"/>
    <col min="5481" max="5482" width="6.88671875" style="1" bestFit="1" customWidth="1"/>
    <col min="5483" max="5485" width="6.88671875" style="1" customWidth="1"/>
    <col min="5486" max="5486" width="5.21875" style="1" bestFit="1" customWidth="1"/>
    <col min="5487" max="5487" width="8.44140625" style="1" customWidth="1"/>
    <col min="5488" max="5488" width="8.44140625" style="1" bestFit="1" customWidth="1"/>
    <col min="5489" max="5489" width="3.109375" style="1" bestFit="1" customWidth="1"/>
    <col min="5490" max="5490" width="5.21875" style="1" bestFit="1" customWidth="1"/>
    <col min="5491" max="5491" width="6.33203125" style="1" bestFit="1" customWidth="1"/>
    <col min="5492" max="5492" width="7.44140625" style="1" bestFit="1" customWidth="1"/>
    <col min="5493" max="5494" width="8.88671875" style="1"/>
    <col min="5495" max="5495" width="5.44140625" style="1" bestFit="1" customWidth="1"/>
    <col min="5496" max="5496" width="7.109375" style="1" bestFit="1" customWidth="1"/>
    <col min="5497" max="5500" width="5.21875" style="1" bestFit="1" customWidth="1"/>
    <col min="5501" max="5501" width="8.44140625" style="1" bestFit="1" customWidth="1"/>
    <col min="5502" max="5632" width="8.88671875" style="1"/>
    <col min="5633" max="5633" width="5.44140625" style="1" bestFit="1" customWidth="1"/>
    <col min="5634" max="5636" width="5.21875" style="1" bestFit="1" customWidth="1"/>
    <col min="5637" max="5637" width="7.44140625" style="1" bestFit="1" customWidth="1"/>
    <col min="5638" max="5638" width="5.88671875" style="1" bestFit="1" customWidth="1"/>
    <col min="5639" max="5645" width="5.21875" style="1" bestFit="1" customWidth="1"/>
    <col min="5646" max="5646" width="7.44140625" style="1" bestFit="1" customWidth="1"/>
    <col min="5647" max="5653" width="5.21875" style="1" bestFit="1" customWidth="1"/>
    <col min="5654" max="5654" width="7.44140625" style="1" bestFit="1" customWidth="1"/>
    <col min="5655" max="5662" width="5.21875" style="1" bestFit="1" customWidth="1"/>
    <col min="5663" max="5663" width="7.44140625" style="1" bestFit="1" customWidth="1"/>
    <col min="5664" max="5667" width="5.21875" style="1" bestFit="1" customWidth="1"/>
    <col min="5668" max="5668" width="5.21875" style="1" customWidth="1"/>
    <col min="5669" max="5670" width="5.21875" style="1" bestFit="1" customWidth="1"/>
    <col min="5671" max="5671" width="7.44140625" style="1" bestFit="1" customWidth="1"/>
    <col min="5672" max="5676" width="5.21875" style="1" bestFit="1" customWidth="1"/>
    <col min="5677" max="5677" width="5.21875" style="1" customWidth="1"/>
    <col min="5678" max="5680" width="5.21875" style="1" bestFit="1" customWidth="1"/>
    <col min="5681" max="5681" width="7.44140625" style="1" bestFit="1" customWidth="1"/>
    <col min="5682" max="5687" width="5.21875" style="1" bestFit="1" customWidth="1"/>
    <col min="5688" max="5688" width="5.6640625" style="1" bestFit="1" customWidth="1"/>
    <col min="5689" max="5689" width="7.44140625" style="1" bestFit="1" customWidth="1"/>
    <col min="5690" max="5697" width="5.21875" style="1" bestFit="1" customWidth="1"/>
    <col min="5698" max="5698" width="7.44140625" style="1" bestFit="1" customWidth="1"/>
    <col min="5699" max="5701" width="5.21875" style="1" bestFit="1" customWidth="1"/>
    <col min="5702" max="5702" width="6.21875" style="1" bestFit="1" customWidth="1"/>
    <col min="5703" max="5703" width="5.21875" style="1" bestFit="1" customWidth="1"/>
    <col min="5704" max="5704" width="6.21875" style="1" bestFit="1" customWidth="1"/>
    <col min="5705" max="5706" width="5.21875" style="1" bestFit="1" customWidth="1"/>
    <col min="5707" max="5707" width="7.44140625" style="1" bestFit="1" customWidth="1"/>
    <col min="5708" max="5710" width="5.21875" style="1" bestFit="1" customWidth="1"/>
    <col min="5711" max="5715" width="5.21875" style="1" customWidth="1"/>
    <col min="5716" max="5723" width="6.88671875" style="1" bestFit="1" customWidth="1"/>
    <col min="5724" max="5725" width="5.21875" style="1" customWidth="1"/>
    <col min="5726" max="5726" width="7.44140625" style="1" bestFit="1" customWidth="1"/>
    <col min="5727" max="5730" width="6.88671875" style="1" bestFit="1" customWidth="1"/>
    <col min="5731" max="5732" width="6.88671875" style="1" customWidth="1"/>
    <col min="5733" max="5733" width="6.88671875" style="1" bestFit="1" customWidth="1"/>
    <col min="5734" max="5736" width="6.88671875" style="1" customWidth="1"/>
    <col min="5737" max="5738" width="6.88671875" style="1" bestFit="1" customWidth="1"/>
    <col min="5739" max="5741" width="6.88671875" style="1" customWidth="1"/>
    <col min="5742" max="5742" width="5.21875" style="1" bestFit="1" customWidth="1"/>
    <col min="5743" max="5743" width="8.44140625" style="1" customWidth="1"/>
    <col min="5744" max="5744" width="8.44140625" style="1" bestFit="1" customWidth="1"/>
    <col min="5745" max="5745" width="3.109375" style="1" bestFit="1" customWidth="1"/>
    <col min="5746" max="5746" width="5.21875" style="1" bestFit="1" customWidth="1"/>
    <col min="5747" max="5747" width="6.33203125" style="1" bestFit="1" customWidth="1"/>
    <col min="5748" max="5748" width="7.44140625" style="1" bestFit="1" customWidth="1"/>
    <col min="5749" max="5750" width="8.88671875" style="1"/>
    <col min="5751" max="5751" width="5.44140625" style="1" bestFit="1" customWidth="1"/>
    <col min="5752" max="5752" width="7.109375" style="1" bestFit="1" customWidth="1"/>
    <col min="5753" max="5756" width="5.21875" style="1" bestFit="1" customWidth="1"/>
    <col min="5757" max="5757" width="8.44140625" style="1" bestFit="1" customWidth="1"/>
    <col min="5758" max="5888" width="8.88671875" style="1"/>
    <col min="5889" max="5889" width="5.44140625" style="1" bestFit="1" customWidth="1"/>
    <col min="5890" max="5892" width="5.21875" style="1" bestFit="1" customWidth="1"/>
    <col min="5893" max="5893" width="7.44140625" style="1" bestFit="1" customWidth="1"/>
    <col min="5894" max="5894" width="5.88671875" style="1" bestFit="1" customWidth="1"/>
    <col min="5895" max="5901" width="5.21875" style="1" bestFit="1" customWidth="1"/>
    <col min="5902" max="5902" width="7.44140625" style="1" bestFit="1" customWidth="1"/>
    <col min="5903" max="5909" width="5.21875" style="1" bestFit="1" customWidth="1"/>
    <col min="5910" max="5910" width="7.44140625" style="1" bestFit="1" customWidth="1"/>
    <col min="5911" max="5918" width="5.21875" style="1" bestFit="1" customWidth="1"/>
    <col min="5919" max="5919" width="7.44140625" style="1" bestFit="1" customWidth="1"/>
    <col min="5920" max="5923" width="5.21875" style="1" bestFit="1" customWidth="1"/>
    <col min="5924" max="5924" width="5.21875" style="1" customWidth="1"/>
    <col min="5925" max="5926" width="5.21875" style="1" bestFit="1" customWidth="1"/>
    <col min="5927" max="5927" width="7.44140625" style="1" bestFit="1" customWidth="1"/>
    <col min="5928" max="5932" width="5.21875" style="1" bestFit="1" customWidth="1"/>
    <col min="5933" max="5933" width="5.21875" style="1" customWidth="1"/>
    <col min="5934" max="5936" width="5.21875" style="1" bestFit="1" customWidth="1"/>
    <col min="5937" max="5937" width="7.44140625" style="1" bestFit="1" customWidth="1"/>
    <col min="5938" max="5943" width="5.21875" style="1" bestFit="1" customWidth="1"/>
    <col min="5944" max="5944" width="5.6640625" style="1" bestFit="1" customWidth="1"/>
    <col min="5945" max="5945" width="7.44140625" style="1" bestFit="1" customWidth="1"/>
    <col min="5946" max="5953" width="5.21875" style="1" bestFit="1" customWidth="1"/>
    <col min="5954" max="5954" width="7.44140625" style="1" bestFit="1" customWidth="1"/>
    <col min="5955" max="5957" width="5.21875" style="1" bestFit="1" customWidth="1"/>
    <col min="5958" max="5958" width="6.21875" style="1" bestFit="1" customWidth="1"/>
    <col min="5959" max="5959" width="5.21875" style="1" bestFit="1" customWidth="1"/>
    <col min="5960" max="5960" width="6.21875" style="1" bestFit="1" customWidth="1"/>
    <col min="5961" max="5962" width="5.21875" style="1" bestFit="1" customWidth="1"/>
    <col min="5963" max="5963" width="7.44140625" style="1" bestFit="1" customWidth="1"/>
    <col min="5964" max="5966" width="5.21875" style="1" bestFit="1" customWidth="1"/>
    <col min="5967" max="5971" width="5.21875" style="1" customWidth="1"/>
    <col min="5972" max="5979" width="6.88671875" style="1" bestFit="1" customWidth="1"/>
    <col min="5980" max="5981" width="5.21875" style="1" customWidth="1"/>
    <col min="5982" max="5982" width="7.44140625" style="1" bestFit="1" customWidth="1"/>
    <col min="5983" max="5986" width="6.88671875" style="1" bestFit="1" customWidth="1"/>
    <col min="5987" max="5988" width="6.88671875" style="1" customWidth="1"/>
    <col min="5989" max="5989" width="6.88671875" style="1" bestFit="1" customWidth="1"/>
    <col min="5990" max="5992" width="6.88671875" style="1" customWidth="1"/>
    <col min="5993" max="5994" width="6.88671875" style="1" bestFit="1" customWidth="1"/>
    <col min="5995" max="5997" width="6.88671875" style="1" customWidth="1"/>
    <col min="5998" max="5998" width="5.21875" style="1" bestFit="1" customWidth="1"/>
    <col min="5999" max="5999" width="8.44140625" style="1" customWidth="1"/>
    <col min="6000" max="6000" width="8.44140625" style="1" bestFit="1" customWidth="1"/>
    <col min="6001" max="6001" width="3.109375" style="1" bestFit="1" customWidth="1"/>
    <col min="6002" max="6002" width="5.21875" style="1" bestFit="1" customWidth="1"/>
    <col min="6003" max="6003" width="6.33203125" style="1" bestFit="1" customWidth="1"/>
    <col min="6004" max="6004" width="7.44140625" style="1" bestFit="1" customWidth="1"/>
    <col min="6005" max="6006" width="8.88671875" style="1"/>
    <col min="6007" max="6007" width="5.44140625" style="1" bestFit="1" customWidth="1"/>
    <col min="6008" max="6008" width="7.109375" style="1" bestFit="1" customWidth="1"/>
    <col min="6009" max="6012" width="5.21875" style="1" bestFit="1" customWidth="1"/>
    <col min="6013" max="6013" width="8.44140625" style="1" bestFit="1" customWidth="1"/>
    <col min="6014" max="6144" width="8.88671875" style="1"/>
    <col min="6145" max="6145" width="5.44140625" style="1" bestFit="1" customWidth="1"/>
    <col min="6146" max="6148" width="5.21875" style="1" bestFit="1" customWidth="1"/>
    <col min="6149" max="6149" width="7.44140625" style="1" bestFit="1" customWidth="1"/>
    <col min="6150" max="6150" width="5.88671875" style="1" bestFit="1" customWidth="1"/>
    <col min="6151" max="6157" width="5.21875" style="1" bestFit="1" customWidth="1"/>
    <col min="6158" max="6158" width="7.44140625" style="1" bestFit="1" customWidth="1"/>
    <col min="6159" max="6165" width="5.21875" style="1" bestFit="1" customWidth="1"/>
    <col min="6166" max="6166" width="7.44140625" style="1" bestFit="1" customWidth="1"/>
    <col min="6167" max="6174" width="5.21875" style="1" bestFit="1" customWidth="1"/>
    <col min="6175" max="6175" width="7.44140625" style="1" bestFit="1" customWidth="1"/>
    <col min="6176" max="6179" width="5.21875" style="1" bestFit="1" customWidth="1"/>
    <col min="6180" max="6180" width="5.21875" style="1" customWidth="1"/>
    <col min="6181" max="6182" width="5.21875" style="1" bestFit="1" customWidth="1"/>
    <col min="6183" max="6183" width="7.44140625" style="1" bestFit="1" customWidth="1"/>
    <col min="6184" max="6188" width="5.21875" style="1" bestFit="1" customWidth="1"/>
    <col min="6189" max="6189" width="5.21875" style="1" customWidth="1"/>
    <col min="6190" max="6192" width="5.21875" style="1" bestFit="1" customWidth="1"/>
    <col min="6193" max="6193" width="7.44140625" style="1" bestFit="1" customWidth="1"/>
    <col min="6194" max="6199" width="5.21875" style="1" bestFit="1" customWidth="1"/>
    <col min="6200" max="6200" width="5.6640625" style="1" bestFit="1" customWidth="1"/>
    <col min="6201" max="6201" width="7.44140625" style="1" bestFit="1" customWidth="1"/>
    <col min="6202" max="6209" width="5.21875" style="1" bestFit="1" customWidth="1"/>
    <col min="6210" max="6210" width="7.44140625" style="1" bestFit="1" customWidth="1"/>
    <col min="6211" max="6213" width="5.21875" style="1" bestFit="1" customWidth="1"/>
    <col min="6214" max="6214" width="6.21875" style="1" bestFit="1" customWidth="1"/>
    <col min="6215" max="6215" width="5.21875" style="1" bestFit="1" customWidth="1"/>
    <col min="6216" max="6216" width="6.21875" style="1" bestFit="1" customWidth="1"/>
    <col min="6217" max="6218" width="5.21875" style="1" bestFit="1" customWidth="1"/>
    <col min="6219" max="6219" width="7.44140625" style="1" bestFit="1" customWidth="1"/>
    <col min="6220" max="6222" width="5.21875" style="1" bestFit="1" customWidth="1"/>
    <col min="6223" max="6227" width="5.21875" style="1" customWidth="1"/>
    <col min="6228" max="6235" width="6.88671875" style="1" bestFit="1" customWidth="1"/>
    <col min="6236" max="6237" width="5.21875" style="1" customWidth="1"/>
    <col min="6238" max="6238" width="7.44140625" style="1" bestFit="1" customWidth="1"/>
    <col min="6239" max="6242" width="6.88671875" style="1" bestFit="1" customWidth="1"/>
    <col min="6243" max="6244" width="6.88671875" style="1" customWidth="1"/>
    <col min="6245" max="6245" width="6.88671875" style="1" bestFit="1" customWidth="1"/>
    <col min="6246" max="6248" width="6.88671875" style="1" customWidth="1"/>
    <col min="6249" max="6250" width="6.88671875" style="1" bestFit="1" customWidth="1"/>
    <col min="6251" max="6253" width="6.88671875" style="1" customWidth="1"/>
    <col min="6254" max="6254" width="5.21875" style="1" bestFit="1" customWidth="1"/>
    <col min="6255" max="6255" width="8.44140625" style="1" customWidth="1"/>
    <col min="6256" max="6256" width="8.44140625" style="1" bestFit="1" customWidth="1"/>
    <col min="6257" max="6257" width="3.109375" style="1" bestFit="1" customWidth="1"/>
    <col min="6258" max="6258" width="5.21875" style="1" bestFit="1" customWidth="1"/>
    <col min="6259" max="6259" width="6.33203125" style="1" bestFit="1" customWidth="1"/>
    <col min="6260" max="6260" width="7.44140625" style="1" bestFit="1" customWidth="1"/>
    <col min="6261" max="6262" width="8.88671875" style="1"/>
    <col min="6263" max="6263" width="5.44140625" style="1" bestFit="1" customWidth="1"/>
    <col min="6264" max="6264" width="7.109375" style="1" bestFit="1" customWidth="1"/>
    <col min="6265" max="6268" width="5.21875" style="1" bestFit="1" customWidth="1"/>
    <col min="6269" max="6269" width="8.44140625" style="1" bestFit="1" customWidth="1"/>
    <col min="6270" max="6400" width="8.88671875" style="1"/>
    <col min="6401" max="6401" width="5.44140625" style="1" bestFit="1" customWidth="1"/>
    <col min="6402" max="6404" width="5.21875" style="1" bestFit="1" customWidth="1"/>
    <col min="6405" max="6405" width="7.44140625" style="1" bestFit="1" customWidth="1"/>
    <col min="6406" max="6406" width="5.88671875" style="1" bestFit="1" customWidth="1"/>
    <col min="6407" max="6413" width="5.21875" style="1" bestFit="1" customWidth="1"/>
    <col min="6414" max="6414" width="7.44140625" style="1" bestFit="1" customWidth="1"/>
    <col min="6415" max="6421" width="5.21875" style="1" bestFit="1" customWidth="1"/>
    <col min="6422" max="6422" width="7.44140625" style="1" bestFit="1" customWidth="1"/>
    <col min="6423" max="6430" width="5.21875" style="1" bestFit="1" customWidth="1"/>
    <col min="6431" max="6431" width="7.44140625" style="1" bestFit="1" customWidth="1"/>
    <col min="6432" max="6435" width="5.21875" style="1" bestFit="1" customWidth="1"/>
    <col min="6436" max="6436" width="5.21875" style="1" customWidth="1"/>
    <col min="6437" max="6438" width="5.21875" style="1" bestFit="1" customWidth="1"/>
    <col min="6439" max="6439" width="7.44140625" style="1" bestFit="1" customWidth="1"/>
    <col min="6440" max="6444" width="5.21875" style="1" bestFit="1" customWidth="1"/>
    <col min="6445" max="6445" width="5.21875" style="1" customWidth="1"/>
    <col min="6446" max="6448" width="5.21875" style="1" bestFit="1" customWidth="1"/>
    <col min="6449" max="6449" width="7.44140625" style="1" bestFit="1" customWidth="1"/>
    <col min="6450" max="6455" width="5.21875" style="1" bestFit="1" customWidth="1"/>
    <col min="6456" max="6456" width="5.6640625" style="1" bestFit="1" customWidth="1"/>
    <col min="6457" max="6457" width="7.44140625" style="1" bestFit="1" customWidth="1"/>
    <col min="6458" max="6465" width="5.21875" style="1" bestFit="1" customWidth="1"/>
    <col min="6466" max="6466" width="7.44140625" style="1" bestFit="1" customWidth="1"/>
    <col min="6467" max="6469" width="5.21875" style="1" bestFit="1" customWidth="1"/>
    <col min="6470" max="6470" width="6.21875" style="1" bestFit="1" customWidth="1"/>
    <col min="6471" max="6471" width="5.21875" style="1" bestFit="1" customWidth="1"/>
    <col min="6472" max="6472" width="6.21875" style="1" bestFit="1" customWidth="1"/>
    <col min="6473" max="6474" width="5.21875" style="1" bestFit="1" customWidth="1"/>
    <col min="6475" max="6475" width="7.44140625" style="1" bestFit="1" customWidth="1"/>
    <col min="6476" max="6478" width="5.21875" style="1" bestFit="1" customWidth="1"/>
    <col min="6479" max="6483" width="5.21875" style="1" customWidth="1"/>
    <col min="6484" max="6491" width="6.88671875" style="1" bestFit="1" customWidth="1"/>
    <col min="6492" max="6493" width="5.21875" style="1" customWidth="1"/>
    <col min="6494" max="6494" width="7.44140625" style="1" bestFit="1" customWidth="1"/>
    <col min="6495" max="6498" width="6.88671875" style="1" bestFit="1" customWidth="1"/>
    <col min="6499" max="6500" width="6.88671875" style="1" customWidth="1"/>
    <col min="6501" max="6501" width="6.88671875" style="1" bestFit="1" customWidth="1"/>
    <col min="6502" max="6504" width="6.88671875" style="1" customWidth="1"/>
    <col min="6505" max="6506" width="6.88671875" style="1" bestFit="1" customWidth="1"/>
    <col min="6507" max="6509" width="6.88671875" style="1" customWidth="1"/>
    <col min="6510" max="6510" width="5.21875" style="1" bestFit="1" customWidth="1"/>
    <col min="6511" max="6511" width="8.44140625" style="1" customWidth="1"/>
    <col min="6512" max="6512" width="8.44140625" style="1" bestFit="1" customWidth="1"/>
    <col min="6513" max="6513" width="3.109375" style="1" bestFit="1" customWidth="1"/>
    <col min="6514" max="6514" width="5.21875" style="1" bestFit="1" customWidth="1"/>
    <col min="6515" max="6515" width="6.33203125" style="1" bestFit="1" customWidth="1"/>
    <col min="6516" max="6516" width="7.44140625" style="1" bestFit="1" customWidth="1"/>
    <col min="6517" max="6518" width="8.88671875" style="1"/>
    <col min="6519" max="6519" width="5.44140625" style="1" bestFit="1" customWidth="1"/>
    <col min="6520" max="6520" width="7.109375" style="1" bestFit="1" customWidth="1"/>
    <col min="6521" max="6524" width="5.21875" style="1" bestFit="1" customWidth="1"/>
    <col min="6525" max="6525" width="8.44140625" style="1" bestFit="1" customWidth="1"/>
    <col min="6526" max="6656" width="8.88671875" style="1"/>
    <col min="6657" max="6657" width="5.44140625" style="1" bestFit="1" customWidth="1"/>
    <col min="6658" max="6660" width="5.21875" style="1" bestFit="1" customWidth="1"/>
    <col min="6661" max="6661" width="7.44140625" style="1" bestFit="1" customWidth="1"/>
    <col min="6662" max="6662" width="5.88671875" style="1" bestFit="1" customWidth="1"/>
    <col min="6663" max="6669" width="5.21875" style="1" bestFit="1" customWidth="1"/>
    <col min="6670" max="6670" width="7.44140625" style="1" bestFit="1" customWidth="1"/>
    <col min="6671" max="6677" width="5.21875" style="1" bestFit="1" customWidth="1"/>
    <col min="6678" max="6678" width="7.44140625" style="1" bestFit="1" customWidth="1"/>
    <col min="6679" max="6686" width="5.21875" style="1" bestFit="1" customWidth="1"/>
    <col min="6687" max="6687" width="7.44140625" style="1" bestFit="1" customWidth="1"/>
    <col min="6688" max="6691" width="5.21875" style="1" bestFit="1" customWidth="1"/>
    <col min="6692" max="6692" width="5.21875" style="1" customWidth="1"/>
    <col min="6693" max="6694" width="5.21875" style="1" bestFit="1" customWidth="1"/>
    <col min="6695" max="6695" width="7.44140625" style="1" bestFit="1" customWidth="1"/>
    <col min="6696" max="6700" width="5.21875" style="1" bestFit="1" customWidth="1"/>
    <col min="6701" max="6701" width="5.21875" style="1" customWidth="1"/>
    <col min="6702" max="6704" width="5.21875" style="1" bestFit="1" customWidth="1"/>
    <col min="6705" max="6705" width="7.44140625" style="1" bestFit="1" customWidth="1"/>
    <col min="6706" max="6711" width="5.21875" style="1" bestFit="1" customWidth="1"/>
    <col min="6712" max="6712" width="5.6640625" style="1" bestFit="1" customWidth="1"/>
    <col min="6713" max="6713" width="7.44140625" style="1" bestFit="1" customWidth="1"/>
    <col min="6714" max="6721" width="5.21875" style="1" bestFit="1" customWidth="1"/>
    <col min="6722" max="6722" width="7.44140625" style="1" bestFit="1" customWidth="1"/>
    <col min="6723" max="6725" width="5.21875" style="1" bestFit="1" customWidth="1"/>
    <col min="6726" max="6726" width="6.21875" style="1" bestFit="1" customWidth="1"/>
    <col min="6727" max="6727" width="5.21875" style="1" bestFit="1" customWidth="1"/>
    <col min="6728" max="6728" width="6.21875" style="1" bestFit="1" customWidth="1"/>
    <col min="6729" max="6730" width="5.21875" style="1" bestFit="1" customWidth="1"/>
    <col min="6731" max="6731" width="7.44140625" style="1" bestFit="1" customWidth="1"/>
    <col min="6732" max="6734" width="5.21875" style="1" bestFit="1" customWidth="1"/>
    <col min="6735" max="6739" width="5.21875" style="1" customWidth="1"/>
    <col min="6740" max="6747" width="6.88671875" style="1" bestFit="1" customWidth="1"/>
    <col min="6748" max="6749" width="5.21875" style="1" customWidth="1"/>
    <col min="6750" max="6750" width="7.44140625" style="1" bestFit="1" customWidth="1"/>
    <col min="6751" max="6754" width="6.88671875" style="1" bestFit="1" customWidth="1"/>
    <col min="6755" max="6756" width="6.88671875" style="1" customWidth="1"/>
    <col min="6757" max="6757" width="6.88671875" style="1" bestFit="1" customWidth="1"/>
    <col min="6758" max="6760" width="6.88671875" style="1" customWidth="1"/>
    <col min="6761" max="6762" width="6.88671875" style="1" bestFit="1" customWidth="1"/>
    <col min="6763" max="6765" width="6.88671875" style="1" customWidth="1"/>
    <col min="6766" max="6766" width="5.21875" style="1" bestFit="1" customWidth="1"/>
    <col min="6767" max="6767" width="8.44140625" style="1" customWidth="1"/>
    <col min="6768" max="6768" width="8.44140625" style="1" bestFit="1" customWidth="1"/>
    <col min="6769" max="6769" width="3.109375" style="1" bestFit="1" customWidth="1"/>
    <col min="6770" max="6770" width="5.21875" style="1" bestFit="1" customWidth="1"/>
    <col min="6771" max="6771" width="6.33203125" style="1" bestFit="1" customWidth="1"/>
    <col min="6772" max="6772" width="7.44140625" style="1" bestFit="1" customWidth="1"/>
    <col min="6773" max="6774" width="8.88671875" style="1"/>
    <col min="6775" max="6775" width="5.44140625" style="1" bestFit="1" customWidth="1"/>
    <col min="6776" max="6776" width="7.109375" style="1" bestFit="1" customWidth="1"/>
    <col min="6777" max="6780" width="5.21875" style="1" bestFit="1" customWidth="1"/>
    <col min="6781" max="6781" width="8.44140625" style="1" bestFit="1" customWidth="1"/>
    <col min="6782" max="6912" width="8.88671875" style="1"/>
    <col min="6913" max="6913" width="5.44140625" style="1" bestFit="1" customWidth="1"/>
    <col min="6914" max="6916" width="5.21875" style="1" bestFit="1" customWidth="1"/>
    <col min="6917" max="6917" width="7.44140625" style="1" bestFit="1" customWidth="1"/>
    <col min="6918" max="6918" width="5.88671875" style="1" bestFit="1" customWidth="1"/>
    <col min="6919" max="6925" width="5.21875" style="1" bestFit="1" customWidth="1"/>
    <col min="6926" max="6926" width="7.44140625" style="1" bestFit="1" customWidth="1"/>
    <col min="6927" max="6933" width="5.21875" style="1" bestFit="1" customWidth="1"/>
    <col min="6934" max="6934" width="7.44140625" style="1" bestFit="1" customWidth="1"/>
    <col min="6935" max="6942" width="5.21875" style="1" bestFit="1" customWidth="1"/>
    <col min="6943" max="6943" width="7.44140625" style="1" bestFit="1" customWidth="1"/>
    <col min="6944" max="6947" width="5.21875" style="1" bestFit="1" customWidth="1"/>
    <col min="6948" max="6948" width="5.21875" style="1" customWidth="1"/>
    <col min="6949" max="6950" width="5.21875" style="1" bestFit="1" customWidth="1"/>
    <col min="6951" max="6951" width="7.44140625" style="1" bestFit="1" customWidth="1"/>
    <col min="6952" max="6956" width="5.21875" style="1" bestFit="1" customWidth="1"/>
    <col min="6957" max="6957" width="5.21875" style="1" customWidth="1"/>
    <col min="6958" max="6960" width="5.21875" style="1" bestFit="1" customWidth="1"/>
    <col min="6961" max="6961" width="7.44140625" style="1" bestFit="1" customWidth="1"/>
    <col min="6962" max="6967" width="5.21875" style="1" bestFit="1" customWidth="1"/>
    <col min="6968" max="6968" width="5.6640625" style="1" bestFit="1" customWidth="1"/>
    <col min="6969" max="6969" width="7.44140625" style="1" bestFit="1" customWidth="1"/>
    <col min="6970" max="6977" width="5.21875" style="1" bestFit="1" customWidth="1"/>
    <col min="6978" max="6978" width="7.44140625" style="1" bestFit="1" customWidth="1"/>
    <col min="6979" max="6981" width="5.21875" style="1" bestFit="1" customWidth="1"/>
    <col min="6982" max="6982" width="6.21875" style="1" bestFit="1" customWidth="1"/>
    <col min="6983" max="6983" width="5.21875" style="1" bestFit="1" customWidth="1"/>
    <col min="6984" max="6984" width="6.21875" style="1" bestFit="1" customWidth="1"/>
    <col min="6985" max="6986" width="5.21875" style="1" bestFit="1" customWidth="1"/>
    <col min="6987" max="6987" width="7.44140625" style="1" bestFit="1" customWidth="1"/>
    <col min="6988" max="6990" width="5.21875" style="1" bestFit="1" customWidth="1"/>
    <col min="6991" max="6995" width="5.21875" style="1" customWidth="1"/>
    <col min="6996" max="7003" width="6.88671875" style="1" bestFit="1" customWidth="1"/>
    <col min="7004" max="7005" width="5.21875" style="1" customWidth="1"/>
    <col min="7006" max="7006" width="7.44140625" style="1" bestFit="1" customWidth="1"/>
    <col min="7007" max="7010" width="6.88671875" style="1" bestFit="1" customWidth="1"/>
    <col min="7011" max="7012" width="6.88671875" style="1" customWidth="1"/>
    <col min="7013" max="7013" width="6.88671875" style="1" bestFit="1" customWidth="1"/>
    <col min="7014" max="7016" width="6.88671875" style="1" customWidth="1"/>
    <col min="7017" max="7018" width="6.88671875" style="1" bestFit="1" customWidth="1"/>
    <col min="7019" max="7021" width="6.88671875" style="1" customWidth="1"/>
    <col min="7022" max="7022" width="5.21875" style="1" bestFit="1" customWidth="1"/>
    <col min="7023" max="7023" width="8.44140625" style="1" customWidth="1"/>
    <col min="7024" max="7024" width="8.44140625" style="1" bestFit="1" customWidth="1"/>
    <col min="7025" max="7025" width="3.109375" style="1" bestFit="1" customWidth="1"/>
    <col min="7026" max="7026" width="5.21875" style="1" bestFit="1" customWidth="1"/>
    <col min="7027" max="7027" width="6.33203125" style="1" bestFit="1" customWidth="1"/>
    <col min="7028" max="7028" width="7.44140625" style="1" bestFit="1" customWidth="1"/>
    <col min="7029" max="7030" width="8.88671875" style="1"/>
    <col min="7031" max="7031" width="5.44140625" style="1" bestFit="1" customWidth="1"/>
    <col min="7032" max="7032" width="7.109375" style="1" bestFit="1" customWidth="1"/>
    <col min="7033" max="7036" width="5.21875" style="1" bestFit="1" customWidth="1"/>
    <col min="7037" max="7037" width="8.44140625" style="1" bestFit="1" customWidth="1"/>
    <col min="7038" max="7168" width="8.88671875" style="1"/>
    <col min="7169" max="7169" width="5.44140625" style="1" bestFit="1" customWidth="1"/>
    <col min="7170" max="7172" width="5.21875" style="1" bestFit="1" customWidth="1"/>
    <col min="7173" max="7173" width="7.44140625" style="1" bestFit="1" customWidth="1"/>
    <col min="7174" max="7174" width="5.88671875" style="1" bestFit="1" customWidth="1"/>
    <col min="7175" max="7181" width="5.21875" style="1" bestFit="1" customWidth="1"/>
    <col min="7182" max="7182" width="7.44140625" style="1" bestFit="1" customWidth="1"/>
    <col min="7183" max="7189" width="5.21875" style="1" bestFit="1" customWidth="1"/>
    <col min="7190" max="7190" width="7.44140625" style="1" bestFit="1" customWidth="1"/>
    <col min="7191" max="7198" width="5.21875" style="1" bestFit="1" customWidth="1"/>
    <col min="7199" max="7199" width="7.44140625" style="1" bestFit="1" customWidth="1"/>
    <col min="7200" max="7203" width="5.21875" style="1" bestFit="1" customWidth="1"/>
    <col min="7204" max="7204" width="5.21875" style="1" customWidth="1"/>
    <col min="7205" max="7206" width="5.21875" style="1" bestFit="1" customWidth="1"/>
    <col min="7207" max="7207" width="7.44140625" style="1" bestFit="1" customWidth="1"/>
    <col min="7208" max="7212" width="5.21875" style="1" bestFit="1" customWidth="1"/>
    <col min="7213" max="7213" width="5.21875" style="1" customWidth="1"/>
    <col min="7214" max="7216" width="5.21875" style="1" bestFit="1" customWidth="1"/>
    <col min="7217" max="7217" width="7.44140625" style="1" bestFit="1" customWidth="1"/>
    <col min="7218" max="7223" width="5.21875" style="1" bestFit="1" customWidth="1"/>
    <col min="7224" max="7224" width="5.6640625" style="1" bestFit="1" customWidth="1"/>
    <col min="7225" max="7225" width="7.44140625" style="1" bestFit="1" customWidth="1"/>
    <col min="7226" max="7233" width="5.21875" style="1" bestFit="1" customWidth="1"/>
    <col min="7234" max="7234" width="7.44140625" style="1" bestFit="1" customWidth="1"/>
    <col min="7235" max="7237" width="5.21875" style="1" bestFit="1" customWidth="1"/>
    <col min="7238" max="7238" width="6.21875" style="1" bestFit="1" customWidth="1"/>
    <col min="7239" max="7239" width="5.21875" style="1" bestFit="1" customWidth="1"/>
    <col min="7240" max="7240" width="6.21875" style="1" bestFit="1" customWidth="1"/>
    <col min="7241" max="7242" width="5.21875" style="1" bestFit="1" customWidth="1"/>
    <col min="7243" max="7243" width="7.44140625" style="1" bestFit="1" customWidth="1"/>
    <col min="7244" max="7246" width="5.21875" style="1" bestFit="1" customWidth="1"/>
    <col min="7247" max="7251" width="5.21875" style="1" customWidth="1"/>
    <col min="7252" max="7259" width="6.88671875" style="1" bestFit="1" customWidth="1"/>
    <col min="7260" max="7261" width="5.21875" style="1" customWidth="1"/>
    <col min="7262" max="7262" width="7.44140625" style="1" bestFit="1" customWidth="1"/>
    <col min="7263" max="7266" width="6.88671875" style="1" bestFit="1" customWidth="1"/>
    <col min="7267" max="7268" width="6.88671875" style="1" customWidth="1"/>
    <col min="7269" max="7269" width="6.88671875" style="1" bestFit="1" customWidth="1"/>
    <col min="7270" max="7272" width="6.88671875" style="1" customWidth="1"/>
    <col min="7273" max="7274" width="6.88671875" style="1" bestFit="1" customWidth="1"/>
    <col min="7275" max="7277" width="6.88671875" style="1" customWidth="1"/>
    <col min="7278" max="7278" width="5.21875" style="1" bestFit="1" customWidth="1"/>
    <col min="7279" max="7279" width="8.44140625" style="1" customWidth="1"/>
    <col min="7280" max="7280" width="8.44140625" style="1" bestFit="1" customWidth="1"/>
    <col min="7281" max="7281" width="3.109375" style="1" bestFit="1" customWidth="1"/>
    <col min="7282" max="7282" width="5.21875" style="1" bestFit="1" customWidth="1"/>
    <col min="7283" max="7283" width="6.33203125" style="1" bestFit="1" customWidth="1"/>
    <col min="7284" max="7284" width="7.44140625" style="1" bestFit="1" customWidth="1"/>
    <col min="7285" max="7286" width="8.88671875" style="1"/>
    <col min="7287" max="7287" width="5.44140625" style="1" bestFit="1" customWidth="1"/>
    <col min="7288" max="7288" width="7.109375" style="1" bestFit="1" customWidth="1"/>
    <col min="7289" max="7292" width="5.21875" style="1" bestFit="1" customWidth="1"/>
    <col min="7293" max="7293" width="8.44140625" style="1" bestFit="1" customWidth="1"/>
    <col min="7294" max="7424" width="8.88671875" style="1"/>
    <col min="7425" max="7425" width="5.44140625" style="1" bestFit="1" customWidth="1"/>
    <col min="7426" max="7428" width="5.21875" style="1" bestFit="1" customWidth="1"/>
    <col min="7429" max="7429" width="7.44140625" style="1" bestFit="1" customWidth="1"/>
    <col min="7430" max="7430" width="5.88671875" style="1" bestFit="1" customWidth="1"/>
    <col min="7431" max="7437" width="5.21875" style="1" bestFit="1" customWidth="1"/>
    <col min="7438" max="7438" width="7.44140625" style="1" bestFit="1" customWidth="1"/>
    <col min="7439" max="7445" width="5.21875" style="1" bestFit="1" customWidth="1"/>
    <col min="7446" max="7446" width="7.44140625" style="1" bestFit="1" customWidth="1"/>
    <col min="7447" max="7454" width="5.21875" style="1" bestFit="1" customWidth="1"/>
    <col min="7455" max="7455" width="7.44140625" style="1" bestFit="1" customWidth="1"/>
    <col min="7456" max="7459" width="5.21875" style="1" bestFit="1" customWidth="1"/>
    <col min="7460" max="7460" width="5.21875" style="1" customWidth="1"/>
    <col min="7461" max="7462" width="5.21875" style="1" bestFit="1" customWidth="1"/>
    <col min="7463" max="7463" width="7.44140625" style="1" bestFit="1" customWidth="1"/>
    <col min="7464" max="7468" width="5.21875" style="1" bestFit="1" customWidth="1"/>
    <col min="7469" max="7469" width="5.21875" style="1" customWidth="1"/>
    <col min="7470" max="7472" width="5.21875" style="1" bestFit="1" customWidth="1"/>
    <col min="7473" max="7473" width="7.44140625" style="1" bestFit="1" customWidth="1"/>
    <col min="7474" max="7479" width="5.21875" style="1" bestFit="1" customWidth="1"/>
    <col min="7480" max="7480" width="5.6640625" style="1" bestFit="1" customWidth="1"/>
    <col min="7481" max="7481" width="7.44140625" style="1" bestFit="1" customWidth="1"/>
    <col min="7482" max="7489" width="5.21875" style="1" bestFit="1" customWidth="1"/>
    <col min="7490" max="7490" width="7.44140625" style="1" bestFit="1" customWidth="1"/>
    <col min="7491" max="7493" width="5.21875" style="1" bestFit="1" customWidth="1"/>
    <col min="7494" max="7494" width="6.21875" style="1" bestFit="1" customWidth="1"/>
    <col min="7495" max="7495" width="5.21875" style="1" bestFit="1" customWidth="1"/>
    <col min="7496" max="7496" width="6.21875" style="1" bestFit="1" customWidth="1"/>
    <col min="7497" max="7498" width="5.21875" style="1" bestFit="1" customWidth="1"/>
    <col min="7499" max="7499" width="7.44140625" style="1" bestFit="1" customWidth="1"/>
    <col min="7500" max="7502" width="5.21875" style="1" bestFit="1" customWidth="1"/>
    <col min="7503" max="7507" width="5.21875" style="1" customWidth="1"/>
    <col min="7508" max="7515" width="6.88671875" style="1" bestFit="1" customWidth="1"/>
    <col min="7516" max="7517" width="5.21875" style="1" customWidth="1"/>
    <col min="7518" max="7518" width="7.44140625" style="1" bestFit="1" customWidth="1"/>
    <col min="7519" max="7522" width="6.88671875" style="1" bestFit="1" customWidth="1"/>
    <col min="7523" max="7524" width="6.88671875" style="1" customWidth="1"/>
    <col min="7525" max="7525" width="6.88671875" style="1" bestFit="1" customWidth="1"/>
    <col min="7526" max="7528" width="6.88671875" style="1" customWidth="1"/>
    <col min="7529" max="7530" width="6.88671875" style="1" bestFit="1" customWidth="1"/>
    <col min="7531" max="7533" width="6.88671875" style="1" customWidth="1"/>
    <col min="7534" max="7534" width="5.21875" style="1" bestFit="1" customWidth="1"/>
    <col min="7535" max="7535" width="8.44140625" style="1" customWidth="1"/>
    <col min="7536" max="7536" width="8.44140625" style="1" bestFit="1" customWidth="1"/>
    <col min="7537" max="7537" width="3.109375" style="1" bestFit="1" customWidth="1"/>
    <col min="7538" max="7538" width="5.21875" style="1" bestFit="1" customWidth="1"/>
    <col min="7539" max="7539" width="6.33203125" style="1" bestFit="1" customWidth="1"/>
    <col min="7540" max="7540" width="7.44140625" style="1" bestFit="1" customWidth="1"/>
    <col min="7541" max="7542" width="8.88671875" style="1"/>
    <col min="7543" max="7543" width="5.44140625" style="1" bestFit="1" customWidth="1"/>
    <col min="7544" max="7544" width="7.109375" style="1" bestFit="1" customWidth="1"/>
    <col min="7545" max="7548" width="5.21875" style="1" bestFit="1" customWidth="1"/>
    <col min="7549" max="7549" width="8.44140625" style="1" bestFit="1" customWidth="1"/>
    <col min="7550" max="7680" width="8.88671875" style="1"/>
    <col min="7681" max="7681" width="5.44140625" style="1" bestFit="1" customWidth="1"/>
    <col min="7682" max="7684" width="5.21875" style="1" bestFit="1" customWidth="1"/>
    <col min="7685" max="7685" width="7.44140625" style="1" bestFit="1" customWidth="1"/>
    <col min="7686" max="7686" width="5.88671875" style="1" bestFit="1" customWidth="1"/>
    <col min="7687" max="7693" width="5.21875" style="1" bestFit="1" customWidth="1"/>
    <col min="7694" max="7694" width="7.44140625" style="1" bestFit="1" customWidth="1"/>
    <col min="7695" max="7701" width="5.21875" style="1" bestFit="1" customWidth="1"/>
    <col min="7702" max="7702" width="7.44140625" style="1" bestFit="1" customWidth="1"/>
    <col min="7703" max="7710" width="5.21875" style="1" bestFit="1" customWidth="1"/>
    <col min="7711" max="7711" width="7.44140625" style="1" bestFit="1" customWidth="1"/>
    <col min="7712" max="7715" width="5.21875" style="1" bestFit="1" customWidth="1"/>
    <col min="7716" max="7716" width="5.21875" style="1" customWidth="1"/>
    <col min="7717" max="7718" width="5.21875" style="1" bestFit="1" customWidth="1"/>
    <col min="7719" max="7719" width="7.44140625" style="1" bestFit="1" customWidth="1"/>
    <col min="7720" max="7724" width="5.21875" style="1" bestFit="1" customWidth="1"/>
    <col min="7725" max="7725" width="5.21875" style="1" customWidth="1"/>
    <col min="7726" max="7728" width="5.21875" style="1" bestFit="1" customWidth="1"/>
    <col min="7729" max="7729" width="7.44140625" style="1" bestFit="1" customWidth="1"/>
    <col min="7730" max="7735" width="5.21875" style="1" bestFit="1" customWidth="1"/>
    <col min="7736" max="7736" width="5.6640625" style="1" bestFit="1" customWidth="1"/>
    <col min="7737" max="7737" width="7.44140625" style="1" bestFit="1" customWidth="1"/>
    <col min="7738" max="7745" width="5.21875" style="1" bestFit="1" customWidth="1"/>
    <col min="7746" max="7746" width="7.44140625" style="1" bestFit="1" customWidth="1"/>
    <col min="7747" max="7749" width="5.21875" style="1" bestFit="1" customWidth="1"/>
    <col min="7750" max="7750" width="6.21875" style="1" bestFit="1" customWidth="1"/>
    <col min="7751" max="7751" width="5.21875" style="1" bestFit="1" customWidth="1"/>
    <col min="7752" max="7752" width="6.21875" style="1" bestFit="1" customWidth="1"/>
    <col min="7753" max="7754" width="5.21875" style="1" bestFit="1" customWidth="1"/>
    <col min="7755" max="7755" width="7.44140625" style="1" bestFit="1" customWidth="1"/>
    <col min="7756" max="7758" width="5.21875" style="1" bestFit="1" customWidth="1"/>
    <col min="7759" max="7763" width="5.21875" style="1" customWidth="1"/>
    <col min="7764" max="7771" width="6.88671875" style="1" bestFit="1" customWidth="1"/>
    <col min="7772" max="7773" width="5.21875" style="1" customWidth="1"/>
    <col min="7774" max="7774" width="7.44140625" style="1" bestFit="1" customWidth="1"/>
    <col min="7775" max="7778" width="6.88671875" style="1" bestFit="1" customWidth="1"/>
    <col min="7779" max="7780" width="6.88671875" style="1" customWidth="1"/>
    <col min="7781" max="7781" width="6.88671875" style="1" bestFit="1" customWidth="1"/>
    <col min="7782" max="7784" width="6.88671875" style="1" customWidth="1"/>
    <col min="7785" max="7786" width="6.88671875" style="1" bestFit="1" customWidth="1"/>
    <col min="7787" max="7789" width="6.88671875" style="1" customWidth="1"/>
    <col min="7790" max="7790" width="5.21875" style="1" bestFit="1" customWidth="1"/>
    <col min="7791" max="7791" width="8.44140625" style="1" customWidth="1"/>
    <col min="7792" max="7792" width="8.44140625" style="1" bestFit="1" customWidth="1"/>
    <col min="7793" max="7793" width="3.109375" style="1" bestFit="1" customWidth="1"/>
    <col min="7794" max="7794" width="5.21875" style="1" bestFit="1" customWidth="1"/>
    <col min="7795" max="7795" width="6.33203125" style="1" bestFit="1" customWidth="1"/>
    <col min="7796" max="7796" width="7.44140625" style="1" bestFit="1" customWidth="1"/>
    <col min="7797" max="7798" width="8.88671875" style="1"/>
    <col min="7799" max="7799" width="5.44140625" style="1" bestFit="1" customWidth="1"/>
    <col min="7800" max="7800" width="7.109375" style="1" bestFit="1" customWidth="1"/>
    <col min="7801" max="7804" width="5.21875" style="1" bestFit="1" customWidth="1"/>
    <col min="7805" max="7805" width="8.44140625" style="1" bestFit="1" customWidth="1"/>
    <col min="7806" max="7936" width="8.88671875" style="1"/>
    <col min="7937" max="7937" width="5.44140625" style="1" bestFit="1" customWidth="1"/>
    <col min="7938" max="7940" width="5.21875" style="1" bestFit="1" customWidth="1"/>
    <col min="7941" max="7941" width="7.44140625" style="1" bestFit="1" customWidth="1"/>
    <col min="7942" max="7942" width="5.88671875" style="1" bestFit="1" customWidth="1"/>
    <col min="7943" max="7949" width="5.21875" style="1" bestFit="1" customWidth="1"/>
    <col min="7950" max="7950" width="7.44140625" style="1" bestFit="1" customWidth="1"/>
    <col min="7951" max="7957" width="5.21875" style="1" bestFit="1" customWidth="1"/>
    <col min="7958" max="7958" width="7.44140625" style="1" bestFit="1" customWidth="1"/>
    <col min="7959" max="7966" width="5.21875" style="1" bestFit="1" customWidth="1"/>
    <col min="7967" max="7967" width="7.44140625" style="1" bestFit="1" customWidth="1"/>
    <col min="7968" max="7971" width="5.21875" style="1" bestFit="1" customWidth="1"/>
    <col min="7972" max="7972" width="5.21875" style="1" customWidth="1"/>
    <col min="7973" max="7974" width="5.21875" style="1" bestFit="1" customWidth="1"/>
    <col min="7975" max="7975" width="7.44140625" style="1" bestFit="1" customWidth="1"/>
    <col min="7976" max="7980" width="5.21875" style="1" bestFit="1" customWidth="1"/>
    <col min="7981" max="7981" width="5.21875" style="1" customWidth="1"/>
    <col min="7982" max="7984" width="5.21875" style="1" bestFit="1" customWidth="1"/>
    <col min="7985" max="7985" width="7.44140625" style="1" bestFit="1" customWidth="1"/>
    <col min="7986" max="7991" width="5.21875" style="1" bestFit="1" customWidth="1"/>
    <col min="7992" max="7992" width="5.6640625" style="1" bestFit="1" customWidth="1"/>
    <col min="7993" max="7993" width="7.44140625" style="1" bestFit="1" customWidth="1"/>
    <col min="7994" max="8001" width="5.21875" style="1" bestFit="1" customWidth="1"/>
    <col min="8002" max="8002" width="7.44140625" style="1" bestFit="1" customWidth="1"/>
    <col min="8003" max="8005" width="5.21875" style="1" bestFit="1" customWidth="1"/>
    <col min="8006" max="8006" width="6.21875" style="1" bestFit="1" customWidth="1"/>
    <col min="8007" max="8007" width="5.21875" style="1" bestFit="1" customWidth="1"/>
    <col min="8008" max="8008" width="6.21875" style="1" bestFit="1" customWidth="1"/>
    <col min="8009" max="8010" width="5.21875" style="1" bestFit="1" customWidth="1"/>
    <col min="8011" max="8011" width="7.44140625" style="1" bestFit="1" customWidth="1"/>
    <col min="8012" max="8014" width="5.21875" style="1" bestFit="1" customWidth="1"/>
    <col min="8015" max="8019" width="5.21875" style="1" customWidth="1"/>
    <col min="8020" max="8027" width="6.88671875" style="1" bestFit="1" customWidth="1"/>
    <col min="8028" max="8029" width="5.21875" style="1" customWidth="1"/>
    <col min="8030" max="8030" width="7.44140625" style="1" bestFit="1" customWidth="1"/>
    <col min="8031" max="8034" width="6.88671875" style="1" bestFit="1" customWidth="1"/>
    <col min="8035" max="8036" width="6.88671875" style="1" customWidth="1"/>
    <col min="8037" max="8037" width="6.88671875" style="1" bestFit="1" customWidth="1"/>
    <col min="8038" max="8040" width="6.88671875" style="1" customWidth="1"/>
    <col min="8041" max="8042" width="6.88671875" style="1" bestFit="1" customWidth="1"/>
    <col min="8043" max="8045" width="6.88671875" style="1" customWidth="1"/>
    <col min="8046" max="8046" width="5.21875" style="1" bestFit="1" customWidth="1"/>
    <col min="8047" max="8047" width="8.44140625" style="1" customWidth="1"/>
    <col min="8048" max="8048" width="8.44140625" style="1" bestFit="1" customWidth="1"/>
    <col min="8049" max="8049" width="3.109375" style="1" bestFit="1" customWidth="1"/>
    <col min="8050" max="8050" width="5.21875" style="1" bestFit="1" customWidth="1"/>
    <col min="8051" max="8051" width="6.33203125" style="1" bestFit="1" customWidth="1"/>
    <col min="8052" max="8052" width="7.44140625" style="1" bestFit="1" customWidth="1"/>
    <col min="8053" max="8054" width="8.88671875" style="1"/>
    <col min="8055" max="8055" width="5.44140625" style="1" bestFit="1" customWidth="1"/>
    <col min="8056" max="8056" width="7.109375" style="1" bestFit="1" customWidth="1"/>
    <col min="8057" max="8060" width="5.21875" style="1" bestFit="1" customWidth="1"/>
    <col min="8061" max="8061" width="8.44140625" style="1" bestFit="1" customWidth="1"/>
    <col min="8062" max="8192" width="8.88671875" style="1"/>
    <col min="8193" max="8193" width="5.44140625" style="1" bestFit="1" customWidth="1"/>
    <col min="8194" max="8196" width="5.21875" style="1" bestFit="1" customWidth="1"/>
    <col min="8197" max="8197" width="7.44140625" style="1" bestFit="1" customWidth="1"/>
    <col min="8198" max="8198" width="5.88671875" style="1" bestFit="1" customWidth="1"/>
    <col min="8199" max="8205" width="5.21875" style="1" bestFit="1" customWidth="1"/>
    <col min="8206" max="8206" width="7.44140625" style="1" bestFit="1" customWidth="1"/>
    <col min="8207" max="8213" width="5.21875" style="1" bestFit="1" customWidth="1"/>
    <col min="8214" max="8214" width="7.44140625" style="1" bestFit="1" customWidth="1"/>
    <col min="8215" max="8222" width="5.21875" style="1" bestFit="1" customWidth="1"/>
    <col min="8223" max="8223" width="7.44140625" style="1" bestFit="1" customWidth="1"/>
    <col min="8224" max="8227" width="5.21875" style="1" bestFit="1" customWidth="1"/>
    <col min="8228" max="8228" width="5.21875" style="1" customWidth="1"/>
    <col min="8229" max="8230" width="5.21875" style="1" bestFit="1" customWidth="1"/>
    <col min="8231" max="8231" width="7.44140625" style="1" bestFit="1" customWidth="1"/>
    <col min="8232" max="8236" width="5.21875" style="1" bestFit="1" customWidth="1"/>
    <col min="8237" max="8237" width="5.21875" style="1" customWidth="1"/>
    <col min="8238" max="8240" width="5.21875" style="1" bestFit="1" customWidth="1"/>
    <col min="8241" max="8241" width="7.44140625" style="1" bestFit="1" customWidth="1"/>
    <col min="8242" max="8247" width="5.21875" style="1" bestFit="1" customWidth="1"/>
    <col min="8248" max="8248" width="5.6640625" style="1" bestFit="1" customWidth="1"/>
    <col min="8249" max="8249" width="7.44140625" style="1" bestFit="1" customWidth="1"/>
    <col min="8250" max="8257" width="5.21875" style="1" bestFit="1" customWidth="1"/>
    <col min="8258" max="8258" width="7.44140625" style="1" bestFit="1" customWidth="1"/>
    <col min="8259" max="8261" width="5.21875" style="1" bestFit="1" customWidth="1"/>
    <col min="8262" max="8262" width="6.21875" style="1" bestFit="1" customWidth="1"/>
    <col min="8263" max="8263" width="5.21875" style="1" bestFit="1" customWidth="1"/>
    <col min="8264" max="8264" width="6.21875" style="1" bestFit="1" customWidth="1"/>
    <col min="8265" max="8266" width="5.21875" style="1" bestFit="1" customWidth="1"/>
    <col min="8267" max="8267" width="7.44140625" style="1" bestFit="1" customWidth="1"/>
    <col min="8268" max="8270" width="5.21875" style="1" bestFit="1" customWidth="1"/>
    <col min="8271" max="8275" width="5.21875" style="1" customWidth="1"/>
    <col min="8276" max="8283" width="6.88671875" style="1" bestFit="1" customWidth="1"/>
    <col min="8284" max="8285" width="5.21875" style="1" customWidth="1"/>
    <col min="8286" max="8286" width="7.44140625" style="1" bestFit="1" customWidth="1"/>
    <col min="8287" max="8290" width="6.88671875" style="1" bestFit="1" customWidth="1"/>
    <col min="8291" max="8292" width="6.88671875" style="1" customWidth="1"/>
    <col min="8293" max="8293" width="6.88671875" style="1" bestFit="1" customWidth="1"/>
    <col min="8294" max="8296" width="6.88671875" style="1" customWidth="1"/>
    <col min="8297" max="8298" width="6.88671875" style="1" bestFit="1" customWidth="1"/>
    <col min="8299" max="8301" width="6.88671875" style="1" customWidth="1"/>
    <col min="8302" max="8302" width="5.21875" style="1" bestFit="1" customWidth="1"/>
    <col min="8303" max="8303" width="8.44140625" style="1" customWidth="1"/>
    <col min="8304" max="8304" width="8.44140625" style="1" bestFit="1" customWidth="1"/>
    <col min="8305" max="8305" width="3.109375" style="1" bestFit="1" customWidth="1"/>
    <col min="8306" max="8306" width="5.21875" style="1" bestFit="1" customWidth="1"/>
    <col min="8307" max="8307" width="6.33203125" style="1" bestFit="1" customWidth="1"/>
    <col min="8308" max="8308" width="7.44140625" style="1" bestFit="1" customWidth="1"/>
    <col min="8309" max="8310" width="8.88671875" style="1"/>
    <col min="8311" max="8311" width="5.44140625" style="1" bestFit="1" customWidth="1"/>
    <col min="8312" max="8312" width="7.109375" style="1" bestFit="1" customWidth="1"/>
    <col min="8313" max="8316" width="5.21875" style="1" bestFit="1" customWidth="1"/>
    <col min="8317" max="8317" width="8.44140625" style="1" bestFit="1" customWidth="1"/>
    <col min="8318" max="8448" width="8.88671875" style="1"/>
    <col min="8449" max="8449" width="5.44140625" style="1" bestFit="1" customWidth="1"/>
    <col min="8450" max="8452" width="5.21875" style="1" bestFit="1" customWidth="1"/>
    <col min="8453" max="8453" width="7.44140625" style="1" bestFit="1" customWidth="1"/>
    <col min="8454" max="8454" width="5.88671875" style="1" bestFit="1" customWidth="1"/>
    <col min="8455" max="8461" width="5.21875" style="1" bestFit="1" customWidth="1"/>
    <col min="8462" max="8462" width="7.44140625" style="1" bestFit="1" customWidth="1"/>
    <col min="8463" max="8469" width="5.21875" style="1" bestFit="1" customWidth="1"/>
    <col min="8470" max="8470" width="7.44140625" style="1" bestFit="1" customWidth="1"/>
    <col min="8471" max="8478" width="5.21875" style="1" bestFit="1" customWidth="1"/>
    <col min="8479" max="8479" width="7.44140625" style="1" bestFit="1" customWidth="1"/>
    <col min="8480" max="8483" width="5.21875" style="1" bestFit="1" customWidth="1"/>
    <col min="8484" max="8484" width="5.21875" style="1" customWidth="1"/>
    <col min="8485" max="8486" width="5.21875" style="1" bestFit="1" customWidth="1"/>
    <col min="8487" max="8487" width="7.44140625" style="1" bestFit="1" customWidth="1"/>
    <col min="8488" max="8492" width="5.21875" style="1" bestFit="1" customWidth="1"/>
    <col min="8493" max="8493" width="5.21875" style="1" customWidth="1"/>
    <col min="8494" max="8496" width="5.21875" style="1" bestFit="1" customWidth="1"/>
    <col min="8497" max="8497" width="7.44140625" style="1" bestFit="1" customWidth="1"/>
    <col min="8498" max="8503" width="5.21875" style="1" bestFit="1" customWidth="1"/>
    <col min="8504" max="8504" width="5.6640625" style="1" bestFit="1" customWidth="1"/>
    <col min="8505" max="8505" width="7.44140625" style="1" bestFit="1" customWidth="1"/>
    <col min="8506" max="8513" width="5.21875" style="1" bestFit="1" customWidth="1"/>
    <col min="8514" max="8514" width="7.44140625" style="1" bestFit="1" customWidth="1"/>
    <col min="8515" max="8517" width="5.21875" style="1" bestFit="1" customWidth="1"/>
    <col min="8518" max="8518" width="6.21875" style="1" bestFit="1" customWidth="1"/>
    <col min="8519" max="8519" width="5.21875" style="1" bestFit="1" customWidth="1"/>
    <col min="8520" max="8520" width="6.21875" style="1" bestFit="1" customWidth="1"/>
    <col min="8521" max="8522" width="5.21875" style="1" bestFit="1" customWidth="1"/>
    <col min="8523" max="8523" width="7.44140625" style="1" bestFit="1" customWidth="1"/>
    <col min="8524" max="8526" width="5.21875" style="1" bestFit="1" customWidth="1"/>
    <col min="8527" max="8531" width="5.21875" style="1" customWidth="1"/>
    <col min="8532" max="8539" width="6.88671875" style="1" bestFit="1" customWidth="1"/>
    <col min="8540" max="8541" width="5.21875" style="1" customWidth="1"/>
    <col min="8542" max="8542" width="7.44140625" style="1" bestFit="1" customWidth="1"/>
    <col min="8543" max="8546" width="6.88671875" style="1" bestFit="1" customWidth="1"/>
    <col min="8547" max="8548" width="6.88671875" style="1" customWidth="1"/>
    <col min="8549" max="8549" width="6.88671875" style="1" bestFit="1" customWidth="1"/>
    <col min="8550" max="8552" width="6.88671875" style="1" customWidth="1"/>
    <col min="8553" max="8554" width="6.88671875" style="1" bestFit="1" customWidth="1"/>
    <col min="8555" max="8557" width="6.88671875" style="1" customWidth="1"/>
    <col min="8558" max="8558" width="5.21875" style="1" bestFit="1" customWidth="1"/>
    <col min="8559" max="8559" width="8.44140625" style="1" customWidth="1"/>
    <col min="8560" max="8560" width="8.44140625" style="1" bestFit="1" customWidth="1"/>
    <col min="8561" max="8561" width="3.109375" style="1" bestFit="1" customWidth="1"/>
    <col min="8562" max="8562" width="5.21875" style="1" bestFit="1" customWidth="1"/>
    <col min="8563" max="8563" width="6.33203125" style="1" bestFit="1" customWidth="1"/>
    <col min="8564" max="8564" width="7.44140625" style="1" bestFit="1" customWidth="1"/>
    <col min="8565" max="8566" width="8.88671875" style="1"/>
    <col min="8567" max="8567" width="5.44140625" style="1" bestFit="1" customWidth="1"/>
    <col min="8568" max="8568" width="7.109375" style="1" bestFit="1" customWidth="1"/>
    <col min="8569" max="8572" width="5.21875" style="1" bestFit="1" customWidth="1"/>
    <col min="8573" max="8573" width="8.44140625" style="1" bestFit="1" customWidth="1"/>
    <col min="8574" max="8704" width="8.88671875" style="1"/>
    <col min="8705" max="8705" width="5.44140625" style="1" bestFit="1" customWidth="1"/>
    <col min="8706" max="8708" width="5.21875" style="1" bestFit="1" customWidth="1"/>
    <col min="8709" max="8709" width="7.44140625" style="1" bestFit="1" customWidth="1"/>
    <col min="8710" max="8710" width="5.88671875" style="1" bestFit="1" customWidth="1"/>
    <col min="8711" max="8717" width="5.21875" style="1" bestFit="1" customWidth="1"/>
    <col min="8718" max="8718" width="7.44140625" style="1" bestFit="1" customWidth="1"/>
    <col min="8719" max="8725" width="5.21875" style="1" bestFit="1" customWidth="1"/>
    <col min="8726" max="8726" width="7.44140625" style="1" bestFit="1" customWidth="1"/>
    <col min="8727" max="8734" width="5.21875" style="1" bestFit="1" customWidth="1"/>
    <col min="8735" max="8735" width="7.44140625" style="1" bestFit="1" customWidth="1"/>
    <col min="8736" max="8739" width="5.21875" style="1" bestFit="1" customWidth="1"/>
    <col min="8740" max="8740" width="5.21875" style="1" customWidth="1"/>
    <col min="8741" max="8742" width="5.21875" style="1" bestFit="1" customWidth="1"/>
    <col min="8743" max="8743" width="7.44140625" style="1" bestFit="1" customWidth="1"/>
    <col min="8744" max="8748" width="5.21875" style="1" bestFit="1" customWidth="1"/>
    <col min="8749" max="8749" width="5.21875" style="1" customWidth="1"/>
    <col min="8750" max="8752" width="5.21875" style="1" bestFit="1" customWidth="1"/>
    <col min="8753" max="8753" width="7.44140625" style="1" bestFit="1" customWidth="1"/>
    <col min="8754" max="8759" width="5.21875" style="1" bestFit="1" customWidth="1"/>
    <col min="8760" max="8760" width="5.6640625" style="1" bestFit="1" customWidth="1"/>
    <col min="8761" max="8761" width="7.44140625" style="1" bestFit="1" customWidth="1"/>
    <col min="8762" max="8769" width="5.21875" style="1" bestFit="1" customWidth="1"/>
    <col min="8770" max="8770" width="7.44140625" style="1" bestFit="1" customWidth="1"/>
    <col min="8771" max="8773" width="5.21875" style="1" bestFit="1" customWidth="1"/>
    <col min="8774" max="8774" width="6.21875" style="1" bestFit="1" customWidth="1"/>
    <col min="8775" max="8775" width="5.21875" style="1" bestFit="1" customWidth="1"/>
    <col min="8776" max="8776" width="6.21875" style="1" bestFit="1" customWidth="1"/>
    <col min="8777" max="8778" width="5.21875" style="1" bestFit="1" customWidth="1"/>
    <col min="8779" max="8779" width="7.44140625" style="1" bestFit="1" customWidth="1"/>
    <col min="8780" max="8782" width="5.21875" style="1" bestFit="1" customWidth="1"/>
    <col min="8783" max="8787" width="5.21875" style="1" customWidth="1"/>
    <col min="8788" max="8795" width="6.88671875" style="1" bestFit="1" customWidth="1"/>
    <col min="8796" max="8797" width="5.21875" style="1" customWidth="1"/>
    <col min="8798" max="8798" width="7.44140625" style="1" bestFit="1" customWidth="1"/>
    <col min="8799" max="8802" width="6.88671875" style="1" bestFit="1" customWidth="1"/>
    <col min="8803" max="8804" width="6.88671875" style="1" customWidth="1"/>
    <col min="8805" max="8805" width="6.88671875" style="1" bestFit="1" customWidth="1"/>
    <col min="8806" max="8808" width="6.88671875" style="1" customWidth="1"/>
    <col min="8809" max="8810" width="6.88671875" style="1" bestFit="1" customWidth="1"/>
    <col min="8811" max="8813" width="6.88671875" style="1" customWidth="1"/>
    <col min="8814" max="8814" width="5.21875" style="1" bestFit="1" customWidth="1"/>
    <col min="8815" max="8815" width="8.44140625" style="1" customWidth="1"/>
    <col min="8816" max="8816" width="8.44140625" style="1" bestFit="1" customWidth="1"/>
    <col min="8817" max="8817" width="3.109375" style="1" bestFit="1" customWidth="1"/>
    <col min="8818" max="8818" width="5.21875" style="1" bestFit="1" customWidth="1"/>
    <col min="8819" max="8819" width="6.33203125" style="1" bestFit="1" customWidth="1"/>
    <col min="8820" max="8820" width="7.44140625" style="1" bestFit="1" customWidth="1"/>
    <col min="8821" max="8822" width="8.88671875" style="1"/>
    <col min="8823" max="8823" width="5.44140625" style="1" bestFit="1" customWidth="1"/>
    <col min="8824" max="8824" width="7.109375" style="1" bestFit="1" customWidth="1"/>
    <col min="8825" max="8828" width="5.21875" style="1" bestFit="1" customWidth="1"/>
    <col min="8829" max="8829" width="8.44140625" style="1" bestFit="1" customWidth="1"/>
    <col min="8830" max="8960" width="8.88671875" style="1"/>
    <col min="8961" max="8961" width="5.44140625" style="1" bestFit="1" customWidth="1"/>
    <col min="8962" max="8964" width="5.21875" style="1" bestFit="1" customWidth="1"/>
    <col min="8965" max="8965" width="7.44140625" style="1" bestFit="1" customWidth="1"/>
    <col min="8966" max="8966" width="5.88671875" style="1" bestFit="1" customWidth="1"/>
    <col min="8967" max="8973" width="5.21875" style="1" bestFit="1" customWidth="1"/>
    <col min="8974" max="8974" width="7.44140625" style="1" bestFit="1" customWidth="1"/>
    <col min="8975" max="8981" width="5.21875" style="1" bestFit="1" customWidth="1"/>
    <col min="8982" max="8982" width="7.44140625" style="1" bestFit="1" customWidth="1"/>
    <col min="8983" max="8990" width="5.21875" style="1" bestFit="1" customWidth="1"/>
    <col min="8991" max="8991" width="7.44140625" style="1" bestFit="1" customWidth="1"/>
    <col min="8992" max="8995" width="5.21875" style="1" bestFit="1" customWidth="1"/>
    <col min="8996" max="8996" width="5.21875" style="1" customWidth="1"/>
    <col min="8997" max="8998" width="5.21875" style="1" bestFit="1" customWidth="1"/>
    <col min="8999" max="8999" width="7.44140625" style="1" bestFit="1" customWidth="1"/>
    <col min="9000" max="9004" width="5.21875" style="1" bestFit="1" customWidth="1"/>
    <col min="9005" max="9005" width="5.21875" style="1" customWidth="1"/>
    <col min="9006" max="9008" width="5.21875" style="1" bestFit="1" customWidth="1"/>
    <col min="9009" max="9009" width="7.44140625" style="1" bestFit="1" customWidth="1"/>
    <col min="9010" max="9015" width="5.21875" style="1" bestFit="1" customWidth="1"/>
    <col min="9016" max="9016" width="5.6640625" style="1" bestFit="1" customWidth="1"/>
    <col min="9017" max="9017" width="7.44140625" style="1" bestFit="1" customWidth="1"/>
    <col min="9018" max="9025" width="5.21875" style="1" bestFit="1" customWidth="1"/>
    <col min="9026" max="9026" width="7.44140625" style="1" bestFit="1" customWidth="1"/>
    <col min="9027" max="9029" width="5.21875" style="1" bestFit="1" customWidth="1"/>
    <col min="9030" max="9030" width="6.21875" style="1" bestFit="1" customWidth="1"/>
    <col min="9031" max="9031" width="5.21875" style="1" bestFit="1" customWidth="1"/>
    <col min="9032" max="9032" width="6.21875" style="1" bestFit="1" customWidth="1"/>
    <col min="9033" max="9034" width="5.21875" style="1" bestFit="1" customWidth="1"/>
    <col min="9035" max="9035" width="7.44140625" style="1" bestFit="1" customWidth="1"/>
    <col min="9036" max="9038" width="5.21875" style="1" bestFit="1" customWidth="1"/>
    <col min="9039" max="9043" width="5.21875" style="1" customWidth="1"/>
    <col min="9044" max="9051" width="6.88671875" style="1" bestFit="1" customWidth="1"/>
    <col min="9052" max="9053" width="5.21875" style="1" customWidth="1"/>
    <col min="9054" max="9054" width="7.44140625" style="1" bestFit="1" customWidth="1"/>
    <col min="9055" max="9058" width="6.88671875" style="1" bestFit="1" customWidth="1"/>
    <col min="9059" max="9060" width="6.88671875" style="1" customWidth="1"/>
    <col min="9061" max="9061" width="6.88671875" style="1" bestFit="1" customWidth="1"/>
    <col min="9062" max="9064" width="6.88671875" style="1" customWidth="1"/>
    <col min="9065" max="9066" width="6.88671875" style="1" bestFit="1" customWidth="1"/>
    <col min="9067" max="9069" width="6.88671875" style="1" customWidth="1"/>
    <col min="9070" max="9070" width="5.21875" style="1" bestFit="1" customWidth="1"/>
    <col min="9071" max="9071" width="8.44140625" style="1" customWidth="1"/>
    <col min="9072" max="9072" width="8.44140625" style="1" bestFit="1" customWidth="1"/>
    <col min="9073" max="9073" width="3.109375" style="1" bestFit="1" customWidth="1"/>
    <col min="9074" max="9074" width="5.21875" style="1" bestFit="1" customWidth="1"/>
    <col min="9075" max="9075" width="6.33203125" style="1" bestFit="1" customWidth="1"/>
    <col min="9076" max="9076" width="7.44140625" style="1" bestFit="1" customWidth="1"/>
    <col min="9077" max="9078" width="8.88671875" style="1"/>
    <col min="9079" max="9079" width="5.44140625" style="1" bestFit="1" customWidth="1"/>
    <col min="9080" max="9080" width="7.109375" style="1" bestFit="1" customWidth="1"/>
    <col min="9081" max="9084" width="5.21875" style="1" bestFit="1" customWidth="1"/>
    <col min="9085" max="9085" width="8.44140625" style="1" bestFit="1" customWidth="1"/>
    <col min="9086" max="9216" width="8.88671875" style="1"/>
    <col min="9217" max="9217" width="5.44140625" style="1" bestFit="1" customWidth="1"/>
    <col min="9218" max="9220" width="5.21875" style="1" bestFit="1" customWidth="1"/>
    <col min="9221" max="9221" width="7.44140625" style="1" bestFit="1" customWidth="1"/>
    <col min="9222" max="9222" width="5.88671875" style="1" bestFit="1" customWidth="1"/>
    <col min="9223" max="9229" width="5.21875" style="1" bestFit="1" customWidth="1"/>
    <col min="9230" max="9230" width="7.44140625" style="1" bestFit="1" customWidth="1"/>
    <col min="9231" max="9237" width="5.21875" style="1" bestFit="1" customWidth="1"/>
    <col min="9238" max="9238" width="7.44140625" style="1" bestFit="1" customWidth="1"/>
    <col min="9239" max="9246" width="5.21875" style="1" bestFit="1" customWidth="1"/>
    <col min="9247" max="9247" width="7.44140625" style="1" bestFit="1" customWidth="1"/>
    <col min="9248" max="9251" width="5.21875" style="1" bestFit="1" customWidth="1"/>
    <col min="9252" max="9252" width="5.21875" style="1" customWidth="1"/>
    <col min="9253" max="9254" width="5.21875" style="1" bestFit="1" customWidth="1"/>
    <col min="9255" max="9255" width="7.44140625" style="1" bestFit="1" customWidth="1"/>
    <col min="9256" max="9260" width="5.21875" style="1" bestFit="1" customWidth="1"/>
    <col min="9261" max="9261" width="5.21875" style="1" customWidth="1"/>
    <col min="9262" max="9264" width="5.21875" style="1" bestFit="1" customWidth="1"/>
    <col min="9265" max="9265" width="7.44140625" style="1" bestFit="1" customWidth="1"/>
    <col min="9266" max="9271" width="5.21875" style="1" bestFit="1" customWidth="1"/>
    <col min="9272" max="9272" width="5.6640625" style="1" bestFit="1" customWidth="1"/>
    <col min="9273" max="9273" width="7.44140625" style="1" bestFit="1" customWidth="1"/>
    <col min="9274" max="9281" width="5.21875" style="1" bestFit="1" customWidth="1"/>
    <col min="9282" max="9282" width="7.44140625" style="1" bestFit="1" customWidth="1"/>
    <col min="9283" max="9285" width="5.21875" style="1" bestFit="1" customWidth="1"/>
    <col min="9286" max="9286" width="6.21875" style="1" bestFit="1" customWidth="1"/>
    <col min="9287" max="9287" width="5.21875" style="1" bestFit="1" customWidth="1"/>
    <col min="9288" max="9288" width="6.21875" style="1" bestFit="1" customWidth="1"/>
    <col min="9289" max="9290" width="5.21875" style="1" bestFit="1" customWidth="1"/>
    <col min="9291" max="9291" width="7.44140625" style="1" bestFit="1" customWidth="1"/>
    <col min="9292" max="9294" width="5.21875" style="1" bestFit="1" customWidth="1"/>
    <col min="9295" max="9299" width="5.21875" style="1" customWidth="1"/>
    <col min="9300" max="9307" width="6.88671875" style="1" bestFit="1" customWidth="1"/>
    <col min="9308" max="9309" width="5.21875" style="1" customWidth="1"/>
    <col min="9310" max="9310" width="7.44140625" style="1" bestFit="1" customWidth="1"/>
    <col min="9311" max="9314" width="6.88671875" style="1" bestFit="1" customWidth="1"/>
    <col min="9315" max="9316" width="6.88671875" style="1" customWidth="1"/>
    <col min="9317" max="9317" width="6.88671875" style="1" bestFit="1" customWidth="1"/>
    <col min="9318" max="9320" width="6.88671875" style="1" customWidth="1"/>
    <col min="9321" max="9322" width="6.88671875" style="1" bestFit="1" customWidth="1"/>
    <col min="9323" max="9325" width="6.88671875" style="1" customWidth="1"/>
    <col min="9326" max="9326" width="5.21875" style="1" bestFit="1" customWidth="1"/>
    <col min="9327" max="9327" width="8.44140625" style="1" customWidth="1"/>
    <col min="9328" max="9328" width="8.44140625" style="1" bestFit="1" customWidth="1"/>
    <col min="9329" max="9329" width="3.109375" style="1" bestFit="1" customWidth="1"/>
    <col min="9330" max="9330" width="5.21875" style="1" bestFit="1" customWidth="1"/>
    <col min="9331" max="9331" width="6.33203125" style="1" bestFit="1" customWidth="1"/>
    <col min="9332" max="9332" width="7.44140625" style="1" bestFit="1" customWidth="1"/>
    <col min="9333" max="9334" width="8.88671875" style="1"/>
    <col min="9335" max="9335" width="5.44140625" style="1" bestFit="1" customWidth="1"/>
    <col min="9336" max="9336" width="7.109375" style="1" bestFit="1" customWidth="1"/>
    <col min="9337" max="9340" width="5.21875" style="1" bestFit="1" customWidth="1"/>
    <col min="9341" max="9341" width="8.44140625" style="1" bestFit="1" customWidth="1"/>
    <col min="9342" max="9472" width="8.88671875" style="1"/>
    <col min="9473" max="9473" width="5.44140625" style="1" bestFit="1" customWidth="1"/>
    <col min="9474" max="9476" width="5.21875" style="1" bestFit="1" customWidth="1"/>
    <col min="9477" max="9477" width="7.44140625" style="1" bestFit="1" customWidth="1"/>
    <col min="9478" max="9478" width="5.88671875" style="1" bestFit="1" customWidth="1"/>
    <col min="9479" max="9485" width="5.21875" style="1" bestFit="1" customWidth="1"/>
    <col min="9486" max="9486" width="7.44140625" style="1" bestFit="1" customWidth="1"/>
    <col min="9487" max="9493" width="5.21875" style="1" bestFit="1" customWidth="1"/>
    <col min="9494" max="9494" width="7.44140625" style="1" bestFit="1" customWidth="1"/>
    <col min="9495" max="9502" width="5.21875" style="1" bestFit="1" customWidth="1"/>
    <col min="9503" max="9503" width="7.44140625" style="1" bestFit="1" customWidth="1"/>
    <col min="9504" max="9507" width="5.21875" style="1" bestFit="1" customWidth="1"/>
    <col min="9508" max="9508" width="5.21875" style="1" customWidth="1"/>
    <col min="9509" max="9510" width="5.21875" style="1" bestFit="1" customWidth="1"/>
    <col min="9511" max="9511" width="7.44140625" style="1" bestFit="1" customWidth="1"/>
    <col min="9512" max="9516" width="5.21875" style="1" bestFit="1" customWidth="1"/>
    <col min="9517" max="9517" width="5.21875" style="1" customWidth="1"/>
    <col min="9518" max="9520" width="5.21875" style="1" bestFit="1" customWidth="1"/>
    <col min="9521" max="9521" width="7.44140625" style="1" bestFit="1" customWidth="1"/>
    <col min="9522" max="9527" width="5.21875" style="1" bestFit="1" customWidth="1"/>
    <col min="9528" max="9528" width="5.6640625" style="1" bestFit="1" customWidth="1"/>
    <col min="9529" max="9529" width="7.44140625" style="1" bestFit="1" customWidth="1"/>
    <col min="9530" max="9537" width="5.21875" style="1" bestFit="1" customWidth="1"/>
    <col min="9538" max="9538" width="7.44140625" style="1" bestFit="1" customWidth="1"/>
    <col min="9539" max="9541" width="5.21875" style="1" bestFit="1" customWidth="1"/>
    <col min="9542" max="9542" width="6.21875" style="1" bestFit="1" customWidth="1"/>
    <col min="9543" max="9543" width="5.21875" style="1" bestFit="1" customWidth="1"/>
    <col min="9544" max="9544" width="6.21875" style="1" bestFit="1" customWidth="1"/>
    <col min="9545" max="9546" width="5.21875" style="1" bestFit="1" customWidth="1"/>
    <col min="9547" max="9547" width="7.44140625" style="1" bestFit="1" customWidth="1"/>
    <col min="9548" max="9550" width="5.21875" style="1" bestFit="1" customWidth="1"/>
    <col min="9551" max="9555" width="5.21875" style="1" customWidth="1"/>
    <col min="9556" max="9563" width="6.88671875" style="1" bestFit="1" customWidth="1"/>
    <col min="9564" max="9565" width="5.21875" style="1" customWidth="1"/>
    <col min="9566" max="9566" width="7.44140625" style="1" bestFit="1" customWidth="1"/>
    <col min="9567" max="9570" width="6.88671875" style="1" bestFit="1" customWidth="1"/>
    <col min="9571" max="9572" width="6.88671875" style="1" customWidth="1"/>
    <col min="9573" max="9573" width="6.88671875" style="1" bestFit="1" customWidth="1"/>
    <col min="9574" max="9576" width="6.88671875" style="1" customWidth="1"/>
    <col min="9577" max="9578" width="6.88671875" style="1" bestFit="1" customWidth="1"/>
    <col min="9579" max="9581" width="6.88671875" style="1" customWidth="1"/>
    <col min="9582" max="9582" width="5.21875" style="1" bestFit="1" customWidth="1"/>
    <col min="9583" max="9583" width="8.44140625" style="1" customWidth="1"/>
    <col min="9584" max="9584" width="8.44140625" style="1" bestFit="1" customWidth="1"/>
    <col min="9585" max="9585" width="3.109375" style="1" bestFit="1" customWidth="1"/>
    <col min="9586" max="9586" width="5.21875" style="1" bestFit="1" customWidth="1"/>
    <col min="9587" max="9587" width="6.33203125" style="1" bestFit="1" customWidth="1"/>
    <col min="9588" max="9588" width="7.44140625" style="1" bestFit="1" customWidth="1"/>
    <col min="9589" max="9590" width="8.88671875" style="1"/>
    <col min="9591" max="9591" width="5.44140625" style="1" bestFit="1" customWidth="1"/>
    <col min="9592" max="9592" width="7.109375" style="1" bestFit="1" customWidth="1"/>
    <col min="9593" max="9596" width="5.21875" style="1" bestFit="1" customWidth="1"/>
    <col min="9597" max="9597" width="8.44140625" style="1" bestFit="1" customWidth="1"/>
    <col min="9598" max="9728" width="8.88671875" style="1"/>
    <col min="9729" max="9729" width="5.44140625" style="1" bestFit="1" customWidth="1"/>
    <col min="9730" max="9732" width="5.21875" style="1" bestFit="1" customWidth="1"/>
    <col min="9733" max="9733" width="7.44140625" style="1" bestFit="1" customWidth="1"/>
    <col min="9734" max="9734" width="5.88671875" style="1" bestFit="1" customWidth="1"/>
    <col min="9735" max="9741" width="5.21875" style="1" bestFit="1" customWidth="1"/>
    <col min="9742" max="9742" width="7.44140625" style="1" bestFit="1" customWidth="1"/>
    <col min="9743" max="9749" width="5.21875" style="1" bestFit="1" customWidth="1"/>
    <col min="9750" max="9750" width="7.44140625" style="1" bestFit="1" customWidth="1"/>
    <col min="9751" max="9758" width="5.21875" style="1" bestFit="1" customWidth="1"/>
    <col min="9759" max="9759" width="7.44140625" style="1" bestFit="1" customWidth="1"/>
    <col min="9760" max="9763" width="5.21875" style="1" bestFit="1" customWidth="1"/>
    <col min="9764" max="9764" width="5.21875" style="1" customWidth="1"/>
    <col min="9765" max="9766" width="5.21875" style="1" bestFit="1" customWidth="1"/>
    <col min="9767" max="9767" width="7.44140625" style="1" bestFit="1" customWidth="1"/>
    <col min="9768" max="9772" width="5.21875" style="1" bestFit="1" customWidth="1"/>
    <col min="9773" max="9773" width="5.21875" style="1" customWidth="1"/>
    <col min="9774" max="9776" width="5.21875" style="1" bestFit="1" customWidth="1"/>
    <col min="9777" max="9777" width="7.44140625" style="1" bestFit="1" customWidth="1"/>
    <col min="9778" max="9783" width="5.21875" style="1" bestFit="1" customWidth="1"/>
    <col min="9784" max="9784" width="5.6640625" style="1" bestFit="1" customWidth="1"/>
    <col min="9785" max="9785" width="7.44140625" style="1" bestFit="1" customWidth="1"/>
    <col min="9786" max="9793" width="5.21875" style="1" bestFit="1" customWidth="1"/>
    <col min="9794" max="9794" width="7.44140625" style="1" bestFit="1" customWidth="1"/>
    <col min="9795" max="9797" width="5.21875" style="1" bestFit="1" customWidth="1"/>
    <col min="9798" max="9798" width="6.21875" style="1" bestFit="1" customWidth="1"/>
    <col min="9799" max="9799" width="5.21875" style="1" bestFit="1" customWidth="1"/>
    <col min="9800" max="9800" width="6.21875" style="1" bestFit="1" customWidth="1"/>
    <col min="9801" max="9802" width="5.21875" style="1" bestFit="1" customWidth="1"/>
    <col min="9803" max="9803" width="7.44140625" style="1" bestFit="1" customWidth="1"/>
    <col min="9804" max="9806" width="5.21875" style="1" bestFit="1" customWidth="1"/>
    <col min="9807" max="9811" width="5.21875" style="1" customWidth="1"/>
    <col min="9812" max="9819" width="6.88671875" style="1" bestFit="1" customWidth="1"/>
    <col min="9820" max="9821" width="5.21875" style="1" customWidth="1"/>
    <col min="9822" max="9822" width="7.44140625" style="1" bestFit="1" customWidth="1"/>
    <col min="9823" max="9826" width="6.88671875" style="1" bestFit="1" customWidth="1"/>
    <col min="9827" max="9828" width="6.88671875" style="1" customWidth="1"/>
    <col min="9829" max="9829" width="6.88671875" style="1" bestFit="1" customWidth="1"/>
    <col min="9830" max="9832" width="6.88671875" style="1" customWidth="1"/>
    <col min="9833" max="9834" width="6.88671875" style="1" bestFit="1" customWidth="1"/>
    <col min="9835" max="9837" width="6.88671875" style="1" customWidth="1"/>
    <col min="9838" max="9838" width="5.21875" style="1" bestFit="1" customWidth="1"/>
    <col min="9839" max="9839" width="8.44140625" style="1" customWidth="1"/>
    <col min="9840" max="9840" width="8.44140625" style="1" bestFit="1" customWidth="1"/>
    <col min="9841" max="9841" width="3.109375" style="1" bestFit="1" customWidth="1"/>
    <col min="9842" max="9842" width="5.21875" style="1" bestFit="1" customWidth="1"/>
    <col min="9843" max="9843" width="6.33203125" style="1" bestFit="1" customWidth="1"/>
    <col min="9844" max="9844" width="7.44140625" style="1" bestFit="1" customWidth="1"/>
    <col min="9845" max="9846" width="8.88671875" style="1"/>
    <col min="9847" max="9847" width="5.44140625" style="1" bestFit="1" customWidth="1"/>
    <col min="9848" max="9848" width="7.109375" style="1" bestFit="1" customWidth="1"/>
    <col min="9849" max="9852" width="5.21875" style="1" bestFit="1" customWidth="1"/>
    <col min="9853" max="9853" width="8.44140625" style="1" bestFit="1" customWidth="1"/>
    <col min="9854" max="9984" width="8.88671875" style="1"/>
    <col min="9985" max="9985" width="5.44140625" style="1" bestFit="1" customWidth="1"/>
    <col min="9986" max="9988" width="5.21875" style="1" bestFit="1" customWidth="1"/>
    <col min="9989" max="9989" width="7.44140625" style="1" bestFit="1" customWidth="1"/>
    <col min="9990" max="9990" width="5.88671875" style="1" bestFit="1" customWidth="1"/>
    <col min="9991" max="9997" width="5.21875" style="1" bestFit="1" customWidth="1"/>
    <col min="9998" max="9998" width="7.44140625" style="1" bestFit="1" customWidth="1"/>
    <col min="9999" max="10005" width="5.21875" style="1" bestFit="1" customWidth="1"/>
    <col min="10006" max="10006" width="7.44140625" style="1" bestFit="1" customWidth="1"/>
    <col min="10007" max="10014" width="5.21875" style="1" bestFit="1" customWidth="1"/>
    <col min="10015" max="10015" width="7.44140625" style="1" bestFit="1" customWidth="1"/>
    <col min="10016" max="10019" width="5.21875" style="1" bestFit="1" customWidth="1"/>
    <col min="10020" max="10020" width="5.21875" style="1" customWidth="1"/>
    <col min="10021" max="10022" width="5.21875" style="1" bestFit="1" customWidth="1"/>
    <col min="10023" max="10023" width="7.44140625" style="1" bestFit="1" customWidth="1"/>
    <col min="10024" max="10028" width="5.21875" style="1" bestFit="1" customWidth="1"/>
    <col min="10029" max="10029" width="5.21875" style="1" customWidth="1"/>
    <col min="10030" max="10032" width="5.21875" style="1" bestFit="1" customWidth="1"/>
    <col min="10033" max="10033" width="7.44140625" style="1" bestFit="1" customWidth="1"/>
    <col min="10034" max="10039" width="5.21875" style="1" bestFit="1" customWidth="1"/>
    <col min="10040" max="10040" width="5.6640625" style="1" bestFit="1" customWidth="1"/>
    <col min="10041" max="10041" width="7.44140625" style="1" bestFit="1" customWidth="1"/>
    <col min="10042" max="10049" width="5.21875" style="1" bestFit="1" customWidth="1"/>
    <col min="10050" max="10050" width="7.44140625" style="1" bestFit="1" customWidth="1"/>
    <col min="10051" max="10053" width="5.21875" style="1" bestFit="1" customWidth="1"/>
    <col min="10054" max="10054" width="6.21875" style="1" bestFit="1" customWidth="1"/>
    <col min="10055" max="10055" width="5.21875" style="1" bestFit="1" customWidth="1"/>
    <col min="10056" max="10056" width="6.21875" style="1" bestFit="1" customWidth="1"/>
    <col min="10057" max="10058" width="5.21875" style="1" bestFit="1" customWidth="1"/>
    <col min="10059" max="10059" width="7.44140625" style="1" bestFit="1" customWidth="1"/>
    <col min="10060" max="10062" width="5.21875" style="1" bestFit="1" customWidth="1"/>
    <col min="10063" max="10067" width="5.21875" style="1" customWidth="1"/>
    <col min="10068" max="10075" width="6.88671875" style="1" bestFit="1" customWidth="1"/>
    <col min="10076" max="10077" width="5.21875" style="1" customWidth="1"/>
    <col min="10078" max="10078" width="7.44140625" style="1" bestFit="1" customWidth="1"/>
    <col min="10079" max="10082" width="6.88671875" style="1" bestFit="1" customWidth="1"/>
    <col min="10083" max="10084" width="6.88671875" style="1" customWidth="1"/>
    <col min="10085" max="10085" width="6.88671875" style="1" bestFit="1" customWidth="1"/>
    <col min="10086" max="10088" width="6.88671875" style="1" customWidth="1"/>
    <col min="10089" max="10090" width="6.88671875" style="1" bestFit="1" customWidth="1"/>
    <col min="10091" max="10093" width="6.88671875" style="1" customWidth="1"/>
    <col min="10094" max="10094" width="5.21875" style="1" bestFit="1" customWidth="1"/>
    <col min="10095" max="10095" width="8.44140625" style="1" customWidth="1"/>
    <col min="10096" max="10096" width="8.44140625" style="1" bestFit="1" customWidth="1"/>
    <col min="10097" max="10097" width="3.109375" style="1" bestFit="1" customWidth="1"/>
    <col min="10098" max="10098" width="5.21875" style="1" bestFit="1" customWidth="1"/>
    <col min="10099" max="10099" width="6.33203125" style="1" bestFit="1" customWidth="1"/>
    <col min="10100" max="10100" width="7.44140625" style="1" bestFit="1" customWidth="1"/>
    <col min="10101" max="10102" width="8.88671875" style="1"/>
    <col min="10103" max="10103" width="5.44140625" style="1" bestFit="1" customWidth="1"/>
    <col min="10104" max="10104" width="7.109375" style="1" bestFit="1" customWidth="1"/>
    <col min="10105" max="10108" width="5.21875" style="1" bestFit="1" customWidth="1"/>
    <col min="10109" max="10109" width="8.44140625" style="1" bestFit="1" customWidth="1"/>
    <col min="10110" max="10240" width="8.88671875" style="1"/>
    <col min="10241" max="10241" width="5.44140625" style="1" bestFit="1" customWidth="1"/>
    <col min="10242" max="10244" width="5.21875" style="1" bestFit="1" customWidth="1"/>
    <col min="10245" max="10245" width="7.44140625" style="1" bestFit="1" customWidth="1"/>
    <col min="10246" max="10246" width="5.88671875" style="1" bestFit="1" customWidth="1"/>
    <col min="10247" max="10253" width="5.21875" style="1" bestFit="1" customWidth="1"/>
    <col min="10254" max="10254" width="7.44140625" style="1" bestFit="1" customWidth="1"/>
    <col min="10255" max="10261" width="5.21875" style="1" bestFit="1" customWidth="1"/>
    <col min="10262" max="10262" width="7.44140625" style="1" bestFit="1" customWidth="1"/>
    <col min="10263" max="10270" width="5.21875" style="1" bestFit="1" customWidth="1"/>
    <col min="10271" max="10271" width="7.44140625" style="1" bestFit="1" customWidth="1"/>
    <col min="10272" max="10275" width="5.21875" style="1" bestFit="1" customWidth="1"/>
    <col min="10276" max="10276" width="5.21875" style="1" customWidth="1"/>
    <col min="10277" max="10278" width="5.21875" style="1" bestFit="1" customWidth="1"/>
    <col min="10279" max="10279" width="7.44140625" style="1" bestFit="1" customWidth="1"/>
    <col min="10280" max="10284" width="5.21875" style="1" bestFit="1" customWidth="1"/>
    <col min="10285" max="10285" width="5.21875" style="1" customWidth="1"/>
    <col min="10286" max="10288" width="5.21875" style="1" bestFit="1" customWidth="1"/>
    <col min="10289" max="10289" width="7.44140625" style="1" bestFit="1" customWidth="1"/>
    <col min="10290" max="10295" width="5.21875" style="1" bestFit="1" customWidth="1"/>
    <col min="10296" max="10296" width="5.6640625" style="1" bestFit="1" customWidth="1"/>
    <col min="10297" max="10297" width="7.44140625" style="1" bestFit="1" customWidth="1"/>
    <col min="10298" max="10305" width="5.21875" style="1" bestFit="1" customWidth="1"/>
    <col min="10306" max="10306" width="7.44140625" style="1" bestFit="1" customWidth="1"/>
    <col min="10307" max="10309" width="5.21875" style="1" bestFit="1" customWidth="1"/>
    <col min="10310" max="10310" width="6.21875" style="1" bestFit="1" customWidth="1"/>
    <col min="10311" max="10311" width="5.21875" style="1" bestFit="1" customWidth="1"/>
    <col min="10312" max="10312" width="6.21875" style="1" bestFit="1" customWidth="1"/>
    <col min="10313" max="10314" width="5.21875" style="1" bestFit="1" customWidth="1"/>
    <col min="10315" max="10315" width="7.44140625" style="1" bestFit="1" customWidth="1"/>
    <col min="10316" max="10318" width="5.21875" style="1" bestFit="1" customWidth="1"/>
    <col min="10319" max="10323" width="5.21875" style="1" customWidth="1"/>
    <col min="10324" max="10331" width="6.88671875" style="1" bestFit="1" customWidth="1"/>
    <col min="10332" max="10333" width="5.21875" style="1" customWidth="1"/>
    <col min="10334" max="10334" width="7.44140625" style="1" bestFit="1" customWidth="1"/>
    <col min="10335" max="10338" width="6.88671875" style="1" bestFit="1" customWidth="1"/>
    <col min="10339" max="10340" width="6.88671875" style="1" customWidth="1"/>
    <col min="10341" max="10341" width="6.88671875" style="1" bestFit="1" customWidth="1"/>
    <col min="10342" max="10344" width="6.88671875" style="1" customWidth="1"/>
    <col min="10345" max="10346" width="6.88671875" style="1" bestFit="1" customWidth="1"/>
    <col min="10347" max="10349" width="6.88671875" style="1" customWidth="1"/>
    <col min="10350" max="10350" width="5.21875" style="1" bestFit="1" customWidth="1"/>
    <col min="10351" max="10351" width="8.44140625" style="1" customWidth="1"/>
    <col min="10352" max="10352" width="8.44140625" style="1" bestFit="1" customWidth="1"/>
    <col min="10353" max="10353" width="3.109375" style="1" bestFit="1" customWidth="1"/>
    <col min="10354" max="10354" width="5.21875" style="1" bestFit="1" customWidth="1"/>
    <col min="10355" max="10355" width="6.33203125" style="1" bestFit="1" customWidth="1"/>
    <col min="10356" max="10356" width="7.44140625" style="1" bestFit="1" customWidth="1"/>
    <col min="10357" max="10358" width="8.88671875" style="1"/>
    <col min="10359" max="10359" width="5.44140625" style="1" bestFit="1" customWidth="1"/>
    <col min="10360" max="10360" width="7.109375" style="1" bestFit="1" customWidth="1"/>
    <col min="10361" max="10364" width="5.21875" style="1" bestFit="1" customWidth="1"/>
    <col min="10365" max="10365" width="8.44140625" style="1" bestFit="1" customWidth="1"/>
    <col min="10366" max="10496" width="8.88671875" style="1"/>
    <col min="10497" max="10497" width="5.44140625" style="1" bestFit="1" customWidth="1"/>
    <col min="10498" max="10500" width="5.21875" style="1" bestFit="1" customWidth="1"/>
    <col min="10501" max="10501" width="7.44140625" style="1" bestFit="1" customWidth="1"/>
    <col min="10502" max="10502" width="5.88671875" style="1" bestFit="1" customWidth="1"/>
    <col min="10503" max="10509" width="5.21875" style="1" bestFit="1" customWidth="1"/>
    <col min="10510" max="10510" width="7.44140625" style="1" bestFit="1" customWidth="1"/>
    <col min="10511" max="10517" width="5.21875" style="1" bestFit="1" customWidth="1"/>
    <col min="10518" max="10518" width="7.44140625" style="1" bestFit="1" customWidth="1"/>
    <col min="10519" max="10526" width="5.21875" style="1" bestFit="1" customWidth="1"/>
    <col min="10527" max="10527" width="7.44140625" style="1" bestFit="1" customWidth="1"/>
    <col min="10528" max="10531" width="5.21875" style="1" bestFit="1" customWidth="1"/>
    <col min="10532" max="10532" width="5.21875" style="1" customWidth="1"/>
    <col min="10533" max="10534" width="5.21875" style="1" bestFit="1" customWidth="1"/>
    <col min="10535" max="10535" width="7.44140625" style="1" bestFit="1" customWidth="1"/>
    <col min="10536" max="10540" width="5.21875" style="1" bestFit="1" customWidth="1"/>
    <col min="10541" max="10541" width="5.21875" style="1" customWidth="1"/>
    <col min="10542" max="10544" width="5.21875" style="1" bestFit="1" customWidth="1"/>
    <col min="10545" max="10545" width="7.44140625" style="1" bestFit="1" customWidth="1"/>
    <col min="10546" max="10551" width="5.21875" style="1" bestFit="1" customWidth="1"/>
    <col min="10552" max="10552" width="5.6640625" style="1" bestFit="1" customWidth="1"/>
    <col min="10553" max="10553" width="7.44140625" style="1" bestFit="1" customWidth="1"/>
    <col min="10554" max="10561" width="5.21875" style="1" bestFit="1" customWidth="1"/>
    <col min="10562" max="10562" width="7.44140625" style="1" bestFit="1" customWidth="1"/>
    <col min="10563" max="10565" width="5.21875" style="1" bestFit="1" customWidth="1"/>
    <col min="10566" max="10566" width="6.21875" style="1" bestFit="1" customWidth="1"/>
    <col min="10567" max="10567" width="5.21875" style="1" bestFit="1" customWidth="1"/>
    <col min="10568" max="10568" width="6.21875" style="1" bestFit="1" customWidth="1"/>
    <col min="10569" max="10570" width="5.21875" style="1" bestFit="1" customWidth="1"/>
    <col min="10571" max="10571" width="7.44140625" style="1" bestFit="1" customWidth="1"/>
    <col min="10572" max="10574" width="5.21875" style="1" bestFit="1" customWidth="1"/>
    <col min="10575" max="10579" width="5.21875" style="1" customWidth="1"/>
    <col min="10580" max="10587" width="6.88671875" style="1" bestFit="1" customWidth="1"/>
    <col min="10588" max="10589" width="5.21875" style="1" customWidth="1"/>
    <col min="10590" max="10590" width="7.44140625" style="1" bestFit="1" customWidth="1"/>
    <col min="10591" max="10594" width="6.88671875" style="1" bestFit="1" customWidth="1"/>
    <col min="10595" max="10596" width="6.88671875" style="1" customWidth="1"/>
    <col min="10597" max="10597" width="6.88671875" style="1" bestFit="1" customWidth="1"/>
    <col min="10598" max="10600" width="6.88671875" style="1" customWidth="1"/>
    <col min="10601" max="10602" width="6.88671875" style="1" bestFit="1" customWidth="1"/>
    <col min="10603" max="10605" width="6.88671875" style="1" customWidth="1"/>
    <col min="10606" max="10606" width="5.21875" style="1" bestFit="1" customWidth="1"/>
    <col min="10607" max="10607" width="8.44140625" style="1" customWidth="1"/>
    <col min="10608" max="10608" width="8.44140625" style="1" bestFit="1" customWidth="1"/>
    <col min="10609" max="10609" width="3.109375" style="1" bestFit="1" customWidth="1"/>
    <col min="10610" max="10610" width="5.21875" style="1" bestFit="1" customWidth="1"/>
    <col min="10611" max="10611" width="6.33203125" style="1" bestFit="1" customWidth="1"/>
    <col min="10612" max="10612" width="7.44140625" style="1" bestFit="1" customWidth="1"/>
    <col min="10613" max="10614" width="8.88671875" style="1"/>
    <col min="10615" max="10615" width="5.44140625" style="1" bestFit="1" customWidth="1"/>
    <col min="10616" max="10616" width="7.109375" style="1" bestFit="1" customWidth="1"/>
    <col min="10617" max="10620" width="5.21875" style="1" bestFit="1" customWidth="1"/>
    <col min="10621" max="10621" width="8.44140625" style="1" bestFit="1" customWidth="1"/>
    <col min="10622" max="10752" width="8.88671875" style="1"/>
    <col min="10753" max="10753" width="5.44140625" style="1" bestFit="1" customWidth="1"/>
    <col min="10754" max="10756" width="5.21875" style="1" bestFit="1" customWidth="1"/>
    <col min="10757" max="10757" width="7.44140625" style="1" bestFit="1" customWidth="1"/>
    <col min="10758" max="10758" width="5.88671875" style="1" bestFit="1" customWidth="1"/>
    <col min="10759" max="10765" width="5.21875" style="1" bestFit="1" customWidth="1"/>
    <col min="10766" max="10766" width="7.44140625" style="1" bestFit="1" customWidth="1"/>
    <col min="10767" max="10773" width="5.21875" style="1" bestFit="1" customWidth="1"/>
    <col min="10774" max="10774" width="7.44140625" style="1" bestFit="1" customWidth="1"/>
    <col min="10775" max="10782" width="5.21875" style="1" bestFit="1" customWidth="1"/>
    <col min="10783" max="10783" width="7.44140625" style="1" bestFit="1" customWidth="1"/>
    <col min="10784" max="10787" width="5.21875" style="1" bestFit="1" customWidth="1"/>
    <col min="10788" max="10788" width="5.21875" style="1" customWidth="1"/>
    <col min="10789" max="10790" width="5.21875" style="1" bestFit="1" customWidth="1"/>
    <col min="10791" max="10791" width="7.44140625" style="1" bestFit="1" customWidth="1"/>
    <col min="10792" max="10796" width="5.21875" style="1" bestFit="1" customWidth="1"/>
    <col min="10797" max="10797" width="5.21875" style="1" customWidth="1"/>
    <col min="10798" max="10800" width="5.21875" style="1" bestFit="1" customWidth="1"/>
    <col min="10801" max="10801" width="7.44140625" style="1" bestFit="1" customWidth="1"/>
    <col min="10802" max="10807" width="5.21875" style="1" bestFit="1" customWidth="1"/>
    <col min="10808" max="10808" width="5.6640625" style="1" bestFit="1" customWidth="1"/>
    <col min="10809" max="10809" width="7.44140625" style="1" bestFit="1" customWidth="1"/>
    <col min="10810" max="10817" width="5.21875" style="1" bestFit="1" customWidth="1"/>
    <col min="10818" max="10818" width="7.44140625" style="1" bestFit="1" customWidth="1"/>
    <col min="10819" max="10821" width="5.21875" style="1" bestFit="1" customWidth="1"/>
    <col min="10822" max="10822" width="6.21875" style="1" bestFit="1" customWidth="1"/>
    <col min="10823" max="10823" width="5.21875" style="1" bestFit="1" customWidth="1"/>
    <col min="10824" max="10824" width="6.21875" style="1" bestFit="1" customWidth="1"/>
    <col min="10825" max="10826" width="5.21875" style="1" bestFit="1" customWidth="1"/>
    <col min="10827" max="10827" width="7.44140625" style="1" bestFit="1" customWidth="1"/>
    <col min="10828" max="10830" width="5.21875" style="1" bestFit="1" customWidth="1"/>
    <col min="10831" max="10835" width="5.21875" style="1" customWidth="1"/>
    <col min="10836" max="10843" width="6.88671875" style="1" bestFit="1" customWidth="1"/>
    <col min="10844" max="10845" width="5.21875" style="1" customWidth="1"/>
    <col min="10846" max="10846" width="7.44140625" style="1" bestFit="1" customWidth="1"/>
    <col min="10847" max="10850" width="6.88671875" style="1" bestFit="1" customWidth="1"/>
    <col min="10851" max="10852" width="6.88671875" style="1" customWidth="1"/>
    <col min="10853" max="10853" width="6.88671875" style="1" bestFit="1" customWidth="1"/>
    <col min="10854" max="10856" width="6.88671875" style="1" customWidth="1"/>
    <col min="10857" max="10858" width="6.88671875" style="1" bestFit="1" customWidth="1"/>
    <col min="10859" max="10861" width="6.88671875" style="1" customWidth="1"/>
    <col min="10862" max="10862" width="5.21875" style="1" bestFit="1" customWidth="1"/>
    <col min="10863" max="10863" width="8.44140625" style="1" customWidth="1"/>
    <col min="10864" max="10864" width="8.44140625" style="1" bestFit="1" customWidth="1"/>
    <col min="10865" max="10865" width="3.109375" style="1" bestFit="1" customWidth="1"/>
    <col min="10866" max="10866" width="5.21875" style="1" bestFit="1" customWidth="1"/>
    <col min="10867" max="10867" width="6.33203125" style="1" bestFit="1" customWidth="1"/>
    <col min="10868" max="10868" width="7.44140625" style="1" bestFit="1" customWidth="1"/>
    <col min="10869" max="10870" width="8.88671875" style="1"/>
    <col min="10871" max="10871" width="5.44140625" style="1" bestFit="1" customWidth="1"/>
    <col min="10872" max="10872" width="7.109375" style="1" bestFit="1" customWidth="1"/>
    <col min="10873" max="10876" width="5.21875" style="1" bestFit="1" customWidth="1"/>
    <col min="10877" max="10877" width="8.44140625" style="1" bestFit="1" customWidth="1"/>
    <col min="10878" max="11008" width="8.88671875" style="1"/>
    <col min="11009" max="11009" width="5.44140625" style="1" bestFit="1" customWidth="1"/>
    <col min="11010" max="11012" width="5.21875" style="1" bestFit="1" customWidth="1"/>
    <col min="11013" max="11013" width="7.44140625" style="1" bestFit="1" customWidth="1"/>
    <col min="11014" max="11014" width="5.88671875" style="1" bestFit="1" customWidth="1"/>
    <col min="11015" max="11021" width="5.21875" style="1" bestFit="1" customWidth="1"/>
    <col min="11022" max="11022" width="7.44140625" style="1" bestFit="1" customWidth="1"/>
    <col min="11023" max="11029" width="5.21875" style="1" bestFit="1" customWidth="1"/>
    <col min="11030" max="11030" width="7.44140625" style="1" bestFit="1" customWidth="1"/>
    <col min="11031" max="11038" width="5.21875" style="1" bestFit="1" customWidth="1"/>
    <col min="11039" max="11039" width="7.44140625" style="1" bestFit="1" customWidth="1"/>
    <col min="11040" max="11043" width="5.21875" style="1" bestFit="1" customWidth="1"/>
    <col min="11044" max="11044" width="5.21875" style="1" customWidth="1"/>
    <col min="11045" max="11046" width="5.21875" style="1" bestFit="1" customWidth="1"/>
    <col min="11047" max="11047" width="7.44140625" style="1" bestFit="1" customWidth="1"/>
    <col min="11048" max="11052" width="5.21875" style="1" bestFit="1" customWidth="1"/>
    <col min="11053" max="11053" width="5.21875" style="1" customWidth="1"/>
    <col min="11054" max="11056" width="5.21875" style="1" bestFit="1" customWidth="1"/>
    <col min="11057" max="11057" width="7.44140625" style="1" bestFit="1" customWidth="1"/>
    <col min="11058" max="11063" width="5.21875" style="1" bestFit="1" customWidth="1"/>
    <col min="11064" max="11064" width="5.6640625" style="1" bestFit="1" customWidth="1"/>
    <col min="11065" max="11065" width="7.44140625" style="1" bestFit="1" customWidth="1"/>
    <col min="11066" max="11073" width="5.21875" style="1" bestFit="1" customWidth="1"/>
    <col min="11074" max="11074" width="7.44140625" style="1" bestFit="1" customWidth="1"/>
    <col min="11075" max="11077" width="5.21875" style="1" bestFit="1" customWidth="1"/>
    <col min="11078" max="11078" width="6.21875" style="1" bestFit="1" customWidth="1"/>
    <col min="11079" max="11079" width="5.21875" style="1" bestFit="1" customWidth="1"/>
    <col min="11080" max="11080" width="6.21875" style="1" bestFit="1" customWidth="1"/>
    <col min="11081" max="11082" width="5.21875" style="1" bestFit="1" customWidth="1"/>
    <col min="11083" max="11083" width="7.44140625" style="1" bestFit="1" customWidth="1"/>
    <col min="11084" max="11086" width="5.21875" style="1" bestFit="1" customWidth="1"/>
    <col min="11087" max="11091" width="5.21875" style="1" customWidth="1"/>
    <col min="11092" max="11099" width="6.88671875" style="1" bestFit="1" customWidth="1"/>
    <col min="11100" max="11101" width="5.21875" style="1" customWidth="1"/>
    <col min="11102" max="11102" width="7.44140625" style="1" bestFit="1" customWidth="1"/>
    <col min="11103" max="11106" width="6.88671875" style="1" bestFit="1" customWidth="1"/>
    <col min="11107" max="11108" width="6.88671875" style="1" customWidth="1"/>
    <col min="11109" max="11109" width="6.88671875" style="1" bestFit="1" customWidth="1"/>
    <col min="11110" max="11112" width="6.88671875" style="1" customWidth="1"/>
    <col min="11113" max="11114" width="6.88671875" style="1" bestFit="1" customWidth="1"/>
    <col min="11115" max="11117" width="6.88671875" style="1" customWidth="1"/>
    <col min="11118" max="11118" width="5.21875" style="1" bestFit="1" customWidth="1"/>
    <col min="11119" max="11119" width="8.44140625" style="1" customWidth="1"/>
    <col min="11120" max="11120" width="8.44140625" style="1" bestFit="1" customWidth="1"/>
    <col min="11121" max="11121" width="3.109375" style="1" bestFit="1" customWidth="1"/>
    <col min="11122" max="11122" width="5.21875" style="1" bestFit="1" customWidth="1"/>
    <col min="11123" max="11123" width="6.33203125" style="1" bestFit="1" customWidth="1"/>
    <col min="11124" max="11124" width="7.44140625" style="1" bestFit="1" customWidth="1"/>
    <col min="11125" max="11126" width="8.88671875" style="1"/>
    <col min="11127" max="11127" width="5.44140625" style="1" bestFit="1" customWidth="1"/>
    <col min="11128" max="11128" width="7.109375" style="1" bestFit="1" customWidth="1"/>
    <col min="11129" max="11132" width="5.21875" style="1" bestFit="1" customWidth="1"/>
    <col min="11133" max="11133" width="8.44140625" style="1" bestFit="1" customWidth="1"/>
    <col min="11134" max="11264" width="8.88671875" style="1"/>
    <col min="11265" max="11265" width="5.44140625" style="1" bestFit="1" customWidth="1"/>
    <col min="11266" max="11268" width="5.21875" style="1" bestFit="1" customWidth="1"/>
    <col min="11269" max="11269" width="7.44140625" style="1" bestFit="1" customWidth="1"/>
    <col min="11270" max="11270" width="5.88671875" style="1" bestFit="1" customWidth="1"/>
    <col min="11271" max="11277" width="5.21875" style="1" bestFit="1" customWidth="1"/>
    <col min="11278" max="11278" width="7.44140625" style="1" bestFit="1" customWidth="1"/>
    <col min="11279" max="11285" width="5.21875" style="1" bestFit="1" customWidth="1"/>
    <col min="11286" max="11286" width="7.44140625" style="1" bestFit="1" customWidth="1"/>
    <col min="11287" max="11294" width="5.21875" style="1" bestFit="1" customWidth="1"/>
    <col min="11295" max="11295" width="7.44140625" style="1" bestFit="1" customWidth="1"/>
    <col min="11296" max="11299" width="5.21875" style="1" bestFit="1" customWidth="1"/>
    <col min="11300" max="11300" width="5.21875" style="1" customWidth="1"/>
    <col min="11301" max="11302" width="5.21875" style="1" bestFit="1" customWidth="1"/>
    <col min="11303" max="11303" width="7.44140625" style="1" bestFit="1" customWidth="1"/>
    <col min="11304" max="11308" width="5.21875" style="1" bestFit="1" customWidth="1"/>
    <col min="11309" max="11309" width="5.21875" style="1" customWidth="1"/>
    <col min="11310" max="11312" width="5.21875" style="1" bestFit="1" customWidth="1"/>
    <col min="11313" max="11313" width="7.44140625" style="1" bestFit="1" customWidth="1"/>
    <col min="11314" max="11319" width="5.21875" style="1" bestFit="1" customWidth="1"/>
    <col min="11320" max="11320" width="5.6640625" style="1" bestFit="1" customWidth="1"/>
    <col min="11321" max="11321" width="7.44140625" style="1" bestFit="1" customWidth="1"/>
    <col min="11322" max="11329" width="5.21875" style="1" bestFit="1" customWidth="1"/>
    <col min="11330" max="11330" width="7.44140625" style="1" bestFit="1" customWidth="1"/>
    <col min="11331" max="11333" width="5.21875" style="1" bestFit="1" customWidth="1"/>
    <col min="11334" max="11334" width="6.21875" style="1" bestFit="1" customWidth="1"/>
    <col min="11335" max="11335" width="5.21875" style="1" bestFit="1" customWidth="1"/>
    <col min="11336" max="11336" width="6.21875" style="1" bestFit="1" customWidth="1"/>
    <col min="11337" max="11338" width="5.21875" style="1" bestFit="1" customWidth="1"/>
    <col min="11339" max="11339" width="7.44140625" style="1" bestFit="1" customWidth="1"/>
    <col min="11340" max="11342" width="5.21875" style="1" bestFit="1" customWidth="1"/>
    <col min="11343" max="11347" width="5.21875" style="1" customWidth="1"/>
    <col min="11348" max="11355" width="6.88671875" style="1" bestFit="1" customWidth="1"/>
    <col min="11356" max="11357" width="5.21875" style="1" customWidth="1"/>
    <col min="11358" max="11358" width="7.44140625" style="1" bestFit="1" customWidth="1"/>
    <col min="11359" max="11362" width="6.88671875" style="1" bestFit="1" customWidth="1"/>
    <col min="11363" max="11364" width="6.88671875" style="1" customWidth="1"/>
    <col min="11365" max="11365" width="6.88671875" style="1" bestFit="1" customWidth="1"/>
    <col min="11366" max="11368" width="6.88671875" style="1" customWidth="1"/>
    <col min="11369" max="11370" width="6.88671875" style="1" bestFit="1" customWidth="1"/>
    <col min="11371" max="11373" width="6.88671875" style="1" customWidth="1"/>
    <col min="11374" max="11374" width="5.21875" style="1" bestFit="1" customWidth="1"/>
    <col min="11375" max="11375" width="8.44140625" style="1" customWidth="1"/>
    <col min="11376" max="11376" width="8.44140625" style="1" bestFit="1" customWidth="1"/>
    <col min="11377" max="11377" width="3.109375" style="1" bestFit="1" customWidth="1"/>
    <col min="11378" max="11378" width="5.21875" style="1" bestFit="1" customWidth="1"/>
    <col min="11379" max="11379" width="6.33203125" style="1" bestFit="1" customWidth="1"/>
    <col min="11380" max="11380" width="7.44140625" style="1" bestFit="1" customWidth="1"/>
    <col min="11381" max="11382" width="8.88671875" style="1"/>
    <col min="11383" max="11383" width="5.44140625" style="1" bestFit="1" customWidth="1"/>
    <col min="11384" max="11384" width="7.109375" style="1" bestFit="1" customWidth="1"/>
    <col min="11385" max="11388" width="5.21875" style="1" bestFit="1" customWidth="1"/>
    <col min="11389" max="11389" width="8.44140625" style="1" bestFit="1" customWidth="1"/>
    <col min="11390" max="11520" width="8.88671875" style="1"/>
    <col min="11521" max="11521" width="5.44140625" style="1" bestFit="1" customWidth="1"/>
    <col min="11522" max="11524" width="5.21875" style="1" bestFit="1" customWidth="1"/>
    <col min="11525" max="11525" width="7.44140625" style="1" bestFit="1" customWidth="1"/>
    <col min="11526" max="11526" width="5.88671875" style="1" bestFit="1" customWidth="1"/>
    <col min="11527" max="11533" width="5.21875" style="1" bestFit="1" customWidth="1"/>
    <col min="11534" max="11534" width="7.44140625" style="1" bestFit="1" customWidth="1"/>
    <col min="11535" max="11541" width="5.21875" style="1" bestFit="1" customWidth="1"/>
    <col min="11542" max="11542" width="7.44140625" style="1" bestFit="1" customWidth="1"/>
    <col min="11543" max="11550" width="5.21875" style="1" bestFit="1" customWidth="1"/>
    <col min="11551" max="11551" width="7.44140625" style="1" bestFit="1" customWidth="1"/>
    <col min="11552" max="11555" width="5.21875" style="1" bestFit="1" customWidth="1"/>
    <col min="11556" max="11556" width="5.21875" style="1" customWidth="1"/>
    <col min="11557" max="11558" width="5.21875" style="1" bestFit="1" customWidth="1"/>
    <col min="11559" max="11559" width="7.44140625" style="1" bestFit="1" customWidth="1"/>
    <col min="11560" max="11564" width="5.21875" style="1" bestFit="1" customWidth="1"/>
    <col min="11565" max="11565" width="5.21875" style="1" customWidth="1"/>
    <col min="11566" max="11568" width="5.21875" style="1" bestFit="1" customWidth="1"/>
    <col min="11569" max="11569" width="7.44140625" style="1" bestFit="1" customWidth="1"/>
    <col min="11570" max="11575" width="5.21875" style="1" bestFit="1" customWidth="1"/>
    <col min="11576" max="11576" width="5.6640625" style="1" bestFit="1" customWidth="1"/>
    <col min="11577" max="11577" width="7.44140625" style="1" bestFit="1" customWidth="1"/>
    <col min="11578" max="11585" width="5.21875" style="1" bestFit="1" customWidth="1"/>
    <col min="11586" max="11586" width="7.44140625" style="1" bestFit="1" customWidth="1"/>
    <col min="11587" max="11589" width="5.21875" style="1" bestFit="1" customWidth="1"/>
    <col min="11590" max="11590" width="6.21875" style="1" bestFit="1" customWidth="1"/>
    <col min="11591" max="11591" width="5.21875" style="1" bestFit="1" customWidth="1"/>
    <col min="11592" max="11592" width="6.21875" style="1" bestFit="1" customWidth="1"/>
    <col min="11593" max="11594" width="5.21875" style="1" bestFit="1" customWidth="1"/>
    <col min="11595" max="11595" width="7.44140625" style="1" bestFit="1" customWidth="1"/>
    <col min="11596" max="11598" width="5.21875" style="1" bestFit="1" customWidth="1"/>
    <col min="11599" max="11603" width="5.21875" style="1" customWidth="1"/>
    <col min="11604" max="11611" width="6.88671875" style="1" bestFit="1" customWidth="1"/>
    <col min="11612" max="11613" width="5.21875" style="1" customWidth="1"/>
    <col min="11614" max="11614" width="7.44140625" style="1" bestFit="1" customWidth="1"/>
    <col min="11615" max="11618" width="6.88671875" style="1" bestFit="1" customWidth="1"/>
    <col min="11619" max="11620" width="6.88671875" style="1" customWidth="1"/>
    <col min="11621" max="11621" width="6.88671875" style="1" bestFit="1" customWidth="1"/>
    <col min="11622" max="11624" width="6.88671875" style="1" customWidth="1"/>
    <col min="11625" max="11626" width="6.88671875" style="1" bestFit="1" customWidth="1"/>
    <col min="11627" max="11629" width="6.88671875" style="1" customWidth="1"/>
    <col min="11630" max="11630" width="5.21875" style="1" bestFit="1" customWidth="1"/>
    <col min="11631" max="11631" width="8.44140625" style="1" customWidth="1"/>
    <col min="11632" max="11632" width="8.44140625" style="1" bestFit="1" customWidth="1"/>
    <col min="11633" max="11633" width="3.109375" style="1" bestFit="1" customWidth="1"/>
    <col min="11634" max="11634" width="5.21875" style="1" bestFit="1" customWidth="1"/>
    <col min="11635" max="11635" width="6.33203125" style="1" bestFit="1" customWidth="1"/>
    <col min="11636" max="11636" width="7.44140625" style="1" bestFit="1" customWidth="1"/>
    <col min="11637" max="11638" width="8.88671875" style="1"/>
    <col min="11639" max="11639" width="5.44140625" style="1" bestFit="1" customWidth="1"/>
    <col min="11640" max="11640" width="7.109375" style="1" bestFit="1" customWidth="1"/>
    <col min="11641" max="11644" width="5.21875" style="1" bestFit="1" customWidth="1"/>
    <col min="11645" max="11645" width="8.44140625" style="1" bestFit="1" customWidth="1"/>
    <col min="11646" max="11776" width="8.88671875" style="1"/>
    <col min="11777" max="11777" width="5.44140625" style="1" bestFit="1" customWidth="1"/>
    <col min="11778" max="11780" width="5.21875" style="1" bestFit="1" customWidth="1"/>
    <col min="11781" max="11781" width="7.44140625" style="1" bestFit="1" customWidth="1"/>
    <col min="11782" max="11782" width="5.88671875" style="1" bestFit="1" customWidth="1"/>
    <col min="11783" max="11789" width="5.21875" style="1" bestFit="1" customWidth="1"/>
    <col min="11790" max="11790" width="7.44140625" style="1" bestFit="1" customWidth="1"/>
    <col min="11791" max="11797" width="5.21875" style="1" bestFit="1" customWidth="1"/>
    <col min="11798" max="11798" width="7.44140625" style="1" bestFit="1" customWidth="1"/>
    <col min="11799" max="11806" width="5.21875" style="1" bestFit="1" customWidth="1"/>
    <col min="11807" max="11807" width="7.44140625" style="1" bestFit="1" customWidth="1"/>
    <col min="11808" max="11811" width="5.21875" style="1" bestFit="1" customWidth="1"/>
    <col min="11812" max="11812" width="5.21875" style="1" customWidth="1"/>
    <col min="11813" max="11814" width="5.21875" style="1" bestFit="1" customWidth="1"/>
    <col min="11815" max="11815" width="7.44140625" style="1" bestFit="1" customWidth="1"/>
    <col min="11816" max="11820" width="5.21875" style="1" bestFit="1" customWidth="1"/>
    <col min="11821" max="11821" width="5.21875" style="1" customWidth="1"/>
    <col min="11822" max="11824" width="5.21875" style="1" bestFit="1" customWidth="1"/>
    <col min="11825" max="11825" width="7.44140625" style="1" bestFit="1" customWidth="1"/>
    <col min="11826" max="11831" width="5.21875" style="1" bestFit="1" customWidth="1"/>
    <col min="11832" max="11832" width="5.6640625" style="1" bestFit="1" customWidth="1"/>
    <col min="11833" max="11833" width="7.44140625" style="1" bestFit="1" customWidth="1"/>
    <col min="11834" max="11841" width="5.21875" style="1" bestFit="1" customWidth="1"/>
    <col min="11842" max="11842" width="7.44140625" style="1" bestFit="1" customWidth="1"/>
    <col min="11843" max="11845" width="5.21875" style="1" bestFit="1" customWidth="1"/>
    <col min="11846" max="11846" width="6.21875" style="1" bestFit="1" customWidth="1"/>
    <col min="11847" max="11847" width="5.21875" style="1" bestFit="1" customWidth="1"/>
    <col min="11848" max="11848" width="6.21875" style="1" bestFit="1" customWidth="1"/>
    <col min="11849" max="11850" width="5.21875" style="1" bestFit="1" customWidth="1"/>
    <col min="11851" max="11851" width="7.44140625" style="1" bestFit="1" customWidth="1"/>
    <col min="11852" max="11854" width="5.21875" style="1" bestFit="1" customWidth="1"/>
    <col min="11855" max="11859" width="5.21875" style="1" customWidth="1"/>
    <col min="11860" max="11867" width="6.88671875" style="1" bestFit="1" customWidth="1"/>
    <col min="11868" max="11869" width="5.21875" style="1" customWidth="1"/>
    <col min="11870" max="11870" width="7.44140625" style="1" bestFit="1" customWidth="1"/>
    <col min="11871" max="11874" width="6.88671875" style="1" bestFit="1" customWidth="1"/>
    <col min="11875" max="11876" width="6.88671875" style="1" customWidth="1"/>
    <col min="11877" max="11877" width="6.88671875" style="1" bestFit="1" customWidth="1"/>
    <col min="11878" max="11880" width="6.88671875" style="1" customWidth="1"/>
    <col min="11881" max="11882" width="6.88671875" style="1" bestFit="1" customWidth="1"/>
    <col min="11883" max="11885" width="6.88671875" style="1" customWidth="1"/>
    <col min="11886" max="11886" width="5.21875" style="1" bestFit="1" customWidth="1"/>
    <col min="11887" max="11887" width="8.44140625" style="1" customWidth="1"/>
    <col min="11888" max="11888" width="8.44140625" style="1" bestFit="1" customWidth="1"/>
    <col min="11889" max="11889" width="3.109375" style="1" bestFit="1" customWidth="1"/>
    <col min="11890" max="11890" width="5.21875" style="1" bestFit="1" customWidth="1"/>
    <col min="11891" max="11891" width="6.33203125" style="1" bestFit="1" customWidth="1"/>
    <col min="11892" max="11892" width="7.44140625" style="1" bestFit="1" customWidth="1"/>
    <col min="11893" max="11894" width="8.88671875" style="1"/>
    <col min="11895" max="11895" width="5.44140625" style="1" bestFit="1" customWidth="1"/>
    <col min="11896" max="11896" width="7.109375" style="1" bestFit="1" customWidth="1"/>
    <col min="11897" max="11900" width="5.21875" style="1" bestFit="1" customWidth="1"/>
    <col min="11901" max="11901" width="8.44140625" style="1" bestFit="1" customWidth="1"/>
    <col min="11902" max="12032" width="8.88671875" style="1"/>
    <col min="12033" max="12033" width="5.44140625" style="1" bestFit="1" customWidth="1"/>
    <col min="12034" max="12036" width="5.21875" style="1" bestFit="1" customWidth="1"/>
    <col min="12037" max="12037" width="7.44140625" style="1" bestFit="1" customWidth="1"/>
    <col min="12038" max="12038" width="5.88671875" style="1" bestFit="1" customWidth="1"/>
    <col min="12039" max="12045" width="5.21875" style="1" bestFit="1" customWidth="1"/>
    <col min="12046" max="12046" width="7.44140625" style="1" bestFit="1" customWidth="1"/>
    <col min="12047" max="12053" width="5.21875" style="1" bestFit="1" customWidth="1"/>
    <col min="12054" max="12054" width="7.44140625" style="1" bestFit="1" customWidth="1"/>
    <col min="12055" max="12062" width="5.21875" style="1" bestFit="1" customWidth="1"/>
    <col min="12063" max="12063" width="7.44140625" style="1" bestFit="1" customWidth="1"/>
    <col min="12064" max="12067" width="5.21875" style="1" bestFit="1" customWidth="1"/>
    <col min="12068" max="12068" width="5.21875" style="1" customWidth="1"/>
    <col min="12069" max="12070" width="5.21875" style="1" bestFit="1" customWidth="1"/>
    <col min="12071" max="12071" width="7.44140625" style="1" bestFit="1" customWidth="1"/>
    <col min="12072" max="12076" width="5.21875" style="1" bestFit="1" customWidth="1"/>
    <col min="12077" max="12077" width="5.21875" style="1" customWidth="1"/>
    <col min="12078" max="12080" width="5.21875" style="1" bestFit="1" customWidth="1"/>
    <col min="12081" max="12081" width="7.44140625" style="1" bestFit="1" customWidth="1"/>
    <col min="12082" max="12087" width="5.21875" style="1" bestFit="1" customWidth="1"/>
    <col min="12088" max="12088" width="5.6640625" style="1" bestFit="1" customWidth="1"/>
    <col min="12089" max="12089" width="7.44140625" style="1" bestFit="1" customWidth="1"/>
    <col min="12090" max="12097" width="5.21875" style="1" bestFit="1" customWidth="1"/>
    <col min="12098" max="12098" width="7.44140625" style="1" bestFit="1" customWidth="1"/>
    <col min="12099" max="12101" width="5.21875" style="1" bestFit="1" customWidth="1"/>
    <col min="12102" max="12102" width="6.21875" style="1" bestFit="1" customWidth="1"/>
    <col min="12103" max="12103" width="5.21875" style="1" bestFit="1" customWidth="1"/>
    <col min="12104" max="12104" width="6.21875" style="1" bestFit="1" customWidth="1"/>
    <col min="12105" max="12106" width="5.21875" style="1" bestFit="1" customWidth="1"/>
    <col min="12107" max="12107" width="7.44140625" style="1" bestFit="1" customWidth="1"/>
    <col min="12108" max="12110" width="5.21875" style="1" bestFit="1" customWidth="1"/>
    <col min="12111" max="12115" width="5.21875" style="1" customWidth="1"/>
    <col min="12116" max="12123" width="6.88671875" style="1" bestFit="1" customWidth="1"/>
    <col min="12124" max="12125" width="5.21875" style="1" customWidth="1"/>
    <col min="12126" max="12126" width="7.44140625" style="1" bestFit="1" customWidth="1"/>
    <col min="12127" max="12130" width="6.88671875" style="1" bestFit="1" customWidth="1"/>
    <col min="12131" max="12132" width="6.88671875" style="1" customWidth="1"/>
    <col min="12133" max="12133" width="6.88671875" style="1" bestFit="1" customWidth="1"/>
    <col min="12134" max="12136" width="6.88671875" style="1" customWidth="1"/>
    <col min="12137" max="12138" width="6.88671875" style="1" bestFit="1" customWidth="1"/>
    <col min="12139" max="12141" width="6.88671875" style="1" customWidth="1"/>
    <col min="12142" max="12142" width="5.21875" style="1" bestFit="1" customWidth="1"/>
    <col min="12143" max="12143" width="8.44140625" style="1" customWidth="1"/>
    <col min="12144" max="12144" width="8.44140625" style="1" bestFit="1" customWidth="1"/>
    <col min="12145" max="12145" width="3.109375" style="1" bestFit="1" customWidth="1"/>
    <col min="12146" max="12146" width="5.21875" style="1" bestFit="1" customWidth="1"/>
    <col min="12147" max="12147" width="6.33203125" style="1" bestFit="1" customWidth="1"/>
    <col min="12148" max="12148" width="7.44140625" style="1" bestFit="1" customWidth="1"/>
    <col min="12149" max="12150" width="8.88671875" style="1"/>
    <col min="12151" max="12151" width="5.44140625" style="1" bestFit="1" customWidth="1"/>
    <col min="12152" max="12152" width="7.109375" style="1" bestFit="1" customWidth="1"/>
    <col min="12153" max="12156" width="5.21875" style="1" bestFit="1" customWidth="1"/>
    <col min="12157" max="12157" width="8.44140625" style="1" bestFit="1" customWidth="1"/>
    <col min="12158" max="12288" width="8.88671875" style="1"/>
    <col min="12289" max="12289" width="5.44140625" style="1" bestFit="1" customWidth="1"/>
    <col min="12290" max="12292" width="5.21875" style="1" bestFit="1" customWidth="1"/>
    <col min="12293" max="12293" width="7.44140625" style="1" bestFit="1" customWidth="1"/>
    <col min="12294" max="12294" width="5.88671875" style="1" bestFit="1" customWidth="1"/>
    <col min="12295" max="12301" width="5.21875" style="1" bestFit="1" customWidth="1"/>
    <col min="12302" max="12302" width="7.44140625" style="1" bestFit="1" customWidth="1"/>
    <col min="12303" max="12309" width="5.21875" style="1" bestFit="1" customWidth="1"/>
    <col min="12310" max="12310" width="7.44140625" style="1" bestFit="1" customWidth="1"/>
    <col min="12311" max="12318" width="5.21875" style="1" bestFit="1" customWidth="1"/>
    <col min="12319" max="12319" width="7.44140625" style="1" bestFit="1" customWidth="1"/>
    <col min="12320" max="12323" width="5.21875" style="1" bestFit="1" customWidth="1"/>
    <col min="12324" max="12324" width="5.21875" style="1" customWidth="1"/>
    <col min="12325" max="12326" width="5.21875" style="1" bestFit="1" customWidth="1"/>
    <col min="12327" max="12327" width="7.44140625" style="1" bestFit="1" customWidth="1"/>
    <col min="12328" max="12332" width="5.21875" style="1" bestFit="1" customWidth="1"/>
    <col min="12333" max="12333" width="5.21875" style="1" customWidth="1"/>
    <col min="12334" max="12336" width="5.21875" style="1" bestFit="1" customWidth="1"/>
    <col min="12337" max="12337" width="7.44140625" style="1" bestFit="1" customWidth="1"/>
    <col min="12338" max="12343" width="5.21875" style="1" bestFit="1" customWidth="1"/>
    <col min="12344" max="12344" width="5.6640625" style="1" bestFit="1" customWidth="1"/>
    <col min="12345" max="12345" width="7.44140625" style="1" bestFit="1" customWidth="1"/>
    <col min="12346" max="12353" width="5.21875" style="1" bestFit="1" customWidth="1"/>
    <col min="12354" max="12354" width="7.44140625" style="1" bestFit="1" customWidth="1"/>
    <col min="12355" max="12357" width="5.21875" style="1" bestFit="1" customWidth="1"/>
    <col min="12358" max="12358" width="6.21875" style="1" bestFit="1" customWidth="1"/>
    <col min="12359" max="12359" width="5.21875" style="1" bestFit="1" customWidth="1"/>
    <col min="12360" max="12360" width="6.21875" style="1" bestFit="1" customWidth="1"/>
    <col min="12361" max="12362" width="5.21875" style="1" bestFit="1" customWidth="1"/>
    <col min="12363" max="12363" width="7.44140625" style="1" bestFit="1" customWidth="1"/>
    <col min="12364" max="12366" width="5.21875" style="1" bestFit="1" customWidth="1"/>
    <col min="12367" max="12371" width="5.21875" style="1" customWidth="1"/>
    <col min="12372" max="12379" width="6.88671875" style="1" bestFit="1" customWidth="1"/>
    <col min="12380" max="12381" width="5.21875" style="1" customWidth="1"/>
    <col min="12382" max="12382" width="7.44140625" style="1" bestFit="1" customWidth="1"/>
    <col min="12383" max="12386" width="6.88671875" style="1" bestFit="1" customWidth="1"/>
    <col min="12387" max="12388" width="6.88671875" style="1" customWidth="1"/>
    <col min="12389" max="12389" width="6.88671875" style="1" bestFit="1" customWidth="1"/>
    <col min="12390" max="12392" width="6.88671875" style="1" customWidth="1"/>
    <col min="12393" max="12394" width="6.88671875" style="1" bestFit="1" customWidth="1"/>
    <col min="12395" max="12397" width="6.88671875" style="1" customWidth="1"/>
    <col min="12398" max="12398" width="5.21875" style="1" bestFit="1" customWidth="1"/>
    <col min="12399" max="12399" width="8.44140625" style="1" customWidth="1"/>
    <col min="12400" max="12400" width="8.44140625" style="1" bestFit="1" customWidth="1"/>
    <col min="12401" max="12401" width="3.109375" style="1" bestFit="1" customWidth="1"/>
    <col min="12402" max="12402" width="5.21875" style="1" bestFit="1" customWidth="1"/>
    <col min="12403" max="12403" width="6.33203125" style="1" bestFit="1" customWidth="1"/>
    <col min="12404" max="12404" width="7.44140625" style="1" bestFit="1" customWidth="1"/>
    <col min="12405" max="12406" width="8.88671875" style="1"/>
    <col min="12407" max="12407" width="5.44140625" style="1" bestFit="1" customWidth="1"/>
    <col min="12408" max="12408" width="7.109375" style="1" bestFit="1" customWidth="1"/>
    <col min="12409" max="12412" width="5.21875" style="1" bestFit="1" customWidth="1"/>
    <col min="12413" max="12413" width="8.44140625" style="1" bestFit="1" customWidth="1"/>
    <col min="12414" max="12544" width="8.88671875" style="1"/>
    <col min="12545" max="12545" width="5.44140625" style="1" bestFit="1" customWidth="1"/>
    <col min="12546" max="12548" width="5.21875" style="1" bestFit="1" customWidth="1"/>
    <col min="12549" max="12549" width="7.44140625" style="1" bestFit="1" customWidth="1"/>
    <col min="12550" max="12550" width="5.88671875" style="1" bestFit="1" customWidth="1"/>
    <col min="12551" max="12557" width="5.21875" style="1" bestFit="1" customWidth="1"/>
    <col min="12558" max="12558" width="7.44140625" style="1" bestFit="1" customWidth="1"/>
    <col min="12559" max="12565" width="5.21875" style="1" bestFit="1" customWidth="1"/>
    <col min="12566" max="12566" width="7.44140625" style="1" bestFit="1" customWidth="1"/>
    <col min="12567" max="12574" width="5.21875" style="1" bestFit="1" customWidth="1"/>
    <col min="12575" max="12575" width="7.44140625" style="1" bestFit="1" customWidth="1"/>
    <col min="12576" max="12579" width="5.21875" style="1" bestFit="1" customWidth="1"/>
    <col min="12580" max="12580" width="5.21875" style="1" customWidth="1"/>
    <col min="12581" max="12582" width="5.21875" style="1" bestFit="1" customWidth="1"/>
    <col min="12583" max="12583" width="7.44140625" style="1" bestFit="1" customWidth="1"/>
    <col min="12584" max="12588" width="5.21875" style="1" bestFit="1" customWidth="1"/>
    <col min="12589" max="12589" width="5.21875" style="1" customWidth="1"/>
    <col min="12590" max="12592" width="5.21875" style="1" bestFit="1" customWidth="1"/>
    <col min="12593" max="12593" width="7.44140625" style="1" bestFit="1" customWidth="1"/>
    <col min="12594" max="12599" width="5.21875" style="1" bestFit="1" customWidth="1"/>
    <col min="12600" max="12600" width="5.6640625" style="1" bestFit="1" customWidth="1"/>
    <col min="12601" max="12601" width="7.44140625" style="1" bestFit="1" customWidth="1"/>
    <col min="12602" max="12609" width="5.21875" style="1" bestFit="1" customWidth="1"/>
    <col min="12610" max="12610" width="7.44140625" style="1" bestFit="1" customWidth="1"/>
    <col min="12611" max="12613" width="5.21875" style="1" bestFit="1" customWidth="1"/>
    <col min="12614" max="12614" width="6.21875" style="1" bestFit="1" customWidth="1"/>
    <col min="12615" max="12615" width="5.21875" style="1" bestFit="1" customWidth="1"/>
    <col min="12616" max="12616" width="6.21875" style="1" bestFit="1" customWidth="1"/>
    <col min="12617" max="12618" width="5.21875" style="1" bestFit="1" customWidth="1"/>
    <col min="12619" max="12619" width="7.44140625" style="1" bestFit="1" customWidth="1"/>
    <col min="12620" max="12622" width="5.21875" style="1" bestFit="1" customWidth="1"/>
    <col min="12623" max="12627" width="5.21875" style="1" customWidth="1"/>
    <col min="12628" max="12635" width="6.88671875" style="1" bestFit="1" customWidth="1"/>
    <col min="12636" max="12637" width="5.21875" style="1" customWidth="1"/>
    <col min="12638" max="12638" width="7.44140625" style="1" bestFit="1" customWidth="1"/>
    <col min="12639" max="12642" width="6.88671875" style="1" bestFit="1" customWidth="1"/>
    <col min="12643" max="12644" width="6.88671875" style="1" customWidth="1"/>
    <col min="12645" max="12645" width="6.88671875" style="1" bestFit="1" customWidth="1"/>
    <col min="12646" max="12648" width="6.88671875" style="1" customWidth="1"/>
    <col min="12649" max="12650" width="6.88671875" style="1" bestFit="1" customWidth="1"/>
    <col min="12651" max="12653" width="6.88671875" style="1" customWidth="1"/>
    <col min="12654" max="12654" width="5.21875" style="1" bestFit="1" customWidth="1"/>
    <col min="12655" max="12655" width="8.44140625" style="1" customWidth="1"/>
    <col min="12656" max="12656" width="8.44140625" style="1" bestFit="1" customWidth="1"/>
    <col min="12657" max="12657" width="3.109375" style="1" bestFit="1" customWidth="1"/>
    <col min="12658" max="12658" width="5.21875" style="1" bestFit="1" customWidth="1"/>
    <col min="12659" max="12659" width="6.33203125" style="1" bestFit="1" customWidth="1"/>
    <col min="12660" max="12660" width="7.44140625" style="1" bestFit="1" customWidth="1"/>
    <col min="12661" max="12662" width="8.88671875" style="1"/>
    <col min="12663" max="12663" width="5.44140625" style="1" bestFit="1" customWidth="1"/>
    <col min="12664" max="12664" width="7.109375" style="1" bestFit="1" customWidth="1"/>
    <col min="12665" max="12668" width="5.21875" style="1" bestFit="1" customWidth="1"/>
    <col min="12669" max="12669" width="8.44140625" style="1" bestFit="1" customWidth="1"/>
    <col min="12670" max="12800" width="8.88671875" style="1"/>
    <col min="12801" max="12801" width="5.44140625" style="1" bestFit="1" customWidth="1"/>
    <col min="12802" max="12804" width="5.21875" style="1" bestFit="1" customWidth="1"/>
    <col min="12805" max="12805" width="7.44140625" style="1" bestFit="1" customWidth="1"/>
    <col min="12806" max="12806" width="5.88671875" style="1" bestFit="1" customWidth="1"/>
    <col min="12807" max="12813" width="5.21875" style="1" bestFit="1" customWidth="1"/>
    <col min="12814" max="12814" width="7.44140625" style="1" bestFit="1" customWidth="1"/>
    <col min="12815" max="12821" width="5.21875" style="1" bestFit="1" customWidth="1"/>
    <col min="12822" max="12822" width="7.44140625" style="1" bestFit="1" customWidth="1"/>
    <col min="12823" max="12830" width="5.21875" style="1" bestFit="1" customWidth="1"/>
    <col min="12831" max="12831" width="7.44140625" style="1" bestFit="1" customWidth="1"/>
    <col min="12832" max="12835" width="5.21875" style="1" bestFit="1" customWidth="1"/>
    <col min="12836" max="12836" width="5.21875" style="1" customWidth="1"/>
    <col min="12837" max="12838" width="5.21875" style="1" bestFit="1" customWidth="1"/>
    <col min="12839" max="12839" width="7.44140625" style="1" bestFit="1" customWidth="1"/>
    <col min="12840" max="12844" width="5.21875" style="1" bestFit="1" customWidth="1"/>
    <col min="12845" max="12845" width="5.21875" style="1" customWidth="1"/>
    <col min="12846" max="12848" width="5.21875" style="1" bestFit="1" customWidth="1"/>
    <col min="12849" max="12849" width="7.44140625" style="1" bestFit="1" customWidth="1"/>
    <col min="12850" max="12855" width="5.21875" style="1" bestFit="1" customWidth="1"/>
    <col min="12856" max="12856" width="5.6640625" style="1" bestFit="1" customWidth="1"/>
    <col min="12857" max="12857" width="7.44140625" style="1" bestFit="1" customWidth="1"/>
    <col min="12858" max="12865" width="5.21875" style="1" bestFit="1" customWidth="1"/>
    <col min="12866" max="12866" width="7.44140625" style="1" bestFit="1" customWidth="1"/>
    <col min="12867" max="12869" width="5.21875" style="1" bestFit="1" customWidth="1"/>
    <col min="12870" max="12870" width="6.21875" style="1" bestFit="1" customWidth="1"/>
    <col min="12871" max="12871" width="5.21875" style="1" bestFit="1" customWidth="1"/>
    <col min="12872" max="12872" width="6.21875" style="1" bestFit="1" customWidth="1"/>
    <col min="12873" max="12874" width="5.21875" style="1" bestFit="1" customWidth="1"/>
    <col min="12875" max="12875" width="7.44140625" style="1" bestFit="1" customWidth="1"/>
    <col min="12876" max="12878" width="5.21875" style="1" bestFit="1" customWidth="1"/>
    <col min="12879" max="12883" width="5.21875" style="1" customWidth="1"/>
    <col min="12884" max="12891" width="6.88671875" style="1" bestFit="1" customWidth="1"/>
    <col min="12892" max="12893" width="5.21875" style="1" customWidth="1"/>
    <col min="12894" max="12894" width="7.44140625" style="1" bestFit="1" customWidth="1"/>
    <col min="12895" max="12898" width="6.88671875" style="1" bestFit="1" customWidth="1"/>
    <col min="12899" max="12900" width="6.88671875" style="1" customWidth="1"/>
    <col min="12901" max="12901" width="6.88671875" style="1" bestFit="1" customWidth="1"/>
    <col min="12902" max="12904" width="6.88671875" style="1" customWidth="1"/>
    <col min="12905" max="12906" width="6.88671875" style="1" bestFit="1" customWidth="1"/>
    <col min="12907" max="12909" width="6.88671875" style="1" customWidth="1"/>
    <col min="12910" max="12910" width="5.21875" style="1" bestFit="1" customWidth="1"/>
    <col min="12911" max="12911" width="8.44140625" style="1" customWidth="1"/>
    <col min="12912" max="12912" width="8.44140625" style="1" bestFit="1" customWidth="1"/>
    <col min="12913" max="12913" width="3.109375" style="1" bestFit="1" customWidth="1"/>
    <col min="12914" max="12914" width="5.21875" style="1" bestFit="1" customWidth="1"/>
    <col min="12915" max="12915" width="6.33203125" style="1" bestFit="1" customWidth="1"/>
    <col min="12916" max="12916" width="7.44140625" style="1" bestFit="1" customWidth="1"/>
    <col min="12917" max="12918" width="8.88671875" style="1"/>
    <col min="12919" max="12919" width="5.44140625" style="1" bestFit="1" customWidth="1"/>
    <col min="12920" max="12920" width="7.109375" style="1" bestFit="1" customWidth="1"/>
    <col min="12921" max="12924" width="5.21875" style="1" bestFit="1" customWidth="1"/>
    <col min="12925" max="12925" width="8.44140625" style="1" bestFit="1" customWidth="1"/>
    <col min="12926" max="13056" width="8.88671875" style="1"/>
    <col min="13057" max="13057" width="5.44140625" style="1" bestFit="1" customWidth="1"/>
    <col min="13058" max="13060" width="5.21875" style="1" bestFit="1" customWidth="1"/>
    <col min="13061" max="13061" width="7.44140625" style="1" bestFit="1" customWidth="1"/>
    <col min="13062" max="13062" width="5.88671875" style="1" bestFit="1" customWidth="1"/>
    <col min="13063" max="13069" width="5.21875" style="1" bestFit="1" customWidth="1"/>
    <col min="13070" max="13070" width="7.44140625" style="1" bestFit="1" customWidth="1"/>
    <col min="13071" max="13077" width="5.21875" style="1" bestFit="1" customWidth="1"/>
    <col min="13078" max="13078" width="7.44140625" style="1" bestFit="1" customWidth="1"/>
    <col min="13079" max="13086" width="5.21875" style="1" bestFit="1" customWidth="1"/>
    <col min="13087" max="13087" width="7.44140625" style="1" bestFit="1" customWidth="1"/>
    <col min="13088" max="13091" width="5.21875" style="1" bestFit="1" customWidth="1"/>
    <col min="13092" max="13092" width="5.21875" style="1" customWidth="1"/>
    <col min="13093" max="13094" width="5.21875" style="1" bestFit="1" customWidth="1"/>
    <col min="13095" max="13095" width="7.44140625" style="1" bestFit="1" customWidth="1"/>
    <col min="13096" max="13100" width="5.21875" style="1" bestFit="1" customWidth="1"/>
    <col min="13101" max="13101" width="5.21875" style="1" customWidth="1"/>
    <col min="13102" max="13104" width="5.21875" style="1" bestFit="1" customWidth="1"/>
    <col min="13105" max="13105" width="7.44140625" style="1" bestFit="1" customWidth="1"/>
    <col min="13106" max="13111" width="5.21875" style="1" bestFit="1" customWidth="1"/>
    <col min="13112" max="13112" width="5.6640625" style="1" bestFit="1" customWidth="1"/>
    <col min="13113" max="13113" width="7.44140625" style="1" bestFit="1" customWidth="1"/>
    <col min="13114" max="13121" width="5.21875" style="1" bestFit="1" customWidth="1"/>
    <col min="13122" max="13122" width="7.44140625" style="1" bestFit="1" customWidth="1"/>
    <col min="13123" max="13125" width="5.21875" style="1" bestFit="1" customWidth="1"/>
    <col min="13126" max="13126" width="6.21875" style="1" bestFit="1" customWidth="1"/>
    <col min="13127" max="13127" width="5.21875" style="1" bestFit="1" customWidth="1"/>
    <col min="13128" max="13128" width="6.21875" style="1" bestFit="1" customWidth="1"/>
    <col min="13129" max="13130" width="5.21875" style="1" bestFit="1" customWidth="1"/>
    <col min="13131" max="13131" width="7.44140625" style="1" bestFit="1" customWidth="1"/>
    <col min="13132" max="13134" width="5.21875" style="1" bestFit="1" customWidth="1"/>
    <col min="13135" max="13139" width="5.21875" style="1" customWidth="1"/>
    <col min="13140" max="13147" width="6.88671875" style="1" bestFit="1" customWidth="1"/>
    <col min="13148" max="13149" width="5.21875" style="1" customWidth="1"/>
    <col min="13150" max="13150" width="7.44140625" style="1" bestFit="1" customWidth="1"/>
    <col min="13151" max="13154" width="6.88671875" style="1" bestFit="1" customWidth="1"/>
    <col min="13155" max="13156" width="6.88671875" style="1" customWidth="1"/>
    <col min="13157" max="13157" width="6.88671875" style="1" bestFit="1" customWidth="1"/>
    <col min="13158" max="13160" width="6.88671875" style="1" customWidth="1"/>
    <col min="13161" max="13162" width="6.88671875" style="1" bestFit="1" customWidth="1"/>
    <col min="13163" max="13165" width="6.88671875" style="1" customWidth="1"/>
    <col min="13166" max="13166" width="5.21875" style="1" bestFit="1" customWidth="1"/>
    <col min="13167" max="13167" width="8.44140625" style="1" customWidth="1"/>
    <col min="13168" max="13168" width="8.44140625" style="1" bestFit="1" customWidth="1"/>
    <col min="13169" max="13169" width="3.109375" style="1" bestFit="1" customWidth="1"/>
    <col min="13170" max="13170" width="5.21875" style="1" bestFit="1" customWidth="1"/>
    <col min="13171" max="13171" width="6.33203125" style="1" bestFit="1" customWidth="1"/>
    <col min="13172" max="13172" width="7.44140625" style="1" bestFit="1" customWidth="1"/>
    <col min="13173" max="13174" width="8.88671875" style="1"/>
    <col min="13175" max="13175" width="5.44140625" style="1" bestFit="1" customWidth="1"/>
    <col min="13176" max="13176" width="7.109375" style="1" bestFit="1" customWidth="1"/>
    <col min="13177" max="13180" width="5.21875" style="1" bestFit="1" customWidth="1"/>
    <col min="13181" max="13181" width="8.44140625" style="1" bestFit="1" customWidth="1"/>
    <col min="13182" max="13312" width="8.88671875" style="1"/>
    <col min="13313" max="13313" width="5.44140625" style="1" bestFit="1" customWidth="1"/>
    <col min="13314" max="13316" width="5.21875" style="1" bestFit="1" customWidth="1"/>
    <col min="13317" max="13317" width="7.44140625" style="1" bestFit="1" customWidth="1"/>
    <col min="13318" max="13318" width="5.88671875" style="1" bestFit="1" customWidth="1"/>
    <col min="13319" max="13325" width="5.21875" style="1" bestFit="1" customWidth="1"/>
    <col min="13326" max="13326" width="7.44140625" style="1" bestFit="1" customWidth="1"/>
    <col min="13327" max="13333" width="5.21875" style="1" bestFit="1" customWidth="1"/>
    <col min="13334" max="13334" width="7.44140625" style="1" bestFit="1" customWidth="1"/>
    <col min="13335" max="13342" width="5.21875" style="1" bestFit="1" customWidth="1"/>
    <col min="13343" max="13343" width="7.44140625" style="1" bestFit="1" customWidth="1"/>
    <col min="13344" max="13347" width="5.21875" style="1" bestFit="1" customWidth="1"/>
    <col min="13348" max="13348" width="5.21875" style="1" customWidth="1"/>
    <col min="13349" max="13350" width="5.21875" style="1" bestFit="1" customWidth="1"/>
    <col min="13351" max="13351" width="7.44140625" style="1" bestFit="1" customWidth="1"/>
    <col min="13352" max="13356" width="5.21875" style="1" bestFit="1" customWidth="1"/>
    <col min="13357" max="13357" width="5.21875" style="1" customWidth="1"/>
    <col min="13358" max="13360" width="5.21875" style="1" bestFit="1" customWidth="1"/>
    <col min="13361" max="13361" width="7.44140625" style="1" bestFit="1" customWidth="1"/>
    <col min="13362" max="13367" width="5.21875" style="1" bestFit="1" customWidth="1"/>
    <col min="13368" max="13368" width="5.6640625" style="1" bestFit="1" customWidth="1"/>
    <col min="13369" max="13369" width="7.44140625" style="1" bestFit="1" customWidth="1"/>
    <col min="13370" max="13377" width="5.21875" style="1" bestFit="1" customWidth="1"/>
    <col min="13378" max="13378" width="7.44140625" style="1" bestFit="1" customWidth="1"/>
    <col min="13379" max="13381" width="5.21875" style="1" bestFit="1" customWidth="1"/>
    <col min="13382" max="13382" width="6.21875" style="1" bestFit="1" customWidth="1"/>
    <col min="13383" max="13383" width="5.21875" style="1" bestFit="1" customWidth="1"/>
    <col min="13384" max="13384" width="6.21875" style="1" bestFit="1" customWidth="1"/>
    <col min="13385" max="13386" width="5.21875" style="1" bestFit="1" customWidth="1"/>
    <col min="13387" max="13387" width="7.44140625" style="1" bestFit="1" customWidth="1"/>
    <col min="13388" max="13390" width="5.21875" style="1" bestFit="1" customWidth="1"/>
    <col min="13391" max="13395" width="5.21875" style="1" customWidth="1"/>
    <col min="13396" max="13403" width="6.88671875" style="1" bestFit="1" customWidth="1"/>
    <col min="13404" max="13405" width="5.21875" style="1" customWidth="1"/>
    <col min="13406" max="13406" width="7.44140625" style="1" bestFit="1" customWidth="1"/>
    <col min="13407" max="13410" width="6.88671875" style="1" bestFit="1" customWidth="1"/>
    <col min="13411" max="13412" width="6.88671875" style="1" customWidth="1"/>
    <col min="13413" max="13413" width="6.88671875" style="1" bestFit="1" customWidth="1"/>
    <col min="13414" max="13416" width="6.88671875" style="1" customWidth="1"/>
    <col min="13417" max="13418" width="6.88671875" style="1" bestFit="1" customWidth="1"/>
    <col min="13419" max="13421" width="6.88671875" style="1" customWidth="1"/>
    <col min="13422" max="13422" width="5.21875" style="1" bestFit="1" customWidth="1"/>
    <col min="13423" max="13423" width="8.44140625" style="1" customWidth="1"/>
    <col min="13424" max="13424" width="8.44140625" style="1" bestFit="1" customWidth="1"/>
    <col min="13425" max="13425" width="3.109375" style="1" bestFit="1" customWidth="1"/>
    <col min="13426" max="13426" width="5.21875" style="1" bestFit="1" customWidth="1"/>
    <col min="13427" max="13427" width="6.33203125" style="1" bestFit="1" customWidth="1"/>
    <col min="13428" max="13428" width="7.44140625" style="1" bestFit="1" customWidth="1"/>
    <col min="13429" max="13430" width="8.88671875" style="1"/>
    <col min="13431" max="13431" width="5.44140625" style="1" bestFit="1" customWidth="1"/>
    <col min="13432" max="13432" width="7.109375" style="1" bestFit="1" customWidth="1"/>
    <col min="13433" max="13436" width="5.21875" style="1" bestFit="1" customWidth="1"/>
    <col min="13437" max="13437" width="8.44140625" style="1" bestFit="1" customWidth="1"/>
    <col min="13438" max="13568" width="8.88671875" style="1"/>
    <col min="13569" max="13569" width="5.44140625" style="1" bestFit="1" customWidth="1"/>
    <col min="13570" max="13572" width="5.21875" style="1" bestFit="1" customWidth="1"/>
    <col min="13573" max="13573" width="7.44140625" style="1" bestFit="1" customWidth="1"/>
    <col min="13574" max="13574" width="5.88671875" style="1" bestFit="1" customWidth="1"/>
    <col min="13575" max="13581" width="5.21875" style="1" bestFit="1" customWidth="1"/>
    <col min="13582" max="13582" width="7.44140625" style="1" bestFit="1" customWidth="1"/>
    <col min="13583" max="13589" width="5.21875" style="1" bestFit="1" customWidth="1"/>
    <col min="13590" max="13590" width="7.44140625" style="1" bestFit="1" customWidth="1"/>
    <col min="13591" max="13598" width="5.21875" style="1" bestFit="1" customWidth="1"/>
    <col min="13599" max="13599" width="7.44140625" style="1" bestFit="1" customWidth="1"/>
    <col min="13600" max="13603" width="5.21875" style="1" bestFit="1" customWidth="1"/>
    <col min="13604" max="13604" width="5.21875" style="1" customWidth="1"/>
    <col min="13605" max="13606" width="5.21875" style="1" bestFit="1" customWidth="1"/>
    <col min="13607" max="13607" width="7.44140625" style="1" bestFit="1" customWidth="1"/>
    <col min="13608" max="13612" width="5.21875" style="1" bestFit="1" customWidth="1"/>
    <col min="13613" max="13613" width="5.21875" style="1" customWidth="1"/>
    <col min="13614" max="13616" width="5.21875" style="1" bestFit="1" customWidth="1"/>
    <col min="13617" max="13617" width="7.44140625" style="1" bestFit="1" customWidth="1"/>
    <col min="13618" max="13623" width="5.21875" style="1" bestFit="1" customWidth="1"/>
    <col min="13624" max="13624" width="5.6640625" style="1" bestFit="1" customWidth="1"/>
    <col min="13625" max="13625" width="7.44140625" style="1" bestFit="1" customWidth="1"/>
    <col min="13626" max="13633" width="5.21875" style="1" bestFit="1" customWidth="1"/>
    <col min="13634" max="13634" width="7.44140625" style="1" bestFit="1" customWidth="1"/>
    <col min="13635" max="13637" width="5.21875" style="1" bestFit="1" customWidth="1"/>
    <col min="13638" max="13638" width="6.21875" style="1" bestFit="1" customWidth="1"/>
    <col min="13639" max="13639" width="5.21875" style="1" bestFit="1" customWidth="1"/>
    <col min="13640" max="13640" width="6.21875" style="1" bestFit="1" customWidth="1"/>
    <col min="13641" max="13642" width="5.21875" style="1" bestFit="1" customWidth="1"/>
    <col min="13643" max="13643" width="7.44140625" style="1" bestFit="1" customWidth="1"/>
    <col min="13644" max="13646" width="5.21875" style="1" bestFit="1" customWidth="1"/>
    <col min="13647" max="13651" width="5.21875" style="1" customWidth="1"/>
    <col min="13652" max="13659" width="6.88671875" style="1" bestFit="1" customWidth="1"/>
    <col min="13660" max="13661" width="5.21875" style="1" customWidth="1"/>
    <col min="13662" max="13662" width="7.44140625" style="1" bestFit="1" customWidth="1"/>
    <col min="13663" max="13666" width="6.88671875" style="1" bestFit="1" customWidth="1"/>
    <col min="13667" max="13668" width="6.88671875" style="1" customWidth="1"/>
    <col min="13669" max="13669" width="6.88671875" style="1" bestFit="1" customWidth="1"/>
    <col min="13670" max="13672" width="6.88671875" style="1" customWidth="1"/>
    <col min="13673" max="13674" width="6.88671875" style="1" bestFit="1" customWidth="1"/>
    <col min="13675" max="13677" width="6.88671875" style="1" customWidth="1"/>
    <col min="13678" max="13678" width="5.21875" style="1" bestFit="1" customWidth="1"/>
    <col min="13679" max="13679" width="8.44140625" style="1" customWidth="1"/>
    <col min="13680" max="13680" width="8.44140625" style="1" bestFit="1" customWidth="1"/>
    <col min="13681" max="13681" width="3.109375" style="1" bestFit="1" customWidth="1"/>
    <col min="13682" max="13682" width="5.21875" style="1" bestFit="1" customWidth="1"/>
    <col min="13683" max="13683" width="6.33203125" style="1" bestFit="1" customWidth="1"/>
    <col min="13684" max="13684" width="7.44140625" style="1" bestFit="1" customWidth="1"/>
    <col min="13685" max="13686" width="8.88671875" style="1"/>
    <col min="13687" max="13687" width="5.44140625" style="1" bestFit="1" customWidth="1"/>
    <col min="13688" max="13688" width="7.109375" style="1" bestFit="1" customWidth="1"/>
    <col min="13689" max="13692" width="5.21875" style="1" bestFit="1" customWidth="1"/>
    <col min="13693" max="13693" width="8.44140625" style="1" bestFit="1" customWidth="1"/>
    <col min="13694" max="13824" width="8.88671875" style="1"/>
    <col min="13825" max="13825" width="5.44140625" style="1" bestFit="1" customWidth="1"/>
    <col min="13826" max="13828" width="5.21875" style="1" bestFit="1" customWidth="1"/>
    <col min="13829" max="13829" width="7.44140625" style="1" bestFit="1" customWidth="1"/>
    <col min="13830" max="13830" width="5.88671875" style="1" bestFit="1" customWidth="1"/>
    <col min="13831" max="13837" width="5.21875" style="1" bestFit="1" customWidth="1"/>
    <col min="13838" max="13838" width="7.44140625" style="1" bestFit="1" customWidth="1"/>
    <col min="13839" max="13845" width="5.21875" style="1" bestFit="1" customWidth="1"/>
    <col min="13846" max="13846" width="7.44140625" style="1" bestFit="1" customWidth="1"/>
    <col min="13847" max="13854" width="5.21875" style="1" bestFit="1" customWidth="1"/>
    <col min="13855" max="13855" width="7.44140625" style="1" bestFit="1" customWidth="1"/>
    <col min="13856" max="13859" width="5.21875" style="1" bestFit="1" customWidth="1"/>
    <col min="13860" max="13860" width="5.21875" style="1" customWidth="1"/>
    <col min="13861" max="13862" width="5.21875" style="1" bestFit="1" customWidth="1"/>
    <col min="13863" max="13863" width="7.44140625" style="1" bestFit="1" customWidth="1"/>
    <col min="13864" max="13868" width="5.21875" style="1" bestFit="1" customWidth="1"/>
    <col min="13869" max="13869" width="5.21875" style="1" customWidth="1"/>
    <col min="13870" max="13872" width="5.21875" style="1" bestFit="1" customWidth="1"/>
    <col min="13873" max="13873" width="7.44140625" style="1" bestFit="1" customWidth="1"/>
    <col min="13874" max="13879" width="5.21875" style="1" bestFit="1" customWidth="1"/>
    <col min="13880" max="13880" width="5.6640625" style="1" bestFit="1" customWidth="1"/>
    <col min="13881" max="13881" width="7.44140625" style="1" bestFit="1" customWidth="1"/>
    <col min="13882" max="13889" width="5.21875" style="1" bestFit="1" customWidth="1"/>
    <col min="13890" max="13890" width="7.44140625" style="1" bestFit="1" customWidth="1"/>
    <col min="13891" max="13893" width="5.21875" style="1" bestFit="1" customWidth="1"/>
    <col min="13894" max="13894" width="6.21875" style="1" bestFit="1" customWidth="1"/>
    <col min="13895" max="13895" width="5.21875" style="1" bestFit="1" customWidth="1"/>
    <col min="13896" max="13896" width="6.21875" style="1" bestFit="1" customWidth="1"/>
    <col min="13897" max="13898" width="5.21875" style="1" bestFit="1" customWidth="1"/>
    <col min="13899" max="13899" width="7.44140625" style="1" bestFit="1" customWidth="1"/>
    <col min="13900" max="13902" width="5.21875" style="1" bestFit="1" customWidth="1"/>
    <col min="13903" max="13907" width="5.21875" style="1" customWidth="1"/>
    <col min="13908" max="13915" width="6.88671875" style="1" bestFit="1" customWidth="1"/>
    <col min="13916" max="13917" width="5.21875" style="1" customWidth="1"/>
    <col min="13918" max="13918" width="7.44140625" style="1" bestFit="1" customWidth="1"/>
    <col min="13919" max="13922" width="6.88671875" style="1" bestFit="1" customWidth="1"/>
    <col min="13923" max="13924" width="6.88671875" style="1" customWidth="1"/>
    <col min="13925" max="13925" width="6.88671875" style="1" bestFit="1" customWidth="1"/>
    <col min="13926" max="13928" width="6.88671875" style="1" customWidth="1"/>
    <col min="13929" max="13930" width="6.88671875" style="1" bestFit="1" customWidth="1"/>
    <col min="13931" max="13933" width="6.88671875" style="1" customWidth="1"/>
    <col min="13934" max="13934" width="5.21875" style="1" bestFit="1" customWidth="1"/>
    <col min="13935" max="13935" width="8.44140625" style="1" customWidth="1"/>
    <col min="13936" max="13936" width="8.44140625" style="1" bestFit="1" customWidth="1"/>
    <col min="13937" max="13937" width="3.109375" style="1" bestFit="1" customWidth="1"/>
    <col min="13938" max="13938" width="5.21875" style="1" bestFit="1" customWidth="1"/>
    <col min="13939" max="13939" width="6.33203125" style="1" bestFit="1" customWidth="1"/>
    <col min="13940" max="13940" width="7.44140625" style="1" bestFit="1" customWidth="1"/>
    <col min="13941" max="13942" width="8.88671875" style="1"/>
    <col min="13943" max="13943" width="5.44140625" style="1" bestFit="1" customWidth="1"/>
    <col min="13944" max="13944" width="7.109375" style="1" bestFit="1" customWidth="1"/>
    <col min="13945" max="13948" width="5.21875" style="1" bestFit="1" customWidth="1"/>
    <col min="13949" max="13949" width="8.44140625" style="1" bestFit="1" customWidth="1"/>
    <col min="13950" max="14080" width="8.88671875" style="1"/>
    <col min="14081" max="14081" width="5.44140625" style="1" bestFit="1" customWidth="1"/>
    <col min="14082" max="14084" width="5.21875" style="1" bestFit="1" customWidth="1"/>
    <col min="14085" max="14085" width="7.44140625" style="1" bestFit="1" customWidth="1"/>
    <col min="14086" max="14086" width="5.88671875" style="1" bestFit="1" customWidth="1"/>
    <col min="14087" max="14093" width="5.21875" style="1" bestFit="1" customWidth="1"/>
    <col min="14094" max="14094" width="7.44140625" style="1" bestFit="1" customWidth="1"/>
    <col min="14095" max="14101" width="5.21875" style="1" bestFit="1" customWidth="1"/>
    <col min="14102" max="14102" width="7.44140625" style="1" bestFit="1" customWidth="1"/>
    <col min="14103" max="14110" width="5.21875" style="1" bestFit="1" customWidth="1"/>
    <col min="14111" max="14111" width="7.44140625" style="1" bestFit="1" customWidth="1"/>
    <col min="14112" max="14115" width="5.21875" style="1" bestFit="1" customWidth="1"/>
    <col min="14116" max="14116" width="5.21875" style="1" customWidth="1"/>
    <col min="14117" max="14118" width="5.21875" style="1" bestFit="1" customWidth="1"/>
    <col min="14119" max="14119" width="7.44140625" style="1" bestFit="1" customWidth="1"/>
    <col min="14120" max="14124" width="5.21875" style="1" bestFit="1" customWidth="1"/>
    <col min="14125" max="14125" width="5.21875" style="1" customWidth="1"/>
    <col min="14126" max="14128" width="5.21875" style="1" bestFit="1" customWidth="1"/>
    <col min="14129" max="14129" width="7.44140625" style="1" bestFit="1" customWidth="1"/>
    <col min="14130" max="14135" width="5.21875" style="1" bestFit="1" customWidth="1"/>
    <col min="14136" max="14136" width="5.6640625" style="1" bestFit="1" customWidth="1"/>
    <col min="14137" max="14137" width="7.44140625" style="1" bestFit="1" customWidth="1"/>
    <col min="14138" max="14145" width="5.21875" style="1" bestFit="1" customWidth="1"/>
    <col min="14146" max="14146" width="7.44140625" style="1" bestFit="1" customWidth="1"/>
    <col min="14147" max="14149" width="5.21875" style="1" bestFit="1" customWidth="1"/>
    <col min="14150" max="14150" width="6.21875" style="1" bestFit="1" customWidth="1"/>
    <col min="14151" max="14151" width="5.21875" style="1" bestFit="1" customWidth="1"/>
    <col min="14152" max="14152" width="6.21875" style="1" bestFit="1" customWidth="1"/>
    <col min="14153" max="14154" width="5.21875" style="1" bestFit="1" customWidth="1"/>
    <col min="14155" max="14155" width="7.44140625" style="1" bestFit="1" customWidth="1"/>
    <col min="14156" max="14158" width="5.21875" style="1" bestFit="1" customWidth="1"/>
    <col min="14159" max="14163" width="5.21875" style="1" customWidth="1"/>
    <col min="14164" max="14171" width="6.88671875" style="1" bestFit="1" customWidth="1"/>
    <col min="14172" max="14173" width="5.21875" style="1" customWidth="1"/>
    <col min="14174" max="14174" width="7.44140625" style="1" bestFit="1" customWidth="1"/>
    <col min="14175" max="14178" width="6.88671875" style="1" bestFit="1" customWidth="1"/>
    <col min="14179" max="14180" width="6.88671875" style="1" customWidth="1"/>
    <col min="14181" max="14181" width="6.88671875" style="1" bestFit="1" customWidth="1"/>
    <col min="14182" max="14184" width="6.88671875" style="1" customWidth="1"/>
    <col min="14185" max="14186" width="6.88671875" style="1" bestFit="1" customWidth="1"/>
    <col min="14187" max="14189" width="6.88671875" style="1" customWidth="1"/>
    <col min="14190" max="14190" width="5.21875" style="1" bestFit="1" customWidth="1"/>
    <col min="14191" max="14191" width="8.44140625" style="1" customWidth="1"/>
    <col min="14192" max="14192" width="8.44140625" style="1" bestFit="1" customWidth="1"/>
    <col min="14193" max="14193" width="3.109375" style="1" bestFit="1" customWidth="1"/>
    <col min="14194" max="14194" width="5.21875" style="1" bestFit="1" customWidth="1"/>
    <col min="14195" max="14195" width="6.33203125" style="1" bestFit="1" customWidth="1"/>
    <col min="14196" max="14196" width="7.44140625" style="1" bestFit="1" customWidth="1"/>
    <col min="14197" max="14198" width="8.88671875" style="1"/>
    <col min="14199" max="14199" width="5.44140625" style="1" bestFit="1" customWidth="1"/>
    <col min="14200" max="14200" width="7.109375" style="1" bestFit="1" customWidth="1"/>
    <col min="14201" max="14204" width="5.21875" style="1" bestFit="1" customWidth="1"/>
    <col min="14205" max="14205" width="8.44140625" style="1" bestFit="1" customWidth="1"/>
    <col min="14206" max="14336" width="8.88671875" style="1"/>
    <col min="14337" max="14337" width="5.44140625" style="1" bestFit="1" customWidth="1"/>
    <col min="14338" max="14340" width="5.21875" style="1" bestFit="1" customWidth="1"/>
    <col min="14341" max="14341" width="7.44140625" style="1" bestFit="1" customWidth="1"/>
    <col min="14342" max="14342" width="5.88671875" style="1" bestFit="1" customWidth="1"/>
    <col min="14343" max="14349" width="5.21875" style="1" bestFit="1" customWidth="1"/>
    <col min="14350" max="14350" width="7.44140625" style="1" bestFit="1" customWidth="1"/>
    <col min="14351" max="14357" width="5.21875" style="1" bestFit="1" customWidth="1"/>
    <col min="14358" max="14358" width="7.44140625" style="1" bestFit="1" customWidth="1"/>
    <col min="14359" max="14366" width="5.21875" style="1" bestFit="1" customWidth="1"/>
    <col min="14367" max="14367" width="7.44140625" style="1" bestFit="1" customWidth="1"/>
    <col min="14368" max="14371" width="5.21875" style="1" bestFit="1" customWidth="1"/>
    <col min="14372" max="14372" width="5.21875" style="1" customWidth="1"/>
    <col min="14373" max="14374" width="5.21875" style="1" bestFit="1" customWidth="1"/>
    <col min="14375" max="14375" width="7.44140625" style="1" bestFit="1" customWidth="1"/>
    <col min="14376" max="14380" width="5.21875" style="1" bestFit="1" customWidth="1"/>
    <col min="14381" max="14381" width="5.21875" style="1" customWidth="1"/>
    <col min="14382" max="14384" width="5.21875" style="1" bestFit="1" customWidth="1"/>
    <col min="14385" max="14385" width="7.44140625" style="1" bestFit="1" customWidth="1"/>
    <col min="14386" max="14391" width="5.21875" style="1" bestFit="1" customWidth="1"/>
    <col min="14392" max="14392" width="5.6640625" style="1" bestFit="1" customWidth="1"/>
    <col min="14393" max="14393" width="7.44140625" style="1" bestFit="1" customWidth="1"/>
    <col min="14394" max="14401" width="5.21875" style="1" bestFit="1" customWidth="1"/>
    <col min="14402" max="14402" width="7.44140625" style="1" bestFit="1" customWidth="1"/>
    <col min="14403" max="14405" width="5.21875" style="1" bestFit="1" customWidth="1"/>
    <col min="14406" max="14406" width="6.21875" style="1" bestFit="1" customWidth="1"/>
    <col min="14407" max="14407" width="5.21875" style="1" bestFit="1" customWidth="1"/>
    <col min="14408" max="14408" width="6.21875" style="1" bestFit="1" customWidth="1"/>
    <col min="14409" max="14410" width="5.21875" style="1" bestFit="1" customWidth="1"/>
    <col min="14411" max="14411" width="7.44140625" style="1" bestFit="1" customWidth="1"/>
    <col min="14412" max="14414" width="5.21875" style="1" bestFit="1" customWidth="1"/>
    <col min="14415" max="14419" width="5.21875" style="1" customWidth="1"/>
    <col min="14420" max="14427" width="6.88671875" style="1" bestFit="1" customWidth="1"/>
    <col min="14428" max="14429" width="5.21875" style="1" customWidth="1"/>
    <col min="14430" max="14430" width="7.44140625" style="1" bestFit="1" customWidth="1"/>
    <col min="14431" max="14434" width="6.88671875" style="1" bestFit="1" customWidth="1"/>
    <col min="14435" max="14436" width="6.88671875" style="1" customWidth="1"/>
    <col min="14437" max="14437" width="6.88671875" style="1" bestFit="1" customWidth="1"/>
    <col min="14438" max="14440" width="6.88671875" style="1" customWidth="1"/>
    <col min="14441" max="14442" width="6.88671875" style="1" bestFit="1" customWidth="1"/>
    <col min="14443" max="14445" width="6.88671875" style="1" customWidth="1"/>
    <col min="14446" max="14446" width="5.21875" style="1" bestFit="1" customWidth="1"/>
    <col min="14447" max="14447" width="8.44140625" style="1" customWidth="1"/>
    <col min="14448" max="14448" width="8.44140625" style="1" bestFit="1" customWidth="1"/>
    <col min="14449" max="14449" width="3.109375" style="1" bestFit="1" customWidth="1"/>
    <col min="14450" max="14450" width="5.21875" style="1" bestFit="1" customWidth="1"/>
    <col min="14451" max="14451" width="6.33203125" style="1" bestFit="1" customWidth="1"/>
    <col min="14452" max="14452" width="7.44140625" style="1" bestFit="1" customWidth="1"/>
    <col min="14453" max="14454" width="8.88671875" style="1"/>
    <col min="14455" max="14455" width="5.44140625" style="1" bestFit="1" customWidth="1"/>
    <col min="14456" max="14456" width="7.109375" style="1" bestFit="1" customWidth="1"/>
    <col min="14457" max="14460" width="5.21875" style="1" bestFit="1" customWidth="1"/>
    <col min="14461" max="14461" width="8.44140625" style="1" bestFit="1" customWidth="1"/>
    <col min="14462" max="14592" width="8.88671875" style="1"/>
    <col min="14593" max="14593" width="5.44140625" style="1" bestFit="1" customWidth="1"/>
    <col min="14594" max="14596" width="5.21875" style="1" bestFit="1" customWidth="1"/>
    <col min="14597" max="14597" width="7.44140625" style="1" bestFit="1" customWidth="1"/>
    <col min="14598" max="14598" width="5.88671875" style="1" bestFit="1" customWidth="1"/>
    <col min="14599" max="14605" width="5.21875" style="1" bestFit="1" customWidth="1"/>
    <col min="14606" max="14606" width="7.44140625" style="1" bestFit="1" customWidth="1"/>
    <col min="14607" max="14613" width="5.21875" style="1" bestFit="1" customWidth="1"/>
    <col min="14614" max="14614" width="7.44140625" style="1" bestFit="1" customWidth="1"/>
    <col min="14615" max="14622" width="5.21875" style="1" bestFit="1" customWidth="1"/>
    <col min="14623" max="14623" width="7.44140625" style="1" bestFit="1" customWidth="1"/>
    <col min="14624" max="14627" width="5.21875" style="1" bestFit="1" customWidth="1"/>
    <col min="14628" max="14628" width="5.21875" style="1" customWidth="1"/>
    <col min="14629" max="14630" width="5.21875" style="1" bestFit="1" customWidth="1"/>
    <col min="14631" max="14631" width="7.44140625" style="1" bestFit="1" customWidth="1"/>
    <col min="14632" max="14636" width="5.21875" style="1" bestFit="1" customWidth="1"/>
    <col min="14637" max="14637" width="5.21875" style="1" customWidth="1"/>
    <col min="14638" max="14640" width="5.21875" style="1" bestFit="1" customWidth="1"/>
    <col min="14641" max="14641" width="7.44140625" style="1" bestFit="1" customWidth="1"/>
    <col min="14642" max="14647" width="5.21875" style="1" bestFit="1" customWidth="1"/>
    <col min="14648" max="14648" width="5.6640625" style="1" bestFit="1" customWidth="1"/>
    <col min="14649" max="14649" width="7.44140625" style="1" bestFit="1" customWidth="1"/>
    <col min="14650" max="14657" width="5.21875" style="1" bestFit="1" customWidth="1"/>
    <col min="14658" max="14658" width="7.44140625" style="1" bestFit="1" customWidth="1"/>
    <col min="14659" max="14661" width="5.21875" style="1" bestFit="1" customWidth="1"/>
    <col min="14662" max="14662" width="6.21875" style="1" bestFit="1" customWidth="1"/>
    <col min="14663" max="14663" width="5.21875" style="1" bestFit="1" customWidth="1"/>
    <col min="14664" max="14664" width="6.21875" style="1" bestFit="1" customWidth="1"/>
    <col min="14665" max="14666" width="5.21875" style="1" bestFit="1" customWidth="1"/>
    <col min="14667" max="14667" width="7.44140625" style="1" bestFit="1" customWidth="1"/>
    <col min="14668" max="14670" width="5.21875" style="1" bestFit="1" customWidth="1"/>
    <col min="14671" max="14675" width="5.21875" style="1" customWidth="1"/>
    <col min="14676" max="14683" width="6.88671875" style="1" bestFit="1" customWidth="1"/>
    <col min="14684" max="14685" width="5.21875" style="1" customWidth="1"/>
    <col min="14686" max="14686" width="7.44140625" style="1" bestFit="1" customWidth="1"/>
    <col min="14687" max="14690" width="6.88671875" style="1" bestFit="1" customWidth="1"/>
    <col min="14691" max="14692" width="6.88671875" style="1" customWidth="1"/>
    <col min="14693" max="14693" width="6.88671875" style="1" bestFit="1" customWidth="1"/>
    <col min="14694" max="14696" width="6.88671875" style="1" customWidth="1"/>
    <col min="14697" max="14698" width="6.88671875" style="1" bestFit="1" customWidth="1"/>
    <col min="14699" max="14701" width="6.88671875" style="1" customWidth="1"/>
    <col min="14702" max="14702" width="5.21875" style="1" bestFit="1" customWidth="1"/>
    <col min="14703" max="14703" width="8.44140625" style="1" customWidth="1"/>
    <col min="14704" max="14704" width="8.44140625" style="1" bestFit="1" customWidth="1"/>
    <col min="14705" max="14705" width="3.109375" style="1" bestFit="1" customWidth="1"/>
    <col min="14706" max="14706" width="5.21875" style="1" bestFit="1" customWidth="1"/>
    <col min="14707" max="14707" width="6.33203125" style="1" bestFit="1" customWidth="1"/>
    <col min="14708" max="14708" width="7.44140625" style="1" bestFit="1" customWidth="1"/>
    <col min="14709" max="14710" width="8.88671875" style="1"/>
    <col min="14711" max="14711" width="5.44140625" style="1" bestFit="1" customWidth="1"/>
    <col min="14712" max="14712" width="7.109375" style="1" bestFit="1" customWidth="1"/>
    <col min="14713" max="14716" width="5.21875" style="1" bestFit="1" customWidth="1"/>
    <col min="14717" max="14717" width="8.44140625" style="1" bestFit="1" customWidth="1"/>
    <col min="14718" max="14848" width="8.88671875" style="1"/>
    <col min="14849" max="14849" width="5.44140625" style="1" bestFit="1" customWidth="1"/>
    <col min="14850" max="14852" width="5.21875" style="1" bestFit="1" customWidth="1"/>
    <col min="14853" max="14853" width="7.44140625" style="1" bestFit="1" customWidth="1"/>
    <col min="14854" max="14854" width="5.88671875" style="1" bestFit="1" customWidth="1"/>
    <col min="14855" max="14861" width="5.21875" style="1" bestFit="1" customWidth="1"/>
    <col min="14862" max="14862" width="7.44140625" style="1" bestFit="1" customWidth="1"/>
    <col min="14863" max="14869" width="5.21875" style="1" bestFit="1" customWidth="1"/>
    <col min="14870" max="14870" width="7.44140625" style="1" bestFit="1" customWidth="1"/>
    <col min="14871" max="14878" width="5.21875" style="1" bestFit="1" customWidth="1"/>
    <col min="14879" max="14879" width="7.44140625" style="1" bestFit="1" customWidth="1"/>
    <col min="14880" max="14883" width="5.21875" style="1" bestFit="1" customWidth="1"/>
    <col min="14884" max="14884" width="5.21875" style="1" customWidth="1"/>
    <col min="14885" max="14886" width="5.21875" style="1" bestFit="1" customWidth="1"/>
    <col min="14887" max="14887" width="7.44140625" style="1" bestFit="1" customWidth="1"/>
    <col min="14888" max="14892" width="5.21875" style="1" bestFit="1" customWidth="1"/>
    <col min="14893" max="14893" width="5.21875" style="1" customWidth="1"/>
    <col min="14894" max="14896" width="5.21875" style="1" bestFit="1" customWidth="1"/>
    <col min="14897" max="14897" width="7.44140625" style="1" bestFit="1" customWidth="1"/>
    <col min="14898" max="14903" width="5.21875" style="1" bestFit="1" customWidth="1"/>
    <col min="14904" max="14904" width="5.6640625" style="1" bestFit="1" customWidth="1"/>
    <col min="14905" max="14905" width="7.44140625" style="1" bestFit="1" customWidth="1"/>
    <col min="14906" max="14913" width="5.21875" style="1" bestFit="1" customWidth="1"/>
    <col min="14914" max="14914" width="7.44140625" style="1" bestFit="1" customWidth="1"/>
    <col min="14915" max="14917" width="5.21875" style="1" bestFit="1" customWidth="1"/>
    <col min="14918" max="14918" width="6.21875" style="1" bestFit="1" customWidth="1"/>
    <col min="14919" max="14919" width="5.21875" style="1" bestFit="1" customWidth="1"/>
    <col min="14920" max="14920" width="6.21875" style="1" bestFit="1" customWidth="1"/>
    <col min="14921" max="14922" width="5.21875" style="1" bestFit="1" customWidth="1"/>
    <col min="14923" max="14923" width="7.44140625" style="1" bestFit="1" customWidth="1"/>
    <col min="14924" max="14926" width="5.21875" style="1" bestFit="1" customWidth="1"/>
    <col min="14927" max="14931" width="5.21875" style="1" customWidth="1"/>
    <col min="14932" max="14939" width="6.88671875" style="1" bestFit="1" customWidth="1"/>
    <col min="14940" max="14941" width="5.21875" style="1" customWidth="1"/>
    <col min="14942" max="14942" width="7.44140625" style="1" bestFit="1" customWidth="1"/>
    <col min="14943" max="14946" width="6.88671875" style="1" bestFit="1" customWidth="1"/>
    <col min="14947" max="14948" width="6.88671875" style="1" customWidth="1"/>
    <col min="14949" max="14949" width="6.88671875" style="1" bestFit="1" customWidth="1"/>
    <col min="14950" max="14952" width="6.88671875" style="1" customWidth="1"/>
    <col min="14953" max="14954" width="6.88671875" style="1" bestFit="1" customWidth="1"/>
    <col min="14955" max="14957" width="6.88671875" style="1" customWidth="1"/>
    <col min="14958" max="14958" width="5.21875" style="1" bestFit="1" customWidth="1"/>
    <col min="14959" max="14959" width="8.44140625" style="1" customWidth="1"/>
    <col min="14960" max="14960" width="8.44140625" style="1" bestFit="1" customWidth="1"/>
    <col min="14961" max="14961" width="3.109375" style="1" bestFit="1" customWidth="1"/>
    <col min="14962" max="14962" width="5.21875" style="1" bestFit="1" customWidth="1"/>
    <col min="14963" max="14963" width="6.33203125" style="1" bestFit="1" customWidth="1"/>
    <col min="14964" max="14964" width="7.44140625" style="1" bestFit="1" customWidth="1"/>
    <col min="14965" max="14966" width="8.88671875" style="1"/>
    <col min="14967" max="14967" width="5.44140625" style="1" bestFit="1" customWidth="1"/>
    <col min="14968" max="14968" width="7.109375" style="1" bestFit="1" customWidth="1"/>
    <col min="14969" max="14972" width="5.21875" style="1" bestFit="1" customWidth="1"/>
    <col min="14973" max="14973" width="8.44140625" style="1" bestFit="1" customWidth="1"/>
    <col min="14974" max="15104" width="8.88671875" style="1"/>
    <col min="15105" max="15105" width="5.44140625" style="1" bestFit="1" customWidth="1"/>
    <col min="15106" max="15108" width="5.21875" style="1" bestFit="1" customWidth="1"/>
    <col min="15109" max="15109" width="7.44140625" style="1" bestFit="1" customWidth="1"/>
    <col min="15110" max="15110" width="5.88671875" style="1" bestFit="1" customWidth="1"/>
    <col min="15111" max="15117" width="5.21875" style="1" bestFit="1" customWidth="1"/>
    <col min="15118" max="15118" width="7.44140625" style="1" bestFit="1" customWidth="1"/>
    <col min="15119" max="15125" width="5.21875" style="1" bestFit="1" customWidth="1"/>
    <col min="15126" max="15126" width="7.44140625" style="1" bestFit="1" customWidth="1"/>
    <col min="15127" max="15134" width="5.21875" style="1" bestFit="1" customWidth="1"/>
    <col min="15135" max="15135" width="7.44140625" style="1" bestFit="1" customWidth="1"/>
    <col min="15136" max="15139" width="5.21875" style="1" bestFit="1" customWidth="1"/>
    <col min="15140" max="15140" width="5.21875" style="1" customWidth="1"/>
    <col min="15141" max="15142" width="5.21875" style="1" bestFit="1" customWidth="1"/>
    <col min="15143" max="15143" width="7.44140625" style="1" bestFit="1" customWidth="1"/>
    <col min="15144" max="15148" width="5.21875" style="1" bestFit="1" customWidth="1"/>
    <col min="15149" max="15149" width="5.21875" style="1" customWidth="1"/>
    <col min="15150" max="15152" width="5.21875" style="1" bestFit="1" customWidth="1"/>
    <col min="15153" max="15153" width="7.44140625" style="1" bestFit="1" customWidth="1"/>
    <col min="15154" max="15159" width="5.21875" style="1" bestFit="1" customWidth="1"/>
    <col min="15160" max="15160" width="5.6640625" style="1" bestFit="1" customWidth="1"/>
    <col min="15161" max="15161" width="7.44140625" style="1" bestFit="1" customWidth="1"/>
    <col min="15162" max="15169" width="5.21875" style="1" bestFit="1" customWidth="1"/>
    <col min="15170" max="15170" width="7.44140625" style="1" bestFit="1" customWidth="1"/>
    <col min="15171" max="15173" width="5.21875" style="1" bestFit="1" customWidth="1"/>
    <col min="15174" max="15174" width="6.21875" style="1" bestFit="1" customWidth="1"/>
    <col min="15175" max="15175" width="5.21875" style="1" bestFit="1" customWidth="1"/>
    <col min="15176" max="15176" width="6.21875" style="1" bestFit="1" customWidth="1"/>
    <col min="15177" max="15178" width="5.21875" style="1" bestFit="1" customWidth="1"/>
    <col min="15179" max="15179" width="7.44140625" style="1" bestFit="1" customWidth="1"/>
    <col min="15180" max="15182" width="5.21875" style="1" bestFit="1" customWidth="1"/>
    <col min="15183" max="15187" width="5.21875" style="1" customWidth="1"/>
    <col min="15188" max="15195" width="6.88671875" style="1" bestFit="1" customWidth="1"/>
    <col min="15196" max="15197" width="5.21875" style="1" customWidth="1"/>
    <col min="15198" max="15198" width="7.44140625" style="1" bestFit="1" customWidth="1"/>
    <col min="15199" max="15202" width="6.88671875" style="1" bestFit="1" customWidth="1"/>
    <col min="15203" max="15204" width="6.88671875" style="1" customWidth="1"/>
    <col min="15205" max="15205" width="6.88671875" style="1" bestFit="1" customWidth="1"/>
    <col min="15206" max="15208" width="6.88671875" style="1" customWidth="1"/>
    <col min="15209" max="15210" width="6.88671875" style="1" bestFit="1" customWidth="1"/>
    <col min="15211" max="15213" width="6.88671875" style="1" customWidth="1"/>
    <col min="15214" max="15214" width="5.21875" style="1" bestFit="1" customWidth="1"/>
    <col min="15215" max="15215" width="8.44140625" style="1" customWidth="1"/>
    <col min="15216" max="15216" width="8.44140625" style="1" bestFit="1" customWidth="1"/>
    <col min="15217" max="15217" width="3.109375" style="1" bestFit="1" customWidth="1"/>
    <col min="15218" max="15218" width="5.21875" style="1" bestFit="1" customWidth="1"/>
    <col min="15219" max="15219" width="6.33203125" style="1" bestFit="1" customWidth="1"/>
    <col min="15220" max="15220" width="7.44140625" style="1" bestFit="1" customWidth="1"/>
    <col min="15221" max="15222" width="8.88671875" style="1"/>
    <col min="15223" max="15223" width="5.44140625" style="1" bestFit="1" customWidth="1"/>
    <col min="15224" max="15224" width="7.109375" style="1" bestFit="1" customWidth="1"/>
    <col min="15225" max="15228" width="5.21875" style="1" bestFit="1" customWidth="1"/>
    <col min="15229" max="15229" width="8.44140625" style="1" bestFit="1" customWidth="1"/>
    <col min="15230" max="15360" width="8.88671875" style="1"/>
    <col min="15361" max="15361" width="5.44140625" style="1" bestFit="1" customWidth="1"/>
    <col min="15362" max="15364" width="5.21875" style="1" bestFit="1" customWidth="1"/>
    <col min="15365" max="15365" width="7.44140625" style="1" bestFit="1" customWidth="1"/>
    <col min="15366" max="15366" width="5.88671875" style="1" bestFit="1" customWidth="1"/>
    <col min="15367" max="15373" width="5.21875" style="1" bestFit="1" customWidth="1"/>
    <col min="15374" max="15374" width="7.44140625" style="1" bestFit="1" customWidth="1"/>
    <col min="15375" max="15381" width="5.21875" style="1" bestFit="1" customWidth="1"/>
    <col min="15382" max="15382" width="7.44140625" style="1" bestFit="1" customWidth="1"/>
    <col min="15383" max="15390" width="5.21875" style="1" bestFit="1" customWidth="1"/>
    <col min="15391" max="15391" width="7.44140625" style="1" bestFit="1" customWidth="1"/>
    <col min="15392" max="15395" width="5.21875" style="1" bestFit="1" customWidth="1"/>
    <col min="15396" max="15396" width="5.21875" style="1" customWidth="1"/>
    <col min="15397" max="15398" width="5.21875" style="1" bestFit="1" customWidth="1"/>
    <col min="15399" max="15399" width="7.44140625" style="1" bestFit="1" customWidth="1"/>
    <col min="15400" max="15404" width="5.21875" style="1" bestFit="1" customWidth="1"/>
    <col min="15405" max="15405" width="5.21875" style="1" customWidth="1"/>
    <col min="15406" max="15408" width="5.21875" style="1" bestFit="1" customWidth="1"/>
    <col min="15409" max="15409" width="7.44140625" style="1" bestFit="1" customWidth="1"/>
    <col min="15410" max="15415" width="5.21875" style="1" bestFit="1" customWidth="1"/>
    <col min="15416" max="15416" width="5.6640625" style="1" bestFit="1" customWidth="1"/>
    <col min="15417" max="15417" width="7.44140625" style="1" bestFit="1" customWidth="1"/>
    <col min="15418" max="15425" width="5.21875" style="1" bestFit="1" customWidth="1"/>
    <col min="15426" max="15426" width="7.44140625" style="1" bestFit="1" customWidth="1"/>
    <col min="15427" max="15429" width="5.21875" style="1" bestFit="1" customWidth="1"/>
    <col min="15430" max="15430" width="6.21875" style="1" bestFit="1" customWidth="1"/>
    <col min="15431" max="15431" width="5.21875" style="1" bestFit="1" customWidth="1"/>
    <col min="15432" max="15432" width="6.21875" style="1" bestFit="1" customWidth="1"/>
    <col min="15433" max="15434" width="5.21875" style="1" bestFit="1" customWidth="1"/>
    <col min="15435" max="15435" width="7.44140625" style="1" bestFit="1" customWidth="1"/>
    <col min="15436" max="15438" width="5.21875" style="1" bestFit="1" customWidth="1"/>
    <col min="15439" max="15443" width="5.21875" style="1" customWidth="1"/>
    <col min="15444" max="15451" width="6.88671875" style="1" bestFit="1" customWidth="1"/>
    <col min="15452" max="15453" width="5.21875" style="1" customWidth="1"/>
    <col min="15454" max="15454" width="7.44140625" style="1" bestFit="1" customWidth="1"/>
    <col min="15455" max="15458" width="6.88671875" style="1" bestFit="1" customWidth="1"/>
    <col min="15459" max="15460" width="6.88671875" style="1" customWidth="1"/>
    <col min="15461" max="15461" width="6.88671875" style="1" bestFit="1" customWidth="1"/>
    <col min="15462" max="15464" width="6.88671875" style="1" customWidth="1"/>
    <col min="15465" max="15466" width="6.88671875" style="1" bestFit="1" customWidth="1"/>
    <col min="15467" max="15469" width="6.88671875" style="1" customWidth="1"/>
    <col min="15470" max="15470" width="5.21875" style="1" bestFit="1" customWidth="1"/>
    <col min="15471" max="15471" width="8.44140625" style="1" customWidth="1"/>
    <col min="15472" max="15472" width="8.44140625" style="1" bestFit="1" customWidth="1"/>
    <col min="15473" max="15473" width="3.109375" style="1" bestFit="1" customWidth="1"/>
    <col min="15474" max="15474" width="5.21875" style="1" bestFit="1" customWidth="1"/>
    <col min="15475" max="15475" width="6.33203125" style="1" bestFit="1" customWidth="1"/>
    <col min="15476" max="15476" width="7.44140625" style="1" bestFit="1" customWidth="1"/>
    <col min="15477" max="15478" width="8.88671875" style="1"/>
    <col min="15479" max="15479" width="5.44140625" style="1" bestFit="1" customWidth="1"/>
    <col min="15480" max="15480" width="7.109375" style="1" bestFit="1" customWidth="1"/>
    <col min="15481" max="15484" width="5.21875" style="1" bestFit="1" customWidth="1"/>
    <col min="15485" max="15485" width="8.44140625" style="1" bestFit="1" customWidth="1"/>
    <col min="15486" max="15616" width="8.88671875" style="1"/>
    <col min="15617" max="15617" width="5.44140625" style="1" bestFit="1" customWidth="1"/>
    <col min="15618" max="15620" width="5.21875" style="1" bestFit="1" customWidth="1"/>
    <col min="15621" max="15621" width="7.44140625" style="1" bestFit="1" customWidth="1"/>
    <col min="15622" max="15622" width="5.88671875" style="1" bestFit="1" customWidth="1"/>
    <col min="15623" max="15629" width="5.21875" style="1" bestFit="1" customWidth="1"/>
    <col min="15630" max="15630" width="7.44140625" style="1" bestFit="1" customWidth="1"/>
    <col min="15631" max="15637" width="5.21875" style="1" bestFit="1" customWidth="1"/>
    <col min="15638" max="15638" width="7.44140625" style="1" bestFit="1" customWidth="1"/>
    <col min="15639" max="15646" width="5.21875" style="1" bestFit="1" customWidth="1"/>
    <col min="15647" max="15647" width="7.44140625" style="1" bestFit="1" customWidth="1"/>
    <col min="15648" max="15651" width="5.21875" style="1" bestFit="1" customWidth="1"/>
    <col min="15652" max="15652" width="5.21875" style="1" customWidth="1"/>
    <col min="15653" max="15654" width="5.21875" style="1" bestFit="1" customWidth="1"/>
    <col min="15655" max="15655" width="7.44140625" style="1" bestFit="1" customWidth="1"/>
    <col min="15656" max="15660" width="5.21875" style="1" bestFit="1" customWidth="1"/>
    <col min="15661" max="15661" width="5.21875" style="1" customWidth="1"/>
    <col min="15662" max="15664" width="5.21875" style="1" bestFit="1" customWidth="1"/>
    <col min="15665" max="15665" width="7.44140625" style="1" bestFit="1" customWidth="1"/>
    <col min="15666" max="15671" width="5.21875" style="1" bestFit="1" customWidth="1"/>
    <col min="15672" max="15672" width="5.6640625" style="1" bestFit="1" customWidth="1"/>
    <col min="15673" max="15673" width="7.44140625" style="1" bestFit="1" customWidth="1"/>
    <col min="15674" max="15681" width="5.21875" style="1" bestFit="1" customWidth="1"/>
    <col min="15682" max="15682" width="7.44140625" style="1" bestFit="1" customWidth="1"/>
    <col min="15683" max="15685" width="5.21875" style="1" bestFit="1" customWidth="1"/>
    <col min="15686" max="15686" width="6.21875" style="1" bestFit="1" customWidth="1"/>
    <col min="15687" max="15687" width="5.21875" style="1" bestFit="1" customWidth="1"/>
    <col min="15688" max="15688" width="6.21875" style="1" bestFit="1" customWidth="1"/>
    <col min="15689" max="15690" width="5.21875" style="1" bestFit="1" customWidth="1"/>
    <col min="15691" max="15691" width="7.44140625" style="1" bestFit="1" customWidth="1"/>
    <col min="15692" max="15694" width="5.21875" style="1" bestFit="1" customWidth="1"/>
    <col min="15695" max="15699" width="5.21875" style="1" customWidth="1"/>
    <col min="15700" max="15707" width="6.88671875" style="1" bestFit="1" customWidth="1"/>
    <col min="15708" max="15709" width="5.21875" style="1" customWidth="1"/>
    <col min="15710" max="15710" width="7.44140625" style="1" bestFit="1" customWidth="1"/>
    <col min="15711" max="15714" width="6.88671875" style="1" bestFit="1" customWidth="1"/>
    <col min="15715" max="15716" width="6.88671875" style="1" customWidth="1"/>
    <col min="15717" max="15717" width="6.88671875" style="1" bestFit="1" customWidth="1"/>
    <col min="15718" max="15720" width="6.88671875" style="1" customWidth="1"/>
    <col min="15721" max="15722" width="6.88671875" style="1" bestFit="1" customWidth="1"/>
    <col min="15723" max="15725" width="6.88671875" style="1" customWidth="1"/>
    <col min="15726" max="15726" width="5.21875" style="1" bestFit="1" customWidth="1"/>
    <col min="15727" max="15727" width="8.44140625" style="1" customWidth="1"/>
    <col min="15728" max="15728" width="8.44140625" style="1" bestFit="1" customWidth="1"/>
    <col min="15729" max="15729" width="3.109375" style="1" bestFit="1" customWidth="1"/>
    <col min="15730" max="15730" width="5.21875" style="1" bestFit="1" customWidth="1"/>
    <col min="15731" max="15731" width="6.33203125" style="1" bestFit="1" customWidth="1"/>
    <col min="15732" max="15732" width="7.44140625" style="1" bestFit="1" customWidth="1"/>
    <col min="15733" max="15734" width="8.88671875" style="1"/>
    <col min="15735" max="15735" width="5.44140625" style="1" bestFit="1" customWidth="1"/>
    <col min="15736" max="15736" width="7.109375" style="1" bestFit="1" customWidth="1"/>
    <col min="15737" max="15740" width="5.21875" style="1" bestFit="1" customWidth="1"/>
    <col min="15741" max="15741" width="8.44140625" style="1" bestFit="1" customWidth="1"/>
    <col min="15742" max="15872" width="8.88671875" style="1"/>
    <col min="15873" max="15873" width="5.44140625" style="1" bestFit="1" customWidth="1"/>
    <col min="15874" max="15876" width="5.21875" style="1" bestFit="1" customWidth="1"/>
    <col min="15877" max="15877" width="7.44140625" style="1" bestFit="1" customWidth="1"/>
    <col min="15878" max="15878" width="5.88671875" style="1" bestFit="1" customWidth="1"/>
    <col min="15879" max="15885" width="5.21875" style="1" bestFit="1" customWidth="1"/>
    <col min="15886" max="15886" width="7.44140625" style="1" bestFit="1" customWidth="1"/>
    <col min="15887" max="15893" width="5.21875" style="1" bestFit="1" customWidth="1"/>
    <col min="15894" max="15894" width="7.44140625" style="1" bestFit="1" customWidth="1"/>
    <col min="15895" max="15902" width="5.21875" style="1" bestFit="1" customWidth="1"/>
    <col min="15903" max="15903" width="7.44140625" style="1" bestFit="1" customWidth="1"/>
    <col min="15904" max="15907" width="5.21875" style="1" bestFit="1" customWidth="1"/>
    <col min="15908" max="15908" width="5.21875" style="1" customWidth="1"/>
    <col min="15909" max="15910" width="5.21875" style="1" bestFit="1" customWidth="1"/>
    <col min="15911" max="15911" width="7.44140625" style="1" bestFit="1" customWidth="1"/>
    <col min="15912" max="15916" width="5.21875" style="1" bestFit="1" customWidth="1"/>
    <col min="15917" max="15917" width="5.21875" style="1" customWidth="1"/>
    <col min="15918" max="15920" width="5.21875" style="1" bestFit="1" customWidth="1"/>
    <col min="15921" max="15921" width="7.44140625" style="1" bestFit="1" customWidth="1"/>
    <col min="15922" max="15927" width="5.21875" style="1" bestFit="1" customWidth="1"/>
    <col min="15928" max="15928" width="5.6640625" style="1" bestFit="1" customWidth="1"/>
    <col min="15929" max="15929" width="7.44140625" style="1" bestFit="1" customWidth="1"/>
    <col min="15930" max="15937" width="5.21875" style="1" bestFit="1" customWidth="1"/>
    <col min="15938" max="15938" width="7.44140625" style="1" bestFit="1" customWidth="1"/>
    <col min="15939" max="15941" width="5.21875" style="1" bestFit="1" customWidth="1"/>
    <col min="15942" max="15942" width="6.21875" style="1" bestFit="1" customWidth="1"/>
    <col min="15943" max="15943" width="5.21875" style="1" bestFit="1" customWidth="1"/>
    <col min="15944" max="15944" width="6.21875" style="1" bestFit="1" customWidth="1"/>
    <col min="15945" max="15946" width="5.21875" style="1" bestFit="1" customWidth="1"/>
    <col min="15947" max="15947" width="7.44140625" style="1" bestFit="1" customWidth="1"/>
    <col min="15948" max="15950" width="5.21875" style="1" bestFit="1" customWidth="1"/>
    <col min="15951" max="15955" width="5.21875" style="1" customWidth="1"/>
    <col min="15956" max="15963" width="6.88671875" style="1" bestFit="1" customWidth="1"/>
    <col min="15964" max="15965" width="5.21875" style="1" customWidth="1"/>
    <col min="15966" max="15966" width="7.44140625" style="1" bestFit="1" customWidth="1"/>
    <col min="15967" max="15970" width="6.88671875" style="1" bestFit="1" customWidth="1"/>
    <col min="15971" max="15972" width="6.88671875" style="1" customWidth="1"/>
    <col min="15973" max="15973" width="6.88671875" style="1" bestFit="1" customWidth="1"/>
    <col min="15974" max="15976" width="6.88671875" style="1" customWidth="1"/>
    <col min="15977" max="15978" width="6.88671875" style="1" bestFit="1" customWidth="1"/>
    <col min="15979" max="15981" width="6.88671875" style="1" customWidth="1"/>
    <col min="15982" max="15982" width="5.21875" style="1" bestFit="1" customWidth="1"/>
    <col min="15983" max="15983" width="8.44140625" style="1" customWidth="1"/>
    <col min="15984" max="15984" width="8.44140625" style="1" bestFit="1" customWidth="1"/>
    <col min="15985" max="15985" width="3.109375" style="1" bestFit="1" customWidth="1"/>
    <col min="15986" max="15986" width="5.21875" style="1" bestFit="1" customWidth="1"/>
    <col min="15987" max="15987" width="6.33203125" style="1" bestFit="1" customWidth="1"/>
    <col min="15988" max="15988" width="7.44140625" style="1" bestFit="1" customWidth="1"/>
    <col min="15989" max="15990" width="8.88671875" style="1"/>
    <col min="15991" max="15991" width="5.44140625" style="1" bestFit="1" customWidth="1"/>
    <col min="15992" max="15992" width="7.109375" style="1" bestFit="1" customWidth="1"/>
    <col min="15993" max="15996" width="5.21875" style="1" bestFit="1" customWidth="1"/>
    <col min="15997" max="15997" width="8.44140625" style="1" bestFit="1" customWidth="1"/>
    <col min="15998" max="16128" width="8.88671875" style="1"/>
    <col min="16129" max="16129" width="5.44140625" style="1" bestFit="1" customWidth="1"/>
    <col min="16130" max="16132" width="5.21875" style="1" bestFit="1" customWidth="1"/>
    <col min="16133" max="16133" width="7.44140625" style="1" bestFit="1" customWidth="1"/>
    <col min="16134" max="16134" width="5.88671875" style="1" bestFit="1" customWidth="1"/>
    <col min="16135" max="16141" width="5.21875" style="1" bestFit="1" customWidth="1"/>
    <col min="16142" max="16142" width="7.44140625" style="1" bestFit="1" customWidth="1"/>
    <col min="16143" max="16149" width="5.21875" style="1" bestFit="1" customWidth="1"/>
    <col min="16150" max="16150" width="7.44140625" style="1" bestFit="1" customWidth="1"/>
    <col min="16151" max="16158" width="5.21875" style="1" bestFit="1" customWidth="1"/>
    <col min="16159" max="16159" width="7.44140625" style="1" bestFit="1" customWidth="1"/>
    <col min="16160" max="16163" width="5.21875" style="1" bestFit="1" customWidth="1"/>
    <col min="16164" max="16164" width="5.21875" style="1" customWidth="1"/>
    <col min="16165" max="16166" width="5.21875" style="1" bestFit="1" customWidth="1"/>
    <col min="16167" max="16167" width="7.44140625" style="1" bestFit="1" customWidth="1"/>
    <col min="16168" max="16172" width="5.21875" style="1" bestFit="1" customWidth="1"/>
    <col min="16173" max="16173" width="5.21875" style="1" customWidth="1"/>
    <col min="16174" max="16176" width="5.21875" style="1" bestFit="1" customWidth="1"/>
    <col min="16177" max="16177" width="7.44140625" style="1" bestFit="1" customWidth="1"/>
    <col min="16178" max="16183" width="5.21875" style="1" bestFit="1" customWidth="1"/>
    <col min="16184" max="16184" width="5.6640625" style="1" bestFit="1" customWidth="1"/>
    <col min="16185" max="16185" width="7.44140625" style="1" bestFit="1" customWidth="1"/>
    <col min="16186" max="16193" width="5.21875" style="1" bestFit="1" customWidth="1"/>
    <col min="16194" max="16194" width="7.44140625" style="1" bestFit="1" customWidth="1"/>
    <col min="16195" max="16197" width="5.21875" style="1" bestFit="1" customWidth="1"/>
    <col min="16198" max="16198" width="6.21875" style="1" bestFit="1" customWidth="1"/>
    <col min="16199" max="16199" width="5.21875" style="1" bestFit="1" customWidth="1"/>
    <col min="16200" max="16200" width="6.21875" style="1" bestFit="1" customWidth="1"/>
    <col min="16201" max="16202" width="5.21875" style="1" bestFit="1" customWidth="1"/>
    <col min="16203" max="16203" width="7.44140625" style="1" bestFit="1" customWidth="1"/>
    <col min="16204" max="16206" width="5.21875" style="1" bestFit="1" customWidth="1"/>
    <col min="16207" max="16211" width="5.21875" style="1" customWidth="1"/>
    <col min="16212" max="16219" width="6.88671875" style="1" bestFit="1" customWidth="1"/>
    <col min="16220" max="16221" width="5.21875" style="1" customWidth="1"/>
    <col min="16222" max="16222" width="7.44140625" style="1" bestFit="1" customWidth="1"/>
    <col min="16223" max="16226" width="6.88671875" style="1" bestFit="1" customWidth="1"/>
    <col min="16227" max="16228" width="6.88671875" style="1" customWidth="1"/>
    <col min="16229" max="16229" width="6.88671875" style="1" bestFit="1" customWidth="1"/>
    <col min="16230" max="16232" width="6.88671875" style="1" customWidth="1"/>
    <col min="16233" max="16234" width="6.88671875" style="1" bestFit="1" customWidth="1"/>
    <col min="16235" max="16237" width="6.88671875" style="1" customWidth="1"/>
    <col min="16238" max="16238" width="5.21875" style="1" bestFit="1" customWidth="1"/>
    <col min="16239" max="16239" width="8.44140625" style="1" customWidth="1"/>
    <col min="16240" max="16240" width="8.44140625" style="1" bestFit="1" customWidth="1"/>
    <col min="16241" max="16241" width="3.109375" style="1" bestFit="1" customWidth="1"/>
    <col min="16242" max="16242" width="5.21875" style="1" bestFit="1" customWidth="1"/>
    <col min="16243" max="16243" width="6.33203125" style="1" bestFit="1" customWidth="1"/>
    <col min="16244" max="16244" width="7.44140625" style="1" bestFit="1" customWidth="1"/>
    <col min="16245" max="16246" width="8.88671875" style="1"/>
    <col min="16247" max="16247" width="5.44140625" style="1" bestFit="1" customWidth="1"/>
    <col min="16248" max="16248" width="7.109375" style="1" bestFit="1" customWidth="1"/>
    <col min="16249" max="16252" width="5.21875" style="1" bestFit="1" customWidth="1"/>
    <col min="16253" max="16253" width="8.44140625" style="1" bestFit="1" customWidth="1"/>
    <col min="16254" max="16384" width="8.88671875" style="1"/>
  </cols>
  <sheetData>
    <row r="1" spans="1:133">
      <c r="T1" s="59" t="s">
        <v>69</v>
      </c>
      <c r="BD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</row>
    <row r="2" spans="1:133" ht="13.8">
      <c r="A2" s="3">
        <v>2015</v>
      </c>
      <c r="B2" s="4">
        <v>42008</v>
      </c>
      <c r="C2" s="4">
        <v>42009</v>
      </c>
      <c r="D2" s="4">
        <v>42014</v>
      </c>
      <c r="E2" s="4">
        <v>42015</v>
      </c>
      <c r="F2" s="4">
        <v>42016</v>
      </c>
      <c r="G2" s="4">
        <v>42021</v>
      </c>
      <c r="H2" s="4">
        <v>42022</v>
      </c>
      <c r="I2" s="4">
        <v>42028</v>
      </c>
      <c r="J2" s="4">
        <v>42029</v>
      </c>
      <c r="K2" s="4">
        <v>42035</v>
      </c>
      <c r="L2" s="4">
        <v>42036</v>
      </c>
      <c r="M2" s="4">
        <v>42042</v>
      </c>
      <c r="N2" s="4">
        <v>42043</v>
      </c>
      <c r="O2" s="4">
        <v>42049</v>
      </c>
      <c r="P2" s="4">
        <v>42050</v>
      </c>
      <c r="Q2" s="4">
        <v>42056</v>
      </c>
      <c r="R2" s="4">
        <v>42057</v>
      </c>
      <c r="S2" s="4">
        <v>42063</v>
      </c>
      <c r="T2" s="4">
        <v>42064</v>
      </c>
      <c r="U2" s="4">
        <v>42070</v>
      </c>
      <c r="V2" s="4">
        <v>42071</v>
      </c>
      <c r="W2" s="4">
        <v>42077</v>
      </c>
      <c r="X2" s="4">
        <v>42078</v>
      </c>
      <c r="Y2" s="4">
        <v>42084</v>
      </c>
      <c r="Z2" s="4">
        <v>42085</v>
      </c>
      <c r="AA2" s="4">
        <v>42091</v>
      </c>
      <c r="AB2" s="4">
        <v>42092</v>
      </c>
      <c r="AC2" s="4">
        <v>42098</v>
      </c>
      <c r="AD2" s="4">
        <v>42099</v>
      </c>
      <c r="AE2" s="4">
        <v>42105</v>
      </c>
      <c r="AF2" s="4">
        <v>42106</v>
      </c>
      <c r="AG2" s="4">
        <v>42112</v>
      </c>
      <c r="AH2" s="4">
        <v>42113</v>
      </c>
      <c r="AI2" s="4">
        <v>42119</v>
      </c>
      <c r="AJ2" s="4">
        <v>42120</v>
      </c>
      <c r="AK2" s="4">
        <v>42126</v>
      </c>
      <c r="AL2" s="4">
        <v>42127</v>
      </c>
      <c r="AM2" s="4">
        <v>42133</v>
      </c>
      <c r="AN2" s="4">
        <v>42134</v>
      </c>
      <c r="AO2" s="4">
        <v>42140</v>
      </c>
      <c r="AP2" s="4">
        <v>42141</v>
      </c>
      <c r="AQ2" s="4">
        <v>42147</v>
      </c>
      <c r="AR2" s="4">
        <v>42148</v>
      </c>
      <c r="AS2" s="4">
        <v>42154</v>
      </c>
      <c r="AT2" s="4">
        <v>42155</v>
      </c>
      <c r="AU2" s="4">
        <v>42161</v>
      </c>
      <c r="AV2" s="4">
        <v>42162</v>
      </c>
      <c r="AW2" s="4">
        <v>42168</v>
      </c>
      <c r="AX2" s="4">
        <v>42169</v>
      </c>
      <c r="AY2" s="4">
        <v>42175</v>
      </c>
      <c r="AZ2" s="4">
        <v>42176</v>
      </c>
      <c r="BA2" s="4">
        <v>42182</v>
      </c>
      <c r="BB2" s="4">
        <v>42183</v>
      </c>
      <c r="BC2" s="4">
        <v>42189</v>
      </c>
      <c r="BD2" s="4">
        <v>42190</v>
      </c>
      <c r="BE2" s="4">
        <v>42196</v>
      </c>
      <c r="BF2" s="4">
        <v>42197</v>
      </c>
      <c r="BG2" s="4">
        <v>42203</v>
      </c>
      <c r="BH2" s="4">
        <v>42204</v>
      </c>
      <c r="BI2" s="4">
        <v>42210</v>
      </c>
      <c r="BJ2" s="4">
        <v>42211</v>
      </c>
      <c r="BK2" s="4">
        <v>42217</v>
      </c>
      <c r="BL2" s="4">
        <v>42218</v>
      </c>
      <c r="BM2" s="4">
        <v>42224</v>
      </c>
      <c r="BN2" s="4">
        <v>42225</v>
      </c>
      <c r="BO2" s="4">
        <v>42231</v>
      </c>
      <c r="BP2" s="4">
        <v>42232</v>
      </c>
      <c r="BQ2" s="4">
        <v>42238</v>
      </c>
      <c r="BR2" s="4">
        <v>42239</v>
      </c>
      <c r="BS2" s="4">
        <v>42245</v>
      </c>
      <c r="BT2" s="4">
        <v>42246</v>
      </c>
      <c r="BU2" s="4">
        <v>42252</v>
      </c>
      <c r="BV2" s="4">
        <v>42253</v>
      </c>
      <c r="BW2" s="4">
        <v>42259</v>
      </c>
      <c r="BX2" s="4">
        <v>42260</v>
      </c>
      <c r="BY2" s="4">
        <v>42266</v>
      </c>
      <c r="BZ2" s="4">
        <v>42267</v>
      </c>
      <c r="CA2" s="4">
        <v>42268</v>
      </c>
      <c r="CB2" s="4">
        <v>42273</v>
      </c>
      <c r="CC2" s="4">
        <v>42274</v>
      </c>
      <c r="CD2" s="4">
        <v>42280</v>
      </c>
      <c r="CE2" s="4">
        <v>42281</v>
      </c>
      <c r="CF2" s="4">
        <v>42287</v>
      </c>
      <c r="CG2" s="4">
        <v>42288</v>
      </c>
      <c r="CH2" s="4">
        <v>42289</v>
      </c>
      <c r="CI2" s="4">
        <v>42294</v>
      </c>
      <c r="CJ2" s="4">
        <v>42295</v>
      </c>
      <c r="CK2" s="4">
        <v>42301</v>
      </c>
      <c r="CL2" s="4">
        <v>42302</v>
      </c>
      <c r="CM2" s="4">
        <v>42308</v>
      </c>
      <c r="CN2" s="4">
        <v>42309</v>
      </c>
      <c r="CO2" s="4">
        <v>42315</v>
      </c>
      <c r="CP2" s="4">
        <v>42316</v>
      </c>
      <c r="CQ2" s="4">
        <v>42322</v>
      </c>
      <c r="CR2" s="4">
        <v>42323</v>
      </c>
      <c r="CS2" s="4">
        <v>42329</v>
      </c>
      <c r="CT2" s="4">
        <v>42330</v>
      </c>
      <c r="CU2" s="4">
        <v>42331</v>
      </c>
      <c r="CV2" s="4">
        <v>42336</v>
      </c>
      <c r="CW2" s="4">
        <v>42337</v>
      </c>
      <c r="CX2" s="4">
        <v>42343</v>
      </c>
      <c r="CY2" s="4">
        <v>42344</v>
      </c>
      <c r="CZ2" s="4">
        <v>42350</v>
      </c>
      <c r="DA2" s="4">
        <v>42351</v>
      </c>
      <c r="DB2" s="4">
        <v>42357</v>
      </c>
      <c r="DC2" s="4">
        <v>42358</v>
      </c>
      <c r="DD2" s="4">
        <v>42364</v>
      </c>
      <c r="DE2" s="4">
        <v>42365</v>
      </c>
      <c r="DF2" s="11">
        <f>COUNTA(B2:DE2)</f>
        <v>108</v>
      </c>
      <c r="DG2" s="4"/>
      <c r="DH2" s="4"/>
      <c r="DI2" s="4"/>
      <c r="DJ2" s="4"/>
      <c r="DK2" s="4"/>
      <c r="DL2" s="4"/>
      <c r="DM2" s="4"/>
      <c r="DN2" s="16"/>
      <c r="DO2" s="4"/>
      <c r="DP2" s="4"/>
      <c r="DQ2" s="4"/>
      <c r="DR2" s="4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</row>
    <row r="3" spans="1:133" ht="13.8">
      <c r="B3" s="7" t="s">
        <v>13</v>
      </c>
      <c r="C3" s="7" t="s">
        <v>13</v>
      </c>
      <c r="D3" s="7" t="s">
        <v>13</v>
      </c>
      <c r="E3" s="7" t="s">
        <v>13</v>
      </c>
      <c r="F3" s="7" t="s">
        <v>13</v>
      </c>
      <c r="G3" s="7" t="s">
        <v>13</v>
      </c>
      <c r="H3" s="7" t="s">
        <v>13</v>
      </c>
      <c r="I3" s="7" t="s">
        <v>13</v>
      </c>
      <c r="J3" s="7" t="s">
        <v>13</v>
      </c>
      <c r="K3" s="7" t="s">
        <v>70</v>
      </c>
      <c r="L3" s="7" t="s">
        <v>70</v>
      </c>
      <c r="M3" s="7" t="s">
        <v>70</v>
      </c>
      <c r="N3" s="7" t="s">
        <v>70</v>
      </c>
      <c r="O3" s="7" t="s">
        <v>70</v>
      </c>
      <c r="P3" s="7" t="s">
        <v>70</v>
      </c>
      <c r="Q3" s="7" t="s">
        <v>70</v>
      </c>
      <c r="R3" s="7" t="s">
        <v>70</v>
      </c>
      <c r="S3" s="7" t="s">
        <v>13</v>
      </c>
      <c r="T3" s="7" t="s">
        <v>13</v>
      </c>
      <c r="U3" s="7" t="s">
        <v>13</v>
      </c>
      <c r="V3" s="7" t="s">
        <v>13</v>
      </c>
      <c r="W3" s="7" t="s">
        <v>13</v>
      </c>
      <c r="X3" s="7" t="s">
        <v>13</v>
      </c>
      <c r="Y3" s="7" t="s">
        <v>13</v>
      </c>
      <c r="Z3" s="7" t="s">
        <v>13</v>
      </c>
      <c r="AA3" s="7" t="s">
        <v>13</v>
      </c>
      <c r="AB3" s="7" t="s">
        <v>13</v>
      </c>
      <c r="AC3" s="7" t="s">
        <v>13</v>
      </c>
      <c r="AD3" s="7" t="s">
        <v>13</v>
      </c>
      <c r="AE3" s="7" t="s">
        <v>13</v>
      </c>
      <c r="AF3" s="7" t="s">
        <v>13</v>
      </c>
      <c r="AG3" s="7" t="s">
        <v>13</v>
      </c>
      <c r="AH3" s="7" t="s">
        <v>13</v>
      </c>
      <c r="AI3" s="7" t="s">
        <v>70</v>
      </c>
      <c r="AJ3" s="7" t="s">
        <v>70</v>
      </c>
      <c r="AK3" s="7" t="s">
        <v>70</v>
      </c>
      <c r="AL3" s="7" t="s">
        <v>70</v>
      </c>
      <c r="AM3" s="7" t="s">
        <v>70</v>
      </c>
      <c r="AN3" s="7" t="s">
        <v>70</v>
      </c>
      <c r="AO3" s="7" t="s">
        <v>70</v>
      </c>
      <c r="AP3" s="7" t="s">
        <v>70</v>
      </c>
      <c r="AQ3" s="7" t="s">
        <v>70</v>
      </c>
      <c r="AR3" s="7" t="s">
        <v>70</v>
      </c>
      <c r="AS3" s="7" t="s">
        <v>70</v>
      </c>
      <c r="AT3" s="7" t="s">
        <v>70</v>
      </c>
      <c r="AU3" s="7" t="s">
        <v>70</v>
      </c>
      <c r="AV3" s="7" t="s">
        <v>70</v>
      </c>
      <c r="AW3" s="7" t="s">
        <v>70</v>
      </c>
      <c r="AX3" s="7" t="s">
        <v>70</v>
      </c>
      <c r="AY3" s="7" t="s">
        <v>70</v>
      </c>
      <c r="AZ3" s="7" t="s">
        <v>70</v>
      </c>
      <c r="BA3" s="7" t="s">
        <v>70</v>
      </c>
      <c r="BB3" s="7" t="s">
        <v>70</v>
      </c>
      <c r="BC3" s="7" t="s">
        <v>71</v>
      </c>
      <c r="BD3" s="7" t="s">
        <v>71</v>
      </c>
      <c r="BE3" s="7" t="s">
        <v>71</v>
      </c>
      <c r="BF3" s="7" t="s">
        <v>71</v>
      </c>
      <c r="BG3" s="7" t="s">
        <v>71</v>
      </c>
      <c r="BH3" s="7" t="s">
        <v>71</v>
      </c>
      <c r="BI3" s="7" t="s">
        <v>71</v>
      </c>
      <c r="BJ3" s="7" t="s">
        <v>71</v>
      </c>
      <c r="BK3" s="7" t="s">
        <v>72</v>
      </c>
      <c r="BL3" s="7" t="s">
        <v>72</v>
      </c>
      <c r="BM3" s="7" t="s">
        <v>72</v>
      </c>
      <c r="BN3" s="7" t="s">
        <v>72</v>
      </c>
      <c r="BO3" s="7" t="s">
        <v>72</v>
      </c>
      <c r="BP3" s="7" t="s">
        <v>72</v>
      </c>
      <c r="BQ3" s="7" t="s">
        <v>72</v>
      </c>
      <c r="BR3" s="7" t="s">
        <v>72</v>
      </c>
      <c r="BS3" s="7" t="s">
        <v>72</v>
      </c>
      <c r="BT3" s="7" t="s">
        <v>72</v>
      </c>
      <c r="BU3" s="7" t="s">
        <v>72</v>
      </c>
      <c r="BV3" s="7" t="s">
        <v>72</v>
      </c>
      <c r="BW3" s="7" t="s">
        <v>13</v>
      </c>
      <c r="BX3" s="7" t="s">
        <v>13</v>
      </c>
      <c r="BY3" s="7" t="s">
        <v>13</v>
      </c>
      <c r="BZ3" s="7" t="s">
        <v>13</v>
      </c>
      <c r="CA3" s="7" t="s">
        <v>13</v>
      </c>
      <c r="CB3" s="7" t="s">
        <v>13</v>
      </c>
      <c r="CC3" s="7" t="s">
        <v>13</v>
      </c>
      <c r="CD3" s="7" t="s">
        <v>13</v>
      </c>
      <c r="CE3" s="7" t="s">
        <v>13</v>
      </c>
      <c r="CF3" s="7" t="s">
        <v>70</v>
      </c>
      <c r="CG3" s="7" t="s">
        <v>70</v>
      </c>
      <c r="CH3" s="7" t="s">
        <v>70</v>
      </c>
      <c r="CI3" s="7" t="s">
        <v>70</v>
      </c>
      <c r="CJ3" s="7" t="s">
        <v>70</v>
      </c>
      <c r="CK3" s="7" t="s">
        <v>70</v>
      </c>
      <c r="CL3" s="7" t="s">
        <v>70</v>
      </c>
      <c r="CM3" s="7" t="s">
        <v>70</v>
      </c>
      <c r="CN3" s="7" t="s">
        <v>70</v>
      </c>
      <c r="CO3" s="7" t="s">
        <v>70</v>
      </c>
      <c r="CP3" s="7" t="s">
        <v>70</v>
      </c>
      <c r="CQ3" s="7" t="s">
        <v>70</v>
      </c>
      <c r="CR3" s="7" t="s">
        <v>70</v>
      </c>
      <c r="CS3" s="7" t="s">
        <v>70</v>
      </c>
      <c r="CT3" s="7" t="s">
        <v>70</v>
      </c>
      <c r="CU3" s="7" t="s">
        <v>70</v>
      </c>
      <c r="CV3" s="7" t="s">
        <v>70</v>
      </c>
      <c r="CW3" s="7" t="s">
        <v>70</v>
      </c>
      <c r="CX3" s="7" t="s">
        <v>13</v>
      </c>
      <c r="CY3" s="7" t="s">
        <v>13</v>
      </c>
      <c r="CZ3" s="21" t="s">
        <v>35</v>
      </c>
      <c r="DA3" s="21" t="s">
        <v>35</v>
      </c>
      <c r="DB3" s="21" t="s">
        <v>35</v>
      </c>
      <c r="DC3" s="21" t="s">
        <v>35</v>
      </c>
      <c r="DD3" s="21" t="s">
        <v>35</v>
      </c>
      <c r="DE3" s="21" t="s">
        <v>35</v>
      </c>
      <c r="DF3" s="11">
        <f>COUNTA(B3:DE3)</f>
        <v>108</v>
      </c>
      <c r="DP3" s="59" t="s">
        <v>73</v>
      </c>
      <c r="DQ3" s="17">
        <v>2</v>
      </c>
      <c r="DR3" s="17">
        <v>3</v>
      </c>
      <c r="DS3" s="17">
        <v>4</v>
      </c>
    </row>
    <row r="4" spans="1:133" ht="13.8">
      <c r="A4" s="2" t="s">
        <v>74</v>
      </c>
      <c r="B4" s="5">
        <v>2</v>
      </c>
      <c r="C4" s="5">
        <v>3</v>
      </c>
      <c r="D4" s="5">
        <v>3</v>
      </c>
      <c r="E4" s="5">
        <v>1</v>
      </c>
      <c r="F4" s="5">
        <v>8</v>
      </c>
      <c r="G4" s="5">
        <v>23</v>
      </c>
      <c r="H4" s="5">
        <v>13</v>
      </c>
      <c r="I4" s="5">
        <v>47</v>
      </c>
      <c r="J4" s="5">
        <v>9</v>
      </c>
      <c r="K4" s="5">
        <v>17</v>
      </c>
      <c r="L4" s="5">
        <v>13</v>
      </c>
      <c r="M4" s="5">
        <v>2</v>
      </c>
      <c r="N4" s="5">
        <v>104</v>
      </c>
      <c r="O4" s="5">
        <v>38</v>
      </c>
      <c r="P4" s="5">
        <v>1</v>
      </c>
      <c r="Q4" s="5">
        <v>1</v>
      </c>
      <c r="R4" s="5">
        <v>1</v>
      </c>
      <c r="S4" s="5">
        <v>51</v>
      </c>
      <c r="T4" s="5">
        <v>3</v>
      </c>
      <c r="U4" s="5">
        <v>3</v>
      </c>
      <c r="V4" s="5">
        <v>1</v>
      </c>
      <c r="W4" s="5">
        <v>1</v>
      </c>
      <c r="X4" s="5">
        <v>4</v>
      </c>
      <c r="Y4" s="5">
        <v>5</v>
      </c>
      <c r="Z4" s="5">
        <v>2</v>
      </c>
      <c r="AA4" s="5">
        <v>10</v>
      </c>
      <c r="AB4" s="5">
        <v>2</v>
      </c>
      <c r="AC4" s="5">
        <v>2</v>
      </c>
      <c r="AD4" s="5">
        <v>1</v>
      </c>
      <c r="AE4" s="60">
        <v>1</v>
      </c>
      <c r="AF4" s="5">
        <v>16</v>
      </c>
      <c r="AG4" s="5">
        <v>1</v>
      </c>
      <c r="AH4" s="5">
        <v>22</v>
      </c>
      <c r="AI4" s="5">
        <v>8</v>
      </c>
      <c r="AJ4" s="5">
        <v>10</v>
      </c>
      <c r="AK4" s="5">
        <v>52</v>
      </c>
      <c r="AL4" s="5">
        <v>8</v>
      </c>
      <c r="AM4" s="5">
        <v>77</v>
      </c>
      <c r="AN4" s="60">
        <v>13</v>
      </c>
      <c r="AO4" s="5">
        <v>4</v>
      </c>
      <c r="AP4" s="5">
        <v>4</v>
      </c>
      <c r="AQ4" s="5">
        <v>19</v>
      </c>
      <c r="AR4" s="5">
        <v>19</v>
      </c>
      <c r="AS4" s="5">
        <v>33</v>
      </c>
      <c r="AT4" s="5">
        <v>3</v>
      </c>
      <c r="AU4" s="5">
        <v>20</v>
      </c>
      <c r="AV4" s="5">
        <v>2</v>
      </c>
      <c r="AW4" s="5">
        <v>22</v>
      </c>
      <c r="AX4" s="5">
        <v>4</v>
      </c>
      <c r="AY4" s="5">
        <v>1</v>
      </c>
      <c r="AZ4" s="5">
        <v>3</v>
      </c>
      <c r="BA4" s="5">
        <v>7</v>
      </c>
      <c r="BB4" s="5">
        <v>17</v>
      </c>
      <c r="BC4" s="5">
        <v>16</v>
      </c>
      <c r="BD4" s="61">
        <v>2</v>
      </c>
      <c r="BE4" s="5">
        <v>4</v>
      </c>
      <c r="BF4" s="5">
        <v>28</v>
      </c>
      <c r="BG4" s="5">
        <v>1</v>
      </c>
      <c r="BH4" s="5">
        <v>22</v>
      </c>
      <c r="BI4" s="62" t="s">
        <v>75</v>
      </c>
      <c r="BJ4" s="62" t="s">
        <v>76</v>
      </c>
      <c r="BK4" s="62" t="s">
        <v>76</v>
      </c>
      <c r="BL4" s="62" t="s">
        <v>77</v>
      </c>
      <c r="BM4" s="5">
        <v>2</v>
      </c>
      <c r="BN4" s="62" t="s">
        <v>78</v>
      </c>
      <c r="BO4" s="62" t="s">
        <v>79</v>
      </c>
      <c r="BP4" s="62" t="s">
        <v>76</v>
      </c>
      <c r="BQ4" s="62" t="s">
        <v>77</v>
      </c>
      <c r="BR4" s="62" t="s">
        <v>77</v>
      </c>
      <c r="BS4" s="63" t="s">
        <v>76</v>
      </c>
      <c r="BT4" s="62" t="s">
        <v>80</v>
      </c>
      <c r="BU4" s="62" t="s">
        <v>81</v>
      </c>
      <c r="BV4" s="62" t="s">
        <v>77</v>
      </c>
      <c r="BW4" s="62" t="s">
        <v>77</v>
      </c>
      <c r="BX4" s="62" t="s">
        <v>82</v>
      </c>
      <c r="BY4" s="62" t="s">
        <v>83</v>
      </c>
      <c r="BZ4" s="62" t="s">
        <v>77</v>
      </c>
      <c r="CA4" s="62" t="s">
        <v>84</v>
      </c>
      <c r="CB4" s="64" t="s">
        <v>85</v>
      </c>
      <c r="CC4" s="64">
        <v>37</v>
      </c>
      <c r="CD4" s="62" t="s">
        <v>83</v>
      </c>
      <c r="CE4" s="61">
        <v>2</v>
      </c>
      <c r="CF4" s="62" t="s">
        <v>86</v>
      </c>
      <c r="CG4" s="61">
        <v>2</v>
      </c>
      <c r="CH4" s="62" t="s">
        <v>88</v>
      </c>
      <c r="CI4" s="62" t="s">
        <v>90</v>
      </c>
      <c r="CJ4" s="61">
        <v>2</v>
      </c>
      <c r="CK4" s="61">
        <v>4</v>
      </c>
      <c r="CL4" s="62" t="s">
        <v>85</v>
      </c>
      <c r="CM4" s="62" t="s">
        <v>76</v>
      </c>
      <c r="CN4" s="62" t="s">
        <v>82</v>
      </c>
      <c r="CO4" s="62" t="s">
        <v>76</v>
      </c>
      <c r="CP4" s="62" t="s">
        <v>83</v>
      </c>
      <c r="CQ4" s="61">
        <v>4</v>
      </c>
      <c r="CR4" s="61">
        <v>3</v>
      </c>
      <c r="CS4" s="62" t="s">
        <v>76</v>
      </c>
      <c r="CT4" s="62" t="s">
        <v>91</v>
      </c>
      <c r="CU4" s="63" t="s">
        <v>77</v>
      </c>
      <c r="CV4" s="62" t="s">
        <v>77</v>
      </c>
      <c r="CW4" s="62" t="s">
        <v>77</v>
      </c>
      <c r="CX4" s="61">
        <v>2</v>
      </c>
      <c r="CY4" s="62" t="s">
        <v>92</v>
      </c>
      <c r="CZ4" s="62" t="s">
        <v>77</v>
      </c>
      <c r="DA4" s="62" t="s">
        <v>77</v>
      </c>
      <c r="DB4" s="62" t="s">
        <v>93</v>
      </c>
      <c r="DC4" s="61">
        <v>4</v>
      </c>
      <c r="DD4" s="61">
        <v>2</v>
      </c>
      <c r="DE4" s="61">
        <v>2</v>
      </c>
      <c r="DF4" s="13">
        <v>3</v>
      </c>
      <c r="DL4" s="10"/>
      <c r="DO4" s="2" t="s">
        <v>74</v>
      </c>
      <c r="DP4" s="11">
        <f t="shared" ref="DP4:DP15" si="0">COUNTA(B4:DE4)</f>
        <v>108</v>
      </c>
      <c r="DQ4" s="2">
        <f t="shared" ref="DQ4:DQ15" si="1">COUNTIF(B4:DE4,"2")</f>
        <v>14</v>
      </c>
      <c r="DR4" s="2">
        <f t="shared" ref="DR4:DR15" si="2">COUNTIF(B4:DE4,"3")</f>
        <v>7</v>
      </c>
      <c r="DS4" s="2">
        <f>COUNTIF(B4:DE4,"4")</f>
        <v>8</v>
      </c>
      <c r="DT4" s="1">
        <f>SUM(DQ4:DS4)</f>
        <v>29</v>
      </c>
      <c r="DU4" s="15">
        <f>DT4/DP4</f>
        <v>0.26851851851851855</v>
      </c>
    </row>
    <row r="5" spans="1:133" ht="13.8">
      <c r="A5" s="2" t="s">
        <v>94</v>
      </c>
      <c r="B5" s="5">
        <v>1</v>
      </c>
      <c r="C5" s="5">
        <v>4</v>
      </c>
      <c r="D5" s="5">
        <v>10</v>
      </c>
      <c r="E5" s="5">
        <v>1</v>
      </c>
      <c r="F5" s="5">
        <v>1</v>
      </c>
      <c r="G5" s="5">
        <v>3</v>
      </c>
      <c r="H5" s="5">
        <v>4</v>
      </c>
      <c r="I5" s="5">
        <v>17</v>
      </c>
      <c r="J5" s="5">
        <v>15</v>
      </c>
      <c r="K5" s="5">
        <v>8</v>
      </c>
      <c r="L5" s="5">
        <v>97</v>
      </c>
      <c r="M5" s="5">
        <v>35</v>
      </c>
      <c r="N5" s="5">
        <v>8</v>
      </c>
      <c r="O5" s="5">
        <v>9</v>
      </c>
      <c r="P5" s="5">
        <v>15</v>
      </c>
      <c r="Q5" s="5">
        <v>2</v>
      </c>
      <c r="R5" s="5">
        <v>8</v>
      </c>
      <c r="S5" s="5">
        <v>15</v>
      </c>
      <c r="T5" s="5">
        <v>24</v>
      </c>
      <c r="U5" s="5">
        <v>1</v>
      </c>
      <c r="V5" s="5">
        <v>1</v>
      </c>
      <c r="W5" s="5">
        <v>27</v>
      </c>
      <c r="X5" s="5">
        <v>10</v>
      </c>
      <c r="Y5" s="5">
        <v>3</v>
      </c>
      <c r="Z5" s="5">
        <v>2</v>
      </c>
      <c r="AA5" s="5">
        <v>6</v>
      </c>
      <c r="AB5" s="5">
        <v>5</v>
      </c>
      <c r="AC5" s="5">
        <v>12</v>
      </c>
      <c r="AD5" s="5">
        <v>1</v>
      </c>
      <c r="AE5" s="60">
        <v>1</v>
      </c>
      <c r="AF5" s="5">
        <v>8</v>
      </c>
      <c r="AG5" s="5">
        <v>2</v>
      </c>
      <c r="AH5" s="5">
        <v>1</v>
      </c>
      <c r="AI5" s="5">
        <v>8</v>
      </c>
      <c r="AJ5" s="5">
        <v>11</v>
      </c>
      <c r="AK5" s="5">
        <v>38</v>
      </c>
      <c r="AL5" s="5">
        <v>1</v>
      </c>
      <c r="AM5" s="5">
        <v>6</v>
      </c>
      <c r="AN5" s="60">
        <v>8</v>
      </c>
      <c r="AO5" s="5">
        <v>3</v>
      </c>
      <c r="AP5" s="5">
        <v>3</v>
      </c>
      <c r="AQ5" s="5">
        <v>5</v>
      </c>
      <c r="AR5" s="5">
        <v>11</v>
      </c>
      <c r="AS5" s="5">
        <v>5</v>
      </c>
      <c r="AT5" s="5">
        <v>4</v>
      </c>
      <c r="AU5" s="5">
        <v>28</v>
      </c>
      <c r="AV5" s="5">
        <v>54</v>
      </c>
      <c r="AW5" s="5">
        <v>6</v>
      </c>
      <c r="AX5" s="5">
        <v>1</v>
      </c>
      <c r="AY5" s="5">
        <v>10</v>
      </c>
      <c r="AZ5" s="5">
        <v>21</v>
      </c>
      <c r="BA5" s="5">
        <v>2</v>
      </c>
      <c r="BB5" s="5">
        <v>3</v>
      </c>
      <c r="BC5" s="5">
        <v>7</v>
      </c>
      <c r="BD5" s="61">
        <v>2</v>
      </c>
      <c r="BE5" s="5">
        <v>34</v>
      </c>
      <c r="BF5" s="5">
        <v>28</v>
      </c>
      <c r="BG5" s="5">
        <v>21</v>
      </c>
      <c r="BH5" s="5">
        <v>55</v>
      </c>
      <c r="BI5" s="62" t="s">
        <v>95</v>
      </c>
      <c r="BJ5" s="62" t="s">
        <v>76</v>
      </c>
      <c r="BK5" s="62" t="s">
        <v>82</v>
      </c>
      <c r="BL5" s="5">
        <v>3</v>
      </c>
      <c r="BM5" s="62" t="s">
        <v>77</v>
      </c>
      <c r="BN5" s="62" t="s">
        <v>81</v>
      </c>
      <c r="BO5" s="62" t="s">
        <v>96</v>
      </c>
      <c r="BP5" s="62" t="s">
        <v>81</v>
      </c>
      <c r="BQ5" s="62" t="s">
        <v>78</v>
      </c>
      <c r="BR5" s="62" t="s">
        <v>96</v>
      </c>
      <c r="BS5" s="63" t="s">
        <v>86</v>
      </c>
      <c r="BT5" s="5">
        <v>2</v>
      </c>
      <c r="BU5" s="5">
        <v>3</v>
      </c>
      <c r="BV5" s="5">
        <v>3</v>
      </c>
      <c r="BW5" s="62" t="s">
        <v>97</v>
      </c>
      <c r="BX5" s="5">
        <v>4</v>
      </c>
      <c r="BY5" s="5">
        <v>4</v>
      </c>
      <c r="BZ5" s="5">
        <v>2</v>
      </c>
      <c r="CA5" s="62" t="s">
        <v>76</v>
      </c>
      <c r="CB5" s="64" t="s">
        <v>77</v>
      </c>
      <c r="CC5" s="61">
        <v>4</v>
      </c>
      <c r="CD5" s="62" t="s">
        <v>98</v>
      </c>
      <c r="CE5" s="62" t="s">
        <v>78</v>
      </c>
      <c r="CF5" s="62" t="s">
        <v>78</v>
      </c>
      <c r="CG5" s="62" t="s">
        <v>99</v>
      </c>
      <c r="CH5" s="62" t="s">
        <v>100</v>
      </c>
      <c r="CI5" s="62" t="s">
        <v>102</v>
      </c>
      <c r="CJ5" s="61">
        <v>3</v>
      </c>
      <c r="CK5" s="62" t="s">
        <v>103</v>
      </c>
      <c r="CL5" s="62" t="s">
        <v>77</v>
      </c>
      <c r="CM5" s="62" t="s">
        <v>77</v>
      </c>
      <c r="CN5" s="61">
        <v>4</v>
      </c>
      <c r="CO5" s="62" t="s">
        <v>81</v>
      </c>
      <c r="CP5" s="62" t="s">
        <v>76</v>
      </c>
      <c r="CQ5" s="61">
        <v>3</v>
      </c>
      <c r="CR5" s="62" t="s">
        <v>77</v>
      </c>
      <c r="CS5" s="62" t="s">
        <v>104</v>
      </c>
      <c r="CT5" s="62" t="s">
        <v>77</v>
      </c>
      <c r="CU5" s="63" t="s">
        <v>77</v>
      </c>
      <c r="CV5" s="62" t="s">
        <v>104</v>
      </c>
      <c r="CW5" s="62" t="s">
        <v>81</v>
      </c>
      <c r="CX5" s="61">
        <v>2</v>
      </c>
      <c r="CY5" s="61">
        <v>3</v>
      </c>
      <c r="CZ5" s="61">
        <v>2</v>
      </c>
      <c r="DA5" s="61">
        <v>3</v>
      </c>
      <c r="DB5" s="61">
        <v>4</v>
      </c>
      <c r="DC5" s="62" t="s">
        <v>77</v>
      </c>
      <c r="DD5" s="61">
        <v>3</v>
      </c>
      <c r="DE5" s="62" t="s">
        <v>76</v>
      </c>
      <c r="DL5" s="10"/>
      <c r="DO5" s="2" t="s">
        <v>94</v>
      </c>
      <c r="DP5" s="11">
        <f t="shared" si="0"/>
        <v>108</v>
      </c>
      <c r="DQ5" s="2">
        <f t="shared" si="1"/>
        <v>9</v>
      </c>
      <c r="DR5" s="2">
        <f t="shared" si="2"/>
        <v>13</v>
      </c>
      <c r="DS5" s="2">
        <f t="shared" ref="DS5:DS15" si="3">COUNTIF(B5:DE5,"4")</f>
        <v>8</v>
      </c>
      <c r="DT5" s="1">
        <f t="shared" ref="DT5:DT14" si="4">SUM(DQ5:DS5)</f>
        <v>30</v>
      </c>
      <c r="DU5" s="15">
        <f t="shared" ref="DU5:DU15" si="5">DT5/DP5</f>
        <v>0.27777777777777779</v>
      </c>
    </row>
    <row r="6" spans="1:133" ht="13.8">
      <c r="A6" s="2" t="s">
        <v>105</v>
      </c>
      <c r="B6" s="5">
        <v>4</v>
      </c>
      <c r="C6" s="5">
        <v>17</v>
      </c>
      <c r="D6" s="5">
        <v>33</v>
      </c>
      <c r="E6" s="5">
        <v>6</v>
      </c>
      <c r="F6" s="5">
        <v>3</v>
      </c>
      <c r="G6" s="5">
        <v>7</v>
      </c>
      <c r="H6" s="5">
        <v>18</v>
      </c>
      <c r="I6" s="5">
        <v>6</v>
      </c>
      <c r="J6" s="5">
        <v>22</v>
      </c>
      <c r="K6" s="5">
        <v>5</v>
      </c>
      <c r="L6" s="5">
        <v>17</v>
      </c>
      <c r="M6" s="5">
        <v>5</v>
      </c>
      <c r="N6" s="5">
        <v>2</v>
      </c>
      <c r="O6" s="5">
        <v>1</v>
      </c>
      <c r="P6" s="5">
        <v>14</v>
      </c>
      <c r="Q6" s="5">
        <v>44</v>
      </c>
      <c r="R6" s="5">
        <v>5</v>
      </c>
      <c r="S6" s="5">
        <v>10</v>
      </c>
      <c r="T6" s="5">
        <v>26</v>
      </c>
      <c r="U6" s="5">
        <v>33</v>
      </c>
      <c r="V6" s="5">
        <v>46</v>
      </c>
      <c r="W6" s="5">
        <v>1</v>
      </c>
      <c r="X6" s="5">
        <v>1</v>
      </c>
      <c r="Y6" s="5">
        <v>2</v>
      </c>
      <c r="Z6" s="5">
        <v>8</v>
      </c>
      <c r="AA6" s="5">
        <v>2</v>
      </c>
      <c r="AB6" s="5">
        <v>13</v>
      </c>
      <c r="AC6" s="5">
        <v>1</v>
      </c>
      <c r="AD6" s="5">
        <v>17</v>
      </c>
      <c r="AE6" s="60">
        <v>5</v>
      </c>
      <c r="AF6" s="5">
        <v>5</v>
      </c>
      <c r="AG6" s="5">
        <v>2</v>
      </c>
      <c r="AH6" s="5">
        <v>3</v>
      </c>
      <c r="AI6" s="5">
        <v>19</v>
      </c>
      <c r="AJ6" s="5">
        <v>1</v>
      </c>
      <c r="AK6" s="5">
        <v>3</v>
      </c>
      <c r="AL6" s="5">
        <v>7</v>
      </c>
      <c r="AM6" s="5">
        <v>4</v>
      </c>
      <c r="AN6" s="60">
        <v>55</v>
      </c>
      <c r="AO6" s="5">
        <v>3</v>
      </c>
      <c r="AP6" s="5">
        <v>1</v>
      </c>
      <c r="AQ6" s="5">
        <v>1</v>
      </c>
      <c r="AR6" s="5">
        <v>1</v>
      </c>
      <c r="AS6" s="5">
        <v>30</v>
      </c>
      <c r="AT6" s="5">
        <v>4</v>
      </c>
      <c r="AU6" s="5">
        <v>3</v>
      </c>
      <c r="AV6" s="5">
        <v>5</v>
      </c>
      <c r="AW6" s="5">
        <v>3</v>
      </c>
      <c r="AX6" s="5">
        <v>16</v>
      </c>
      <c r="AY6" s="5">
        <v>10</v>
      </c>
      <c r="AZ6" s="5">
        <v>8</v>
      </c>
      <c r="BA6" s="5">
        <v>22</v>
      </c>
      <c r="BB6" s="5">
        <v>5</v>
      </c>
      <c r="BC6" s="5">
        <v>7</v>
      </c>
      <c r="BD6" s="61">
        <v>9</v>
      </c>
      <c r="BE6" s="5">
        <v>9</v>
      </c>
      <c r="BF6" s="5">
        <v>65</v>
      </c>
      <c r="BG6" s="5">
        <v>2</v>
      </c>
      <c r="BH6" s="5">
        <v>69</v>
      </c>
      <c r="BI6" s="62" t="s">
        <v>76</v>
      </c>
      <c r="BJ6" s="62" t="s">
        <v>106</v>
      </c>
      <c r="BK6" s="62" t="s">
        <v>91</v>
      </c>
      <c r="BL6" s="62" t="s">
        <v>107</v>
      </c>
      <c r="BM6" s="62" t="s">
        <v>95</v>
      </c>
      <c r="BN6" s="62" t="s">
        <v>77</v>
      </c>
      <c r="BO6" s="62" t="s">
        <v>77</v>
      </c>
      <c r="BP6" s="5">
        <v>2</v>
      </c>
      <c r="BQ6" s="62" t="s">
        <v>98</v>
      </c>
      <c r="BR6" s="62" t="s">
        <v>108</v>
      </c>
      <c r="BS6" s="63" t="s">
        <v>109</v>
      </c>
      <c r="BT6" s="62" t="s">
        <v>104</v>
      </c>
      <c r="BU6" s="62" t="s">
        <v>81</v>
      </c>
      <c r="BV6" s="62" t="s">
        <v>96</v>
      </c>
      <c r="BW6" s="62" t="s">
        <v>81</v>
      </c>
      <c r="BX6" s="62" t="s">
        <v>110</v>
      </c>
      <c r="BY6" s="5">
        <v>3</v>
      </c>
      <c r="BZ6" s="62" t="s">
        <v>75</v>
      </c>
      <c r="CA6" s="5">
        <v>2</v>
      </c>
      <c r="CB6" s="64" t="s">
        <v>77</v>
      </c>
      <c r="CC6" s="64">
        <v>21</v>
      </c>
      <c r="CD6" s="61">
        <v>2</v>
      </c>
      <c r="CE6" s="62" t="s">
        <v>77</v>
      </c>
      <c r="CF6" s="62" t="s">
        <v>83</v>
      </c>
      <c r="CG6" s="62" t="s">
        <v>111</v>
      </c>
      <c r="CH6" s="61">
        <v>4</v>
      </c>
      <c r="CI6" s="62" t="s">
        <v>112</v>
      </c>
      <c r="CJ6" s="62" t="s">
        <v>114</v>
      </c>
      <c r="CK6" s="62" t="s">
        <v>96</v>
      </c>
      <c r="CL6" s="62" t="s">
        <v>82</v>
      </c>
      <c r="CM6" s="62" t="s">
        <v>96</v>
      </c>
      <c r="CN6" s="62" t="s">
        <v>83</v>
      </c>
      <c r="CO6" s="62" t="s">
        <v>81</v>
      </c>
      <c r="CP6" s="62" t="s">
        <v>95</v>
      </c>
      <c r="CQ6" s="62" t="s">
        <v>82</v>
      </c>
      <c r="CR6" s="61">
        <v>2</v>
      </c>
      <c r="CS6" s="62" t="s">
        <v>115</v>
      </c>
      <c r="CT6" s="61">
        <v>3</v>
      </c>
      <c r="CU6" s="63" t="s">
        <v>77</v>
      </c>
      <c r="CV6" s="61">
        <v>2</v>
      </c>
      <c r="CW6" s="61">
        <v>2</v>
      </c>
      <c r="CX6" s="62" t="s">
        <v>81</v>
      </c>
      <c r="CY6" s="62" t="s">
        <v>76</v>
      </c>
      <c r="CZ6" s="61">
        <v>2</v>
      </c>
      <c r="DA6" s="62" t="s">
        <v>77</v>
      </c>
      <c r="DB6" s="62" t="s">
        <v>77</v>
      </c>
      <c r="DC6" s="62" t="s">
        <v>116</v>
      </c>
      <c r="DD6" s="62" t="s">
        <v>117</v>
      </c>
      <c r="DE6" s="62" t="s">
        <v>77</v>
      </c>
      <c r="DL6" s="10"/>
      <c r="DO6" s="2" t="s">
        <v>105</v>
      </c>
      <c r="DP6" s="11">
        <f t="shared" si="0"/>
        <v>108</v>
      </c>
      <c r="DQ6" s="2">
        <f t="shared" si="1"/>
        <v>12</v>
      </c>
      <c r="DR6" s="2">
        <f t="shared" si="2"/>
        <v>8</v>
      </c>
      <c r="DS6" s="2">
        <f t="shared" si="3"/>
        <v>4</v>
      </c>
      <c r="DT6" s="1">
        <f t="shared" si="4"/>
        <v>24</v>
      </c>
      <c r="DU6" s="15">
        <f t="shared" si="5"/>
        <v>0.22222222222222221</v>
      </c>
    </row>
    <row r="7" spans="1:133" ht="13.8">
      <c r="A7" s="2" t="s">
        <v>118</v>
      </c>
      <c r="B7" s="5">
        <v>5</v>
      </c>
      <c r="C7" s="5">
        <v>45</v>
      </c>
      <c r="D7" s="5">
        <v>8</v>
      </c>
      <c r="E7" s="5">
        <v>2</v>
      </c>
      <c r="F7" s="5">
        <v>1</v>
      </c>
      <c r="G7" s="5">
        <v>8</v>
      </c>
      <c r="H7" s="5">
        <v>24</v>
      </c>
      <c r="I7" s="5">
        <v>14</v>
      </c>
      <c r="J7" s="5">
        <v>52</v>
      </c>
      <c r="K7" s="5">
        <v>1</v>
      </c>
      <c r="L7" s="5">
        <v>15</v>
      </c>
      <c r="M7" s="5">
        <v>1</v>
      </c>
      <c r="N7" s="5">
        <v>16</v>
      </c>
      <c r="O7" s="5">
        <v>9</v>
      </c>
      <c r="P7" s="5">
        <v>1</v>
      </c>
      <c r="Q7" s="5">
        <v>2</v>
      </c>
      <c r="R7" s="5">
        <v>5</v>
      </c>
      <c r="S7" s="5">
        <v>20</v>
      </c>
      <c r="T7" s="5">
        <v>1</v>
      </c>
      <c r="U7" s="5">
        <v>61</v>
      </c>
      <c r="V7" s="5">
        <v>2</v>
      </c>
      <c r="W7" s="5">
        <v>32</v>
      </c>
      <c r="X7" s="5">
        <v>2</v>
      </c>
      <c r="Y7" s="5">
        <v>13</v>
      </c>
      <c r="Z7" s="5">
        <v>24</v>
      </c>
      <c r="AA7" s="5">
        <v>46</v>
      </c>
      <c r="AB7" s="5">
        <v>3</v>
      </c>
      <c r="AC7" s="5">
        <v>12</v>
      </c>
      <c r="AD7" s="5">
        <v>1</v>
      </c>
      <c r="AE7" s="60">
        <v>15</v>
      </c>
      <c r="AF7" s="5">
        <v>2</v>
      </c>
      <c r="AG7" s="5">
        <v>1</v>
      </c>
      <c r="AH7" s="5">
        <v>1</v>
      </c>
      <c r="AI7" s="5">
        <v>2</v>
      </c>
      <c r="AJ7" s="5">
        <v>2</v>
      </c>
      <c r="AK7" s="5">
        <v>7</v>
      </c>
      <c r="AL7" s="5">
        <v>3</v>
      </c>
      <c r="AM7" s="5">
        <v>4</v>
      </c>
      <c r="AN7" s="60">
        <v>5</v>
      </c>
      <c r="AO7" s="5">
        <v>16</v>
      </c>
      <c r="AP7" s="5">
        <v>10</v>
      </c>
      <c r="AQ7" s="5">
        <v>23</v>
      </c>
      <c r="AR7" s="5">
        <v>2</v>
      </c>
      <c r="AS7" s="5">
        <v>30</v>
      </c>
      <c r="AT7" s="5">
        <v>4</v>
      </c>
      <c r="AU7" s="5">
        <v>16</v>
      </c>
      <c r="AV7" s="5">
        <v>9</v>
      </c>
      <c r="AW7" s="5">
        <v>7</v>
      </c>
      <c r="AX7" s="5">
        <v>4</v>
      </c>
      <c r="AY7" s="5">
        <v>8</v>
      </c>
      <c r="AZ7" s="5">
        <v>3</v>
      </c>
      <c r="BA7" s="5">
        <v>7</v>
      </c>
      <c r="BB7" s="5">
        <v>5</v>
      </c>
      <c r="BC7" s="5">
        <v>17</v>
      </c>
      <c r="BD7" s="61">
        <v>13</v>
      </c>
      <c r="BE7" s="5">
        <v>30</v>
      </c>
      <c r="BF7" s="5">
        <v>38</v>
      </c>
      <c r="BG7" s="5">
        <v>2</v>
      </c>
      <c r="BH7" s="5">
        <v>1</v>
      </c>
      <c r="BI7" s="62" t="s">
        <v>76</v>
      </c>
      <c r="BJ7" s="62" t="s">
        <v>104</v>
      </c>
      <c r="BK7" s="62" t="s">
        <v>119</v>
      </c>
      <c r="BL7" s="5">
        <v>2</v>
      </c>
      <c r="BM7" s="5">
        <v>3</v>
      </c>
      <c r="BN7" s="62" t="s">
        <v>97</v>
      </c>
      <c r="BO7" s="62" t="s">
        <v>91</v>
      </c>
      <c r="BP7" s="62" t="s">
        <v>75</v>
      </c>
      <c r="BQ7" s="62" t="s">
        <v>75</v>
      </c>
      <c r="BR7" s="62" t="s">
        <v>91</v>
      </c>
      <c r="BS7" s="63" t="s">
        <v>75</v>
      </c>
      <c r="BT7" s="5">
        <v>3</v>
      </c>
      <c r="BU7" s="5">
        <v>4</v>
      </c>
      <c r="BV7" s="62" t="s">
        <v>77</v>
      </c>
      <c r="BW7" s="62" t="s">
        <v>120</v>
      </c>
      <c r="BX7" s="62" t="s">
        <v>76</v>
      </c>
      <c r="BY7" s="62" t="s">
        <v>77</v>
      </c>
      <c r="BZ7" s="5">
        <v>2</v>
      </c>
      <c r="CA7" s="62" t="s">
        <v>115</v>
      </c>
      <c r="CB7" s="64" t="s">
        <v>77</v>
      </c>
      <c r="CC7" s="61">
        <v>2</v>
      </c>
      <c r="CD7" s="62" t="s">
        <v>83</v>
      </c>
      <c r="CE7" s="62" t="s">
        <v>104</v>
      </c>
      <c r="CF7" s="62" t="s">
        <v>121</v>
      </c>
      <c r="CG7" s="62" t="s">
        <v>122</v>
      </c>
      <c r="CH7" s="62" t="s">
        <v>124</v>
      </c>
      <c r="CI7" s="62" t="s">
        <v>126</v>
      </c>
      <c r="CJ7" s="61">
        <v>2</v>
      </c>
      <c r="CK7" s="62" t="s">
        <v>86</v>
      </c>
      <c r="CL7" s="62" t="s">
        <v>127</v>
      </c>
      <c r="CM7" s="61">
        <v>4</v>
      </c>
      <c r="CN7" s="62" t="s">
        <v>76</v>
      </c>
      <c r="CO7" s="62" t="s">
        <v>77</v>
      </c>
      <c r="CP7" s="62" t="s">
        <v>75</v>
      </c>
      <c r="CQ7" s="62" t="s">
        <v>77</v>
      </c>
      <c r="CR7" s="61">
        <v>2</v>
      </c>
      <c r="CS7" s="61">
        <v>3</v>
      </c>
      <c r="CT7" s="62" t="s">
        <v>128</v>
      </c>
      <c r="CU7" s="63" t="s">
        <v>83</v>
      </c>
      <c r="CV7" s="62" t="s">
        <v>96</v>
      </c>
      <c r="CW7" s="62" t="s">
        <v>76</v>
      </c>
      <c r="CX7" s="62" t="s">
        <v>129</v>
      </c>
      <c r="CY7" s="61">
        <v>3</v>
      </c>
      <c r="CZ7" s="62" t="s">
        <v>80</v>
      </c>
      <c r="DA7" s="62" t="s">
        <v>76</v>
      </c>
      <c r="DB7" s="61">
        <v>3</v>
      </c>
      <c r="DC7" s="62" t="s">
        <v>78</v>
      </c>
      <c r="DD7" s="62" t="s">
        <v>104</v>
      </c>
      <c r="DE7" s="62" t="s">
        <v>77</v>
      </c>
      <c r="DL7" s="10"/>
      <c r="DO7" s="2" t="s">
        <v>118</v>
      </c>
      <c r="DP7" s="11">
        <f t="shared" si="0"/>
        <v>108</v>
      </c>
      <c r="DQ7" s="2">
        <f t="shared" si="1"/>
        <v>14</v>
      </c>
      <c r="DR7" s="2">
        <f t="shared" si="2"/>
        <v>8</v>
      </c>
      <c r="DS7" s="2">
        <f t="shared" si="3"/>
        <v>5</v>
      </c>
      <c r="DT7" s="1">
        <f t="shared" si="4"/>
        <v>27</v>
      </c>
      <c r="DU7" s="15">
        <f t="shared" si="5"/>
        <v>0.25</v>
      </c>
    </row>
    <row r="8" spans="1:133" ht="13.8">
      <c r="A8" s="2" t="s">
        <v>130</v>
      </c>
      <c r="B8" s="5">
        <v>36</v>
      </c>
      <c r="C8" s="5">
        <v>16</v>
      </c>
      <c r="D8" s="5">
        <v>1</v>
      </c>
      <c r="E8" s="5">
        <v>10</v>
      </c>
      <c r="F8" s="5">
        <v>18</v>
      </c>
      <c r="G8" s="5">
        <v>1</v>
      </c>
      <c r="H8" s="5">
        <v>5</v>
      </c>
      <c r="I8" s="5">
        <v>29</v>
      </c>
      <c r="J8" s="5">
        <v>6</v>
      </c>
      <c r="K8" s="5">
        <v>2</v>
      </c>
      <c r="L8" s="5">
        <v>2</v>
      </c>
      <c r="M8" s="5">
        <v>5</v>
      </c>
      <c r="N8" s="5">
        <v>2</v>
      </c>
      <c r="O8" s="5">
        <v>2</v>
      </c>
      <c r="P8" s="5">
        <v>6</v>
      </c>
      <c r="Q8" s="5">
        <v>11</v>
      </c>
      <c r="R8" s="5">
        <v>15</v>
      </c>
      <c r="S8" s="5">
        <v>4</v>
      </c>
      <c r="T8" s="5">
        <v>20</v>
      </c>
      <c r="U8" s="5">
        <v>11</v>
      </c>
      <c r="V8" s="5">
        <v>6</v>
      </c>
      <c r="W8" s="5">
        <v>2</v>
      </c>
      <c r="X8" s="5">
        <v>1</v>
      </c>
      <c r="Y8" s="5">
        <v>1</v>
      </c>
      <c r="Z8" s="5">
        <v>4</v>
      </c>
      <c r="AA8" s="5">
        <v>1</v>
      </c>
      <c r="AB8" s="5">
        <v>4</v>
      </c>
      <c r="AC8" s="5">
        <v>1</v>
      </c>
      <c r="AD8" s="5">
        <v>3</v>
      </c>
      <c r="AE8" s="60">
        <v>8</v>
      </c>
      <c r="AF8" s="5">
        <v>4</v>
      </c>
      <c r="AG8" s="5">
        <v>4</v>
      </c>
      <c r="AH8" s="5">
        <v>3</v>
      </c>
      <c r="AI8" s="5">
        <v>1</v>
      </c>
      <c r="AJ8" s="5">
        <v>14</v>
      </c>
      <c r="AK8" s="5">
        <v>96</v>
      </c>
      <c r="AL8" s="5">
        <v>24</v>
      </c>
      <c r="AM8" s="5">
        <v>19</v>
      </c>
      <c r="AN8" s="60">
        <v>1</v>
      </c>
      <c r="AO8" s="5">
        <v>5</v>
      </c>
      <c r="AP8" s="5">
        <v>2</v>
      </c>
      <c r="AQ8" s="5">
        <v>2</v>
      </c>
      <c r="AR8" s="5">
        <v>35</v>
      </c>
      <c r="AS8" s="5">
        <v>25</v>
      </c>
      <c r="AT8" s="5">
        <v>3</v>
      </c>
      <c r="AU8" s="5">
        <v>23</v>
      </c>
      <c r="AV8" s="5">
        <v>26</v>
      </c>
      <c r="AW8" s="5">
        <v>26</v>
      </c>
      <c r="AX8" s="5">
        <v>1</v>
      </c>
      <c r="AY8" s="5">
        <v>7</v>
      </c>
      <c r="AZ8" s="5">
        <v>17</v>
      </c>
      <c r="BA8" s="5">
        <v>5</v>
      </c>
      <c r="BB8" s="5">
        <v>23</v>
      </c>
      <c r="BC8" s="5">
        <v>2</v>
      </c>
      <c r="BD8" s="61">
        <v>5</v>
      </c>
      <c r="BE8" s="5">
        <v>3</v>
      </c>
      <c r="BF8" s="5">
        <v>8</v>
      </c>
      <c r="BG8" s="5">
        <v>9</v>
      </c>
      <c r="BH8" s="5">
        <v>36</v>
      </c>
      <c r="BI8" s="62" t="s">
        <v>77</v>
      </c>
      <c r="BJ8" s="62" t="s">
        <v>78</v>
      </c>
      <c r="BK8" s="62" t="s">
        <v>81</v>
      </c>
      <c r="BL8" s="62" t="s">
        <v>77</v>
      </c>
      <c r="BM8" s="62" t="s">
        <v>75</v>
      </c>
      <c r="BN8" s="62" t="s">
        <v>83</v>
      </c>
      <c r="BO8" s="62" t="s">
        <v>78</v>
      </c>
      <c r="BP8" s="5">
        <v>4</v>
      </c>
      <c r="BQ8" s="62" t="s">
        <v>95</v>
      </c>
      <c r="BR8" s="5">
        <v>4</v>
      </c>
      <c r="BS8" s="63" t="s">
        <v>119</v>
      </c>
      <c r="BT8" s="62" t="s">
        <v>104</v>
      </c>
      <c r="BU8" s="5">
        <v>4</v>
      </c>
      <c r="BV8" s="62" t="s">
        <v>97</v>
      </c>
      <c r="BW8" s="62" t="s">
        <v>77</v>
      </c>
      <c r="BX8" s="62" t="s">
        <v>83</v>
      </c>
      <c r="BY8" s="62" t="s">
        <v>75</v>
      </c>
      <c r="BZ8" s="62" t="s">
        <v>97</v>
      </c>
      <c r="CA8" s="5">
        <v>2</v>
      </c>
      <c r="CB8" s="64" t="s">
        <v>131</v>
      </c>
      <c r="CC8" s="64">
        <v>1</v>
      </c>
      <c r="CD8" s="62" t="s">
        <v>121</v>
      </c>
      <c r="CE8" s="62" t="s">
        <v>76</v>
      </c>
      <c r="CF8" s="62" t="s">
        <v>91</v>
      </c>
      <c r="CG8" s="62" t="s">
        <v>88</v>
      </c>
      <c r="CH8" s="61">
        <v>3</v>
      </c>
      <c r="CI8" s="62" t="s">
        <v>88</v>
      </c>
      <c r="CJ8" s="62" t="s">
        <v>132</v>
      </c>
      <c r="CK8" s="61">
        <v>3</v>
      </c>
      <c r="CL8" s="62" t="s">
        <v>76</v>
      </c>
      <c r="CM8" s="62" t="s">
        <v>133</v>
      </c>
      <c r="CN8" s="61">
        <v>2</v>
      </c>
      <c r="CO8" s="62" t="s">
        <v>116</v>
      </c>
      <c r="CP8" s="62" t="s">
        <v>134</v>
      </c>
      <c r="CQ8" s="62" t="s">
        <v>104</v>
      </c>
      <c r="CR8" s="62" t="s">
        <v>136</v>
      </c>
      <c r="CS8" s="62" t="s">
        <v>116</v>
      </c>
      <c r="CT8" s="62" t="s">
        <v>95</v>
      </c>
      <c r="CU8" s="63" t="s">
        <v>131</v>
      </c>
      <c r="CV8" s="61">
        <v>3</v>
      </c>
      <c r="CW8" s="62" t="s">
        <v>137</v>
      </c>
      <c r="CX8" s="61">
        <v>3</v>
      </c>
      <c r="CY8" s="62" t="s">
        <v>138</v>
      </c>
      <c r="CZ8" s="62" t="s">
        <v>81</v>
      </c>
      <c r="DA8" s="61">
        <v>4</v>
      </c>
      <c r="DB8" s="62" t="s">
        <v>77</v>
      </c>
      <c r="DC8" s="62" t="s">
        <v>76</v>
      </c>
      <c r="DD8" s="62" t="s">
        <v>108</v>
      </c>
      <c r="DE8" s="62" t="s">
        <v>139</v>
      </c>
      <c r="DL8" s="10"/>
      <c r="DO8" s="2" t="s">
        <v>130</v>
      </c>
      <c r="DP8" s="11">
        <f t="shared" si="0"/>
        <v>108</v>
      </c>
      <c r="DQ8" s="2">
        <f t="shared" si="1"/>
        <v>10</v>
      </c>
      <c r="DR8" s="2">
        <f t="shared" si="2"/>
        <v>8</v>
      </c>
      <c r="DS8" s="2">
        <f t="shared" si="3"/>
        <v>9</v>
      </c>
      <c r="DT8" s="1">
        <f t="shared" si="4"/>
        <v>27</v>
      </c>
      <c r="DU8" s="15">
        <f t="shared" si="5"/>
        <v>0.25</v>
      </c>
    </row>
    <row r="9" spans="1:133" ht="13.8">
      <c r="A9" s="22" t="s">
        <v>140</v>
      </c>
      <c r="B9" s="65">
        <v>1</v>
      </c>
      <c r="C9" s="65">
        <v>28</v>
      </c>
      <c r="D9" s="65">
        <v>2</v>
      </c>
      <c r="E9" s="65">
        <v>20</v>
      </c>
      <c r="F9" s="65">
        <v>20</v>
      </c>
      <c r="G9" s="65">
        <v>5</v>
      </c>
      <c r="H9" s="65">
        <v>2</v>
      </c>
      <c r="I9" s="65">
        <v>38</v>
      </c>
      <c r="J9" s="65">
        <v>12</v>
      </c>
      <c r="K9" s="65">
        <v>7</v>
      </c>
      <c r="L9" s="65">
        <v>8</v>
      </c>
      <c r="M9" s="65">
        <v>8</v>
      </c>
      <c r="N9" s="65">
        <v>18</v>
      </c>
      <c r="O9" s="65">
        <v>12</v>
      </c>
      <c r="P9" s="65">
        <v>26</v>
      </c>
      <c r="Q9" s="65">
        <v>6</v>
      </c>
      <c r="R9" s="65">
        <v>4</v>
      </c>
      <c r="S9" s="65">
        <v>85</v>
      </c>
      <c r="T9" s="65">
        <v>3</v>
      </c>
      <c r="U9" s="65">
        <v>11</v>
      </c>
      <c r="V9" s="65">
        <v>3</v>
      </c>
      <c r="W9" s="65">
        <v>33</v>
      </c>
      <c r="X9" s="65">
        <v>5</v>
      </c>
      <c r="Y9" s="65">
        <v>16</v>
      </c>
      <c r="Z9" s="65">
        <v>12</v>
      </c>
      <c r="AA9" s="65">
        <v>10</v>
      </c>
      <c r="AB9" s="65">
        <v>30</v>
      </c>
      <c r="AC9" s="65">
        <v>4</v>
      </c>
      <c r="AD9" s="65">
        <v>3</v>
      </c>
      <c r="AE9" s="66">
        <v>75</v>
      </c>
      <c r="AF9" s="65">
        <v>13</v>
      </c>
      <c r="AG9" s="65">
        <v>15</v>
      </c>
      <c r="AH9" s="65">
        <v>16</v>
      </c>
      <c r="AI9" s="65">
        <v>7</v>
      </c>
      <c r="AJ9" s="65">
        <v>2</v>
      </c>
      <c r="AK9" s="65">
        <v>2</v>
      </c>
      <c r="AL9" s="65">
        <v>30</v>
      </c>
      <c r="AM9" s="65">
        <v>5</v>
      </c>
      <c r="AN9" s="66">
        <v>1</v>
      </c>
      <c r="AO9" s="65">
        <v>1</v>
      </c>
      <c r="AP9" s="65">
        <v>9</v>
      </c>
      <c r="AQ9" s="65">
        <v>1</v>
      </c>
      <c r="AR9" s="65">
        <v>12</v>
      </c>
      <c r="AS9" s="65">
        <v>1</v>
      </c>
      <c r="AT9" s="65">
        <v>12</v>
      </c>
      <c r="AU9" s="65">
        <v>2</v>
      </c>
      <c r="AV9" s="65">
        <v>10</v>
      </c>
      <c r="AW9" s="65">
        <v>43</v>
      </c>
      <c r="AX9" s="65">
        <v>9</v>
      </c>
      <c r="AY9" s="65">
        <v>5</v>
      </c>
      <c r="AZ9" s="65">
        <v>55</v>
      </c>
      <c r="BA9" s="65">
        <v>3</v>
      </c>
      <c r="BB9" s="65">
        <v>2</v>
      </c>
      <c r="BC9" s="65">
        <v>14</v>
      </c>
      <c r="BD9" s="67">
        <v>3</v>
      </c>
      <c r="BE9" s="65">
        <v>6</v>
      </c>
      <c r="BF9" s="65">
        <v>10</v>
      </c>
      <c r="BG9" s="65">
        <v>33</v>
      </c>
      <c r="BH9" s="65">
        <v>33</v>
      </c>
      <c r="BI9" s="68" t="s">
        <v>96</v>
      </c>
      <c r="BJ9" s="68" t="s">
        <v>95</v>
      </c>
      <c r="BK9" s="65">
        <v>2</v>
      </c>
      <c r="BL9" s="68" t="s">
        <v>80</v>
      </c>
      <c r="BM9" s="68" t="s">
        <v>96</v>
      </c>
      <c r="BN9" s="68" t="s">
        <v>95</v>
      </c>
      <c r="BO9" s="65">
        <v>2</v>
      </c>
      <c r="BP9" s="65">
        <v>4</v>
      </c>
      <c r="BQ9" s="68" t="s">
        <v>109</v>
      </c>
      <c r="BR9" s="68" t="s">
        <v>77</v>
      </c>
      <c r="BS9" s="69" t="s">
        <v>83</v>
      </c>
      <c r="BT9" s="68" t="s">
        <v>129</v>
      </c>
      <c r="BU9" s="68" t="s">
        <v>103</v>
      </c>
      <c r="BV9" s="65">
        <v>4</v>
      </c>
      <c r="BW9" s="68" t="s">
        <v>121</v>
      </c>
      <c r="BX9" s="68" t="s">
        <v>81</v>
      </c>
      <c r="BY9" s="68" t="s">
        <v>75</v>
      </c>
      <c r="BZ9" s="65">
        <v>3</v>
      </c>
      <c r="CA9" s="68" t="s">
        <v>82</v>
      </c>
      <c r="CB9" s="67">
        <v>3</v>
      </c>
      <c r="CC9" s="70">
        <v>22</v>
      </c>
      <c r="CD9" s="68" t="s">
        <v>79</v>
      </c>
      <c r="CE9" s="68" t="s">
        <v>82</v>
      </c>
      <c r="CF9" s="68" t="s">
        <v>77</v>
      </c>
      <c r="CG9" s="68" t="s">
        <v>142</v>
      </c>
      <c r="CH9" s="68" t="s">
        <v>143</v>
      </c>
      <c r="CI9" s="68" t="s">
        <v>144</v>
      </c>
      <c r="CJ9" s="67">
        <v>4</v>
      </c>
      <c r="CK9" s="68" t="s">
        <v>77</v>
      </c>
      <c r="CL9" s="68" t="s">
        <v>145</v>
      </c>
      <c r="CM9" s="68" t="s">
        <v>76</v>
      </c>
      <c r="CN9" s="68" t="s">
        <v>95</v>
      </c>
      <c r="CO9" s="68" t="s">
        <v>76</v>
      </c>
      <c r="CP9" s="68" t="s">
        <v>78</v>
      </c>
      <c r="CQ9" s="68" t="s">
        <v>77</v>
      </c>
      <c r="CR9" s="71" t="s">
        <v>88</v>
      </c>
      <c r="CS9" s="68" t="s">
        <v>110</v>
      </c>
      <c r="CT9" s="68" t="s">
        <v>95</v>
      </c>
      <c r="CU9" s="69" t="s">
        <v>95</v>
      </c>
      <c r="CV9" s="68" t="s">
        <v>146</v>
      </c>
      <c r="CW9" s="68" t="s">
        <v>77</v>
      </c>
      <c r="CX9" s="68" t="s">
        <v>106</v>
      </c>
      <c r="CY9" s="67">
        <v>4</v>
      </c>
      <c r="CZ9" s="68" t="s">
        <v>77</v>
      </c>
      <c r="DA9" s="67">
        <v>2</v>
      </c>
      <c r="DB9" s="68" t="s">
        <v>82</v>
      </c>
      <c r="DC9" s="68" t="s">
        <v>147</v>
      </c>
      <c r="DD9" s="67">
        <v>2</v>
      </c>
      <c r="DE9" s="68" t="s">
        <v>76</v>
      </c>
      <c r="DO9" s="22" t="s">
        <v>140</v>
      </c>
      <c r="DP9" s="72">
        <f t="shared" si="0"/>
        <v>108</v>
      </c>
      <c r="DQ9" s="22">
        <f t="shared" si="1"/>
        <v>10</v>
      </c>
      <c r="DR9" s="22">
        <f t="shared" si="2"/>
        <v>7</v>
      </c>
      <c r="DS9" s="22">
        <f t="shared" si="3"/>
        <v>6</v>
      </c>
      <c r="DT9" s="73">
        <f t="shared" si="4"/>
        <v>23</v>
      </c>
      <c r="DU9" s="74">
        <f t="shared" si="5"/>
        <v>0.21296296296296297</v>
      </c>
    </row>
    <row r="10" spans="1:133" ht="13.8">
      <c r="A10" s="2" t="s">
        <v>148</v>
      </c>
      <c r="B10" s="5">
        <v>17</v>
      </c>
      <c r="C10" s="5">
        <v>12</v>
      </c>
      <c r="D10" s="5">
        <v>3</v>
      </c>
      <c r="E10" s="5">
        <v>5</v>
      </c>
      <c r="F10" s="5">
        <v>7</v>
      </c>
      <c r="G10" s="5">
        <v>9</v>
      </c>
      <c r="H10" s="5">
        <v>1</v>
      </c>
      <c r="I10" s="5">
        <v>10</v>
      </c>
      <c r="J10" s="5">
        <v>2</v>
      </c>
      <c r="K10" s="5">
        <v>3</v>
      </c>
      <c r="L10" s="5">
        <v>35</v>
      </c>
      <c r="M10" s="5">
        <v>11</v>
      </c>
      <c r="N10" s="5">
        <v>6</v>
      </c>
      <c r="O10" s="5">
        <v>10</v>
      </c>
      <c r="P10" s="5">
        <v>9</v>
      </c>
      <c r="Q10" s="5">
        <v>11</v>
      </c>
      <c r="R10" s="5">
        <v>47</v>
      </c>
      <c r="S10" s="5">
        <v>16</v>
      </c>
      <c r="T10" s="5">
        <v>3</v>
      </c>
      <c r="U10" s="5">
        <v>19</v>
      </c>
      <c r="V10" s="5">
        <v>1</v>
      </c>
      <c r="W10" s="5">
        <v>3</v>
      </c>
      <c r="X10" s="5">
        <v>14</v>
      </c>
      <c r="Y10" s="5">
        <v>10</v>
      </c>
      <c r="Z10" s="5">
        <v>7</v>
      </c>
      <c r="AA10" s="5">
        <v>46</v>
      </c>
      <c r="AB10" s="5">
        <v>1</v>
      </c>
      <c r="AC10" s="5">
        <v>5</v>
      </c>
      <c r="AD10" s="5">
        <v>8</v>
      </c>
      <c r="AE10" s="60">
        <v>5</v>
      </c>
      <c r="AF10" s="5">
        <v>11</v>
      </c>
      <c r="AG10" s="5">
        <v>1</v>
      </c>
      <c r="AH10" s="5">
        <v>18</v>
      </c>
      <c r="AI10" s="5">
        <v>12</v>
      </c>
      <c r="AJ10" s="5">
        <v>1</v>
      </c>
      <c r="AK10" s="5">
        <v>38</v>
      </c>
      <c r="AL10" s="5">
        <v>15</v>
      </c>
      <c r="AM10" s="5">
        <v>1</v>
      </c>
      <c r="AN10" s="60">
        <v>5</v>
      </c>
      <c r="AO10" s="5">
        <v>2</v>
      </c>
      <c r="AP10" s="5">
        <v>6</v>
      </c>
      <c r="AQ10" s="5">
        <v>1</v>
      </c>
      <c r="AR10" s="5">
        <v>3</v>
      </c>
      <c r="AS10" s="5">
        <v>5</v>
      </c>
      <c r="AT10" s="5">
        <v>32</v>
      </c>
      <c r="AU10" s="5">
        <v>7</v>
      </c>
      <c r="AV10" s="5">
        <v>52</v>
      </c>
      <c r="AW10" s="5">
        <v>13</v>
      </c>
      <c r="AX10" s="5">
        <v>5</v>
      </c>
      <c r="AY10" s="5">
        <v>20</v>
      </c>
      <c r="AZ10" s="5">
        <v>1</v>
      </c>
      <c r="BA10" s="5">
        <v>41</v>
      </c>
      <c r="BB10" s="5">
        <v>4</v>
      </c>
      <c r="BC10" s="5">
        <v>2</v>
      </c>
      <c r="BD10" s="61">
        <v>13</v>
      </c>
      <c r="BE10" s="5">
        <v>2</v>
      </c>
      <c r="BF10" s="5">
        <v>10</v>
      </c>
      <c r="BG10" s="5">
        <v>54</v>
      </c>
      <c r="BH10" s="5">
        <v>1</v>
      </c>
      <c r="BI10" s="62" t="s">
        <v>76</v>
      </c>
      <c r="BJ10" s="62" t="s">
        <v>80</v>
      </c>
      <c r="BK10" s="62" t="s">
        <v>110</v>
      </c>
      <c r="BL10" s="62" t="s">
        <v>149</v>
      </c>
      <c r="BM10" s="62" t="s">
        <v>76</v>
      </c>
      <c r="BN10" s="5">
        <v>2</v>
      </c>
      <c r="BO10" s="62" t="s">
        <v>77</v>
      </c>
      <c r="BP10" s="62" t="s">
        <v>77</v>
      </c>
      <c r="BQ10" s="5">
        <v>4</v>
      </c>
      <c r="BR10" s="62" t="s">
        <v>150</v>
      </c>
      <c r="BS10" s="63" t="s">
        <v>77</v>
      </c>
      <c r="BT10" s="62" t="s">
        <v>78</v>
      </c>
      <c r="BU10" s="62" t="s">
        <v>151</v>
      </c>
      <c r="BV10" s="62" t="s">
        <v>77</v>
      </c>
      <c r="BW10" s="62" t="s">
        <v>128</v>
      </c>
      <c r="BX10" s="5">
        <v>3</v>
      </c>
      <c r="BY10" s="62" t="s">
        <v>152</v>
      </c>
      <c r="BZ10" s="5">
        <v>3</v>
      </c>
      <c r="CA10" s="62" t="s">
        <v>95</v>
      </c>
      <c r="CB10" s="64" t="s">
        <v>131</v>
      </c>
      <c r="CC10" s="64">
        <v>67</v>
      </c>
      <c r="CD10" s="61">
        <v>4</v>
      </c>
      <c r="CE10" s="61">
        <v>3</v>
      </c>
      <c r="CF10" s="62" t="s">
        <v>120</v>
      </c>
      <c r="CG10" s="62" t="s">
        <v>154</v>
      </c>
      <c r="CH10" s="62" t="s">
        <v>156</v>
      </c>
      <c r="CI10" s="62" t="s">
        <v>157</v>
      </c>
      <c r="CJ10" s="61">
        <v>4</v>
      </c>
      <c r="CK10" s="62" t="s">
        <v>158</v>
      </c>
      <c r="CL10" s="61">
        <v>3</v>
      </c>
      <c r="CM10" s="62" t="s">
        <v>78</v>
      </c>
      <c r="CN10" s="62" t="s">
        <v>77</v>
      </c>
      <c r="CO10" s="62" t="s">
        <v>104</v>
      </c>
      <c r="CP10" s="61">
        <v>2</v>
      </c>
      <c r="CQ10" s="62" t="s">
        <v>76</v>
      </c>
      <c r="CR10" s="62" t="s">
        <v>159</v>
      </c>
      <c r="CS10" s="62" t="s">
        <v>76</v>
      </c>
      <c r="CT10" s="62" t="s">
        <v>96</v>
      </c>
      <c r="CU10" s="63" t="s">
        <v>75</v>
      </c>
      <c r="CV10" s="62" t="s">
        <v>109</v>
      </c>
      <c r="CW10" s="62" t="s">
        <v>150</v>
      </c>
      <c r="CX10" s="62" t="s">
        <v>129</v>
      </c>
      <c r="CY10" s="62" t="s">
        <v>76</v>
      </c>
      <c r="CZ10" s="62" t="s">
        <v>77</v>
      </c>
      <c r="DA10" s="62" t="s">
        <v>91</v>
      </c>
      <c r="DB10" s="62" t="s">
        <v>76</v>
      </c>
      <c r="DC10" s="62" t="s">
        <v>83</v>
      </c>
      <c r="DD10" s="62" t="s">
        <v>104</v>
      </c>
      <c r="DE10" s="62" t="s">
        <v>160</v>
      </c>
      <c r="DO10" s="2" t="s">
        <v>148</v>
      </c>
      <c r="DP10" s="11">
        <f t="shared" si="0"/>
        <v>108</v>
      </c>
      <c r="DQ10" s="2">
        <f t="shared" si="1"/>
        <v>6</v>
      </c>
      <c r="DR10" s="2">
        <f t="shared" si="2"/>
        <v>9</v>
      </c>
      <c r="DS10" s="2">
        <f t="shared" si="3"/>
        <v>4</v>
      </c>
      <c r="DT10" s="1">
        <f t="shared" si="4"/>
        <v>19</v>
      </c>
      <c r="DU10" s="15">
        <f t="shared" si="5"/>
        <v>0.17592592592592593</v>
      </c>
    </row>
    <row r="11" spans="1:133" ht="13.8">
      <c r="A11" s="2" t="s">
        <v>161</v>
      </c>
      <c r="B11" s="5">
        <v>22</v>
      </c>
      <c r="C11" s="5">
        <v>28</v>
      </c>
      <c r="D11" s="5">
        <v>9</v>
      </c>
      <c r="E11" s="5">
        <v>6</v>
      </c>
      <c r="F11" s="5">
        <v>10</v>
      </c>
      <c r="G11" s="5">
        <v>32</v>
      </c>
      <c r="H11" s="5">
        <v>23</v>
      </c>
      <c r="I11" s="5">
        <v>3</v>
      </c>
      <c r="J11" s="5">
        <v>1</v>
      </c>
      <c r="K11" s="5">
        <v>22</v>
      </c>
      <c r="L11" s="5">
        <v>8</v>
      </c>
      <c r="M11" s="5">
        <v>16</v>
      </c>
      <c r="N11" s="5">
        <v>1</v>
      </c>
      <c r="O11" s="5">
        <v>1</v>
      </c>
      <c r="P11" s="5">
        <v>5</v>
      </c>
      <c r="Q11" s="5">
        <v>4</v>
      </c>
      <c r="R11" s="5">
        <v>69</v>
      </c>
      <c r="S11" s="5">
        <v>35</v>
      </c>
      <c r="T11" s="5">
        <v>1</v>
      </c>
      <c r="U11" s="5">
        <v>92</v>
      </c>
      <c r="V11" s="5">
        <v>25</v>
      </c>
      <c r="W11" s="5">
        <v>1</v>
      </c>
      <c r="X11" s="5">
        <v>3</v>
      </c>
      <c r="Y11" s="5">
        <v>6</v>
      </c>
      <c r="Z11" s="5">
        <v>37</v>
      </c>
      <c r="AA11" s="5">
        <v>9</v>
      </c>
      <c r="AB11" s="5">
        <v>9</v>
      </c>
      <c r="AC11" s="5">
        <v>11</v>
      </c>
      <c r="AD11" s="5">
        <v>3</v>
      </c>
      <c r="AE11" s="60">
        <v>8</v>
      </c>
      <c r="AF11" s="5">
        <v>30</v>
      </c>
      <c r="AG11" s="5">
        <v>2</v>
      </c>
      <c r="AH11" s="5">
        <v>14</v>
      </c>
      <c r="AI11" s="5">
        <v>29</v>
      </c>
      <c r="AJ11" s="5">
        <v>35</v>
      </c>
      <c r="AK11" s="5">
        <v>34</v>
      </c>
      <c r="AL11" s="5">
        <v>1</v>
      </c>
      <c r="AM11" s="5">
        <v>16</v>
      </c>
      <c r="AN11" s="60">
        <v>30</v>
      </c>
      <c r="AO11" s="5">
        <v>36</v>
      </c>
      <c r="AP11" s="5">
        <v>9</v>
      </c>
      <c r="AQ11" s="5">
        <v>21</v>
      </c>
      <c r="AR11" s="5">
        <v>51</v>
      </c>
      <c r="AS11" s="5">
        <v>2</v>
      </c>
      <c r="AT11" s="5">
        <v>21</v>
      </c>
      <c r="AU11" s="5">
        <v>1</v>
      </c>
      <c r="AV11" s="5">
        <v>2</v>
      </c>
      <c r="AW11" s="5">
        <v>7</v>
      </c>
      <c r="AX11" s="5">
        <v>3</v>
      </c>
      <c r="AY11" s="5">
        <v>11</v>
      </c>
      <c r="AZ11" s="5">
        <v>5</v>
      </c>
      <c r="BA11" s="5">
        <v>12</v>
      </c>
      <c r="BB11" s="5">
        <v>20</v>
      </c>
      <c r="BC11" s="5">
        <v>13</v>
      </c>
      <c r="BD11" s="61">
        <v>3</v>
      </c>
      <c r="BE11" s="5">
        <v>2</v>
      </c>
      <c r="BF11" s="5">
        <v>11</v>
      </c>
      <c r="BG11" s="5">
        <v>4</v>
      </c>
      <c r="BH11" s="5">
        <v>9</v>
      </c>
      <c r="BI11" s="62" t="s">
        <v>162</v>
      </c>
      <c r="BJ11" s="5">
        <v>4</v>
      </c>
      <c r="BK11" s="62" t="s">
        <v>80</v>
      </c>
      <c r="BL11" s="62" t="s">
        <v>76</v>
      </c>
      <c r="BM11" s="5">
        <v>3</v>
      </c>
      <c r="BN11" s="62" t="s">
        <v>104</v>
      </c>
      <c r="BO11" s="62" t="s">
        <v>76</v>
      </c>
      <c r="BP11" s="62" t="s">
        <v>76</v>
      </c>
      <c r="BQ11" s="62" t="s">
        <v>95</v>
      </c>
      <c r="BR11" s="62" t="s">
        <v>77</v>
      </c>
      <c r="BS11" s="63" t="s">
        <v>98</v>
      </c>
      <c r="BT11" s="62" t="s">
        <v>93</v>
      </c>
      <c r="BU11" s="62" t="s">
        <v>149</v>
      </c>
      <c r="BV11" s="62" t="s">
        <v>77</v>
      </c>
      <c r="BW11" s="5">
        <v>2</v>
      </c>
      <c r="BX11" s="62" t="s">
        <v>121</v>
      </c>
      <c r="BY11" s="62" t="s">
        <v>77</v>
      </c>
      <c r="BZ11" s="62" t="s">
        <v>163</v>
      </c>
      <c r="CA11" s="62" t="s">
        <v>81</v>
      </c>
      <c r="CB11" s="64" t="s">
        <v>92</v>
      </c>
      <c r="CC11" s="61">
        <v>4</v>
      </c>
      <c r="CD11" s="62" t="s">
        <v>81</v>
      </c>
      <c r="CE11" s="62" t="s">
        <v>77</v>
      </c>
      <c r="CF11" s="61">
        <v>3</v>
      </c>
      <c r="CG11" s="62" t="s">
        <v>165</v>
      </c>
      <c r="CH11" s="62" t="s">
        <v>167</v>
      </c>
      <c r="CI11" s="61">
        <v>2</v>
      </c>
      <c r="CJ11" s="62" t="s">
        <v>168</v>
      </c>
      <c r="CK11" s="62" t="s">
        <v>86</v>
      </c>
      <c r="CL11" s="61">
        <v>3</v>
      </c>
      <c r="CM11" s="62" t="s">
        <v>75</v>
      </c>
      <c r="CN11" s="62" t="s">
        <v>80</v>
      </c>
      <c r="CO11" s="61">
        <v>3</v>
      </c>
      <c r="CP11" s="62" t="s">
        <v>76</v>
      </c>
      <c r="CQ11" s="62" t="s">
        <v>165</v>
      </c>
      <c r="CR11" s="62" t="s">
        <v>169</v>
      </c>
      <c r="CS11" s="62" t="s">
        <v>86</v>
      </c>
      <c r="CT11" s="62" t="s">
        <v>86</v>
      </c>
      <c r="CU11" s="63" t="s">
        <v>82</v>
      </c>
      <c r="CV11" s="62" t="s">
        <v>97</v>
      </c>
      <c r="CW11" s="62" t="s">
        <v>96</v>
      </c>
      <c r="CX11" s="62" t="s">
        <v>78</v>
      </c>
      <c r="CY11" s="62" t="s">
        <v>82</v>
      </c>
      <c r="CZ11" s="62" t="s">
        <v>96</v>
      </c>
      <c r="DA11" s="62" t="s">
        <v>128</v>
      </c>
      <c r="DB11" s="62" t="s">
        <v>85</v>
      </c>
      <c r="DC11" s="62" t="s">
        <v>133</v>
      </c>
      <c r="DD11" s="62" t="s">
        <v>121</v>
      </c>
      <c r="DE11" s="62" t="s">
        <v>77</v>
      </c>
      <c r="DF11" s="9"/>
      <c r="DG11" s="9"/>
      <c r="DO11" s="2" t="s">
        <v>161</v>
      </c>
      <c r="DP11" s="11">
        <f t="shared" si="0"/>
        <v>108</v>
      </c>
      <c r="DQ11" s="2">
        <f t="shared" si="1"/>
        <v>6</v>
      </c>
      <c r="DR11" s="2">
        <f t="shared" si="2"/>
        <v>10</v>
      </c>
      <c r="DS11" s="2">
        <f t="shared" si="3"/>
        <v>4</v>
      </c>
      <c r="DT11" s="1">
        <f t="shared" si="4"/>
        <v>20</v>
      </c>
      <c r="DU11" s="15">
        <f t="shared" si="5"/>
        <v>0.18518518518518517</v>
      </c>
    </row>
    <row r="12" spans="1:133" ht="13.8">
      <c r="A12" s="2" t="s">
        <v>170</v>
      </c>
      <c r="B12" s="5">
        <v>65</v>
      </c>
      <c r="C12" s="5">
        <v>14</v>
      </c>
      <c r="D12" s="5">
        <v>5</v>
      </c>
      <c r="E12" s="5">
        <v>3</v>
      </c>
      <c r="F12" s="5">
        <v>19</v>
      </c>
      <c r="G12" s="5">
        <v>1</v>
      </c>
      <c r="H12" s="5">
        <v>1</v>
      </c>
      <c r="I12" s="5">
        <v>12</v>
      </c>
      <c r="J12" s="5">
        <v>16</v>
      </c>
      <c r="K12" s="5">
        <v>2</v>
      </c>
      <c r="L12" s="5">
        <v>6</v>
      </c>
      <c r="M12" s="5">
        <v>7</v>
      </c>
      <c r="N12" s="5">
        <v>4</v>
      </c>
      <c r="O12" s="5">
        <v>3</v>
      </c>
      <c r="P12" s="5">
        <v>12</v>
      </c>
      <c r="Q12" s="5">
        <v>55</v>
      </c>
      <c r="R12" s="5">
        <v>4</v>
      </c>
      <c r="S12" s="5">
        <v>13</v>
      </c>
      <c r="T12" s="5">
        <v>10</v>
      </c>
      <c r="U12" s="5">
        <v>8</v>
      </c>
      <c r="V12" s="5">
        <v>1</v>
      </c>
      <c r="W12" s="5">
        <v>8</v>
      </c>
      <c r="X12" s="5">
        <v>6</v>
      </c>
      <c r="Y12" s="5">
        <v>10</v>
      </c>
      <c r="Z12" s="5">
        <v>20</v>
      </c>
      <c r="AA12" s="5">
        <v>6</v>
      </c>
      <c r="AB12" s="5">
        <v>2</v>
      </c>
      <c r="AC12" s="5">
        <v>3</v>
      </c>
      <c r="AD12" s="5">
        <v>4</v>
      </c>
      <c r="AE12" s="60">
        <v>1</v>
      </c>
      <c r="AF12" s="5">
        <v>2</v>
      </c>
      <c r="AG12" s="5">
        <v>5</v>
      </c>
      <c r="AH12" s="5">
        <v>5</v>
      </c>
      <c r="AI12" s="5">
        <v>2</v>
      </c>
      <c r="AJ12" s="5">
        <v>4</v>
      </c>
      <c r="AK12" s="5">
        <v>5</v>
      </c>
      <c r="AL12" s="5">
        <v>3</v>
      </c>
      <c r="AM12" s="5">
        <v>11</v>
      </c>
      <c r="AN12" s="60">
        <v>5</v>
      </c>
      <c r="AO12" s="5">
        <v>1</v>
      </c>
      <c r="AP12" s="5">
        <v>1</v>
      </c>
      <c r="AQ12" s="5">
        <v>52</v>
      </c>
      <c r="AR12" s="5">
        <v>15</v>
      </c>
      <c r="AS12" s="5">
        <v>1</v>
      </c>
      <c r="AT12" s="5">
        <v>28</v>
      </c>
      <c r="AU12" s="5">
        <v>7</v>
      </c>
      <c r="AV12" s="5">
        <v>2</v>
      </c>
      <c r="AW12" s="5">
        <v>1</v>
      </c>
      <c r="AX12" s="5">
        <v>26</v>
      </c>
      <c r="AY12" s="5">
        <v>27</v>
      </c>
      <c r="AZ12" s="5">
        <v>1</v>
      </c>
      <c r="BA12" s="5">
        <v>15</v>
      </c>
      <c r="BB12" s="5">
        <v>11</v>
      </c>
      <c r="BC12" s="5">
        <v>1</v>
      </c>
      <c r="BD12" s="61">
        <v>1</v>
      </c>
      <c r="BE12" s="5">
        <v>7</v>
      </c>
      <c r="BF12" s="5">
        <v>17</v>
      </c>
      <c r="BG12" s="5">
        <v>36</v>
      </c>
      <c r="BH12" s="5">
        <v>4</v>
      </c>
      <c r="BI12" s="62" t="s">
        <v>91</v>
      </c>
      <c r="BJ12" s="5">
        <v>2</v>
      </c>
      <c r="BK12" s="62" t="s">
        <v>150</v>
      </c>
      <c r="BL12" s="62" t="s">
        <v>152</v>
      </c>
      <c r="BM12" s="62" t="s">
        <v>91</v>
      </c>
      <c r="BN12" s="5">
        <v>4</v>
      </c>
      <c r="BO12" s="62" t="s">
        <v>77</v>
      </c>
      <c r="BP12" s="62" t="s">
        <v>96</v>
      </c>
      <c r="BQ12" s="5">
        <v>2</v>
      </c>
      <c r="BR12" s="62" t="s">
        <v>77</v>
      </c>
      <c r="BS12" s="63" t="s">
        <v>78</v>
      </c>
      <c r="BT12" s="62" t="s">
        <v>103</v>
      </c>
      <c r="BU12" s="62" t="s">
        <v>77</v>
      </c>
      <c r="BV12" s="62" t="s">
        <v>75</v>
      </c>
      <c r="BW12" s="62" t="s">
        <v>77</v>
      </c>
      <c r="BX12" s="62" t="s">
        <v>82</v>
      </c>
      <c r="BY12" s="62" t="s">
        <v>104</v>
      </c>
      <c r="BZ12" s="62" t="s">
        <v>77</v>
      </c>
      <c r="CA12" s="62" t="s">
        <v>77</v>
      </c>
      <c r="CB12" s="64" t="s">
        <v>86</v>
      </c>
      <c r="CC12" s="64">
        <v>1</v>
      </c>
      <c r="CD12" s="62" t="s">
        <v>78</v>
      </c>
      <c r="CE12" s="61">
        <v>4</v>
      </c>
      <c r="CF12" s="61">
        <v>2</v>
      </c>
      <c r="CG12" s="62" t="s">
        <v>171</v>
      </c>
      <c r="CH12" s="62" t="s">
        <v>126</v>
      </c>
      <c r="CI12" s="62" t="s">
        <v>112</v>
      </c>
      <c r="CJ12" s="62" t="s">
        <v>167</v>
      </c>
      <c r="CK12" s="62" t="s">
        <v>98</v>
      </c>
      <c r="CL12" s="62" t="s">
        <v>77</v>
      </c>
      <c r="CM12" s="62" t="s">
        <v>82</v>
      </c>
      <c r="CN12" s="62" t="s">
        <v>172</v>
      </c>
      <c r="CO12" s="62" t="s">
        <v>77</v>
      </c>
      <c r="CP12" s="61">
        <v>3</v>
      </c>
      <c r="CQ12" s="61">
        <v>2</v>
      </c>
      <c r="CR12" s="62" t="s">
        <v>173</v>
      </c>
      <c r="CS12" s="62" t="s">
        <v>75</v>
      </c>
      <c r="CT12" s="62" t="s">
        <v>77</v>
      </c>
      <c r="CU12" s="63" t="s">
        <v>79</v>
      </c>
      <c r="CV12" s="62" t="s">
        <v>119</v>
      </c>
      <c r="CW12" s="61">
        <v>3</v>
      </c>
      <c r="CX12" s="62" t="s">
        <v>104</v>
      </c>
      <c r="CY12" s="62" t="s">
        <v>78</v>
      </c>
      <c r="CZ12" s="62" t="s">
        <v>174</v>
      </c>
      <c r="DA12" s="62" t="s">
        <v>133</v>
      </c>
      <c r="DB12" s="62" t="s">
        <v>77</v>
      </c>
      <c r="DC12" s="62" t="s">
        <v>96</v>
      </c>
      <c r="DD12" s="62" t="s">
        <v>104</v>
      </c>
      <c r="DE12" s="61">
        <v>2</v>
      </c>
      <c r="DF12" s="9"/>
      <c r="DG12" s="9"/>
      <c r="DO12" s="2" t="s">
        <v>170</v>
      </c>
      <c r="DP12" s="11">
        <f t="shared" si="0"/>
        <v>108</v>
      </c>
      <c r="DQ12" s="2">
        <f t="shared" si="1"/>
        <v>10</v>
      </c>
      <c r="DR12" s="2">
        <f t="shared" si="2"/>
        <v>6</v>
      </c>
      <c r="DS12" s="2">
        <f t="shared" si="3"/>
        <v>7</v>
      </c>
      <c r="DT12" s="1">
        <f t="shared" si="4"/>
        <v>23</v>
      </c>
      <c r="DU12" s="15">
        <f t="shared" si="5"/>
        <v>0.21296296296296297</v>
      </c>
    </row>
    <row r="13" spans="1:133" ht="13.8">
      <c r="A13" s="2" t="s">
        <v>175</v>
      </c>
      <c r="B13" s="5">
        <v>2</v>
      </c>
      <c r="C13" s="5">
        <v>37</v>
      </c>
      <c r="D13" s="5">
        <v>4</v>
      </c>
      <c r="E13" s="5">
        <v>36</v>
      </c>
      <c r="F13" s="5">
        <v>1</v>
      </c>
      <c r="G13" s="5">
        <v>1</v>
      </c>
      <c r="H13" s="5">
        <v>2</v>
      </c>
      <c r="I13" s="5">
        <v>11</v>
      </c>
      <c r="J13" s="5">
        <v>3</v>
      </c>
      <c r="K13" s="5">
        <v>1</v>
      </c>
      <c r="L13" s="5">
        <v>5</v>
      </c>
      <c r="M13" s="5">
        <v>1</v>
      </c>
      <c r="N13" s="5">
        <v>3</v>
      </c>
      <c r="O13" s="5">
        <v>3</v>
      </c>
      <c r="P13" s="5">
        <v>9</v>
      </c>
      <c r="Q13" s="5">
        <v>33</v>
      </c>
      <c r="R13" s="5">
        <v>5</v>
      </c>
      <c r="S13" s="5">
        <v>1</v>
      </c>
      <c r="T13" s="5">
        <v>8</v>
      </c>
      <c r="U13" s="5">
        <v>2</v>
      </c>
      <c r="V13" s="5">
        <v>4</v>
      </c>
      <c r="W13" s="5">
        <v>17</v>
      </c>
      <c r="X13" s="5">
        <v>3</v>
      </c>
      <c r="Y13" s="5">
        <v>4</v>
      </c>
      <c r="Z13" s="5">
        <v>23</v>
      </c>
      <c r="AA13" s="5">
        <v>17</v>
      </c>
      <c r="AB13" s="5">
        <v>3</v>
      </c>
      <c r="AC13" s="5">
        <v>12</v>
      </c>
      <c r="AD13" s="5">
        <v>9</v>
      </c>
      <c r="AE13" s="60">
        <v>22</v>
      </c>
      <c r="AF13" s="5">
        <v>3</v>
      </c>
      <c r="AG13" s="5">
        <v>1</v>
      </c>
      <c r="AH13" s="5">
        <v>3</v>
      </c>
      <c r="AI13" s="5">
        <v>28</v>
      </c>
      <c r="AJ13" s="5">
        <v>8</v>
      </c>
      <c r="AK13" s="5">
        <v>2</v>
      </c>
      <c r="AL13" s="5">
        <v>38</v>
      </c>
      <c r="AM13" s="5">
        <v>13</v>
      </c>
      <c r="AN13" s="60">
        <v>5</v>
      </c>
      <c r="AO13" s="5">
        <v>19</v>
      </c>
      <c r="AP13" s="5">
        <v>7</v>
      </c>
      <c r="AQ13" s="5">
        <v>11</v>
      </c>
      <c r="AR13" s="5">
        <v>10</v>
      </c>
      <c r="AS13" s="5">
        <v>103</v>
      </c>
      <c r="AT13" s="5">
        <v>5</v>
      </c>
      <c r="AU13" s="5">
        <v>7</v>
      </c>
      <c r="AV13" s="5">
        <v>8</v>
      </c>
      <c r="AW13" s="5">
        <v>6</v>
      </c>
      <c r="AX13" s="5">
        <v>73</v>
      </c>
      <c r="AY13" s="5">
        <v>3</v>
      </c>
      <c r="AZ13" s="5">
        <v>7</v>
      </c>
      <c r="BA13" s="5">
        <v>1</v>
      </c>
      <c r="BB13" s="5">
        <v>1</v>
      </c>
      <c r="BC13" s="5">
        <v>24</v>
      </c>
      <c r="BD13" s="61">
        <v>2</v>
      </c>
      <c r="BE13" s="5">
        <v>3</v>
      </c>
      <c r="BF13" s="5">
        <v>4</v>
      </c>
      <c r="BG13" s="5">
        <v>37</v>
      </c>
      <c r="BH13" s="5">
        <v>46</v>
      </c>
      <c r="BI13" s="62" t="s">
        <v>75</v>
      </c>
      <c r="BJ13" s="62" t="s">
        <v>78</v>
      </c>
      <c r="BK13" s="62" t="s">
        <v>77</v>
      </c>
      <c r="BL13" s="62" t="s">
        <v>120</v>
      </c>
      <c r="BM13" s="62" t="s">
        <v>137</v>
      </c>
      <c r="BN13" s="5">
        <v>3</v>
      </c>
      <c r="BO13" s="5">
        <v>2</v>
      </c>
      <c r="BP13" s="62" t="s">
        <v>104</v>
      </c>
      <c r="BQ13" s="62" t="s">
        <v>149</v>
      </c>
      <c r="BR13" s="62" t="s">
        <v>96</v>
      </c>
      <c r="BS13" s="63" t="s">
        <v>77</v>
      </c>
      <c r="BT13" s="62" t="s">
        <v>76</v>
      </c>
      <c r="BU13" s="62" t="s">
        <v>77</v>
      </c>
      <c r="BV13" s="62" t="s">
        <v>116</v>
      </c>
      <c r="BW13" s="62" t="s">
        <v>75</v>
      </c>
      <c r="BX13" s="62" t="s">
        <v>79</v>
      </c>
      <c r="BY13" s="62" t="s">
        <v>86</v>
      </c>
      <c r="BZ13" s="62" t="s">
        <v>77</v>
      </c>
      <c r="CA13" s="62" t="s">
        <v>77</v>
      </c>
      <c r="CB13" s="61">
        <v>3</v>
      </c>
      <c r="CC13" s="64">
        <v>7</v>
      </c>
      <c r="CD13" s="62" t="s">
        <v>95</v>
      </c>
      <c r="CE13" s="62" t="s">
        <v>176</v>
      </c>
      <c r="CF13" s="62" t="s">
        <v>104</v>
      </c>
      <c r="CG13" s="62" t="s">
        <v>177</v>
      </c>
      <c r="CH13" s="62" t="s">
        <v>124</v>
      </c>
      <c r="CI13" s="62" t="s">
        <v>88</v>
      </c>
      <c r="CJ13" s="62" t="s">
        <v>154</v>
      </c>
      <c r="CK13" s="62" t="s">
        <v>104</v>
      </c>
      <c r="CL13" s="62" t="s">
        <v>80</v>
      </c>
      <c r="CM13" s="62" t="s">
        <v>75</v>
      </c>
      <c r="CN13" s="62" t="s">
        <v>77</v>
      </c>
      <c r="CO13" s="62" t="s">
        <v>78</v>
      </c>
      <c r="CP13" s="62" t="s">
        <v>91</v>
      </c>
      <c r="CQ13" s="62" t="s">
        <v>178</v>
      </c>
      <c r="CR13" s="62" t="s">
        <v>167</v>
      </c>
      <c r="CS13" s="62" t="s">
        <v>104</v>
      </c>
      <c r="CT13" s="61">
        <v>3</v>
      </c>
      <c r="CU13" s="63" t="s">
        <v>80</v>
      </c>
      <c r="CV13" s="62" t="s">
        <v>86</v>
      </c>
      <c r="CW13" s="61">
        <v>3</v>
      </c>
      <c r="CX13" s="62" t="s">
        <v>86</v>
      </c>
      <c r="CY13" s="62" t="s">
        <v>91</v>
      </c>
      <c r="CZ13" s="62" t="s">
        <v>179</v>
      </c>
      <c r="DA13" s="62" t="s">
        <v>180</v>
      </c>
      <c r="DB13" s="62" t="s">
        <v>81</v>
      </c>
      <c r="DC13" s="62" t="s">
        <v>181</v>
      </c>
      <c r="DD13" s="62" t="s">
        <v>83</v>
      </c>
      <c r="DE13" s="62" t="s">
        <v>103</v>
      </c>
      <c r="DF13" s="9"/>
      <c r="DG13" s="9"/>
      <c r="DO13" s="2" t="s">
        <v>175</v>
      </c>
      <c r="DP13" s="11">
        <f t="shared" si="0"/>
        <v>108</v>
      </c>
      <c r="DQ13" s="2">
        <f t="shared" si="1"/>
        <v>6</v>
      </c>
      <c r="DR13" s="2">
        <f t="shared" si="2"/>
        <v>13</v>
      </c>
      <c r="DS13" s="2">
        <f t="shared" si="3"/>
        <v>4</v>
      </c>
      <c r="DT13" s="1">
        <f t="shared" si="4"/>
        <v>23</v>
      </c>
      <c r="DU13" s="15">
        <f t="shared" si="5"/>
        <v>0.21296296296296297</v>
      </c>
    </row>
    <row r="14" spans="1:133" ht="13.8">
      <c r="A14" s="2" t="s">
        <v>182</v>
      </c>
      <c r="B14" s="5">
        <v>3</v>
      </c>
      <c r="C14" s="5">
        <v>6</v>
      </c>
      <c r="D14" s="5">
        <v>2</v>
      </c>
      <c r="E14" s="5">
        <v>6</v>
      </c>
      <c r="F14" s="5">
        <v>68</v>
      </c>
      <c r="G14" s="5">
        <v>27</v>
      </c>
      <c r="H14" s="5">
        <v>1</v>
      </c>
      <c r="I14" s="5">
        <v>85</v>
      </c>
      <c r="J14" s="5">
        <v>25</v>
      </c>
      <c r="K14" s="5">
        <v>4</v>
      </c>
      <c r="L14" s="5">
        <v>1</v>
      </c>
      <c r="M14" s="5">
        <v>5</v>
      </c>
      <c r="N14" s="5">
        <v>35</v>
      </c>
      <c r="O14" s="5">
        <v>2</v>
      </c>
      <c r="P14" s="5">
        <v>2</v>
      </c>
      <c r="Q14" s="5">
        <v>1</v>
      </c>
      <c r="R14" s="5">
        <v>4</v>
      </c>
      <c r="S14" s="5">
        <v>6</v>
      </c>
      <c r="T14" s="5">
        <v>3</v>
      </c>
      <c r="U14" s="5">
        <v>14</v>
      </c>
      <c r="V14" s="5">
        <v>14</v>
      </c>
      <c r="W14" s="5">
        <v>1</v>
      </c>
      <c r="X14" s="5">
        <v>5</v>
      </c>
      <c r="Y14" s="5">
        <v>37</v>
      </c>
      <c r="Z14" s="5">
        <v>4</v>
      </c>
      <c r="AA14" s="5">
        <v>10</v>
      </c>
      <c r="AB14" s="5">
        <v>22</v>
      </c>
      <c r="AC14" s="5">
        <v>7</v>
      </c>
      <c r="AD14" s="5">
        <v>2</v>
      </c>
      <c r="AE14" s="60">
        <v>13</v>
      </c>
      <c r="AF14" s="5">
        <v>4</v>
      </c>
      <c r="AG14" s="5">
        <v>13</v>
      </c>
      <c r="AH14" s="5">
        <v>2</v>
      </c>
      <c r="AI14" s="5">
        <v>19</v>
      </c>
      <c r="AJ14" s="5">
        <v>2</v>
      </c>
      <c r="AK14" s="5">
        <v>3</v>
      </c>
      <c r="AL14" s="5">
        <v>29</v>
      </c>
      <c r="AM14" s="5">
        <v>15</v>
      </c>
      <c r="AN14" s="60">
        <v>10</v>
      </c>
      <c r="AO14" s="5">
        <v>10</v>
      </c>
      <c r="AP14" s="5">
        <v>66</v>
      </c>
      <c r="AQ14" s="5">
        <v>45</v>
      </c>
      <c r="AR14" s="5">
        <v>1</v>
      </c>
      <c r="AS14" s="5">
        <v>5</v>
      </c>
      <c r="AT14" s="5">
        <v>1</v>
      </c>
      <c r="AU14" s="5">
        <v>46</v>
      </c>
      <c r="AV14" s="5">
        <v>5</v>
      </c>
      <c r="AW14" s="5">
        <v>59</v>
      </c>
      <c r="AX14" s="5">
        <v>1</v>
      </c>
      <c r="AY14" s="5">
        <v>6</v>
      </c>
      <c r="AZ14" s="5">
        <v>24</v>
      </c>
      <c r="BA14" s="5">
        <v>3</v>
      </c>
      <c r="BB14" s="5">
        <v>40</v>
      </c>
      <c r="BC14" s="5">
        <v>2</v>
      </c>
      <c r="BD14" s="61">
        <v>3</v>
      </c>
      <c r="BE14" s="5">
        <v>5</v>
      </c>
      <c r="BF14" s="5">
        <v>13</v>
      </c>
      <c r="BG14" s="5">
        <v>13</v>
      </c>
      <c r="BH14" s="5">
        <v>27</v>
      </c>
      <c r="BI14" s="62" t="s">
        <v>90</v>
      </c>
      <c r="BJ14" s="62" t="s">
        <v>82</v>
      </c>
      <c r="BK14" s="62" t="s">
        <v>128</v>
      </c>
      <c r="BL14" s="62" t="s">
        <v>115</v>
      </c>
      <c r="BM14" s="62" t="s">
        <v>75</v>
      </c>
      <c r="BN14" s="5">
        <v>2</v>
      </c>
      <c r="BO14" s="62" t="s">
        <v>82</v>
      </c>
      <c r="BP14" s="62" t="s">
        <v>82</v>
      </c>
      <c r="BQ14" s="62" t="s">
        <v>79</v>
      </c>
      <c r="BR14" s="62" t="s">
        <v>108</v>
      </c>
      <c r="BS14" s="63" t="s">
        <v>75</v>
      </c>
      <c r="BT14" s="62" t="s">
        <v>183</v>
      </c>
      <c r="BU14" s="62" t="s">
        <v>95</v>
      </c>
      <c r="BV14" s="62" t="s">
        <v>95</v>
      </c>
      <c r="BW14" s="62" t="s">
        <v>150</v>
      </c>
      <c r="BX14" s="62" t="s">
        <v>184</v>
      </c>
      <c r="BY14" s="62" t="s">
        <v>96</v>
      </c>
      <c r="BZ14" s="62" t="s">
        <v>98</v>
      </c>
      <c r="CA14" s="62" t="s">
        <v>183</v>
      </c>
      <c r="CB14" s="64" t="s">
        <v>185</v>
      </c>
      <c r="CC14" s="61">
        <v>2</v>
      </c>
      <c r="CD14" s="62" t="s">
        <v>174</v>
      </c>
      <c r="CE14" s="62" t="s">
        <v>116</v>
      </c>
      <c r="CF14" s="61">
        <v>2</v>
      </c>
      <c r="CG14" s="62" t="s">
        <v>165</v>
      </c>
      <c r="CH14" s="62" t="s">
        <v>186</v>
      </c>
      <c r="CI14" s="62" t="s">
        <v>156</v>
      </c>
      <c r="CJ14" s="62" t="s">
        <v>187</v>
      </c>
      <c r="CK14" s="61">
        <v>2</v>
      </c>
      <c r="CL14" s="62" t="s">
        <v>82</v>
      </c>
      <c r="CM14" s="62" t="s">
        <v>103</v>
      </c>
      <c r="CN14" s="62" t="s">
        <v>128</v>
      </c>
      <c r="CO14" s="62" t="s">
        <v>86</v>
      </c>
      <c r="CP14" s="61">
        <v>4</v>
      </c>
      <c r="CQ14" s="62" t="s">
        <v>173</v>
      </c>
      <c r="CR14" s="62" t="s">
        <v>188</v>
      </c>
      <c r="CS14" s="62" t="s">
        <v>93</v>
      </c>
      <c r="CT14" s="62" t="s">
        <v>80</v>
      </c>
      <c r="CU14" s="63" t="s">
        <v>76</v>
      </c>
      <c r="CV14" s="62" t="s">
        <v>120</v>
      </c>
      <c r="CW14" s="62" t="s">
        <v>109</v>
      </c>
      <c r="CX14" s="62" t="s">
        <v>83</v>
      </c>
      <c r="CY14" s="62" t="s">
        <v>121</v>
      </c>
      <c r="CZ14" s="61">
        <v>4</v>
      </c>
      <c r="DA14" s="62" t="s">
        <v>91</v>
      </c>
      <c r="DB14" s="62" t="s">
        <v>189</v>
      </c>
      <c r="DC14" s="61">
        <v>2</v>
      </c>
      <c r="DD14" s="62" t="s">
        <v>190</v>
      </c>
      <c r="DE14" s="62" t="s">
        <v>77</v>
      </c>
      <c r="DF14" s="9"/>
      <c r="DG14" s="9"/>
      <c r="DO14" s="2" t="s">
        <v>182</v>
      </c>
      <c r="DP14" s="11">
        <f t="shared" si="0"/>
        <v>108</v>
      </c>
      <c r="DQ14" s="2">
        <f t="shared" si="1"/>
        <v>12</v>
      </c>
      <c r="DR14" s="2">
        <f t="shared" si="2"/>
        <v>5</v>
      </c>
      <c r="DS14" s="2">
        <f t="shared" si="3"/>
        <v>6</v>
      </c>
      <c r="DT14" s="1">
        <f t="shared" si="4"/>
        <v>23</v>
      </c>
      <c r="DU14" s="15">
        <f t="shared" si="5"/>
        <v>0.21296296296296297</v>
      </c>
    </row>
    <row r="15" spans="1:133" ht="13.8">
      <c r="A15" s="2" t="s">
        <v>191</v>
      </c>
      <c r="B15" s="5">
        <v>1</v>
      </c>
      <c r="C15" s="5">
        <v>15</v>
      </c>
      <c r="D15" s="5">
        <v>35</v>
      </c>
      <c r="E15" s="5">
        <v>79</v>
      </c>
      <c r="F15" s="5">
        <v>57</v>
      </c>
      <c r="G15" s="5">
        <v>8</v>
      </c>
      <c r="H15" s="5">
        <v>3</v>
      </c>
      <c r="I15" s="5">
        <v>5</v>
      </c>
      <c r="J15" s="5">
        <v>1</v>
      </c>
      <c r="K15" s="5">
        <v>2</v>
      </c>
      <c r="L15" s="5">
        <v>2</v>
      </c>
      <c r="M15" s="5">
        <v>21</v>
      </c>
      <c r="N15" s="5">
        <v>41</v>
      </c>
      <c r="O15" s="5">
        <v>2</v>
      </c>
      <c r="P15" s="5">
        <v>3</v>
      </c>
      <c r="Q15" s="5">
        <v>1</v>
      </c>
      <c r="R15" s="5">
        <v>75</v>
      </c>
      <c r="S15" s="5">
        <v>31</v>
      </c>
      <c r="T15" s="5">
        <v>8</v>
      </c>
      <c r="U15" s="5">
        <v>10</v>
      </c>
      <c r="V15" s="5">
        <v>13</v>
      </c>
      <c r="W15" s="5">
        <v>59</v>
      </c>
      <c r="X15" s="5">
        <v>2</v>
      </c>
      <c r="Y15" s="5">
        <v>24</v>
      </c>
      <c r="Z15" s="5">
        <v>31</v>
      </c>
      <c r="AA15" s="5">
        <v>4</v>
      </c>
      <c r="AB15" s="5">
        <v>48</v>
      </c>
      <c r="AC15" s="5">
        <v>8</v>
      </c>
      <c r="AD15" s="5">
        <v>8</v>
      </c>
      <c r="AE15" s="60">
        <v>1</v>
      </c>
      <c r="AF15" s="5">
        <v>29</v>
      </c>
      <c r="AG15" s="5">
        <v>5</v>
      </c>
      <c r="AH15" s="5">
        <v>5</v>
      </c>
      <c r="AI15" s="5">
        <v>3</v>
      </c>
      <c r="AJ15" s="5">
        <v>1</v>
      </c>
      <c r="AK15" s="5">
        <v>10</v>
      </c>
      <c r="AL15" s="5">
        <v>35</v>
      </c>
      <c r="AM15" s="5">
        <v>2</v>
      </c>
      <c r="AN15" s="60">
        <v>8</v>
      </c>
      <c r="AO15" s="5">
        <v>5</v>
      </c>
      <c r="AP15" s="5">
        <v>22</v>
      </c>
      <c r="AQ15" s="5">
        <v>1</v>
      </c>
      <c r="AR15" s="5">
        <v>3</v>
      </c>
      <c r="AS15" s="5">
        <v>8</v>
      </c>
      <c r="AT15" s="5">
        <v>48</v>
      </c>
      <c r="AU15" s="5">
        <v>1</v>
      </c>
      <c r="AV15" s="5">
        <v>11</v>
      </c>
      <c r="AW15" s="5">
        <v>2</v>
      </c>
      <c r="AX15" s="5">
        <v>10</v>
      </c>
      <c r="AY15" s="5">
        <v>3</v>
      </c>
      <c r="AZ15" s="5">
        <v>10</v>
      </c>
      <c r="BA15" s="5">
        <v>4</v>
      </c>
      <c r="BB15" s="5">
        <v>6</v>
      </c>
      <c r="BC15" s="5">
        <v>16</v>
      </c>
      <c r="BD15" s="61">
        <v>2</v>
      </c>
      <c r="BE15" s="5">
        <v>9</v>
      </c>
      <c r="BF15" s="5">
        <v>7</v>
      </c>
      <c r="BG15" s="5">
        <v>6</v>
      </c>
      <c r="BH15" s="5">
        <v>2</v>
      </c>
      <c r="BI15" s="5">
        <v>4</v>
      </c>
      <c r="BJ15" s="62" t="s">
        <v>77</v>
      </c>
      <c r="BK15" s="62" t="s">
        <v>81</v>
      </c>
      <c r="BL15" s="62" t="s">
        <v>183</v>
      </c>
      <c r="BM15" s="62" t="s">
        <v>75</v>
      </c>
      <c r="BN15" s="5">
        <v>3</v>
      </c>
      <c r="BO15" s="62" t="s">
        <v>80</v>
      </c>
      <c r="BP15" s="62" t="s">
        <v>119</v>
      </c>
      <c r="BQ15" s="62" t="s">
        <v>192</v>
      </c>
      <c r="BR15" s="62" t="s">
        <v>77</v>
      </c>
      <c r="BS15" s="63" t="s">
        <v>192</v>
      </c>
      <c r="BT15" s="62" t="s">
        <v>80</v>
      </c>
      <c r="BU15" s="62" t="s">
        <v>75</v>
      </c>
      <c r="BV15" s="62" t="s">
        <v>193</v>
      </c>
      <c r="BW15" s="62" t="s">
        <v>98</v>
      </c>
      <c r="BX15" s="62" t="s">
        <v>96</v>
      </c>
      <c r="BY15" s="62" t="s">
        <v>96</v>
      </c>
      <c r="BZ15" s="62" t="s">
        <v>81</v>
      </c>
      <c r="CA15" s="62" t="s">
        <v>174</v>
      </c>
      <c r="CB15" s="64" t="s">
        <v>139</v>
      </c>
      <c r="CC15" s="64">
        <v>23</v>
      </c>
      <c r="CD15" s="61">
        <v>3</v>
      </c>
      <c r="CE15" s="62" t="s">
        <v>93</v>
      </c>
      <c r="CF15" s="61">
        <v>4</v>
      </c>
      <c r="CG15" s="62" t="s">
        <v>88</v>
      </c>
      <c r="CH15" s="62" t="s">
        <v>132</v>
      </c>
      <c r="CI15" s="62" t="s">
        <v>88</v>
      </c>
      <c r="CJ15" s="62" t="s">
        <v>194</v>
      </c>
      <c r="CK15" s="62" t="s">
        <v>78</v>
      </c>
      <c r="CL15" s="62" t="s">
        <v>76</v>
      </c>
      <c r="CM15" s="62" t="s">
        <v>77</v>
      </c>
      <c r="CN15" s="62" t="s">
        <v>133</v>
      </c>
      <c r="CO15" s="62" t="s">
        <v>150</v>
      </c>
      <c r="CP15" s="62" t="s">
        <v>75</v>
      </c>
      <c r="CQ15" s="62" t="s">
        <v>88</v>
      </c>
      <c r="CR15" s="62" t="s">
        <v>167</v>
      </c>
      <c r="CS15" s="61">
        <v>2</v>
      </c>
      <c r="CT15" s="61">
        <v>3</v>
      </c>
      <c r="CU15" s="63" t="s">
        <v>97</v>
      </c>
      <c r="CV15" s="62" t="s">
        <v>107</v>
      </c>
      <c r="CW15" s="62"/>
      <c r="CX15" s="61">
        <v>4</v>
      </c>
      <c r="CY15" s="62" t="s">
        <v>183</v>
      </c>
      <c r="CZ15" s="62" t="s">
        <v>75</v>
      </c>
      <c r="DA15" s="62" t="s">
        <v>76</v>
      </c>
      <c r="DB15" s="62" t="s">
        <v>110</v>
      </c>
      <c r="DC15" s="61">
        <v>3</v>
      </c>
      <c r="DD15" s="62" t="s">
        <v>109</v>
      </c>
      <c r="DE15" s="62"/>
      <c r="DF15" s="9"/>
      <c r="DG15" s="9"/>
      <c r="DO15" s="2" t="s">
        <v>191</v>
      </c>
      <c r="DP15" s="11">
        <f t="shared" si="0"/>
        <v>106</v>
      </c>
      <c r="DQ15" s="2">
        <f t="shared" si="1"/>
        <v>9</v>
      </c>
      <c r="DR15" s="2">
        <f t="shared" si="2"/>
        <v>9</v>
      </c>
      <c r="DS15" s="2">
        <f t="shared" si="3"/>
        <v>5</v>
      </c>
      <c r="DT15" s="1">
        <f>SUM(DQ15:DS15)</f>
        <v>23</v>
      </c>
      <c r="DU15" s="15">
        <f t="shared" si="5"/>
        <v>0.21698113207547171</v>
      </c>
    </row>
    <row r="16" spans="1:133" ht="13.8">
      <c r="A16" s="2"/>
      <c r="B16" s="7" t="s">
        <v>15</v>
      </c>
      <c r="C16" s="7" t="s">
        <v>15</v>
      </c>
      <c r="D16" s="7" t="s">
        <v>15</v>
      </c>
      <c r="E16" s="7" t="s">
        <v>15</v>
      </c>
      <c r="F16" s="7" t="s">
        <v>15</v>
      </c>
      <c r="G16" s="7" t="s">
        <v>15</v>
      </c>
      <c r="H16" s="7" t="s">
        <v>15</v>
      </c>
      <c r="I16" s="7" t="s">
        <v>15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7" t="s">
        <v>15</v>
      </c>
      <c r="P16" s="7" t="s">
        <v>15</v>
      </c>
      <c r="Q16" s="7" t="s">
        <v>15</v>
      </c>
      <c r="R16" s="7" t="s">
        <v>15</v>
      </c>
      <c r="S16" s="7" t="s">
        <v>195</v>
      </c>
      <c r="T16" s="7" t="s">
        <v>195</v>
      </c>
      <c r="U16" s="7" t="s">
        <v>195</v>
      </c>
      <c r="V16" s="7" t="s">
        <v>195</v>
      </c>
      <c r="W16" s="7" t="s">
        <v>195</v>
      </c>
      <c r="X16" s="7" t="s">
        <v>195</v>
      </c>
      <c r="Y16" s="7" t="s">
        <v>195</v>
      </c>
      <c r="Z16" s="7" t="s">
        <v>195</v>
      </c>
      <c r="AA16" s="7" t="s">
        <v>195</v>
      </c>
      <c r="AB16" s="7" t="s">
        <v>195</v>
      </c>
      <c r="AC16" s="7" t="s">
        <v>195</v>
      </c>
      <c r="AD16" s="7" t="s">
        <v>195</v>
      </c>
      <c r="AE16" s="7" t="s">
        <v>195</v>
      </c>
      <c r="AF16" s="7" t="s">
        <v>195</v>
      </c>
      <c r="AG16" s="7" t="s">
        <v>195</v>
      </c>
      <c r="AH16" s="7" t="s">
        <v>195</v>
      </c>
      <c r="AI16" s="7" t="s">
        <v>15</v>
      </c>
      <c r="AJ16" s="7" t="s">
        <v>15</v>
      </c>
      <c r="AK16" s="7" t="s">
        <v>15</v>
      </c>
      <c r="AL16" s="7" t="s">
        <v>15</v>
      </c>
      <c r="AM16" s="7" t="s">
        <v>15</v>
      </c>
      <c r="AN16" s="7" t="s">
        <v>15</v>
      </c>
      <c r="AO16" s="7" t="s">
        <v>15</v>
      </c>
      <c r="AP16" s="7" t="s">
        <v>15</v>
      </c>
      <c r="AQ16" s="7" t="s">
        <v>15</v>
      </c>
      <c r="AR16" s="7" t="s">
        <v>15</v>
      </c>
      <c r="AS16" s="7" t="s">
        <v>15</v>
      </c>
      <c r="AT16" s="7" t="s">
        <v>15</v>
      </c>
      <c r="AU16" s="7" t="s">
        <v>195</v>
      </c>
      <c r="AV16" s="7" t="s">
        <v>195</v>
      </c>
      <c r="AW16" s="7" t="s">
        <v>195</v>
      </c>
      <c r="AX16" s="7" t="s">
        <v>195</v>
      </c>
      <c r="AY16" s="7" t="s">
        <v>195</v>
      </c>
      <c r="AZ16" s="7" t="s">
        <v>195</v>
      </c>
      <c r="BA16" s="7" t="s">
        <v>195</v>
      </c>
      <c r="BB16" s="7" t="s">
        <v>195</v>
      </c>
      <c r="BC16" s="7" t="s">
        <v>14</v>
      </c>
      <c r="BD16" s="7" t="s">
        <v>14</v>
      </c>
      <c r="BE16" s="7" t="s">
        <v>14</v>
      </c>
      <c r="BF16" s="7" t="s">
        <v>14</v>
      </c>
      <c r="BG16" s="7" t="s">
        <v>14</v>
      </c>
      <c r="BH16" s="7" t="s">
        <v>14</v>
      </c>
      <c r="BI16" s="7" t="s">
        <v>14</v>
      </c>
      <c r="BJ16" s="7" t="s">
        <v>14</v>
      </c>
      <c r="BK16" s="7" t="s">
        <v>196</v>
      </c>
      <c r="BL16" s="7" t="s">
        <v>196</v>
      </c>
      <c r="BM16" s="7" t="s">
        <v>196</v>
      </c>
      <c r="BN16" s="7" t="s">
        <v>196</v>
      </c>
      <c r="BO16" s="7" t="s">
        <v>196</v>
      </c>
      <c r="BP16" s="7" t="s">
        <v>196</v>
      </c>
      <c r="BQ16" s="7" t="s">
        <v>196</v>
      </c>
      <c r="BR16" s="7" t="s">
        <v>196</v>
      </c>
      <c r="BS16" s="7" t="s">
        <v>196</v>
      </c>
      <c r="BT16" s="7" t="s">
        <v>196</v>
      </c>
      <c r="BU16" s="7" t="s">
        <v>196</v>
      </c>
      <c r="BV16" s="7" t="s">
        <v>196</v>
      </c>
      <c r="BW16" s="7" t="s">
        <v>195</v>
      </c>
      <c r="BX16" s="7" t="s">
        <v>195</v>
      </c>
      <c r="BY16" s="7" t="s">
        <v>195</v>
      </c>
      <c r="BZ16" s="7" t="s">
        <v>195</v>
      </c>
      <c r="CA16" s="7" t="s">
        <v>195</v>
      </c>
      <c r="CB16" s="7" t="s">
        <v>195</v>
      </c>
      <c r="CC16" s="7" t="s">
        <v>195</v>
      </c>
      <c r="CD16" s="7" t="s">
        <v>195</v>
      </c>
      <c r="CE16" s="7" t="s">
        <v>195</v>
      </c>
      <c r="CF16" s="7" t="s">
        <v>15</v>
      </c>
      <c r="CG16" s="7" t="s">
        <v>15</v>
      </c>
      <c r="CH16" s="7" t="s">
        <v>15</v>
      </c>
      <c r="CI16" s="7" t="s">
        <v>15</v>
      </c>
      <c r="CJ16" s="7" t="s">
        <v>15</v>
      </c>
      <c r="CK16" s="7" t="s">
        <v>15</v>
      </c>
      <c r="CL16" s="7" t="s">
        <v>15</v>
      </c>
      <c r="CM16" s="7" t="s">
        <v>15</v>
      </c>
      <c r="CN16" s="7" t="s">
        <v>15</v>
      </c>
      <c r="CO16" s="7" t="s">
        <v>15</v>
      </c>
      <c r="CP16" s="7" t="s">
        <v>15</v>
      </c>
      <c r="CQ16" s="7" t="s">
        <v>15</v>
      </c>
      <c r="CR16" s="7" t="s">
        <v>15</v>
      </c>
      <c r="CS16" s="7" t="s">
        <v>15</v>
      </c>
      <c r="CT16" s="7" t="s">
        <v>15</v>
      </c>
      <c r="CU16" s="7" t="s">
        <v>15</v>
      </c>
      <c r="CV16" s="7" t="s">
        <v>15</v>
      </c>
      <c r="CW16" s="7" t="s">
        <v>15</v>
      </c>
      <c r="CX16" s="7" t="s">
        <v>195</v>
      </c>
      <c r="CY16" s="7" t="s">
        <v>195</v>
      </c>
      <c r="CZ16" s="21" t="s">
        <v>16</v>
      </c>
      <c r="DA16" s="21" t="s">
        <v>16</v>
      </c>
      <c r="DB16" s="21" t="s">
        <v>16</v>
      </c>
      <c r="DC16" s="21" t="s">
        <v>16</v>
      </c>
      <c r="DD16" s="21" t="s">
        <v>16</v>
      </c>
      <c r="DE16" s="21" t="s">
        <v>16</v>
      </c>
      <c r="DF16" s="11">
        <f>COUNTA(B16:DE16)</f>
        <v>108</v>
      </c>
      <c r="DG16" s="9"/>
      <c r="DQ16" s="17">
        <v>2</v>
      </c>
      <c r="DR16" s="17">
        <v>3</v>
      </c>
      <c r="DS16" s="17">
        <v>4</v>
      </c>
      <c r="DU16" s="15"/>
    </row>
    <row r="17" spans="1:125" ht="13.8">
      <c r="A17" s="2" t="s">
        <v>39</v>
      </c>
      <c r="B17" s="5">
        <v>3</v>
      </c>
      <c r="C17" s="5">
        <v>8</v>
      </c>
      <c r="D17" s="5">
        <v>6</v>
      </c>
      <c r="E17" s="5">
        <v>2</v>
      </c>
      <c r="F17" s="5">
        <v>79</v>
      </c>
      <c r="G17" s="5">
        <v>2</v>
      </c>
      <c r="H17" s="5">
        <v>10</v>
      </c>
      <c r="I17" s="5">
        <v>5</v>
      </c>
      <c r="J17" s="5">
        <v>12</v>
      </c>
      <c r="K17" s="5">
        <v>63</v>
      </c>
      <c r="L17" s="5">
        <v>1</v>
      </c>
      <c r="M17" s="5">
        <v>23</v>
      </c>
      <c r="N17" s="5">
        <v>5</v>
      </c>
      <c r="O17" s="5">
        <v>1</v>
      </c>
      <c r="P17" s="5">
        <v>6</v>
      </c>
      <c r="Q17" s="5">
        <v>6</v>
      </c>
      <c r="R17" s="5">
        <v>4</v>
      </c>
      <c r="S17" s="5">
        <v>1</v>
      </c>
      <c r="T17" s="5">
        <v>1</v>
      </c>
      <c r="U17" s="5">
        <v>19</v>
      </c>
      <c r="V17" s="5">
        <v>1</v>
      </c>
      <c r="W17" s="5">
        <v>37</v>
      </c>
      <c r="X17" s="5">
        <v>26</v>
      </c>
      <c r="Y17" s="5">
        <v>5</v>
      </c>
      <c r="Z17" s="5">
        <v>44</v>
      </c>
      <c r="AA17" s="5">
        <v>15</v>
      </c>
      <c r="AB17" s="5">
        <v>5</v>
      </c>
      <c r="AC17" s="5">
        <v>10</v>
      </c>
      <c r="AD17" s="5">
        <v>16</v>
      </c>
      <c r="AE17" s="5">
        <v>6</v>
      </c>
      <c r="AF17" s="5">
        <v>11</v>
      </c>
      <c r="AG17" s="5">
        <v>7</v>
      </c>
      <c r="AH17" s="5">
        <v>10</v>
      </c>
      <c r="AI17" s="5">
        <v>26</v>
      </c>
      <c r="AJ17" s="5">
        <v>2</v>
      </c>
      <c r="AK17" s="5">
        <v>13</v>
      </c>
      <c r="AL17" s="5">
        <v>4</v>
      </c>
      <c r="AM17" s="5">
        <v>13</v>
      </c>
      <c r="AN17" s="5">
        <v>3</v>
      </c>
      <c r="AO17" s="5">
        <v>24</v>
      </c>
      <c r="AP17" s="5">
        <v>12</v>
      </c>
      <c r="AQ17" s="5">
        <v>14</v>
      </c>
      <c r="AR17" s="5">
        <v>1</v>
      </c>
      <c r="AS17" s="5">
        <v>16</v>
      </c>
      <c r="AT17" s="5">
        <v>32</v>
      </c>
      <c r="AU17" s="5">
        <v>21</v>
      </c>
      <c r="AV17" s="5">
        <v>2</v>
      </c>
      <c r="AW17" s="5">
        <v>3</v>
      </c>
      <c r="AX17" s="5">
        <v>7</v>
      </c>
      <c r="AY17" s="5">
        <v>8</v>
      </c>
      <c r="AZ17" s="5">
        <v>47</v>
      </c>
      <c r="BA17" s="5">
        <v>2</v>
      </c>
      <c r="BB17" s="5">
        <v>1</v>
      </c>
      <c r="BC17" s="5">
        <v>37</v>
      </c>
      <c r="BD17" s="61">
        <v>3</v>
      </c>
      <c r="BE17" s="5">
        <v>6</v>
      </c>
      <c r="BF17" s="5">
        <v>6</v>
      </c>
      <c r="BG17" s="5">
        <v>1</v>
      </c>
      <c r="BH17" s="5">
        <v>4</v>
      </c>
      <c r="BI17" s="5">
        <v>2</v>
      </c>
      <c r="BJ17" s="62" t="s">
        <v>150</v>
      </c>
      <c r="BK17" s="62" t="s">
        <v>76</v>
      </c>
      <c r="BL17" s="5">
        <v>2</v>
      </c>
      <c r="BM17" s="63" t="s">
        <v>77</v>
      </c>
      <c r="BN17" s="62" t="s">
        <v>77</v>
      </c>
      <c r="BO17" s="62" t="s">
        <v>81</v>
      </c>
      <c r="BP17" s="5">
        <v>3</v>
      </c>
      <c r="BQ17" s="62" t="s">
        <v>77</v>
      </c>
      <c r="BR17" s="5">
        <v>2</v>
      </c>
      <c r="BS17" s="62" t="s">
        <v>81</v>
      </c>
      <c r="BT17" s="62" t="s">
        <v>197</v>
      </c>
      <c r="BU17" s="62" t="s">
        <v>76</v>
      </c>
      <c r="BV17" s="5">
        <v>2</v>
      </c>
      <c r="BW17" s="62" t="s">
        <v>81</v>
      </c>
      <c r="BX17" s="62" t="s">
        <v>77</v>
      </c>
      <c r="BY17" s="5">
        <v>2</v>
      </c>
      <c r="BZ17" s="63" t="s">
        <v>77</v>
      </c>
      <c r="CA17" s="62" t="s">
        <v>77</v>
      </c>
      <c r="CB17" s="64" t="s">
        <v>76</v>
      </c>
      <c r="CC17" s="64">
        <v>8</v>
      </c>
      <c r="CD17" s="61">
        <v>2</v>
      </c>
      <c r="CE17" s="61">
        <v>2</v>
      </c>
      <c r="CF17" s="61">
        <v>2</v>
      </c>
      <c r="CG17" s="61">
        <v>3</v>
      </c>
      <c r="CH17" s="62" t="s">
        <v>198</v>
      </c>
      <c r="CI17" s="61">
        <v>4</v>
      </c>
      <c r="CJ17" s="61">
        <v>4</v>
      </c>
      <c r="CK17" s="61">
        <v>3</v>
      </c>
      <c r="CL17" s="62" t="s">
        <v>77</v>
      </c>
      <c r="CM17" s="62" t="s">
        <v>150</v>
      </c>
      <c r="CN17" s="62" t="s">
        <v>86</v>
      </c>
      <c r="CO17" s="62" t="s">
        <v>77</v>
      </c>
      <c r="CP17" s="62" t="s">
        <v>104</v>
      </c>
      <c r="CQ17" s="62" t="s">
        <v>77</v>
      </c>
      <c r="CR17" s="62" t="s">
        <v>200</v>
      </c>
      <c r="CS17" s="61">
        <v>2</v>
      </c>
      <c r="CT17" s="62" t="s">
        <v>95</v>
      </c>
      <c r="CU17" s="62" t="s">
        <v>80</v>
      </c>
      <c r="CV17" s="62" t="s">
        <v>108</v>
      </c>
      <c r="CW17" s="62" t="s">
        <v>104</v>
      </c>
      <c r="CX17" s="61">
        <v>4</v>
      </c>
      <c r="CY17" s="62" t="s">
        <v>107</v>
      </c>
      <c r="CZ17" s="61">
        <v>4</v>
      </c>
      <c r="DA17" s="62" t="s">
        <v>104</v>
      </c>
      <c r="DB17" s="62" t="s">
        <v>81</v>
      </c>
      <c r="DC17" s="61">
        <v>4</v>
      </c>
      <c r="DD17" s="62" t="s">
        <v>131</v>
      </c>
      <c r="DE17" s="62" t="s">
        <v>78</v>
      </c>
      <c r="DF17" s="13">
        <v>2</v>
      </c>
      <c r="DG17" s="9"/>
      <c r="DH17" s="1"/>
      <c r="DL17" s="10"/>
      <c r="DM17" s="1"/>
      <c r="DO17" s="2" t="s">
        <v>39</v>
      </c>
      <c r="DP17" s="11">
        <f t="shared" ref="DP17:DP28" si="6">COUNTA(B17:DE17)</f>
        <v>108</v>
      </c>
      <c r="DQ17" s="2">
        <f t="shared" ref="DQ17:DQ28" si="7">COUNTIF(B17:DE17,"2")</f>
        <v>14</v>
      </c>
      <c r="DR17" s="2">
        <f t="shared" ref="DR17:DR28" si="8">COUNTIF(B17:DE17,"3")</f>
        <v>7</v>
      </c>
      <c r="DS17" s="2">
        <f>COUNTIF(B17:DE17,"4")</f>
        <v>8</v>
      </c>
      <c r="DT17" s="1">
        <f>SUM(DQ17:DS17)</f>
        <v>29</v>
      </c>
      <c r="DU17" s="15">
        <f>DT17/DP17</f>
        <v>0.26851851851851855</v>
      </c>
    </row>
    <row r="18" spans="1:125" ht="13.8">
      <c r="A18" s="2" t="s">
        <v>40</v>
      </c>
      <c r="B18" s="5">
        <v>4</v>
      </c>
      <c r="C18" s="5">
        <v>6</v>
      </c>
      <c r="D18" s="5">
        <v>14</v>
      </c>
      <c r="E18" s="5">
        <v>1</v>
      </c>
      <c r="F18" s="5">
        <v>20</v>
      </c>
      <c r="G18" s="5">
        <v>1</v>
      </c>
      <c r="H18" s="5">
        <v>3</v>
      </c>
      <c r="I18" s="5">
        <v>57</v>
      </c>
      <c r="J18" s="5">
        <v>4</v>
      </c>
      <c r="K18" s="5">
        <v>7</v>
      </c>
      <c r="L18" s="5">
        <v>9</v>
      </c>
      <c r="M18" s="5">
        <v>44</v>
      </c>
      <c r="N18" s="5">
        <v>4</v>
      </c>
      <c r="O18" s="5">
        <v>1</v>
      </c>
      <c r="P18" s="5">
        <v>12</v>
      </c>
      <c r="Q18" s="5">
        <v>9</v>
      </c>
      <c r="R18" s="5">
        <v>2</v>
      </c>
      <c r="S18" s="5">
        <v>1</v>
      </c>
      <c r="T18" s="5">
        <v>1</v>
      </c>
      <c r="U18" s="5">
        <v>3</v>
      </c>
      <c r="V18" s="5">
        <v>9</v>
      </c>
      <c r="W18" s="5">
        <v>8</v>
      </c>
      <c r="X18" s="5">
        <v>1</v>
      </c>
      <c r="Y18" s="5">
        <v>1</v>
      </c>
      <c r="Z18" s="5">
        <v>1</v>
      </c>
      <c r="AA18" s="5">
        <v>1</v>
      </c>
      <c r="AB18" s="5">
        <v>28</v>
      </c>
      <c r="AC18" s="5">
        <v>1</v>
      </c>
      <c r="AD18" s="5">
        <v>19</v>
      </c>
      <c r="AE18" s="5">
        <v>12</v>
      </c>
      <c r="AF18" s="5">
        <v>24</v>
      </c>
      <c r="AG18" s="5">
        <v>2</v>
      </c>
      <c r="AH18" s="5">
        <v>14</v>
      </c>
      <c r="AI18" s="5">
        <v>2</v>
      </c>
      <c r="AJ18" s="5">
        <v>8</v>
      </c>
      <c r="AK18" s="5">
        <v>21</v>
      </c>
      <c r="AL18" s="5">
        <v>33</v>
      </c>
      <c r="AM18" s="5">
        <v>45</v>
      </c>
      <c r="AN18" s="5">
        <v>8</v>
      </c>
      <c r="AO18" s="5">
        <v>25</v>
      </c>
      <c r="AP18" s="5">
        <v>3</v>
      </c>
      <c r="AQ18" s="5">
        <v>10</v>
      </c>
      <c r="AR18" s="5">
        <v>3</v>
      </c>
      <c r="AS18" s="5">
        <v>6</v>
      </c>
      <c r="AT18" s="5">
        <v>20</v>
      </c>
      <c r="AU18" s="5">
        <v>40</v>
      </c>
      <c r="AV18" s="5">
        <v>1</v>
      </c>
      <c r="AW18" s="5">
        <v>3</v>
      </c>
      <c r="AX18" s="5">
        <v>1</v>
      </c>
      <c r="AY18" s="5">
        <v>11</v>
      </c>
      <c r="AZ18" s="5">
        <v>34</v>
      </c>
      <c r="BA18" s="5">
        <v>1</v>
      </c>
      <c r="BB18" s="5">
        <v>9</v>
      </c>
      <c r="BC18" s="5">
        <v>1</v>
      </c>
      <c r="BD18" s="61">
        <v>59</v>
      </c>
      <c r="BE18" s="5">
        <v>10</v>
      </c>
      <c r="BF18" s="5">
        <v>1</v>
      </c>
      <c r="BG18" s="5">
        <v>15</v>
      </c>
      <c r="BH18" s="5">
        <v>4</v>
      </c>
      <c r="BI18" s="62" t="s">
        <v>78</v>
      </c>
      <c r="BJ18" s="62" t="s">
        <v>103</v>
      </c>
      <c r="BK18" s="5">
        <v>2</v>
      </c>
      <c r="BL18" s="5">
        <v>3</v>
      </c>
      <c r="BM18" s="63" t="s">
        <v>78</v>
      </c>
      <c r="BN18" s="5">
        <v>4</v>
      </c>
      <c r="BO18" s="62" t="s">
        <v>75</v>
      </c>
      <c r="BP18" s="62" t="s">
        <v>77</v>
      </c>
      <c r="BQ18" s="5">
        <v>4</v>
      </c>
      <c r="BR18" s="62" t="s">
        <v>119</v>
      </c>
      <c r="BS18" s="62" t="s">
        <v>77</v>
      </c>
      <c r="BT18" s="62" t="s">
        <v>77</v>
      </c>
      <c r="BU18" s="62" t="s">
        <v>78</v>
      </c>
      <c r="BV18" s="62" t="s">
        <v>77</v>
      </c>
      <c r="BW18" s="5">
        <v>3</v>
      </c>
      <c r="BX18" s="62" t="s">
        <v>96</v>
      </c>
      <c r="BY18" s="62" t="s">
        <v>91</v>
      </c>
      <c r="BZ18" s="63" t="s">
        <v>83</v>
      </c>
      <c r="CA18" s="62" t="s">
        <v>77</v>
      </c>
      <c r="CB18" s="64" t="s">
        <v>131</v>
      </c>
      <c r="CC18" s="64">
        <v>29</v>
      </c>
      <c r="CD18" s="62" t="s">
        <v>91</v>
      </c>
      <c r="CE18" s="62" t="s">
        <v>98</v>
      </c>
      <c r="CF18" s="62" t="s">
        <v>201</v>
      </c>
      <c r="CG18" s="62" t="s">
        <v>201</v>
      </c>
      <c r="CH18" s="62" t="s">
        <v>202</v>
      </c>
      <c r="CI18" s="62" t="s">
        <v>203</v>
      </c>
      <c r="CJ18" s="61">
        <v>3</v>
      </c>
      <c r="CK18" s="61">
        <v>4</v>
      </c>
      <c r="CL18" s="62" t="s">
        <v>77</v>
      </c>
      <c r="CM18" s="62" t="s">
        <v>78</v>
      </c>
      <c r="CN18" s="61">
        <v>2</v>
      </c>
      <c r="CO18" s="61">
        <v>2</v>
      </c>
      <c r="CP18" s="62" t="s">
        <v>75</v>
      </c>
      <c r="CQ18" s="61">
        <v>2</v>
      </c>
      <c r="CR18" s="61">
        <v>3</v>
      </c>
      <c r="CS18" s="61">
        <v>4</v>
      </c>
      <c r="CT18" s="61">
        <v>4</v>
      </c>
      <c r="CU18" s="61">
        <v>2</v>
      </c>
      <c r="CV18" s="62" t="s">
        <v>95</v>
      </c>
      <c r="CW18" s="62" t="s">
        <v>181</v>
      </c>
      <c r="CX18" s="61">
        <v>2</v>
      </c>
      <c r="CY18" s="61">
        <v>4</v>
      </c>
      <c r="CZ18" s="62" t="s">
        <v>77</v>
      </c>
      <c r="DA18" s="62" t="s">
        <v>104</v>
      </c>
      <c r="DB18" s="62" t="s">
        <v>96</v>
      </c>
      <c r="DC18" s="62" t="s">
        <v>86</v>
      </c>
      <c r="DD18" s="62" t="s">
        <v>204</v>
      </c>
      <c r="DE18" s="61">
        <v>3</v>
      </c>
      <c r="DF18" s="9"/>
      <c r="DG18" s="9"/>
      <c r="DH18" s="1"/>
      <c r="DL18" s="10"/>
      <c r="DM18" s="1"/>
      <c r="DO18" s="2" t="s">
        <v>40</v>
      </c>
      <c r="DP18" s="11">
        <f t="shared" si="6"/>
        <v>108</v>
      </c>
      <c r="DQ18" s="2">
        <f t="shared" si="7"/>
        <v>9</v>
      </c>
      <c r="DR18" s="2">
        <f t="shared" si="8"/>
        <v>10</v>
      </c>
      <c r="DS18" s="2">
        <f t="shared" ref="DS18:DS28" si="9">COUNTIF(B18:DE18,"4")</f>
        <v>10</v>
      </c>
      <c r="DT18" s="1">
        <f t="shared" ref="DT18:DT27" si="10">SUM(DQ18:DS18)</f>
        <v>29</v>
      </c>
      <c r="DU18" s="15">
        <f t="shared" ref="DU18:DU28" si="11">DT18/DP18</f>
        <v>0.26851851851851855</v>
      </c>
    </row>
    <row r="19" spans="1:125" ht="13.8">
      <c r="A19" s="2" t="s">
        <v>41</v>
      </c>
      <c r="B19" s="5">
        <v>21</v>
      </c>
      <c r="C19" s="5">
        <v>4</v>
      </c>
      <c r="D19" s="5">
        <v>2</v>
      </c>
      <c r="E19" s="5">
        <v>8</v>
      </c>
      <c r="F19" s="5">
        <v>34</v>
      </c>
      <c r="G19" s="5">
        <v>6</v>
      </c>
      <c r="H19" s="5">
        <v>42</v>
      </c>
      <c r="I19" s="5">
        <v>1</v>
      </c>
      <c r="J19" s="5">
        <v>1</v>
      </c>
      <c r="K19" s="5">
        <v>19</v>
      </c>
      <c r="L19" s="5">
        <v>10</v>
      </c>
      <c r="M19" s="5">
        <v>6</v>
      </c>
      <c r="N19" s="5">
        <v>13</v>
      </c>
      <c r="O19" s="5">
        <v>1</v>
      </c>
      <c r="P19" s="5">
        <v>43</v>
      </c>
      <c r="Q19" s="5">
        <v>2</v>
      </c>
      <c r="R19" s="5">
        <v>2</v>
      </c>
      <c r="S19" s="5">
        <v>2</v>
      </c>
      <c r="T19" s="5">
        <v>2</v>
      </c>
      <c r="U19" s="5">
        <v>5</v>
      </c>
      <c r="V19" s="5">
        <v>17</v>
      </c>
      <c r="W19" s="5">
        <v>1</v>
      </c>
      <c r="X19" s="5">
        <v>1</v>
      </c>
      <c r="Y19" s="5">
        <v>1</v>
      </c>
      <c r="Z19" s="5">
        <v>18</v>
      </c>
      <c r="AA19" s="5">
        <v>31</v>
      </c>
      <c r="AB19" s="5">
        <v>2</v>
      </c>
      <c r="AC19" s="5">
        <v>7</v>
      </c>
      <c r="AD19" s="5">
        <v>13</v>
      </c>
      <c r="AE19" s="5">
        <v>2</v>
      </c>
      <c r="AF19" s="5">
        <v>1</v>
      </c>
      <c r="AG19" s="5">
        <v>4</v>
      </c>
      <c r="AH19" s="5">
        <v>38</v>
      </c>
      <c r="AI19" s="5">
        <v>11</v>
      </c>
      <c r="AJ19" s="5">
        <v>24</v>
      </c>
      <c r="AK19" s="5">
        <v>6</v>
      </c>
      <c r="AL19" s="5">
        <v>12</v>
      </c>
      <c r="AM19" s="5">
        <v>2</v>
      </c>
      <c r="AN19" s="5">
        <v>2</v>
      </c>
      <c r="AO19" s="5">
        <v>8</v>
      </c>
      <c r="AP19" s="5">
        <v>2</v>
      </c>
      <c r="AQ19" s="5">
        <v>4</v>
      </c>
      <c r="AR19" s="5">
        <v>40</v>
      </c>
      <c r="AS19" s="5">
        <v>1</v>
      </c>
      <c r="AT19" s="5">
        <v>52</v>
      </c>
      <c r="AU19" s="5">
        <v>15</v>
      </c>
      <c r="AV19" s="5">
        <v>15</v>
      </c>
      <c r="AW19" s="5">
        <v>51</v>
      </c>
      <c r="AX19" s="5">
        <v>25</v>
      </c>
      <c r="AY19" s="5">
        <v>1</v>
      </c>
      <c r="AZ19" s="5">
        <v>42</v>
      </c>
      <c r="BA19" s="5">
        <v>9</v>
      </c>
      <c r="BB19" s="5">
        <v>2</v>
      </c>
      <c r="BC19" s="5">
        <v>37</v>
      </c>
      <c r="BD19" s="61">
        <v>6</v>
      </c>
      <c r="BE19" s="5">
        <v>2</v>
      </c>
      <c r="BF19" s="5">
        <v>10</v>
      </c>
      <c r="BG19" s="5">
        <v>4</v>
      </c>
      <c r="BH19" s="5">
        <v>21</v>
      </c>
      <c r="BI19" s="62" t="s">
        <v>115</v>
      </c>
      <c r="BJ19" s="62" t="s">
        <v>77</v>
      </c>
      <c r="BK19" s="62" t="s">
        <v>83</v>
      </c>
      <c r="BL19" s="62" t="s">
        <v>205</v>
      </c>
      <c r="BM19" s="63" t="s">
        <v>96</v>
      </c>
      <c r="BN19" s="62" t="s">
        <v>206</v>
      </c>
      <c r="BO19" s="5">
        <v>2</v>
      </c>
      <c r="BP19" s="62" t="s">
        <v>77</v>
      </c>
      <c r="BQ19" s="62" t="s">
        <v>79</v>
      </c>
      <c r="BR19" s="62" t="s">
        <v>207</v>
      </c>
      <c r="BS19" s="62" t="s">
        <v>75</v>
      </c>
      <c r="BT19" s="62" t="s">
        <v>77</v>
      </c>
      <c r="BU19" s="62" t="s">
        <v>86</v>
      </c>
      <c r="BV19" s="62" t="s">
        <v>77</v>
      </c>
      <c r="BW19" s="62" t="s">
        <v>78</v>
      </c>
      <c r="BX19" s="5">
        <v>2</v>
      </c>
      <c r="BY19" s="62" t="s">
        <v>75</v>
      </c>
      <c r="BZ19" s="63" t="s">
        <v>97</v>
      </c>
      <c r="CA19" s="62" t="s">
        <v>86</v>
      </c>
      <c r="CB19" s="64" t="s">
        <v>104</v>
      </c>
      <c r="CC19" s="64">
        <v>1</v>
      </c>
      <c r="CD19" s="62" t="s">
        <v>76</v>
      </c>
      <c r="CE19" s="62" t="s">
        <v>80</v>
      </c>
      <c r="CF19" s="62" t="s">
        <v>208</v>
      </c>
      <c r="CG19" s="62" t="s">
        <v>209</v>
      </c>
      <c r="CH19" s="62" t="s">
        <v>201</v>
      </c>
      <c r="CI19" s="61">
        <v>2</v>
      </c>
      <c r="CJ19" s="61">
        <v>3</v>
      </c>
      <c r="CK19" s="62" t="s">
        <v>75</v>
      </c>
      <c r="CL19" s="61">
        <v>4</v>
      </c>
      <c r="CM19" s="61">
        <v>2</v>
      </c>
      <c r="CN19" s="62" t="s">
        <v>104</v>
      </c>
      <c r="CO19" s="62" t="s">
        <v>77</v>
      </c>
      <c r="CP19" s="61">
        <v>2</v>
      </c>
      <c r="CQ19" s="61">
        <v>3</v>
      </c>
      <c r="CR19" s="61">
        <v>2</v>
      </c>
      <c r="CS19" s="62" t="s">
        <v>77</v>
      </c>
      <c r="CT19" s="62" t="s">
        <v>78</v>
      </c>
      <c r="CU19" s="61">
        <v>4</v>
      </c>
      <c r="CV19" s="61">
        <v>4</v>
      </c>
      <c r="CW19" s="61">
        <v>2</v>
      </c>
      <c r="CX19" s="62" t="s">
        <v>83</v>
      </c>
      <c r="CY19" s="62" t="s">
        <v>77</v>
      </c>
      <c r="CZ19" s="61">
        <v>2</v>
      </c>
      <c r="DA19" s="62" t="s">
        <v>77</v>
      </c>
      <c r="DB19" s="62" t="s">
        <v>81</v>
      </c>
      <c r="DC19" s="62" t="s">
        <v>75</v>
      </c>
      <c r="DD19" s="61">
        <v>2</v>
      </c>
      <c r="DE19" s="62" t="s">
        <v>116</v>
      </c>
      <c r="DF19" s="9"/>
      <c r="DG19" s="9"/>
      <c r="DH19" s="1"/>
      <c r="DL19" s="10"/>
      <c r="DM19" s="1"/>
      <c r="DO19" s="2" t="s">
        <v>41</v>
      </c>
      <c r="DP19" s="11">
        <f t="shared" si="6"/>
        <v>108</v>
      </c>
      <c r="DQ19" s="2">
        <f t="shared" si="7"/>
        <v>21</v>
      </c>
      <c r="DR19" s="2">
        <f t="shared" si="8"/>
        <v>2</v>
      </c>
      <c r="DS19" s="2">
        <f t="shared" si="9"/>
        <v>7</v>
      </c>
      <c r="DT19" s="1">
        <f t="shared" si="10"/>
        <v>30</v>
      </c>
      <c r="DU19" s="15">
        <f t="shared" si="11"/>
        <v>0.27777777777777779</v>
      </c>
    </row>
    <row r="20" spans="1:125" ht="13.8">
      <c r="A20" s="2" t="s">
        <v>50</v>
      </c>
      <c r="B20" s="5">
        <v>9</v>
      </c>
      <c r="C20" s="5">
        <v>1</v>
      </c>
      <c r="D20" s="5">
        <v>1</v>
      </c>
      <c r="E20" s="5">
        <v>1</v>
      </c>
      <c r="F20" s="5">
        <v>1</v>
      </c>
      <c r="G20" s="5">
        <v>9</v>
      </c>
      <c r="H20" s="5">
        <v>15</v>
      </c>
      <c r="I20" s="5">
        <v>9</v>
      </c>
      <c r="J20" s="5">
        <v>1</v>
      </c>
      <c r="K20" s="5">
        <v>8</v>
      </c>
      <c r="L20" s="5">
        <v>1</v>
      </c>
      <c r="M20" s="5">
        <v>1</v>
      </c>
      <c r="N20" s="5">
        <v>1</v>
      </c>
      <c r="O20" s="5">
        <v>13</v>
      </c>
      <c r="P20" s="5">
        <v>2</v>
      </c>
      <c r="Q20" s="5">
        <v>1</v>
      </c>
      <c r="R20" s="5">
        <v>7</v>
      </c>
      <c r="S20" s="5">
        <v>19</v>
      </c>
      <c r="T20" s="5">
        <v>34</v>
      </c>
      <c r="U20" s="5">
        <v>6</v>
      </c>
      <c r="V20" s="5">
        <v>16</v>
      </c>
      <c r="W20" s="5">
        <v>6</v>
      </c>
      <c r="X20" s="5">
        <v>1</v>
      </c>
      <c r="Y20" s="5">
        <v>29</v>
      </c>
      <c r="Z20" s="5">
        <v>4</v>
      </c>
      <c r="AA20" s="5">
        <v>17</v>
      </c>
      <c r="AB20" s="5">
        <v>9</v>
      </c>
      <c r="AC20" s="5">
        <v>30</v>
      </c>
      <c r="AD20" s="5">
        <v>83</v>
      </c>
      <c r="AE20" s="5">
        <v>3</v>
      </c>
      <c r="AF20" s="5">
        <v>1</v>
      </c>
      <c r="AG20" s="5">
        <v>2</v>
      </c>
      <c r="AH20" s="5">
        <v>65</v>
      </c>
      <c r="AI20" s="5">
        <v>9</v>
      </c>
      <c r="AJ20" s="5">
        <v>2</v>
      </c>
      <c r="AK20" s="5">
        <v>2</v>
      </c>
      <c r="AL20" s="5">
        <v>5</v>
      </c>
      <c r="AM20" s="5">
        <v>4</v>
      </c>
      <c r="AN20" s="5">
        <v>3</v>
      </c>
      <c r="AO20" s="5">
        <v>1</v>
      </c>
      <c r="AP20" s="5">
        <v>1</v>
      </c>
      <c r="AQ20" s="5">
        <v>4</v>
      </c>
      <c r="AR20" s="5">
        <v>2</v>
      </c>
      <c r="AS20" s="5">
        <v>1</v>
      </c>
      <c r="AT20" s="5">
        <v>4</v>
      </c>
      <c r="AU20" s="5">
        <v>17</v>
      </c>
      <c r="AV20" s="5">
        <v>30</v>
      </c>
      <c r="AW20" s="5">
        <v>3</v>
      </c>
      <c r="AX20" s="5">
        <v>3</v>
      </c>
      <c r="AY20" s="5">
        <v>22</v>
      </c>
      <c r="AZ20" s="5">
        <v>31</v>
      </c>
      <c r="BA20" s="5">
        <v>9</v>
      </c>
      <c r="BB20" s="5">
        <v>47</v>
      </c>
      <c r="BC20" s="5">
        <v>7</v>
      </c>
      <c r="BD20" s="61">
        <v>6</v>
      </c>
      <c r="BE20" s="5">
        <v>1</v>
      </c>
      <c r="BF20" s="5">
        <v>9</v>
      </c>
      <c r="BG20" s="5">
        <v>7</v>
      </c>
      <c r="BH20" s="5">
        <v>18</v>
      </c>
      <c r="BI20" s="62" t="s">
        <v>107</v>
      </c>
      <c r="BJ20" s="62" t="s">
        <v>83</v>
      </c>
      <c r="BK20" s="62" t="s">
        <v>76</v>
      </c>
      <c r="BL20" s="5">
        <v>2</v>
      </c>
      <c r="BM20" s="63" t="s">
        <v>80</v>
      </c>
      <c r="BN20" s="5">
        <v>4</v>
      </c>
      <c r="BO20" s="62" t="s">
        <v>75</v>
      </c>
      <c r="BP20" s="5">
        <v>2</v>
      </c>
      <c r="BQ20" s="62" t="s">
        <v>86</v>
      </c>
      <c r="BR20" s="62" t="s">
        <v>75</v>
      </c>
      <c r="BS20" s="62" t="s">
        <v>93</v>
      </c>
      <c r="BT20" s="62" t="s">
        <v>96</v>
      </c>
      <c r="BU20" s="5">
        <v>2</v>
      </c>
      <c r="BV20" s="62" t="s">
        <v>119</v>
      </c>
      <c r="BW20" s="62" t="s">
        <v>110</v>
      </c>
      <c r="BX20" s="62" t="s">
        <v>77</v>
      </c>
      <c r="BY20" s="62" t="s">
        <v>77</v>
      </c>
      <c r="BZ20" s="63" t="s">
        <v>81</v>
      </c>
      <c r="CA20" s="62" t="s">
        <v>106</v>
      </c>
      <c r="CB20" s="64">
        <v>18</v>
      </c>
      <c r="CC20" s="64">
        <v>6</v>
      </c>
      <c r="CD20" s="62" t="s">
        <v>120</v>
      </c>
      <c r="CE20" s="62" t="s">
        <v>77</v>
      </c>
      <c r="CF20" s="62" t="s">
        <v>119</v>
      </c>
      <c r="CG20" s="61">
        <v>3</v>
      </c>
      <c r="CH20" s="61">
        <v>3</v>
      </c>
      <c r="CI20" s="62" t="s">
        <v>211</v>
      </c>
      <c r="CJ20" s="61">
        <v>3</v>
      </c>
      <c r="CK20" s="62" t="s">
        <v>121</v>
      </c>
      <c r="CL20" s="62" t="s">
        <v>76</v>
      </c>
      <c r="CM20" s="61">
        <v>2</v>
      </c>
      <c r="CN20" s="62" t="s">
        <v>77</v>
      </c>
      <c r="CO20" s="62" t="s">
        <v>76</v>
      </c>
      <c r="CP20" s="62" t="s">
        <v>76</v>
      </c>
      <c r="CQ20" s="62" t="s">
        <v>152</v>
      </c>
      <c r="CR20" s="75" t="s">
        <v>212</v>
      </c>
      <c r="CS20" s="62" t="s">
        <v>98</v>
      </c>
      <c r="CT20" s="62" t="s">
        <v>77</v>
      </c>
      <c r="CU20" s="62" t="s">
        <v>96</v>
      </c>
      <c r="CV20" s="62" t="s">
        <v>77</v>
      </c>
      <c r="CW20" s="62" t="s">
        <v>83</v>
      </c>
      <c r="CX20" s="62" t="s">
        <v>104</v>
      </c>
      <c r="CY20" s="62" t="s">
        <v>116</v>
      </c>
      <c r="CZ20" s="62" t="s">
        <v>77</v>
      </c>
      <c r="DA20" s="62" t="s">
        <v>104</v>
      </c>
      <c r="DB20" s="62" t="s">
        <v>109</v>
      </c>
      <c r="DC20" s="62" t="s">
        <v>213</v>
      </c>
      <c r="DD20" s="62" t="s">
        <v>95</v>
      </c>
      <c r="DE20" s="62" t="s">
        <v>214</v>
      </c>
      <c r="DF20" s="9"/>
      <c r="DG20" s="9"/>
      <c r="DH20" s="1"/>
      <c r="DL20" s="10"/>
      <c r="DM20" s="1"/>
      <c r="DO20" s="2" t="s">
        <v>50</v>
      </c>
      <c r="DP20" s="11">
        <f t="shared" si="6"/>
        <v>108</v>
      </c>
      <c r="DQ20" s="2">
        <f t="shared" si="7"/>
        <v>9</v>
      </c>
      <c r="DR20" s="2">
        <f t="shared" si="8"/>
        <v>7</v>
      </c>
      <c r="DS20" s="2">
        <f t="shared" si="9"/>
        <v>6</v>
      </c>
      <c r="DT20" s="1">
        <f t="shared" si="10"/>
        <v>22</v>
      </c>
      <c r="DU20" s="15">
        <f t="shared" si="11"/>
        <v>0.20370370370370369</v>
      </c>
    </row>
    <row r="21" spans="1:125" ht="13.8">
      <c r="A21" s="2" t="s">
        <v>42</v>
      </c>
      <c r="B21" s="5">
        <v>3</v>
      </c>
      <c r="C21" s="5">
        <v>9</v>
      </c>
      <c r="D21" s="5">
        <v>11</v>
      </c>
      <c r="E21" s="5">
        <v>13</v>
      </c>
      <c r="F21" s="5">
        <v>24</v>
      </c>
      <c r="G21" s="5">
        <v>5</v>
      </c>
      <c r="H21" s="5">
        <v>3</v>
      </c>
      <c r="I21" s="5">
        <v>1</v>
      </c>
      <c r="J21" s="5">
        <v>4</v>
      </c>
      <c r="K21" s="5">
        <v>10</v>
      </c>
      <c r="L21" s="5">
        <v>4</v>
      </c>
      <c r="M21" s="5">
        <v>37</v>
      </c>
      <c r="N21" s="5">
        <v>2</v>
      </c>
      <c r="O21" s="5">
        <v>4</v>
      </c>
      <c r="P21" s="5">
        <v>2</v>
      </c>
      <c r="Q21" s="5">
        <v>8</v>
      </c>
      <c r="R21" s="5">
        <v>14</v>
      </c>
      <c r="S21" s="5">
        <v>2</v>
      </c>
      <c r="T21" s="5">
        <v>4</v>
      </c>
      <c r="U21" s="5">
        <v>4</v>
      </c>
      <c r="V21" s="5">
        <v>22</v>
      </c>
      <c r="W21" s="5">
        <v>2</v>
      </c>
      <c r="X21" s="5">
        <v>6</v>
      </c>
      <c r="Y21" s="5">
        <v>5</v>
      </c>
      <c r="Z21" s="5">
        <v>9</v>
      </c>
      <c r="AA21" s="5">
        <v>6</v>
      </c>
      <c r="AB21" s="5">
        <v>4</v>
      </c>
      <c r="AC21" s="5">
        <v>14</v>
      </c>
      <c r="AD21" s="5">
        <v>40</v>
      </c>
      <c r="AE21" s="5">
        <v>7</v>
      </c>
      <c r="AF21" s="5">
        <v>43</v>
      </c>
      <c r="AG21" s="5">
        <v>7</v>
      </c>
      <c r="AH21" s="5">
        <v>4</v>
      </c>
      <c r="AI21" s="5">
        <v>3</v>
      </c>
      <c r="AJ21" s="5">
        <v>3</v>
      </c>
      <c r="AK21" s="5">
        <v>2</v>
      </c>
      <c r="AL21" s="5">
        <v>3</v>
      </c>
      <c r="AM21" s="5">
        <v>3</v>
      </c>
      <c r="AN21" s="5">
        <v>4</v>
      </c>
      <c r="AO21" s="5">
        <v>1</v>
      </c>
      <c r="AP21" s="5">
        <v>2</v>
      </c>
      <c r="AQ21" s="5">
        <v>24</v>
      </c>
      <c r="AR21" s="5">
        <v>13</v>
      </c>
      <c r="AS21" s="5">
        <v>1</v>
      </c>
      <c r="AT21" s="5">
        <v>4</v>
      </c>
      <c r="AU21" s="5">
        <v>13</v>
      </c>
      <c r="AV21" s="5">
        <v>8</v>
      </c>
      <c r="AW21" s="5">
        <v>10</v>
      </c>
      <c r="AX21" s="5">
        <v>1</v>
      </c>
      <c r="AY21" s="5">
        <v>2</v>
      </c>
      <c r="AZ21" s="5">
        <v>12</v>
      </c>
      <c r="BA21" s="5">
        <v>12</v>
      </c>
      <c r="BB21" s="5">
        <v>1</v>
      </c>
      <c r="BC21" s="5">
        <v>6</v>
      </c>
      <c r="BD21" s="61">
        <v>1</v>
      </c>
      <c r="BE21" s="5">
        <v>2</v>
      </c>
      <c r="BF21" s="5">
        <v>4</v>
      </c>
      <c r="BG21" s="5">
        <v>7</v>
      </c>
      <c r="BH21" s="5">
        <v>6</v>
      </c>
      <c r="BI21" s="62" t="s">
        <v>77</v>
      </c>
      <c r="BJ21" s="5">
        <v>3</v>
      </c>
      <c r="BK21" s="62" t="s">
        <v>116</v>
      </c>
      <c r="BL21" s="62" t="s">
        <v>152</v>
      </c>
      <c r="BM21" s="63" t="s">
        <v>86</v>
      </c>
      <c r="BN21" s="5">
        <v>3</v>
      </c>
      <c r="BO21" s="5">
        <v>3</v>
      </c>
      <c r="BP21" s="62" t="s">
        <v>83</v>
      </c>
      <c r="BQ21" s="62" t="s">
        <v>121</v>
      </c>
      <c r="BR21" s="62" t="s">
        <v>78</v>
      </c>
      <c r="BS21" s="62" t="s">
        <v>78</v>
      </c>
      <c r="BT21" s="62" t="s">
        <v>77</v>
      </c>
      <c r="BU21" s="62" t="s">
        <v>107</v>
      </c>
      <c r="BV21" s="62" t="s">
        <v>96</v>
      </c>
      <c r="BW21" s="62" t="s">
        <v>77</v>
      </c>
      <c r="BX21" s="5">
        <v>3</v>
      </c>
      <c r="BY21" s="62" t="s">
        <v>104</v>
      </c>
      <c r="BZ21" s="63" t="s">
        <v>77</v>
      </c>
      <c r="CA21" s="62" t="s">
        <v>77</v>
      </c>
      <c r="CB21" s="61">
        <v>2</v>
      </c>
      <c r="CC21" s="61">
        <v>2</v>
      </c>
      <c r="CD21" s="62" t="s">
        <v>75</v>
      </c>
      <c r="CE21" s="62" t="s">
        <v>160</v>
      </c>
      <c r="CF21" s="61">
        <v>2</v>
      </c>
      <c r="CG21" s="61">
        <v>4</v>
      </c>
      <c r="CH21" s="62" t="s">
        <v>215</v>
      </c>
      <c r="CI21" s="61">
        <v>4</v>
      </c>
      <c r="CJ21" s="75" t="s">
        <v>201</v>
      </c>
      <c r="CK21" s="61">
        <v>2</v>
      </c>
      <c r="CL21" s="62" t="s">
        <v>80</v>
      </c>
      <c r="CM21" s="62" t="s">
        <v>77</v>
      </c>
      <c r="CN21" s="62" t="s">
        <v>76</v>
      </c>
      <c r="CO21" s="62" t="s">
        <v>98</v>
      </c>
      <c r="CP21" s="62" t="s">
        <v>77</v>
      </c>
      <c r="CQ21" s="62" t="s">
        <v>77</v>
      </c>
      <c r="CR21" s="62" t="s">
        <v>216</v>
      </c>
      <c r="CS21" s="61">
        <v>4</v>
      </c>
      <c r="CT21" s="61">
        <v>4</v>
      </c>
      <c r="CU21" s="62" t="s">
        <v>86</v>
      </c>
      <c r="CV21" s="62" t="s">
        <v>107</v>
      </c>
      <c r="CW21" s="62" t="s">
        <v>77</v>
      </c>
      <c r="CX21" s="62" t="s">
        <v>77</v>
      </c>
      <c r="CY21" s="62" t="s">
        <v>120</v>
      </c>
      <c r="CZ21" s="62" t="s">
        <v>77</v>
      </c>
      <c r="DA21" s="62" t="s">
        <v>80</v>
      </c>
      <c r="DB21" s="61">
        <v>3</v>
      </c>
      <c r="DC21" s="62" t="s">
        <v>82</v>
      </c>
      <c r="DD21" s="62" t="s">
        <v>104</v>
      </c>
      <c r="DE21" s="62" t="s">
        <v>110</v>
      </c>
      <c r="DF21" s="9"/>
      <c r="DG21" s="9"/>
      <c r="DH21" s="1"/>
      <c r="DL21" s="10"/>
      <c r="DM21" s="1"/>
      <c r="DO21" s="2" t="s">
        <v>42</v>
      </c>
      <c r="DP21" s="11">
        <f t="shared" si="6"/>
        <v>108</v>
      </c>
      <c r="DQ21" s="2">
        <f t="shared" si="7"/>
        <v>12</v>
      </c>
      <c r="DR21" s="2">
        <f t="shared" si="8"/>
        <v>11</v>
      </c>
      <c r="DS21" s="2">
        <f t="shared" si="9"/>
        <v>14</v>
      </c>
      <c r="DT21" s="1">
        <f t="shared" si="10"/>
        <v>37</v>
      </c>
      <c r="DU21" s="15">
        <f t="shared" si="11"/>
        <v>0.34259259259259262</v>
      </c>
    </row>
    <row r="22" spans="1:125" ht="13.8">
      <c r="A22" s="22" t="s">
        <v>43</v>
      </c>
      <c r="B22" s="65">
        <v>13</v>
      </c>
      <c r="C22" s="65">
        <v>13</v>
      </c>
      <c r="D22" s="65">
        <v>7</v>
      </c>
      <c r="E22" s="65">
        <v>2</v>
      </c>
      <c r="F22" s="65">
        <v>32</v>
      </c>
      <c r="G22" s="65">
        <v>1</v>
      </c>
      <c r="H22" s="65">
        <v>4</v>
      </c>
      <c r="I22" s="65">
        <v>12</v>
      </c>
      <c r="J22" s="65">
        <v>8</v>
      </c>
      <c r="K22" s="65">
        <v>2</v>
      </c>
      <c r="L22" s="65">
        <v>6</v>
      </c>
      <c r="M22" s="65">
        <v>3</v>
      </c>
      <c r="N22" s="65">
        <v>4</v>
      </c>
      <c r="O22" s="65">
        <v>1</v>
      </c>
      <c r="P22" s="65">
        <v>12</v>
      </c>
      <c r="Q22" s="65">
        <v>49</v>
      </c>
      <c r="R22" s="65">
        <v>2</v>
      </c>
      <c r="S22" s="65">
        <v>6</v>
      </c>
      <c r="T22" s="65">
        <v>2</v>
      </c>
      <c r="U22" s="65">
        <v>12</v>
      </c>
      <c r="V22" s="65">
        <v>8</v>
      </c>
      <c r="W22" s="65">
        <v>3</v>
      </c>
      <c r="X22" s="65">
        <v>2</v>
      </c>
      <c r="Y22" s="65">
        <v>10</v>
      </c>
      <c r="Z22" s="65">
        <v>4</v>
      </c>
      <c r="AA22" s="65">
        <v>8</v>
      </c>
      <c r="AB22" s="65">
        <v>3</v>
      </c>
      <c r="AC22" s="65">
        <v>2</v>
      </c>
      <c r="AD22" s="65">
        <v>12</v>
      </c>
      <c r="AE22" s="65">
        <v>1</v>
      </c>
      <c r="AF22" s="65">
        <v>3</v>
      </c>
      <c r="AG22" s="65">
        <v>8</v>
      </c>
      <c r="AH22" s="65">
        <v>15</v>
      </c>
      <c r="AI22" s="65">
        <v>34</v>
      </c>
      <c r="AJ22" s="65">
        <v>15</v>
      </c>
      <c r="AK22" s="65">
        <v>4</v>
      </c>
      <c r="AL22" s="65">
        <v>6</v>
      </c>
      <c r="AM22" s="65">
        <v>2</v>
      </c>
      <c r="AN22" s="65">
        <v>6</v>
      </c>
      <c r="AO22" s="65">
        <v>10</v>
      </c>
      <c r="AP22" s="65">
        <v>3</v>
      </c>
      <c r="AQ22" s="65">
        <v>19</v>
      </c>
      <c r="AR22" s="65">
        <v>5</v>
      </c>
      <c r="AS22" s="65">
        <v>5</v>
      </c>
      <c r="AT22" s="65">
        <v>61</v>
      </c>
      <c r="AU22" s="65">
        <v>13</v>
      </c>
      <c r="AV22" s="65">
        <v>2</v>
      </c>
      <c r="AW22" s="65">
        <v>10</v>
      </c>
      <c r="AX22" s="65">
        <v>4</v>
      </c>
      <c r="AY22" s="65">
        <v>14</v>
      </c>
      <c r="AZ22" s="65">
        <v>2</v>
      </c>
      <c r="BA22" s="65">
        <v>26</v>
      </c>
      <c r="BB22" s="65">
        <v>31</v>
      </c>
      <c r="BC22" s="65">
        <v>6</v>
      </c>
      <c r="BD22" s="67">
        <v>6</v>
      </c>
      <c r="BE22" s="65">
        <v>60</v>
      </c>
      <c r="BF22" s="65">
        <v>16</v>
      </c>
      <c r="BG22" s="65">
        <v>1</v>
      </c>
      <c r="BH22" s="65">
        <v>14</v>
      </c>
      <c r="BI22" s="68" t="s">
        <v>78</v>
      </c>
      <c r="BJ22" s="68" t="s">
        <v>77</v>
      </c>
      <c r="BK22" s="68" t="s">
        <v>78</v>
      </c>
      <c r="BL22" s="65">
        <v>2</v>
      </c>
      <c r="BM22" s="69" t="s">
        <v>217</v>
      </c>
      <c r="BN22" s="68" t="s">
        <v>104</v>
      </c>
      <c r="BO22" s="68" t="s">
        <v>82</v>
      </c>
      <c r="BP22" s="68" t="s">
        <v>76</v>
      </c>
      <c r="BQ22" s="68" t="s">
        <v>83</v>
      </c>
      <c r="BR22" s="65">
        <v>3</v>
      </c>
      <c r="BS22" s="65">
        <v>2</v>
      </c>
      <c r="BT22" s="68" t="s">
        <v>77</v>
      </c>
      <c r="BU22" s="68" t="s">
        <v>81</v>
      </c>
      <c r="BV22" s="68" t="s">
        <v>104</v>
      </c>
      <c r="BW22" s="65">
        <v>3</v>
      </c>
      <c r="BX22" s="68" t="s">
        <v>121</v>
      </c>
      <c r="BY22" s="68" t="s">
        <v>129</v>
      </c>
      <c r="BZ22" s="69" t="s">
        <v>106</v>
      </c>
      <c r="CA22" s="68" t="s">
        <v>91</v>
      </c>
      <c r="CB22" s="70" t="s">
        <v>77</v>
      </c>
      <c r="CC22" s="67">
        <v>3</v>
      </c>
      <c r="CD22" s="68" t="s">
        <v>119</v>
      </c>
      <c r="CE22" s="68" t="s">
        <v>104</v>
      </c>
      <c r="CF22" s="68" t="s">
        <v>110</v>
      </c>
      <c r="CG22" s="68" t="s">
        <v>201</v>
      </c>
      <c r="CH22" s="67">
        <v>4</v>
      </c>
      <c r="CI22" s="68" t="s">
        <v>218</v>
      </c>
      <c r="CJ22" s="71" t="s">
        <v>216</v>
      </c>
      <c r="CK22" s="68" t="s">
        <v>77</v>
      </c>
      <c r="CL22" s="68" t="s">
        <v>96</v>
      </c>
      <c r="CM22" s="68" t="s">
        <v>81</v>
      </c>
      <c r="CN22" s="68" t="s">
        <v>77</v>
      </c>
      <c r="CO22" s="68" t="s">
        <v>77</v>
      </c>
      <c r="CP22" s="68" t="s">
        <v>174</v>
      </c>
      <c r="CQ22" s="68" t="s">
        <v>82</v>
      </c>
      <c r="CR22" s="67">
        <v>2</v>
      </c>
      <c r="CS22" s="68" t="s">
        <v>121</v>
      </c>
      <c r="CT22" s="68" t="s">
        <v>98</v>
      </c>
      <c r="CU22" s="68" t="s">
        <v>77</v>
      </c>
      <c r="CV22" s="68" t="s">
        <v>80</v>
      </c>
      <c r="CW22" s="68" t="s">
        <v>129</v>
      </c>
      <c r="CX22" s="68" t="s">
        <v>78</v>
      </c>
      <c r="CY22" s="68" t="s">
        <v>77</v>
      </c>
      <c r="CZ22" s="68" t="s">
        <v>76</v>
      </c>
      <c r="DA22" s="67">
        <v>2</v>
      </c>
      <c r="DB22" s="68" t="s">
        <v>77</v>
      </c>
      <c r="DC22" s="68" t="s">
        <v>91</v>
      </c>
      <c r="DD22" s="68" t="s">
        <v>78</v>
      </c>
      <c r="DE22" s="67">
        <v>3</v>
      </c>
      <c r="DF22" s="9"/>
      <c r="DG22" s="9"/>
      <c r="DH22" s="1"/>
      <c r="DI22" s="1"/>
      <c r="DJ22" s="1"/>
      <c r="DK22" s="1"/>
      <c r="DL22" s="1"/>
      <c r="DM22" s="1"/>
      <c r="DO22" s="22" t="s">
        <v>43</v>
      </c>
      <c r="DP22" s="72">
        <f t="shared" si="6"/>
        <v>108</v>
      </c>
      <c r="DQ22" s="22">
        <f t="shared" si="7"/>
        <v>13</v>
      </c>
      <c r="DR22" s="22">
        <f t="shared" si="8"/>
        <v>9</v>
      </c>
      <c r="DS22" s="22">
        <f t="shared" si="9"/>
        <v>6</v>
      </c>
      <c r="DT22" s="73">
        <f t="shared" si="10"/>
        <v>28</v>
      </c>
      <c r="DU22" s="74">
        <f t="shared" si="11"/>
        <v>0.25925925925925924</v>
      </c>
    </row>
    <row r="23" spans="1:125" ht="13.8">
      <c r="A23" s="2" t="s">
        <v>44</v>
      </c>
      <c r="B23" s="5">
        <v>99</v>
      </c>
      <c r="C23" s="5">
        <v>12</v>
      </c>
      <c r="D23" s="5">
        <v>15</v>
      </c>
      <c r="E23" s="5">
        <v>12</v>
      </c>
      <c r="F23" s="5">
        <v>1</v>
      </c>
      <c r="G23" s="5">
        <v>5</v>
      </c>
      <c r="H23" s="5">
        <v>12</v>
      </c>
      <c r="I23" s="5">
        <v>5</v>
      </c>
      <c r="J23" s="5">
        <v>3</v>
      </c>
      <c r="K23" s="5">
        <v>5</v>
      </c>
      <c r="L23" s="5">
        <v>4</v>
      </c>
      <c r="M23" s="5">
        <v>7</v>
      </c>
      <c r="N23" s="5">
        <v>2</v>
      </c>
      <c r="O23" s="5">
        <v>14</v>
      </c>
      <c r="P23" s="5">
        <v>3</v>
      </c>
      <c r="Q23" s="5">
        <v>12</v>
      </c>
      <c r="R23" s="5">
        <v>2</v>
      </c>
      <c r="S23" s="5">
        <v>2</v>
      </c>
      <c r="T23" s="5">
        <v>4</v>
      </c>
      <c r="U23" s="5">
        <v>3</v>
      </c>
      <c r="V23" s="5">
        <v>2</v>
      </c>
      <c r="W23" s="5">
        <v>28</v>
      </c>
      <c r="X23" s="5">
        <v>6</v>
      </c>
      <c r="Y23" s="5">
        <v>1</v>
      </c>
      <c r="Z23" s="5">
        <v>2</v>
      </c>
      <c r="AA23" s="5">
        <v>50</v>
      </c>
      <c r="AB23" s="5">
        <v>21</v>
      </c>
      <c r="AC23" s="5">
        <v>2</v>
      </c>
      <c r="AD23" s="5">
        <v>1</v>
      </c>
      <c r="AE23" s="5">
        <v>14</v>
      </c>
      <c r="AF23" s="5">
        <v>71</v>
      </c>
      <c r="AG23" s="5">
        <v>4</v>
      </c>
      <c r="AH23" s="5">
        <v>1</v>
      </c>
      <c r="AI23" s="5">
        <v>5</v>
      </c>
      <c r="AJ23" s="5">
        <v>6</v>
      </c>
      <c r="AK23" s="5">
        <v>52</v>
      </c>
      <c r="AL23" s="5">
        <v>25</v>
      </c>
      <c r="AM23" s="5">
        <v>13</v>
      </c>
      <c r="AN23" s="5">
        <v>7</v>
      </c>
      <c r="AO23" s="5">
        <v>9</v>
      </c>
      <c r="AP23" s="5">
        <v>11</v>
      </c>
      <c r="AQ23" s="5">
        <v>38</v>
      </c>
      <c r="AR23" s="5">
        <v>7</v>
      </c>
      <c r="AS23" s="5">
        <v>21</v>
      </c>
      <c r="AT23" s="5">
        <v>5</v>
      </c>
      <c r="AU23" s="5">
        <v>2</v>
      </c>
      <c r="AV23" s="5">
        <v>2</v>
      </c>
      <c r="AW23" s="5">
        <v>2</v>
      </c>
      <c r="AX23" s="5">
        <v>25</v>
      </c>
      <c r="AY23" s="5">
        <v>2</v>
      </c>
      <c r="AZ23" s="5">
        <v>12</v>
      </c>
      <c r="BA23" s="5">
        <v>24</v>
      </c>
      <c r="BB23" s="5">
        <v>4</v>
      </c>
      <c r="BC23" s="5">
        <v>2</v>
      </c>
      <c r="BD23" s="61">
        <v>27</v>
      </c>
      <c r="BE23" s="5">
        <v>23</v>
      </c>
      <c r="BF23" s="5">
        <v>2</v>
      </c>
      <c r="BG23" s="5">
        <v>9</v>
      </c>
      <c r="BH23" s="5">
        <v>25</v>
      </c>
      <c r="BI23" s="62" t="s">
        <v>219</v>
      </c>
      <c r="BJ23" s="62" t="s">
        <v>75</v>
      </c>
      <c r="BK23" s="62" t="s">
        <v>86</v>
      </c>
      <c r="BL23" s="62" t="s">
        <v>86</v>
      </c>
      <c r="BM23" s="63" t="s">
        <v>180</v>
      </c>
      <c r="BN23" s="62" t="s">
        <v>77</v>
      </c>
      <c r="BO23" s="5">
        <v>3</v>
      </c>
      <c r="BP23" s="5">
        <v>2</v>
      </c>
      <c r="BQ23" s="62" t="s">
        <v>76</v>
      </c>
      <c r="BR23" s="62" t="s">
        <v>91</v>
      </c>
      <c r="BS23" s="62" t="s">
        <v>149</v>
      </c>
      <c r="BT23" s="62" t="s">
        <v>115</v>
      </c>
      <c r="BU23" s="62" t="s">
        <v>77</v>
      </c>
      <c r="BV23" s="62" t="s">
        <v>116</v>
      </c>
      <c r="BW23" s="62" t="s">
        <v>86</v>
      </c>
      <c r="BX23" s="62" t="s">
        <v>86</v>
      </c>
      <c r="BY23" s="5">
        <v>2</v>
      </c>
      <c r="BZ23" s="63" t="s">
        <v>193</v>
      </c>
      <c r="CA23" s="5">
        <v>3</v>
      </c>
      <c r="CB23" s="64" t="s">
        <v>77</v>
      </c>
      <c r="CC23" s="64">
        <v>8</v>
      </c>
      <c r="CD23" s="61">
        <v>2</v>
      </c>
      <c r="CE23" s="62" t="s">
        <v>220</v>
      </c>
      <c r="CF23" s="62" t="s">
        <v>185</v>
      </c>
      <c r="CG23" s="62" t="s">
        <v>215</v>
      </c>
      <c r="CH23" s="62" t="s">
        <v>221</v>
      </c>
      <c r="CI23" s="61">
        <v>2</v>
      </c>
      <c r="CJ23" s="61">
        <v>2</v>
      </c>
      <c r="CK23" s="61">
        <v>2</v>
      </c>
      <c r="CL23" s="61">
        <v>3</v>
      </c>
      <c r="CM23" s="62" t="s">
        <v>77</v>
      </c>
      <c r="CN23" s="61">
        <v>3</v>
      </c>
      <c r="CO23" s="62" t="s">
        <v>86</v>
      </c>
      <c r="CP23" s="62" t="s">
        <v>75</v>
      </c>
      <c r="CQ23" s="62" t="s">
        <v>77</v>
      </c>
      <c r="CR23" s="62" t="s">
        <v>211</v>
      </c>
      <c r="CS23" s="62" t="s">
        <v>222</v>
      </c>
      <c r="CT23" s="62" t="s">
        <v>77</v>
      </c>
      <c r="CU23" s="62" t="s">
        <v>218</v>
      </c>
      <c r="CV23" s="62" t="s">
        <v>77</v>
      </c>
      <c r="CW23" s="61">
        <v>2</v>
      </c>
      <c r="CX23" s="62" t="s">
        <v>91</v>
      </c>
      <c r="CY23" s="61">
        <v>2</v>
      </c>
      <c r="CZ23" s="62" t="s">
        <v>82</v>
      </c>
      <c r="DA23" s="62" t="s">
        <v>80</v>
      </c>
      <c r="DB23" s="62" t="s">
        <v>129</v>
      </c>
      <c r="DC23" s="62" t="s">
        <v>95</v>
      </c>
      <c r="DD23" s="62" t="s">
        <v>78</v>
      </c>
      <c r="DE23" s="62" t="s">
        <v>77</v>
      </c>
      <c r="DF23" s="1"/>
      <c r="DH23" s="1"/>
      <c r="DI23" s="1"/>
      <c r="DJ23" s="1"/>
      <c r="DK23" s="1"/>
      <c r="DL23" s="1"/>
      <c r="DM23" s="1"/>
      <c r="DO23" s="2" t="s">
        <v>223</v>
      </c>
      <c r="DP23" s="11">
        <f t="shared" si="6"/>
        <v>108</v>
      </c>
      <c r="DQ23" s="2">
        <f t="shared" si="7"/>
        <v>21</v>
      </c>
      <c r="DR23" s="2">
        <f t="shared" si="8"/>
        <v>7</v>
      </c>
      <c r="DS23" s="2">
        <f t="shared" si="9"/>
        <v>4</v>
      </c>
      <c r="DT23" s="1">
        <f t="shared" si="10"/>
        <v>32</v>
      </c>
      <c r="DU23" s="15">
        <f t="shared" si="11"/>
        <v>0.29629629629629628</v>
      </c>
    </row>
    <row r="24" spans="1:125" ht="13.8">
      <c r="A24" s="2" t="s">
        <v>45</v>
      </c>
      <c r="B24" s="5">
        <v>5</v>
      </c>
      <c r="C24" s="5">
        <v>8</v>
      </c>
      <c r="D24" s="5">
        <v>3</v>
      </c>
      <c r="E24" s="5">
        <v>4</v>
      </c>
      <c r="F24" s="5">
        <v>7</v>
      </c>
      <c r="G24" s="5">
        <v>5</v>
      </c>
      <c r="H24" s="5">
        <v>17</v>
      </c>
      <c r="I24" s="5">
        <v>81</v>
      </c>
      <c r="J24" s="5">
        <v>45</v>
      </c>
      <c r="K24" s="5">
        <v>6</v>
      </c>
      <c r="L24" s="5">
        <v>8</v>
      </c>
      <c r="M24" s="5">
        <v>13</v>
      </c>
      <c r="N24" s="5">
        <v>13</v>
      </c>
      <c r="O24" s="5">
        <v>7</v>
      </c>
      <c r="P24" s="5">
        <v>7</v>
      </c>
      <c r="Q24" s="5">
        <v>5</v>
      </c>
      <c r="R24" s="5">
        <v>2</v>
      </c>
      <c r="S24" s="5">
        <v>34</v>
      </c>
      <c r="T24" s="5">
        <v>10</v>
      </c>
      <c r="U24" s="5">
        <v>19</v>
      </c>
      <c r="V24" s="5">
        <v>2</v>
      </c>
      <c r="W24" s="5">
        <v>16</v>
      </c>
      <c r="X24" s="5">
        <v>64</v>
      </c>
      <c r="Y24" s="5">
        <v>25</v>
      </c>
      <c r="Z24" s="5">
        <v>76</v>
      </c>
      <c r="AA24" s="5">
        <v>6</v>
      </c>
      <c r="AB24" s="5">
        <v>1</v>
      </c>
      <c r="AC24" s="5">
        <v>18</v>
      </c>
      <c r="AD24" s="5">
        <v>1</v>
      </c>
      <c r="AE24" s="5">
        <v>16</v>
      </c>
      <c r="AF24" s="5">
        <v>21</v>
      </c>
      <c r="AG24" s="5">
        <v>2</v>
      </c>
      <c r="AH24" s="5">
        <v>13</v>
      </c>
      <c r="AI24" s="5">
        <v>31</v>
      </c>
      <c r="AJ24" s="5">
        <v>5</v>
      </c>
      <c r="AK24" s="5">
        <v>5</v>
      </c>
      <c r="AL24" s="5">
        <v>4</v>
      </c>
      <c r="AM24" s="5">
        <v>7</v>
      </c>
      <c r="AN24" s="5">
        <v>7</v>
      </c>
      <c r="AO24" s="5">
        <v>2</v>
      </c>
      <c r="AP24" s="5">
        <v>113</v>
      </c>
      <c r="AQ24" s="5">
        <v>3</v>
      </c>
      <c r="AR24" s="5">
        <v>13</v>
      </c>
      <c r="AS24" s="5">
        <v>15</v>
      </c>
      <c r="AT24" s="5">
        <v>34</v>
      </c>
      <c r="AU24" s="5">
        <v>4</v>
      </c>
      <c r="AV24" s="5">
        <v>4</v>
      </c>
      <c r="AW24" s="5">
        <v>17</v>
      </c>
      <c r="AX24" s="5">
        <v>30</v>
      </c>
      <c r="AY24" s="5">
        <v>56</v>
      </c>
      <c r="AZ24" s="5">
        <v>3</v>
      </c>
      <c r="BA24" s="5">
        <v>27</v>
      </c>
      <c r="BB24" s="5">
        <v>57</v>
      </c>
      <c r="BC24" s="5">
        <v>6</v>
      </c>
      <c r="BD24" s="61">
        <v>16</v>
      </c>
      <c r="BE24" s="5">
        <v>4</v>
      </c>
      <c r="BF24" s="5">
        <v>7</v>
      </c>
      <c r="BG24" s="5">
        <v>28</v>
      </c>
      <c r="BH24" s="5">
        <v>9</v>
      </c>
      <c r="BI24" s="62" t="s">
        <v>133</v>
      </c>
      <c r="BJ24" s="62" t="s">
        <v>150</v>
      </c>
      <c r="BK24" s="62" t="s">
        <v>80</v>
      </c>
      <c r="BL24" s="5">
        <v>4</v>
      </c>
      <c r="BM24" s="63" t="s">
        <v>77</v>
      </c>
      <c r="BN24" s="62" t="s">
        <v>77</v>
      </c>
      <c r="BO24" s="62" t="s">
        <v>77</v>
      </c>
      <c r="BP24" s="62" t="s">
        <v>129</v>
      </c>
      <c r="BQ24" s="5">
        <v>2</v>
      </c>
      <c r="BR24" s="5">
        <v>2</v>
      </c>
      <c r="BS24" s="62" t="s">
        <v>81</v>
      </c>
      <c r="BT24" s="5">
        <v>2</v>
      </c>
      <c r="BU24" s="62" t="s">
        <v>104</v>
      </c>
      <c r="BV24" s="62" t="s">
        <v>150</v>
      </c>
      <c r="BW24" s="5">
        <v>2</v>
      </c>
      <c r="BX24" s="62" t="s">
        <v>131</v>
      </c>
      <c r="BY24" s="5">
        <v>2</v>
      </c>
      <c r="BZ24" s="63" t="s">
        <v>82</v>
      </c>
      <c r="CA24" s="5">
        <v>3</v>
      </c>
      <c r="CB24" s="61">
        <v>2</v>
      </c>
      <c r="CC24" s="64">
        <v>11</v>
      </c>
      <c r="CD24" s="62" t="s">
        <v>83</v>
      </c>
      <c r="CE24" s="62" t="s">
        <v>115</v>
      </c>
      <c r="CF24" s="62" t="s">
        <v>78</v>
      </c>
      <c r="CG24" s="61">
        <v>3</v>
      </c>
      <c r="CH24" s="62" t="s">
        <v>216</v>
      </c>
      <c r="CI24" s="62" t="s">
        <v>201</v>
      </c>
      <c r="CJ24" s="62" t="s">
        <v>224</v>
      </c>
      <c r="CK24" s="62" t="s">
        <v>95</v>
      </c>
      <c r="CL24" s="62" t="s">
        <v>96</v>
      </c>
      <c r="CM24" s="61">
        <v>2</v>
      </c>
      <c r="CN24" s="62" t="s">
        <v>78</v>
      </c>
      <c r="CO24" s="61">
        <v>2</v>
      </c>
      <c r="CP24" s="61">
        <v>4</v>
      </c>
      <c r="CQ24" s="62" t="s">
        <v>211</v>
      </c>
      <c r="CR24" s="62" t="s">
        <v>225</v>
      </c>
      <c r="CS24" s="61">
        <v>4</v>
      </c>
      <c r="CT24" s="62" t="s">
        <v>220</v>
      </c>
      <c r="CU24" s="62" t="s">
        <v>226</v>
      </c>
      <c r="CV24" s="62" t="s">
        <v>77</v>
      </c>
      <c r="CW24" s="62" t="s">
        <v>75</v>
      </c>
      <c r="CX24" s="62" t="s">
        <v>150</v>
      </c>
      <c r="CY24" s="62" t="s">
        <v>145</v>
      </c>
      <c r="CZ24" s="62" t="s">
        <v>103</v>
      </c>
      <c r="DA24" s="61">
        <v>2</v>
      </c>
      <c r="DB24" s="62" t="s">
        <v>76</v>
      </c>
      <c r="DC24" s="62" t="s">
        <v>77</v>
      </c>
      <c r="DD24" s="62" t="s">
        <v>81</v>
      </c>
      <c r="DE24" s="62" t="s">
        <v>96</v>
      </c>
      <c r="DF24" s="1"/>
      <c r="DH24" s="1"/>
      <c r="DI24" s="1"/>
      <c r="DJ24" s="1"/>
      <c r="DK24" s="1"/>
      <c r="DL24" s="1"/>
      <c r="DM24" s="1"/>
      <c r="DO24" s="2" t="s">
        <v>45</v>
      </c>
      <c r="DP24" s="11">
        <f t="shared" si="6"/>
        <v>108</v>
      </c>
      <c r="DQ24" s="2">
        <f t="shared" si="7"/>
        <v>13</v>
      </c>
      <c r="DR24" s="2">
        <f t="shared" si="8"/>
        <v>5</v>
      </c>
      <c r="DS24" s="2">
        <f t="shared" si="9"/>
        <v>8</v>
      </c>
      <c r="DT24" s="1">
        <f t="shared" si="10"/>
        <v>26</v>
      </c>
      <c r="DU24" s="15">
        <f t="shared" si="11"/>
        <v>0.24074074074074073</v>
      </c>
    </row>
    <row r="25" spans="1:125" ht="13.8">
      <c r="A25" s="2" t="s">
        <v>46</v>
      </c>
      <c r="B25" s="5">
        <v>6</v>
      </c>
      <c r="C25" s="5">
        <v>1</v>
      </c>
      <c r="D25" s="5">
        <v>13</v>
      </c>
      <c r="E25" s="5">
        <v>2</v>
      </c>
      <c r="F25" s="5">
        <v>1</v>
      </c>
      <c r="G25" s="5">
        <v>8</v>
      </c>
      <c r="H25" s="5">
        <v>8</v>
      </c>
      <c r="I25" s="5">
        <v>18</v>
      </c>
      <c r="J25" s="5">
        <v>8</v>
      </c>
      <c r="K25" s="5">
        <v>9</v>
      </c>
      <c r="L25" s="5">
        <v>3</v>
      </c>
      <c r="M25" s="5">
        <v>44</v>
      </c>
      <c r="N25" s="5">
        <v>33</v>
      </c>
      <c r="O25" s="5">
        <v>7</v>
      </c>
      <c r="P25" s="5">
        <v>10</v>
      </c>
      <c r="Q25" s="5">
        <v>6</v>
      </c>
      <c r="R25" s="5">
        <v>1</v>
      </c>
      <c r="S25" s="5">
        <v>2</v>
      </c>
      <c r="T25" s="5">
        <v>4</v>
      </c>
      <c r="U25" s="5">
        <v>4</v>
      </c>
      <c r="V25" s="5">
        <v>5</v>
      </c>
      <c r="W25" s="5">
        <v>8</v>
      </c>
      <c r="X25" s="5">
        <v>1</v>
      </c>
      <c r="Y25" s="5">
        <v>19</v>
      </c>
      <c r="Z25" s="5">
        <v>18</v>
      </c>
      <c r="AA25" s="5">
        <v>1</v>
      </c>
      <c r="AB25" s="5">
        <v>6</v>
      </c>
      <c r="AC25" s="5">
        <v>3</v>
      </c>
      <c r="AD25" s="5">
        <v>5</v>
      </c>
      <c r="AE25" s="5">
        <v>8</v>
      </c>
      <c r="AF25" s="5">
        <v>1</v>
      </c>
      <c r="AG25" s="5">
        <v>12</v>
      </c>
      <c r="AH25" s="5">
        <v>13</v>
      </c>
      <c r="AI25" s="5">
        <v>10</v>
      </c>
      <c r="AJ25" s="5">
        <v>9</v>
      </c>
      <c r="AK25" s="5">
        <v>1</v>
      </c>
      <c r="AL25" s="5">
        <v>8</v>
      </c>
      <c r="AM25" s="5">
        <v>17</v>
      </c>
      <c r="AN25" s="5">
        <v>6</v>
      </c>
      <c r="AO25" s="5">
        <v>25</v>
      </c>
      <c r="AP25" s="5">
        <v>15</v>
      </c>
      <c r="AQ25" s="5">
        <v>43</v>
      </c>
      <c r="AR25" s="5">
        <v>1</v>
      </c>
      <c r="AS25" s="5">
        <v>12</v>
      </c>
      <c r="AT25" s="5">
        <v>1</v>
      </c>
      <c r="AU25" s="5">
        <v>9</v>
      </c>
      <c r="AV25" s="5">
        <v>7</v>
      </c>
      <c r="AW25" s="5">
        <v>23</v>
      </c>
      <c r="AX25" s="5">
        <v>6</v>
      </c>
      <c r="AY25" s="5">
        <v>1</v>
      </c>
      <c r="AZ25" s="5">
        <v>2</v>
      </c>
      <c r="BA25" s="5">
        <v>3</v>
      </c>
      <c r="BB25" s="5">
        <v>18</v>
      </c>
      <c r="BC25" s="5">
        <v>5</v>
      </c>
      <c r="BD25" s="61">
        <v>32</v>
      </c>
      <c r="BE25" s="5">
        <v>2</v>
      </c>
      <c r="BF25" s="5">
        <v>18</v>
      </c>
      <c r="BG25" s="5">
        <v>1</v>
      </c>
      <c r="BH25" s="5">
        <v>39</v>
      </c>
      <c r="BI25" s="62" t="s">
        <v>78</v>
      </c>
      <c r="BJ25" s="62" t="s">
        <v>77</v>
      </c>
      <c r="BK25" s="62" t="s">
        <v>109</v>
      </c>
      <c r="BL25" s="62" t="s">
        <v>85</v>
      </c>
      <c r="BM25" s="63" t="s">
        <v>120</v>
      </c>
      <c r="BN25" s="5">
        <v>2</v>
      </c>
      <c r="BO25" s="62" t="s">
        <v>77</v>
      </c>
      <c r="BP25" s="62" t="s">
        <v>80</v>
      </c>
      <c r="BQ25" s="62" t="s">
        <v>129</v>
      </c>
      <c r="BR25" s="62" t="s">
        <v>85</v>
      </c>
      <c r="BS25" s="62" t="s">
        <v>77</v>
      </c>
      <c r="BT25" s="62" t="s">
        <v>78</v>
      </c>
      <c r="BU25" s="62" t="s">
        <v>128</v>
      </c>
      <c r="BV25" s="62" t="s">
        <v>81</v>
      </c>
      <c r="BW25" s="5">
        <v>2</v>
      </c>
      <c r="BX25" s="62" t="s">
        <v>97</v>
      </c>
      <c r="BY25" s="62" t="s">
        <v>77</v>
      </c>
      <c r="BZ25" s="63" t="s">
        <v>77</v>
      </c>
      <c r="CA25" s="62" t="s">
        <v>77</v>
      </c>
      <c r="CB25" s="64" t="s">
        <v>77</v>
      </c>
      <c r="CC25" s="64">
        <v>8</v>
      </c>
      <c r="CD25" s="62" t="s">
        <v>83</v>
      </c>
      <c r="CE25" s="62" t="s">
        <v>78</v>
      </c>
      <c r="CF25" s="62" t="s">
        <v>121</v>
      </c>
      <c r="CG25" s="62" t="s">
        <v>201</v>
      </c>
      <c r="CH25" s="61">
        <v>3</v>
      </c>
      <c r="CI25" s="61">
        <v>3</v>
      </c>
      <c r="CJ25" s="62" t="s">
        <v>216</v>
      </c>
      <c r="CK25" s="62" t="s">
        <v>82</v>
      </c>
      <c r="CL25" s="62" t="s">
        <v>145</v>
      </c>
      <c r="CM25" s="61">
        <v>3</v>
      </c>
      <c r="CN25" s="62" t="s">
        <v>77</v>
      </c>
      <c r="CO25" s="62" t="s">
        <v>104</v>
      </c>
      <c r="CP25" s="62" t="s">
        <v>179</v>
      </c>
      <c r="CQ25" s="62" t="s">
        <v>227</v>
      </c>
      <c r="CR25" s="62" t="s">
        <v>201</v>
      </c>
      <c r="CS25" s="62" t="s">
        <v>104</v>
      </c>
      <c r="CT25" s="62" t="s">
        <v>98</v>
      </c>
      <c r="CU25" s="61">
        <v>4</v>
      </c>
      <c r="CV25" s="61">
        <v>3</v>
      </c>
      <c r="CW25" s="62" t="s">
        <v>83</v>
      </c>
      <c r="CX25" s="62" t="s">
        <v>95</v>
      </c>
      <c r="CY25" s="62" t="s">
        <v>96</v>
      </c>
      <c r="CZ25" s="62" t="s">
        <v>76</v>
      </c>
      <c r="DA25" s="62" t="s">
        <v>219</v>
      </c>
      <c r="DB25" s="61">
        <v>4</v>
      </c>
      <c r="DC25" s="62" t="s">
        <v>109</v>
      </c>
      <c r="DD25" s="62" t="s">
        <v>116</v>
      </c>
      <c r="DE25" s="62" t="s">
        <v>213</v>
      </c>
      <c r="DF25" s="1"/>
      <c r="DH25" s="1"/>
      <c r="DI25" s="1"/>
      <c r="DJ25" s="1"/>
      <c r="DK25" s="1"/>
      <c r="DL25" s="1"/>
      <c r="DM25" s="1"/>
      <c r="DO25" s="2" t="s">
        <v>46</v>
      </c>
      <c r="DP25" s="11">
        <f t="shared" si="6"/>
        <v>108</v>
      </c>
      <c r="DQ25" s="2">
        <f t="shared" si="7"/>
        <v>6</v>
      </c>
      <c r="DR25" s="2">
        <f t="shared" si="8"/>
        <v>7</v>
      </c>
      <c r="DS25" s="2">
        <f t="shared" si="9"/>
        <v>5</v>
      </c>
      <c r="DT25" s="1">
        <f t="shared" si="10"/>
        <v>18</v>
      </c>
      <c r="DU25" s="15">
        <f t="shared" si="11"/>
        <v>0.16666666666666666</v>
      </c>
    </row>
    <row r="26" spans="1:125" ht="13.8">
      <c r="A26" s="2" t="s">
        <v>47</v>
      </c>
      <c r="B26" s="5">
        <v>2</v>
      </c>
      <c r="C26" s="5">
        <v>59</v>
      </c>
      <c r="D26" s="5">
        <v>15</v>
      </c>
      <c r="E26" s="5">
        <v>2</v>
      </c>
      <c r="F26" s="5">
        <v>6</v>
      </c>
      <c r="G26" s="5">
        <v>3</v>
      </c>
      <c r="H26" s="5">
        <v>3</v>
      </c>
      <c r="I26" s="5">
        <v>1</v>
      </c>
      <c r="J26" s="5">
        <v>17</v>
      </c>
      <c r="K26" s="5">
        <v>7</v>
      </c>
      <c r="L26" s="5">
        <v>6</v>
      </c>
      <c r="M26" s="5">
        <v>7</v>
      </c>
      <c r="N26" s="5">
        <v>10</v>
      </c>
      <c r="O26" s="5">
        <v>7</v>
      </c>
      <c r="P26" s="5">
        <v>16</v>
      </c>
      <c r="Q26" s="5">
        <v>2</v>
      </c>
      <c r="R26" s="5">
        <v>27</v>
      </c>
      <c r="S26" s="5">
        <v>4</v>
      </c>
      <c r="T26" s="5">
        <v>6</v>
      </c>
      <c r="U26" s="5">
        <v>21</v>
      </c>
      <c r="V26" s="5">
        <v>3</v>
      </c>
      <c r="W26" s="5">
        <v>2</v>
      </c>
      <c r="X26" s="5">
        <v>26</v>
      </c>
      <c r="Y26" s="5">
        <v>17</v>
      </c>
      <c r="Z26" s="5">
        <v>3</v>
      </c>
      <c r="AA26" s="5">
        <v>88</v>
      </c>
      <c r="AB26" s="5">
        <v>9</v>
      </c>
      <c r="AC26" s="5">
        <v>12</v>
      </c>
      <c r="AD26" s="5">
        <v>3</v>
      </c>
      <c r="AE26" s="5">
        <v>2</v>
      </c>
      <c r="AF26" s="5">
        <v>20</v>
      </c>
      <c r="AG26" s="5">
        <v>3</v>
      </c>
      <c r="AH26" s="5">
        <v>4</v>
      </c>
      <c r="AI26" s="5">
        <v>1</v>
      </c>
      <c r="AJ26" s="5">
        <v>3</v>
      </c>
      <c r="AK26" s="5">
        <v>1</v>
      </c>
      <c r="AL26" s="5">
        <v>35</v>
      </c>
      <c r="AM26" s="5">
        <v>12</v>
      </c>
      <c r="AN26" s="5">
        <v>22</v>
      </c>
      <c r="AO26" s="5">
        <v>6</v>
      </c>
      <c r="AP26" s="5">
        <v>41</v>
      </c>
      <c r="AQ26" s="5">
        <v>61</v>
      </c>
      <c r="AR26" s="5">
        <v>22</v>
      </c>
      <c r="AS26" s="5">
        <v>3</v>
      </c>
      <c r="AT26" s="5">
        <v>1</v>
      </c>
      <c r="AU26" s="5">
        <v>2</v>
      </c>
      <c r="AV26" s="5">
        <v>10</v>
      </c>
      <c r="AW26" s="5">
        <v>8</v>
      </c>
      <c r="AX26" s="5">
        <v>14</v>
      </c>
      <c r="AY26" s="5">
        <v>2</v>
      </c>
      <c r="AZ26" s="5">
        <v>3</v>
      </c>
      <c r="BA26" s="5">
        <v>1</v>
      </c>
      <c r="BB26" s="5">
        <v>10</v>
      </c>
      <c r="BC26" s="5">
        <v>47</v>
      </c>
      <c r="BD26" s="61">
        <v>1</v>
      </c>
      <c r="BE26" s="5">
        <v>2</v>
      </c>
      <c r="BF26" s="5">
        <v>31</v>
      </c>
      <c r="BG26" s="5">
        <v>72</v>
      </c>
      <c r="BH26" s="5">
        <v>29</v>
      </c>
      <c r="BI26" s="62" t="s">
        <v>180</v>
      </c>
      <c r="BJ26" s="62" t="s">
        <v>228</v>
      </c>
      <c r="BK26" s="62" t="s">
        <v>193</v>
      </c>
      <c r="BL26" s="62" t="s">
        <v>104</v>
      </c>
      <c r="BM26" s="63" t="s">
        <v>115</v>
      </c>
      <c r="BN26" s="62" t="s">
        <v>79</v>
      </c>
      <c r="BO26" s="62" t="s">
        <v>98</v>
      </c>
      <c r="BP26" s="62" t="s">
        <v>104</v>
      </c>
      <c r="BQ26" s="62" t="s">
        <v>95</v>
      </c>
      <c r="BR26" s="5">
        <v>3</v>
      </c>
      <c r="BS26" s="62" t="s">
        <v>115</v>
      </c>
      <c r="BT26" s="5">
        <v>4</v>
      </c>
      <c r="BU26" s="62" t="s">
        <v>85</v>
      </c>
      <c r="BV26" s="62" t="s">
        <v>91</v>
      </c>
      <c r="BW26" s="62" t="s">
        <v>192</v>
      </c>
      <c r="BX26" s="62" t="s">
        <v>220</v>
      </c>
      <c r="BY26" s="62" t="s">
        <v>77</v>
      </c>
      <c r="BZ26" s="63" t="s">
        <v>121</v>
      </c>
      <c r="CA26" s="62" t="s">
        <v>75</v>
      </c>
      <c r="CB26" s="64" t="s">
        <v>204</v>
      </c>
      <c r="CC26" s="64">
        <v>75</v>
      </c>
      <c r="CD26" s="62" t="s">
        <v>204</v>
      </c>
      <c r="CE26" s="61">
        <v>2</v>
      </c>
      <c r="CF26" s="62" t="s">
        <v>134</v>
      </c>
      <c r="CG26" s="62" t="s">
        <v>201</v>
      </c>
      <c r="CH26" s="61">
        <v>2</v>
      </c>
      <c r="CI26" s="61">
        <v>4</v>
      </c>
      <c r="CJ26" s="62" t="s">
        <v>216</v>
      </c>
      <c r="CK26" s="62" t="s">
        <v>86</v>
      </c>
      <c r="CL26" s="62" t="s">
        <v>80</v>
      </c>
      <c r="CM26" s="61">
        <v>3</v>
      </c>
      <c r="CN26" s="62" t="s">
        <v>77</v>
      </c>
      <c r="CO26" s="61">
        <v>2</v>
      </c>
      <c r="CP26" s="62" t="s">
        <v>81</v>
      </c>
      <c r="CQ26" s="61">
        <v>2</v>
      </c>
      <c r="CR26" s="61">
        <v>3</v>
      </c>
      <c r="CS26" s="61">
        <v>2</v>
      </c>
      <c r="CT26" s="62" t="s">
        <v>77</v>
      </c>
      <c r="CU26" s="62" t="s">
        <v>193</v>
      </c>
      <c r="CV26" s="62" t="s">
        <v>128</v>
      </c>
      <c r="CW26" s="62" t="s">
        <v>96</v>
      </c>
      <c r="CX26" s="61">
        <v>2</v>
      </c>
      <c r="CY26" s="62" t="s">
        <v>77</v>
      </c>
      <c r="CZ26" s="62" t="s">
        <v>115</v>
      </c>
      <c r="DA26" s="62" t="s">
        <v>77</v>
      </c>
      <c r="DB26" s="62" t="s">
        <v>77</v>
      </c>
      <c r="DC26" s="62" t="s">
        <v>82</v>
      </c>
      <c r="DD26" s="62" t="s">
        <v>77</v>
      </c>
      <c r="DE26" s="62" t="s">
        <v>108</v>
      </c>
      <c r="DF26" s="1"/>
      <c r="DH26" s="1"/>
      <c r="DI26" s="1"/>
      <c r="DJ26" s="1"/>
      <c r="DK26" s="1"/>
      <c r="DL26" s="1"/>
      <c r="DM26" s="1"/>
      <c r="DO26" s="2" t="s">
        <v>47</v>
      </c>
      <c r="DP26" s="11">
        <f t="shared" si="6"/>
        <v>108</v>
      </c>
      <c r="DQ26" s="2">
        <f t="shared" si="7"/>
        <v>14</v>
      </c>
      <c r="DR26" s="2">
        <f t="shared" si="8"/>
        <v>12</v>
      </c>
      <c r="DS26" s="2">
        <f t="shared" si="9"/>
        <v>4</v>
      </c>
      <c r="DT26" s="1">
        <f t="shared" si="10"/>
        <v>30</v>
      </c>
      <c r="DU26" s="15">
        <f t="shared" si="11"/>
        <v>0.27777777777777779</v>
      </c>
    </row>
    <row r="27" spans="1:125" ht="13.8">
      <c r="A27" s="2" t="s">
        <v>48</v>
      </c>
      <c r="B27" s="5">
        <v>10</v>
      </c>
      <c r="C27" s="5">
        <v>23</v>
      </c>
      <c r="D27" s="5">
        <v>42</v>
      </c>
      <c r="E27" s="5">
        <v>20</v>
      </c>
      <c r="F27" s="5">
        <v>3</v>
      </c>
      <c r="G27" s="5">
        <v>16</v>
      </c>
      <c r="H27" s="5">
        <v>41</v>
      </c>
      <c r="I27" s="5">
        <v>99</v>
      </c>
      <c r="J27" s="5">
        <v>41</v>
      </c>
      <c r="K27" s="5">
        <v>15</v>
      </c>
      <c r="L27" s="5">
        <v>3</v>
      </c>
      <c r="M27" s="5">
        <v>5</v>
      </c>
      <c r="N27" s="5">
        <v>1</v>
      </c>
      <c r="O27" s="5">
        <v>5</v>
      </c>
      <c r="P27" s="5">
        <v>9</v>
      </c>
      <c r="Q27" s="5">
        <v>4</v>
      </c>
      <c r="R27" s="5">
        <v>47</v>
      </c>
      <c r="S27" s="5">
        <v>35</v>
      </c>
      <c r="T27" s="5">
        <v>12</v>
      </c>
      <c r="U27" s="5">
        <v>21</v>
      </c>
      <c r="V27" s="5">
        <v>15</v>
      </c>
      <c r="W27" s="5">
        <v>1</v>
      </c>
      <c r="X27" s="5">
        <v>11</v>
      </c>
      <c r="Y27" s="5">
        <v>26</v>
      </c>
      <c r="Z27" s="5">
        <v>7</v>
      </c>
      <c r="AA27" s="5">
        <v>23</v>
      </c>
      <c r="AB27" s="5">
        <v>8</v>
      </c>
      <c r="AC27" s="5">
        <v>1</v>
      </c>
      <c r="AD27" s="5">
        <v>3</v>
      </c>
      <c r="AE27" s="5">
        <v>23</v>
      </c>
      <c r="AF27" s="5">
        <v>22</v>
      </c>
      <c r="AG27" s="5">
        <v>11</v>
      </c>
      <c r="AH27" s="5">
        <v>3</v>
      </c>
      <c r="AI27" s="5">
        <v>4</v>
      </c>
      <c r="AJ27" s="5">
        <v>42</v>
      </c>
      <c r="AK27" s="5">
        <v>7</v>
      </c>
      <c r="AL27" s="5">
        <v>22</v>
      </c>
      <c r="AM27" s="5">
        <v>1</v>
      </c>
      <c r="AN27" s="5">
        <v>49</v>
      </c>
      <c r="AO27" s="5">
        <v>1</v>
      </c>
      <c r="AP27" s="5">
        <v>25</v>
      </c>
      <c r="AQ27" s="5">
        <v>6</v>
      </c>
      <c r="AR27" s="5">
        <v>18</v>
      </c>
      <c r="AS27" s="5">
        <v>30</v>
      </c>
      <c r="AT27" s="5">
        <v>7</v>
      </c>
      <c r="AU27" s="5">
        <v>22</v>
      </c>
      <c r="AV27" s="5">
        <v>26</v>
      </c>
      <c r="AW27" s="5">
        <v>1</v>
      </c>
      <c r="AX27" s="5">
        <v>13</v>
      </c>
      <c r="AY27" s="5">
        <v>16</v>
      </c>
      <c r="AZ27" s="5">
        <v>7</v>
      </c>
      <c r="BA27" s="5">
        <v>50</v>
      </c>
      <c r="BB27" s="5">
        <v>37</v>
      </c>
      <c r="BC27" s="5">
        <v>9</v>
      </c>
      <c r="BD27" s="61">
        <v>1</v>
      </c>
      <c r="BE27" s="5">
        <v>35</v>
      </c>
      <c r="BF27" s="5">
        <v>6</v>
      </c>
      <c r="BG27" s="5">
        <v>16</v>
      </c>
      <c r="BH27" s="5">
        <v>24</v>
      </c>
      <c r="BI27" s="62" t="s">
        <v>208</v>
      </c>
      <c r="BJ27" s="62" t="s">
        <v>229</v>
      </c>
      <c r="BK27" s="62" t="s">
        <v>83</v>
      </c>
      <c r="BL27" s="62" t="s">
        <v>76</v>
      </c>
      <c r="BM27" s="63" t="s">
        <v>104</v>
      </c>
      <c r="BN27" s="62" t="s">
        <v>95</v>
      </c>
      <c r="BO27" s="62" t="s">
        <v>133</v>
      </c>
      <c r="BP27" s="62" t="s">
        <v>81</v>
      </c>
      <c r="BQ27" s="62" t="s">
        <v>107</v>
      </c>
      <c r="BR27" s="62" t="s">
        <v>77</v>
      </c>
      <c r="BS27" s="62" t="s">
        <v>93</v>
      </c>
      <c r="BT27" s="62" t="s">
        <v>82</v>
      </c>
      <c r="BU27" s="62" t="s">
        <v>77</v>
      </c>
      <c r="BV27" s="5">
        <v>4</v>
      </c>
      <c r="BW27" s="62" t="s">
        <v>183</v>
      </c>
      <c r="BX27" s="62" t="s">
        <v>110</v>
      </c>
      <c r="BY27" s="62" t="s">
        <v>116</v>
      </c>
      <c r="BZ27" s="63" t="s">
        <v>78</v>
      </c>
      <c r="CA27" s="62" t="s">
        <v>77</v>
      </c>
      <c r="CB27" s="61">
        <v>2</v>
      </c>
      <c r="CC27" s="61">
        <v>3</v>
      </c>
      <c r="CD27" s="61">
        <v>2</v>
      </c>
      <c r="CE27" s="62" t="s">
        <v>110</v>
      </c>
      <c r="CF27" s="62" t="s">
        <v>78</v>
      </c>
      <c r="CG27" s="62" t="s">
        <v>218</v>
      </c>
      <c r="CH27" s="61">
        <v>2</v>
      </c>
      <c r="CI27" s="62" t="s">
        <v>201</v>
      </c>
      <c r="CJ27" s="62" t="s">
        <v>203</v>
      </c>
      <c r="CK27" s="62" t="s">
        <v>174</v>
      </c>
      <c r="CL27" s="62" t="s">
        <v>80</v>
      </c>
      <c r="CM27" s="62" t="s">
        <v>77</v>
      </c>
      <c r="CN27" s="61">
        <v>2</v>
      </c>
      <c r="CO27" s="62" t="s">
        <v>116</v>
      </c>
      <c r="CP27" s="62" t="s">
        <v>85</v>
      </c>
      <c r="CQ27" s="62" t="s">
        <v>201</v>
      </c>
      <c r="CR27" s="62" t="s">
        <v>203</v>
      </c>
      <c r="CS27" s="62" t="s">
        <v>109</v>
      </c>
      <c r="CT27" s="62" t="s">
        <v>76</v>
      </c>
      <c r="CU27" s="61">
        <v>3</v>
      </c>
      <c r="CV27" s="62" t="s">
        <v>95</v>
      </c>
      <c r="CW27" s="62" t="s">
        <v>77</v>
      </c>
      <c r="CX27" s="61">
        <v>3</v>
      </c>
      <c r="CY27" s="61">
        <v>3</v>
      </c>
      <c r="CZ27" s="62" t="s">
        <v>77</v>
      </c>
      <c r="DA27" s="62" t="s">
        <v>96</v>
      </c>
      <c r="DB27" s="62" t="s">
        <v>222</v>
      </c>
      <c r="DC27" s="62" t="s">
        <v>77</v>
      </c>
      <c r="DD27" s="62" t="s">
        <v>150</v>
      </c>
      <c r="DE27" s="61">
        <v>2</v>
      </c>
      <c r="DF27" s="1"/>
      <c r="DH27" s="1"/>
      <c r="DI27" s="1"/>
      <c r="DJ27" s="1"/>
      <c r="DK27" s="1"/>
      <c r="DL27" s="1"/>
      <c r="DM27" s="1"/>
      <c r="DO27" s="2" t="s">
        <v>48</v>
      </c>
      <c r="DP27" s="11">
        <f t="shared" si="6"/>
        <v>108</v>
      </c>
      <c r="DQ27" s="2">
        <f t="shared" si="7"/>
        <v>6</v>
      </c>
      <c r="DR27" s="2">
        <f t="shared" si="8"/>
        <v>8</v>
      </c>
      <c r="DS27" s="2">
        <f t="shared" si="9"/>
        <v>3</v>
      </c>
      <c r="DT27" s="1">
        <f t="shared" si="10"/>
        <v>17</v>
      </c>
      <c r="DU27" s="15">
        <f t="shared" si="11"/>
        <v>0.15740740740740741</v>
      </c>
    </row>
    <row r="28" spans="1:125" ht="13.8">
      <c r="A28" s="2" t="s">
        <v>49</v>
      </c>
      <c r="B28" s="5">
        <v>1</v>
      </c>
      <c r="C28" s="5">
        <v>5</v>
      </c>
      <c r="D28" s="5">
        <v>35</v>
      </c>
      <c r="E28" s="5">
        <v>20</v>
      </c>
      <c r="F28" s="5">
        <v>57</v>
      </c>
      <c r="G28" s="5">
        <v>43</v>
      </c>
      <c r="H28" s="5">
        <v>6</v>
      </c>
      <c r="I28" s="5">
        <v>4</v>
      </c>
      <c r="J28" s="5">
        <v>4</v>
      </c>
      <c r="K28" s="5">
        <v>7</v>
      </c>
      <c r="L28" s="5">
        <v>4</v>
      </c>
      <c r="M28" s="5">
        <v>5</v>
      </c>
      <c r="N28" s="5">
        <v>7</v>
      </c>
      <c r="O28" s="5">
        <v>34</v>
      </c>
      <c r="P28" s="5">
        <v>12</v>
      </c>
      <c r="Q28" s="5">
        <v>1</v>
      </c>
      <c r="R28" s="5">
        <v>3</v>
      </c>
      <c r="S28" s="5">
        <v>15</v>
      </c>
      <c r="T28" s="5">
        <v>38</v>
      </c>
      <c r="U28" s="5">
        <v>3</v>
      </c>
      <c r="V28" s="5">
        <v>3</v>
      </c>
      <c r="W28" s="5">
        <v>46</v>
      </c>
      <c r="X28" s="5">
        <v>4</v>
      </c>
      <c r="Y28" s="5">
        <v>2</v>
      </c>
      <c r="Z28" s="5">
        <v>18</v>
      </c>
      <c r="AA28" s="5">
        <v>4</v>
      </c>
      <c r="AB28" s="5">
        <v>28</v>
      </c>
      <c r="AC28" s="5">
        <v>1</v>
      </c>
      <c r="AD28" s="5">
        <v>88</v>
      </c>
      <c r="AE28" s="5">
        <v>23</v>
      </c>
      <c r="AF28" s="5">
        <v>3</v>
      </c>
      <c r="AG28" s="5">
        <v>48</v>
      </c>
      <c r="AH28" s="5">
        <v>24</v>
      </c>
      <c r="AI28" s="5">
        <v>10</v>
      </c>
      <c r="AJ28" s="5">
        <v>2</v>
      </c>
      <c r="AK28" s="5">
        <v>9</v>
      </c>
      <c r="AL28" s="5">
        <v>4</v>
      </c>
      <c r="AM28" s="5">
        <v>40</v>
      </c>
      <c r="AN28" s="5">
        <v>89</v>
      </c>
      <c r="AO28" s="5">
        <v>3</v>
      </c>
      <c r="AP28" s="5">
        <v>2</v>
      </c>
      <c r="AQ28" s="5">
        <v>4</v>
      </c>
      <c r="AR28" s="5">
        <v>2</v>
      </c>
      <c r="AS28" s="5">
        <v>15</v>
      </c>
      <c r="AT28" s="5">
        <v>2</v>
      </c>
      <c r="AU28" s="5">
        <v>11</v>
      </c>
      <c r="AV28" s="5">
        <v>1</v>
      </c>
      <c r="AW28" s="5">
        <v>8</v>
      </c>
      <c r="AX28" s="5">
        <v>1</v>
      </c>
      <c r="AY28" s="5">
        <v>1</v>
      </c>
      <c r="AZ28" s="5">
        <v>2</v>
      </c>
      <c r="BA28" s="5">
        <v>1</v>
      </c>
      <c r="BB28" s="5">
        <v>1</v>
      </c>
      <c r="BC28" s="5">
        <v>33</v>
      </c>
      <c r="BD28" s="61">
        <v>10</v>
      </c>
      <c r="BE28" s="5">
        <v>1</v>
      </c>
      <c r="BF28" s="5">
        <v>4</v>
      </c>
      <c r="BG28" s="5">
        <v>28</v>
      </c>
      <c r="BH28" s="5">
        <v>15</v>
      </c>
      <c r="BI28" s="5">
        <v>3</v>
      </c>
      <c r="BJ28" s="5">
        <v>4</v>
      </c>
      <c r="BK28" s="5">
        <v>4</v>
      </c>
      <c r="BL28" s="5">
        <v>4</v>
      </c>
      <c r="BM28" s="63" t="s">
        <v>77</v>
      </c>
      <c r="BN28" s="62" t="s">
        <v>75</v>
      </c>
      <c r="BO28" s="62" t="s">
        <v>77</v>
      </c>
      <c r="BP28" s="62" t="s">
        <v>77</v>
      </c>
      <c r="BQ28" s="62" t="s">
        <v>81</v>
      </c>
      <c r="BR28" s="62" t="s">
        <v>134</v>
      </c>
      <c r="BS28" s="62" t="s">
        <v>80</v>
      </c>
      <c r="BT28" s="62" t="s">
        <v>176</v>
      </c>
      <c r="BU28" s="62" t="s">
        <v>97</v>
      </c>
      <c r="BV28" s="62" t="s">
        <v>77</v>
      </c>
      <c r="BW28" s="62" t="s">
        <v>95</v>
      </c>
      <c r="BX28" s="62" t="s">
        <v>95</v>
      </c>
      <c r="BY28" s="62" t="s">
        <v>97</v>
      </c>
      <c r="BZ28" s="63" t="s">
        <v>77</v>
      </c>
      <c r="CA28" s="62" t="s">
        <v>81</v>
      </c>
      <c r="CB28" s="64" t="s">
        <v>104</v>
      </c>
      <c r="CC28" s="61">
        <v>2</v>
      </c>
      <c r="CD28" s="62" t="s">
        <v>78</v>
      </c>
      <c r="CE28" s="62" t="s">
        <v>95</v>
      </c>
      <c r="CF28" s="62" t="s">
        <v>201</v>
      </c>
      <c r="CG28" s="62" t="s">
        <v>230</v>
      </c>
      <c r="CH28" s="62" t="s">
        <v>231</v>
      </c>
      <c r="CI28" s="62" t="s">
        <v>232</v>
      </c>
      <c r="CJ28" s="62" t="s">
        <v>233</v>
      </c>
      <c r="CK28" s="62" t="s">
        <v>76</v>
      </c>
      <c r="CL28" s="61">
        <v>2</v>
      </c>
      <c r="CM28" s="61">
        <v>4</v>
      </c>
      <c r="CN28" s="62" t="s">
        <v>104</v>
      </c>
      <c r="CO28" s="62" t="s">
        <v>76</v>
      </c>
      <c r="CP28" s="61">
        <v>2</v>
      </c>
      <c r="CQ28" s="62" t="s">
        <v>234</v>
      </c>
      <c r="CR28" s="62" t="s">
        <v>235</v>
      </c>
      <c r="CS28" s="62" t="s">
        <v>236</v>
      </c>
      <c r="CT28" s="62" t="s">
        <v>97</v>
      </c>
      <c r="CU28" s="62" t="s">
        <v>216</v>
      </c>
      <c r="CV28" s="62" t="s">
        <v>75</v>
      </c>
      <c r="CW28" s="61">
        <v>3</v>
      </c>
      <c r="CX28" s="61">
        <v>2</v>
      </c>
      <c r="CY28" s="62" t="s">
        <v>79</v>
      </c>
      <c r="CZ28" s="62" t="s">
        <v>104</v>
      </c>
      <c r="DA28" s="62" t="s">
        <v>131</v>
      </c>
      <c r="DB28" s="62" t="s">
        <v>95</v>
      </c>
      <c r="DC28" s="62" t="s">
        <v>81</v>
      </c>
      <c r="DD28" s="62" t="s">
        <v>96</v>
      </c>
      <c r="DE28" s="62" t="s">
        <v>80</v>
      </c>
      <c r="DF28" s="1"/>
      <c r="DH28" s="1"/>
      <c r="DI28" s="1"/>
      <c r="DJ28" s="1"/>
      <c r="DK28" s="1"/>
      <c r="DL28" s="1"/>
      <c r="DM28" s="1"/>
      <c r="DO28" s="2" t="s">
        <v>49</v>
      </c>
      <c r="DP28" s="11">
        <f t="shared" si="6"/>
        <v>108</v>
      </c>
      <c r="DQ28" s="2">
        <f t="shared" si="7"/>
        <v>10</v>
      </c>
      <c r="DR28" s="2">
        <f t="shared" si="8"/>
        <v>7</v>
      </c>
      <c r="DS28" s="2">
        <f t="shared" si="9"/>
        <v>12</v>
      </c>
      <c r="DT28" s="1">
        <f>SUM(DQ28:DS28)</f>
        <v>29</v>
      </c>
      <c r="DU28" s="15">
        <f t="shared" si="11"/>
        <v>0.26851851851851855</v>
      </c>
    </row>
    <row r="29" spans="1:125" ht="13.8">
      <c r="G29" s="7" t="s">
        <v>14</v>
      </c>
      <c r="H29" s="7" t="s">
        <v>14</v>
      </c>
      <c r="I29" s="7" t="s">
        <v>14</v>
      </c>
      <c r="J29" s="7" t="s">
        <v>14</v>
      </c>
      <c r="M29" s="7" t="s">
        <v>196</v>
      </c>
      <c r="N29" s="7" t="s">
        <v>196</v>
      </c>
      <c r="O29" s="7" t="s">
        <v>196</v>
      </c>
      <c r="P29" s="7" t="s">
        <v>196</v>
      </c>
      <c r="Q29" s="7" t="s">
        <v>196</v>
      </c>
      <c r="R29" s="7" t="s">
        <v>196</v>
      </c>
      <c r="S29" s="7" t="s">
        <v>196</v>
      </c>
      <c r="T29" s="7" t="s">
        <v>196</v>
      </c>
      <c r="W29" s="7" t="s">
        <v>14</v>
      </c>
      <c r="X29" s="7" t="s">
        <v>14</v>
      </c>
      <c r="Y29" s="7" t="s">
        <v>14</v>
      </c>
      <c r="Z29" s="7" t="s">
        <v>14</v>
      </c>
      <c r="AA29" s="7" t="s">
        <v>14</v>
      </c>
      <c r="AB29" s="7" t="s">
        <v>14</v>
      </c>
      <c r="AE29" s="7" t="s">
        <v>71</v>
      </c>
      <c r="AF29" s="7" t="s">
        <v>71</v>
      </c>
      <c r="AG29" s="7" t="s">
        <v>71</v>
      </c>
      <c r="AH29" s="7" t="s">
        <v>71</v>
      </c>
      <c r="AI29" s="7" t="s">
        <v>71</v>
      </c>
      <c r="AJ29" s="7" t="s">
        <v>71</v>
      </c>
      <c r="AK29" s="7" t="s">
        <v>72</v>
      </c>
      <c r="AL29" s="7" t="s">
        <v>72</v>
      </c>
      <c r="AM29" s="7" t="s">
        <v>72</v>
      </c>
      <c r="AN29" s="7" t="s">
        <v>72</v>
      </c>
      <c r="AO29" s="7" t="s">
        <v>72</v>
      </c>
      <c r="AP29" s="7" t="s">
        <v>72</v>
      </c>
      <c r="AQ29" s="7" t="s">
        <v>72</v>
      </c>
      <c r="AR29" s="7" t="s">
        <v>72</v>
      </c>
      <c r="AY29" s="7" t="s">
        <v>237</v>
      </c>
      <c r="AZ29" s="7" t="s">
        <v>237</v>
      </c>
      <c r="BA29" s="7" t="s">
        <v>237</v>
      </c>
      <c r="BB29" s="7" t="s">
        <v>237</v>
      </c>
      <c r="BC29" s="7" t="s">
        <v>237</v>
      </c>
      <c r="BD29" s="7" t="s">
        <v>237</v>
      </c>
      <c r="BE29" s="7" t="s">
        <v>237</v>
      </c>
      <c r="BF29" s="7" t="s">
        <v>237</v>
      </c>
      <c r="BG29" s="7" t="s">
        <v>237</v>
      </c>
      <c r="BH29" s="7" t="s">
        <v>237</v>
      </c>
      <c r="BI29" s="7" t="s">
        <v>237</v>
      </c>
      <c r="BJ29" s="7" t="s">
        <v>237</v>
      </c>
      <c r="BK29" s="7" t="s">
        <v>238</v>
      </c>
      <c r="BL29" s="7" t="s">
        <v>238</v>
      </c>
      <c r="BM29" s="7" t="s">
        <v>238</v>
      </c>
      <c r="BN29" s="7" t="s">
        <v>238</v>
      </c>
      <c r="BO29" s="7" t="s">
        <v>238</v>
      </c>
      <c r="BP29" s="7" t="s">
        <v>238</v>
      </c>
      <c r="BQ29" s="7" t="s">
        <v>238</v>
      </c>
      <c r="BR29" s="7" t="s">
        <v>238</v>
      </c>
      <c r="BS29" s="7" t="s">
        <v>238</v>
      </c>
      <c r="BT29" s="7" t="s">
        <v>238</v>
      </c>
      <c r="BU29" s="7" t="s">
        <v>238</v>
      </c>
      <c r="BV29" s="7" t="s">
        <v>238</v>
      </c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7" t="s">
        <v>72</v>
      </c>
      <c r="CJ29" s="21" t="s">
        <v>23</v>
      </c>
      <c r="CK29" s="21" t="s">
        <v>23</v>
      </c>
      <c r="CL29" s="21" t="s">
        <v>23</v>
      </c>
      <c r="CM29" s="7" t="s">
        <v>71</v>
      </c>
      <c r="CN29" s="7" t="s">
        <v>71</v>
      </c>
      <c r="CO29" s="7" t="s">
        <v>71</v>
      </c>
      <c r="CP29" s="7" t="s">
        <v>71</v>
      </c>
      <c r="CQ29" s="7" t="s">
        <v>71</v>
      </c>
      <c r="CR29" s="7" t="s">
        <v>71</v>
      </c>
      <c r="CS29" s="2"/>
      <c r="CT29" s="2"/>
      <c r="CU29" s="2"/>
      <c r="CV29" s="2"/>
      <c r="CW29" s="2"/>
      <c r="CX29" s="7" t="s">
        <v>14</v>
      </c>
      <c r="CY29" s="7" t="s">
        <v>14</v>
      </c>
      <c r="CZ29" s="21" t="s">
        <v>19</v>
      </c>
      <c r="DA29" s="21" t="s">
        <v>19</v>
      </c>
      <c r="DB29" s="21" t="s">
        <v>19</v>
      </c>
      <c r="DC29" s="21" t="s">
        <v>19</v>
      </c>
      <c r="DD29" s="9"/>
      <c r="DE29" s="9"/>
      <c r="DF29" s="11">
        <f>COUNTA(B29:DE29)</f>
        <v>72</v>
      </c>
      <c r="DH29" s="1"/>
      <c r="DI29" s="1"/>
      <c r="DJ29" s="1"/>
      <c r="DK29" s="1"/>
      <c r="DL29" s="1"/>
      <c r="DM29" s="1"/>
      <c r="DO29" s="1"/>
      <c r="DP29" s="1"/>
      <c r="DQ29" s="17">
        <v>2</v>
      </c>
      <c r="DR29" s="17">
        <v>3</v>
      </c>
      <c r="DS29" s="17">
        <v>4</v>
      </c>
      <c r="DU29" s="15"/>
    </row>
    <row r="30" spans="1:125" ht="13.8">
      <c r="A30" s="2" t="s">
        <v>39</v>
      </c>
      <c r="G30" s="5">
        <v>6</v>
      </c>
      <c r="H30" s="5">
        <v>51</v>
      </c>
      <c r="I30" s="5">
        <v>16</v>
      </c>
      <c r="J30" s="5">
        <v>19</v>
      </c>
      <c r="K30" s="5"/>
      <c r="L30" s="5"/>
      <c r="M30" s="5">
        <v>6</v>
      </c>
      <c r="N30" s="5">
        <v>35</v>
      </c>
      <c r="O30" s="5">
        <v>3</v>
      </c>
      <c r="P30" s="5">
        <v>3</v>
      </c>
      <c r="Q30" s="5">
        <v>2</v>
      </c>
      <c r="R30" s="5">
        <v>9</v>
      </c>
      <c r="S30" s="5">
        <v>2</v>
      </c>
      <c r="T30" s="60">
        <v>12</v>
      </c>
      <c r="U30" s="5"/>
      <c r="V30" s="5"/>
      <c r="W30" s="5">
        <v>7</v>
      </c>
      <c r="X30" s="5">
        <v>3</v>
      </c>
      <c r="Y30" s="60">
        <v>7</v>
      </c>
      <c r="Z30" s="5">
        <v>2</v>
      </c>
      <c r="AA30" s="5">
        <v>8</v>
      </c>
      <c r="AB30" s="5">
        <v>31</v>
      </c>
      <c r="AC30" s="5"/>
      <c r="AD30" s="5"/>
      <c r="AE30" s="5">
        <v>3</v>
      </c>
      <c r="AF30" s="5">
        <v>3</v>
      </c>
      <c r="AG30" s="5">
        <v>7</v>
      </c>
      <c r="AH30" s="5">
        <v>25</v>
      </c>
      <c r="AI30" s="5">
        <v>27</v>
      </c>
      <c r="AJ30" s="5">
        <v>8</v>
      </c>
      <c r="AK30" s="5">
        <v>5</v>
      </c>
      <c r="AL30" s="5">
        <v>14</v>
      </c>
      <c r="AM30" s="5">
        <v>1</v>
      </c>
      <c r="AN30" s="5">
        <v>2</v>
      </c>
      <c r="AO30" s="5">
        <v>30</v>
      </c>
      <c r="AP30" s="5">
        <v>2</v>
      </c>
      <c r="AQ30" s="5">
        <v>5</v>
      </c>
      <c r="AR30" s="5">
        <v>2</v>
      </c>
      <c r="AS30" s="5"/>
      <c r="AT30" s="5"/>
      <c r="AU30" s="5"/>
      <c r="AV30" s="5"/>
      <c r="AW30" s="5"/>
      <c r="AX30" s="5"/>
      <c r="AY30" s="5">
        <v>2</v>
      </c>
      <c r="AZ30" s="5">
        <v>7</v>
      </c>
      <c r="BA30" s="5">
        <v>39</v>
      </c>
      <c r="BB30" s="5">
        <v>2</v>
      </c>
      <c r="BC30" s="5">
        <v>12</v>
      </c>
      <c r="BD30" s="61">
        <v>2</v>
      </c>
      <c r="BE30" s="60">
        <v>1</v>
      </c>
      <c r="BF30" s="5">
        <v>8</v>
      </c>
      <c r="BG30" s="60">
        <v>29</v>
      </c>
      <c r="BH30" s="5">
        <v>1</v>
      </c>
      <c r="BI30" s="62" t="s">
        <v>77</v>
      </c>
      <c r="BJ30" s="62" t="s">
        <v>75</v>
      </c>
      <c r="BK30" s="62" t="s">
        <v>95</v>
      </c>
      <c r="BL30" s="62" t="s">
        <v>96</v>
      </c>
      <c r="BM30" s="5">
        <v>4</v>
      </c>
      <c r="BN30" s="62" t="s">
        <v>77</v>
      </c>
      <c r="BO30" s="62" t="s">
        <v>81</v>
      </c>
      <c r="BP30" s="63" t="s">
        <v>81</v>
      </c>
      <c r="BQ30" s="62" t="s">
        <v>150</v>
      </c>
      <c r="BR30" s="5">
        <v>3</v>
      </c>
      <c r="BS30" s="62" t="s">
        <v>104</v>
      </c>
      <c r="BT30" s="62" t="s">
        <v>109</v>
      </c>
      <c r="BU30" s="62" t="s">
        <v>76</v>
      </c>
      <c r="BV30" s="62" t="s">
        <v>77</v>
      </c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 t="s">
        <v>201</v>
      </c>
      <c r="CJ30" s="62" t="s">
        <v>205</v>
      </c>
      <c r="CK30" s="62" t="s">
        <v>163</v>
      </c>
      <c r="CL30" s="62" t="s">
        <v>77</v>
      </c>
      <c r="CM30" s="62" t="s">
        <v>76</v>
      </c>
      <c r="CN30" s="62" t="s">
        <v>98</v>
      </c>
      <c r="CO30" s="63" t="s">
        <v>107</v>
      </c>
      <c r="CP30" s="61">
        <v>2</v>
      </c>
      <c r="CQ30" s="61">
        <v>2</v>
      </c>
      <c r="CR30" s="61">
        <v>4</v>
      </c>
      <c r="CS30" s="62"/>
      <c r="CT30" s="62"/>
      <c r="CU30" s="62"/>
      <c r="CV30" s="62"/>
      <c r="CW30" s="62"/>
      <c r="CX30" s="62" t="s">
        <v>131</v>
      </c>
      <c r="CY30" s="62" t="s">
        <v>104</v>
      </c>
      <c r="CZ30" s="62" t="s">
        <v>133</v>
      </c>
      <c r="DA30" s="61">
        <v>4</v>
      </c>
      <c r="DB30" s="61">
        <v>2</v>
      </c>
      <c r="DC30" s="62" t="s">
        <v>104</v>
      </c>
      <c r="DD30" s="62"/>
      <c r="DE30" s="62"/>
      <c r="DF30" s="13">
        <v>6</v>
      </c>
      <c r="DH30" s="1"/>
      <c r="DL30" s="10"/>
      <c r="DM30" s="1"/>
      <c r="DO30" s="2" t="s">
        <v>39</v>
      </c>
      <c r="DP30" s="11">
        <f t="shared" ref="DP30:DP41" si="12">COUNTA(B30:DE30)</f>
        <v>72</v>
      </c>
      <c r="DQ30" s="2">
        <f t="shared" ref="DQ30:DQ41" si="13">COUNTIF(B30:DE30,"2")</f>
        <v>12</v>
      </c>
      <c r="DR30" s="2">
        <f t="shared" ref="DR30:DR41" si="14">COUNTIF(B30:DE30,"3")</f>
        <v>6</v>
      </c>
      <c r="DS30" s="2">
        <f>COUNTIF(B30:DE30,"4")</f>
        <v>3</v>
      </c>
      <c r="DT30" s="1">
        <f>SUM(DQ30:DS30)</f>
        <v>21</v>
      </c>
      <c r="DU30" s="15">
        <f>DT30/DP30</f>
        <v>0.29166666666666669</v>
      </c>
    </row>
    <row r="31" spans="1:125" ht="13.8">
      <c r="A31" s="2" t="s">
        <v>40</v>
      </c>
      <c r="G31" s="5">
        <v>33</v>
      </c>
      <c r="H31" s="5">
        <v>7</v>
      </c>
      <c r="I31" s="5">
        <v>15</v>
      </c>
      <c r="J31" s="5">
        <v>3</v>
      </c>
      <c r="K31" s="5"/>
      <c r="L31" s="5"/>
      <c r="M31" s="5">
        <v>74</v>
      </c>
      <c r="N31" s="5">
        <v>3</v>
      </c>
      <c r="O31" s="5">
        <v>30</v>
      </c>
      <c r="P31" s="5">
        <v>5</v>
      </c>
      <c r="Q31" s="5">
        <v>1</v>
      </c>
      <c r="R31" s="5">
        <v>9</v>
      </c>
      <c r="S31" s="5">
        <v>71</v>
      </c>
      <c r="T31" s="60">
        <v>1</v>
      </c>
      <c r="U31" s="5"/>
      <c r="V31" s="5"/>
      <c r="W31" s="5">
        <v>54</v>
      </c>
      <c r="X31" s="5">
        <v>1</v>
      </c>
      <c r="Y31" s="60">
        <v>9</v>
      </c>
      <c r="Z31" s="5">
        <v>2</v>
      </c>
      <c r="AA31" s="5">
        <v>69</v>
      </c>
      <c r="AB31" s="5">
        <v>15</v>
      </c>
      <c r="AC31" s="5"/>
      <c r="AD31" s="5"/>
      <c r="AE31" s="5">
        <v>21</v>
      </c>
      <c r="AF31" s="5">
        <v>5</v>
      </c>
      <c r="AG31" s="5">
        <v>37</v>
      </c>
      <c r="AH31" s="5">
        <v>1</v>
      </c>
      <c r="AI31" s="5">
        <v>8</v>
      </c>
      <c r="AJ31" s="5">
        <v>14</v>
      </c>
      <c r="AK31" s="5">
        <v>1</v>
      </c>
      <c r="AL31" s="5">
        <v>8</v>
      </c>
      <c r="AM31" s="5">
        <v>18</v>
      </c>
      <c r="AN31" s="5">
        <v>4</v>
      </c>
      <c r="AO31" s="5">
        <v>26</v>
      </c>
      <c r="AP31" s="5">
        <v>9</v>
      </c>
      <c r="AQ31" s="5">
        <v>3</v>
      </c>
      <c r="AR31" s="5">
        <v>1</v>
      </c>
      <c r="AS31" s="5"/>
      <c r="AT31" s="5"/>
      <c r="AU31" s="5"/>
      <c r="AV31" s="5"/>
      <c r="AW31" s="5"/>
      <c r="AX31" s="5"/>
      <c r="AY31" s="5">
        <v>43</v>
      </c>
      <c r="AZ31" s="5">
        <v>1</v>
      </c>
      <c r="BA31" s="5">
        <v>3</v>
      </c>
      <c r="BB31" s="5">
        <v>20</v>
      </c>
      <c r="BC31" s="5">
        <v>19</v>
      </c>
      <c r="BD31" s="61">
        <v>53</v>
      </c>
      <c r="BE31" s="60">
        <v>12</v>
      </c>
      <c r="BF31" s="5">
        <v>3</v>
      </c>
      <c r="BG31" s="60">
        <v>10</v>
      </c>
      <c r="BH31" s="5">
        <v>4</v>
      </c>
      <c r="BI31" s="62" t="s">
        <v>76</v>
      </c>
      <c r="BJ31" s="62" t="s">
        <v>95</v>
      </c>
      <c r="BK31" s="62" t="s">
        <v>76</v>
      </c>
      <c r="BL31" s="62" t="s">
        <v>96</v>
      </c>
      <c r="BM31" s="5">
        <v>3</v>
      </c>
      <c r="BN31" s="62" t="s">
        <v>80</v>
      </c>
      <c r="BO31" s="62" t="s">
        <v>77</v>
      </c>
      <c r="BP31" s="63" t="s">
        <v>129</v>
      </c>
      <c r="BQ31" s="62" t="s">
        <v>77</v>
      </c>
      <c r="BR31" s="5">
        <v>2</v>
      </c>
      <c r="BS31" s="62" t="s">
        <v>109</v>
      </c>
      <c r="BT31" s="62" t="s">
        <v>77</v>
      </c>
      <c r="BU31" s="5">
        <v>2</v>
      </c>
      <c r="BV31" s="5">
        <v>3</v>
      </c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 t="s">
        <v>218</v>
      </c>
      <c r="CJ31" s="62" t="s">
        <v>211</v>
      </c>
      <c r="CK31" s="62" t="s">
        <v>95</v>
      </c>
      <c r="CL31" s="61">
        <v>4</v>
      </c>
      <c r="CM31" s="62" t="s">
        <v>119</v>
      </c>
      <c r="CN31" s="62" t="s">
        <v>145</v>
      </c>
      <c r="CO31" s="63" t="s">
        <v>79</v>
      </c>
      <c r="CP31" s="61">
        <v>4</v>
      </c>
      <c r="CQ31" s="62" t="s">
        <v>78</v>
      </c>
      <c r="CR31" s="62" t="s">
        <v>239</v>
      </c>
      <c r="CS31" s="62"/>
      <c r="CT31" s="62"/>
      <c r="CU31" s="62"/>
      <c r="CV31" s="62"/>
      <c r="CW31" s="62"/>
      <c r="CX31" s="62" t="s">
        <v>77</v>
      </c>
      <c r="CY31" s="62" t="s">
        <v>78</v>
      </c>
      <c r="CZ31" s="62" t="s">
        <v>207</v>
      </c>
      <c r="DA31" s="61">
        <v>2</v>
      </c>
      <c r="DB31" s="62" t="s">
        <v>82</v>
      </c>
      <c r="DC31" s="62" t="s">
        <v>115</v>
      </c>
      <c r="DD31" s="62"/>
      <c r="DE31" s="62"/>
      <c r="DF31" s="1"/>
      <c r="DH31" s="1"/>
      <c r="DL31" s="10"/>
      <c r="DM31" s="1"/>
      <c r="DO31" s="2" t="s">
        <v>40</v>
      </c>
      <c r="DP31" s="11">
        <f t="shared" si="12"/>
        <v>72</v>
      </c>
      <c r="DQ31" s="2">
        <f t="shared" si="13"/>
        <v>4</v>
      </c>
      <c r="DR31" s="2">
        <f t="shared" si="14"/>
        <v>7</v>
      </c>
      <c r="DS31" s="2">
        <f t="shared" ref="DS31:DS41" si="15">COUNTIF(B31:DE31,"4")</f>
        <v>4</v>
      </c>
      <c r="DT31" s="1">
        <f t="shared" ref="DT31:DT40" si="16">SUM(DQ31:DS31)</f>
        <v>15</v>
      </c>
      <c r="DU31" s="15">
        <f t="shared" ref="DU31:DU41" si="17">DT31/DP31</f>
        <v>0.20833333333333334</v>
      </c>
    </row>
    <row r="32" spans="1:125" ht="13.8">
      <c r="A32" s="2" t="s">
        <v>41</v>
      </c>
      <c r="G32" s="5">
        <v>3</v>
      </c>
      <c r="H32" s="5">
        <v>3</v>
      </c>
      <c r="I32" s="5">
        <v>12</v>
      </c>
      <c r="J32" s="5">
        <v>13</v>
      </c>
      <c r="K32" s="5"/>
      <c r="L32" s="5"/>
      <c r="M32" s="5">
        <v>8</v>
      </c>
      <c r="N32" s="5">
        <v>46</v>
      </c>
      <c r="O32" s="5">
        <v>3</v>
      </c>
      <c r="P32" s="5">
        <v>9</v>
      </c>
      <c r="Q32" s="5">
        <v>2</v>
      </c>
      <c r="R32" s="5">
        <v>25</v>
      </c>
      <c r="S32" s="5">
        <v>1</v>
      </c>
      <c r="T32" s="60">
        <v>1</v>
      </c>
      <c r="U32" s="5"/>
      <c r="V32" s="5"/>
      <c r="W32" s="5">
        <v>76</v>
      </c>
      <c r="X32" s="5">
        <v>23</v>
      </c>
      <c r="Y32" s="60">
        <v>43</v>
      </c>
      <c r="Z32" s="5">
        <v>51</v>
      </c>
      <c r="AA32" s="5">
        <v>5</v>
      </c>
      <c r="AB32" s="5">
        <v>2</v>
      </c>
      <c r="AC32" s="5"/>
      <c r="AD32" s="5"/>
      <c r="AE32" s="5">
        <v>1</v>
      </c>
      <c r="AF32" s="5">
        <v>1</v>
      </c>
      <c r="AG32" s="5">
        <v>1</v>
      </c>
      <c r="AH32" s="5">
        <v>9</v>
      </c>
      <c r="AI32" s="5">
        <v>16</v>
      </c>
      <c r="AJ32" s="5">
        <v>12</v>
      </c>
      <c r="AK32" s="5">
        <v>24</v>
      </c>
      <c r="AL32" s="5">
        <v>33</v>
      </c>
      <c r="AM32" s="5">
        <v>24</v>
      </c>
      <c r="AN32" s="5">
        <v>14</v>
      </c>
      <c r="AO32" s="5">
        <v>11</v>
      </c>
      <c r="AP32" s="5">
        <v>19</v>
      </c>
      <c r="AQ32" s="5">
        <v>18</v>
      </c>
      <c r="AR32" s="5">
        <v>1</v>
      </c>
      <c r="AS32" s="5"/>
      <c r="AT32" s="5"/>
      <c r="AU32" s="5"/>
      <c r="AV32" s="5"/>
      <c r="AW32" s="5"/>
      <c r="AX32" s="5"/>
      <c r="AY32" s="5">
        <v>9</v>
      </c>
      <c r="AZ32" s="5">
        <v>33</v>
      </c>
      <c r="BA32" s="5">
        <v>23</v>
      </c>
      <c r="BB32" s="5">
        <v>2</v>
      </c>
      <c r="BC32" s="5">
        <v>5</v>
      </c>
      <c r="BD32" s="61">
        <v>19</v>
      </c>
      <c r="BE32" s="60">
        <v>10</v>
      </c>
      <c r="BF32" s="5">
        <v>11</v>
      </c>
      <c r="BG32" s="60">
        <v>5</v>
      </c>
      <c r="BH32" s="5">
        <v>23</v>
      </c>
      <c r="BI32" s="62" t="s">
        <v>104</v>
      </c>
      <c r="BJ32" s="62" t="s">
        <v>81</v>
      </c>
      <c r="BK32" s="62" t="s">
        <v>77</v>
      </c>
      <c r="BL32" s="62" t="s">
        <v>116</v>
      </c>
      <c r="BM32" s="62" t="s">
        <v>77</v>
      </c>
      <c r="BN32" s="5">
        <v>2</v>
      </c>
      <c r="BO32" s="62" t="s">
        <v>76</v>
      </c>
      <c r="BP32" s="63" t="s">
        <v>77</v>
      </c>
      <c r="BQ32" s="62" t="s">
        <v>129</v>
      </c>
      <c r="BR32" s="5">
        <v>2</v>
      </c>
      <c r="BS32" s="62" t="s">
        <v>129</v>
      </c>
      <c r="BT32" s="62" t="s">
        <v>80</v>
      </c>
      <c r="BU32" s="62" t="s">
        <v>76</v>
      </c>
      <c r="BV32" s="62" t="s">
        <v>96</v>
      </c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 t="s">
        <v>201</v>
      </c>
      <c r="CJ32" s="61">
        <v>4</v>
      </c>
      <c r="CK32" s="62" t="s">
        <v>103</v>
      </c>
      <c r="CL32" s="61">
        <v>2</v>
      </c>
      <c r="CM32" s="62" t="s">
        <v>104</v>
      </c>
      <c r="CN32" s="62" t="s">
        <v>83</v>
      </c>
      <c r="CO32" s="63" t="s">
        <v>96</v>
      </c>
      <c r="CP32" s="61">
        <v>2</v>
      </c>
      <c r="CQ32" s="62" t="s">
        <v>119</v>
      </c>
      <c r="CR32" s="61">
        <v>4</v>
      </c>
      <c r="CS32" s="62"/>
      <c r="CT32" s="62"/>
      <c r="CU32" s="62"/>
      <c r="CV32" s="62"/>
      <c r="CW32" s="62"/>
      <c r="CX32" s="62" t="s">
        <v>76</v>
      </c>
      <c r="CY32" s="62" t="s">
        <v>77</v>
      </c>
      <c r="CZ32" s="62" t="s">
        <v>86</v>
      </c>
      <c r="DA32" s="62" t="s">
        <v>193</v>
      </c>
      <c r="DB32" s="62" t="s">
        <v>104</v>
      </c>
      <c r="DC32" s="62" t="s">
        <v>77</v>
      </c>
      <c r="DD32" s="62"/>
      <c r="DE32" s="62"/>
      <c r="DF32" s="1"/>
      <c r="DH32" s="1"/>
      <c r="DL32" s="10"/>
      <c r="DM32" s="1"/>
      <c r="DO32" s="2" t="s">
        <v>41</v>
      </c>
      <c r="DP32" s="11">
        <f t="shared" si="12"/>
        <v>72</v>
      </c>
      <c r="DQ32" s="2">
        <f t="shared" si="13"/>
        <v>7</v>
      </c>
      <c r="DR32" s="2">
        <f t="shared" si="14"/>
        <v>3</v>
      </c>
      <c r="DS32" s="2">
        <f t="shared" si="15"/>
        <v>2</v>
      </c>
      <c r="DT32" s="1">
        <f t="shared" si="16"/>
        <v>12</v>
      </c>
      <c r="DU32" s="15">
        <f t="shared" si="17"/>
        <v>0.16666666666666666</v>
      </c>
    </row>
    <row r="33" spans="1:125" ht="13.8">
      <c r="A33" s="2" t="s">
        <v>50</v>
      </c>
      <c r="G33" s="5">
        <v>13</v>
      </c>
      <c r="H33" s="5">
        <v>9</v>
      </c>
      <c r="I33" s="5">
        <v>4</v>
      </c>
      <c r="J33" s="5">
        <v>6</v>
      </c>
      <c r="K33" s="5"/>
      <c r="L33" s="5"/>
      <c r="M33" s="5">
        <v>3</v>
      </c>
      <c r="N33" s="5">
        <v>2</v>
      </c>
      <c r="O33" s="5">
        <v>27</v>
      </c>
      <c r="P33" s="5">
        <v>22</v>
      </c>
      <c r="Q33" s="5">
        <v>8</v>
      </c>
      <c r="R33" s="5">
        <v>2</v>
      </c>
      <c r="S33" s="5">
        <v>17</v>
      </c>
      <c r="T33" s="60">
        <v>1</v>
      </c>
      <c r="U33" s="5"/>
      <c r="V33" s="5"/>
      <c r="W33" s="5">
        <v>5</v>
      </c>
      <c r="X33" s="5">
        <v>54</v>
      </c>
      <c r="Y33" s="60">
        <v>19</v>
      </c>
      <c r="Z33" s="5">
        <v>2</v>
      </c>
      <c r="AA33" s="5">
        <v>5</v>
      </c>
      <c r="AB33" s="5">
        <v>50</v>
      </c>
      <c r="AC33" s="5"/>
      <c r="AD33" s="5"/>
      <c r="AE33" s="5">
        <v>43</v>
      </c>
      <c r="AF33" s="5">
        <v>7</v>
      </c>
      <c r="AG33" s="5">
        <v>2</v>
      </c>
      <c r="AH33" s="5">
        <v>10</v>
      </c>
      <c r="AI33" s="5">
        <v>9</v>
      </c>
      <c r="AJ33" s="5">
        <v>20</v>
      </c>
      <c r="AK33" s="5">
        <v>9</v>
      </c>
      <c r="AL33" s="5">
        <v>2</v>
      </c>
      <c r="AM33" s="5">
        <v>36</v>
      </c>
      <c r="AN33" s="5">
        <v>3</v>
      </c>
      <c r="AO33" s="5">
        <v>15</v>
      </c>
      <c r="AP33" s="5">
        <v>10</v>
      </c>
      <c r="AQ33" s="5">
        <v>5</v>
      </c>
      <c r="AR33" s="5">
        <v>4</v>
      </c>
      <c r="AS33" s="5"/>
      <c r="AT33" s="5"/>
      <c r="AU33" s="5"/>
      <c r="AV33" s="5"/>
      <c r="AW33" s="5"/>
      <c r="AX33" s="5"/>
      <c r="AY33" s="5">
        <v>16</v>
      </c>
      <c r="AZ33" s="5">
        <v>14</v>
      </c>
      <c r="BA33" s="5">
        <v>3</v>
      </c>
      <c r="BB33" s="5">
        <v>9</v>
      </c>
      <c r="BC33" s="5">
        <v>3</v>
      </c>
      <c r="BD33" s="61">
        <v>26</v>
      </c>
      <c r="BE33" s="60">
        <v>16</v>
      </c>
      <c r="BF33" s="5">
        <v>16</v>
      </c>
      <c r="BG33" s="60">
        <v>14</v>
      </c>
      <c r="BH33" s="5">
        <v>3</v>
      </c>
      <c r="BI33" s="62" t="s">
        <v>77</v>
      </c>
      <c r="BJ33" s="5">
        <v>3</v>
      </c>
      <c r="BK33" s="62" t="s">
        <v>75</v>
      </c>
      <c r="BL33" s="62" t="s">
        <v>93</v>
      </c>
      <c r="BM33" s="5">
        <v>3</v>
      </c>
      <c r="BN33" s="5">
        <v>2</v>
      </c>
      <c r="BO33" s="5">
        <v>4</v>
      </c>
      <c r="BP33" s="63" t="s">
        <v>77</v>
      </c>
      <c r="BQ33" s="62" t="s">
        <v>91</v>
      </c>
      <c r="BR33" s="5">
        <v>3</v>
      </c>
      <c r="BS33" s="62" t="s">
        <v>179</v>
      </c>
      <c r="BT33" s="5">
        <v>3</v>
      </c>
      <c r="BU33" s="5">
        <v>3</v>
      </c>
      <c r="BV33" s="62" t="s">
        <v>77</v>
      </c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 t="s">
        <v>216</v>
      </c>
      <c r="CJ33" s="62" t="s">
        <v>203</v>
      </c>
      <c r="CK33" s="61">
        <v>2</v>
      </c>
      <c r="CL33" s="62" t="s">
        <v>83</v>
      </c>
      <c r="CM33" s="62" t="s">
        <v>193</v>
      </c>
      <c r="CN33" s="61">
        <v>2</v>
      </c>
      <c r="CO33" s="63" t="s">
        <v>77</v>
      </c>
      <c r="CP33" s="62" t="s">
        <v>98</v>
      </c>
      <c r="CQ33" s="61">
        <v>2</v>
      </c>
      <c r="CR33" s="62" t="s">
        <v>198</v>
      </c>
      <c r="CS33" s="62"/>
      <c r="CT33" s="62"/>
      <c r="CU33" s="62"/>
      <c r="CV33" s="62"/>
      <c r="CW33" s="62"/>
      <c r="CX33" s="62" t="s">
        <v>193</v>
      </c>
      <c r="CY33" s="62" t="s">
        <v>77</v>
      </c>
      <c r="CZ33" s="62" t="s">
        <v>83</v>
      </c>
      <c r="DA33" s="62" t="s">
        <v>77</v>
      </c>
      <c r="DB33" s="61">
        <v>2</v>
      </c>
      <c r="DC33" s="62" t="s">
        <v>80</v>
      </c>
      <c r="DD33" s="62"/>
      <c r="DE33" s="62"/>
      <c r="DF33" s="1"/>
      <c r="DH33" s="1"/>
      <c r="DL33" s="10"/>
      <c r="DM33" s="1"/>
      <c r="DO33" s="2" t="s">
        <v>50</v>
      </c>
      <c r="DP33" s="11">
        <f t="shared" si="12"/>
        <v>72</v>
      </c>
      <c r="DQ33" s="2">
        <f t="shared" si="13"/>
        <v>10</v>
      </c>
      <c r="DR33" s="2">
        <f t="shared" si="14"/>
        <v>10</v>
      </c>
      <c r="DS33" s="2">
        <f t="shared" si="15"/>
        <v>3</v>
      </c>
      <c r="DT33" s="1">
        <f t="shared" si="16"/>
        <v>23</v>
      </c>
      <c r="DU33" s="15">
        <f t="shared" si="17"/>
        <v>0.31944444444444442</v>
      </c>
    </row>
    <row r="34" spans="1:125" ht="13.8">
      <c r="A34" s="2" t="s">
        <v>42</v>
      </c>
      <c r="G34" s="5">
        <v>41</v>
      </c>
      <c r="H34" s="5">
        <v>5</v>
      </c>
      <c r="I34" s="5">
        <v>42</v>
      </c>
      <c r="J34" s="5">
        <v>6</v>
      </c>
      <c r="K34" s="5"/>
      <c r="L34" s="5"/>
      <c r="M34" s="5">
        <v>14</v>
      </c>
      <c r="N34" s="5">
        <v>2</v>
      </c>
      <c r="O34" s="5">
        <v>31</v>
      </c>
      <c r="P34" s="5">
        <v>13</v>
      </c>
      <c r="Q34" s="5">
        <v>26</v>
      </c>
      <c r="R34" s="5">
        <v>8</v>
      </c>
      <c r="S34" s="5">
        <v>37</v>
      </c>
      <c r="T34" s="60">
        <v>43</v>
      </c>
      <c r="U34" s="5"/>
      <c r="V34" s="5"/>
      <c r="W34" s="5">
        <v>10</v>
      </c>
      <c r="X34" s="5">
        <v>4</v>
      </c>
      <c r="Y34" s="60">
        <v>52</v>
      </c>
      <c r="Z34" s="5">
        <v>17</v>
      </c>
      <c r="AA34" s="5">
        <v>7</v>
      </c>
      <c r="AB34" s="5">
        <v>2</v>
      </c>
      <c r="AC34" s="5"/>
      <c r="AD34" s="5"/>
      <c r="AE34" s="5">
        <v>10</v>
      </c>
      <c r="AF34" s="5">
        <v>3</v>
      </c>
      <c r="AG34" s="5">
        <v>14</v>
      </c>
      <c r="AH34" s="5">
        <v>4</v>
      </c>
      <c r="AI34" s="5">
        <v>59</v>
      </c>
      <c r="AJ34" s="5">
        <v>16</v>
      </c>
      <c r="AK34" s="5">
        <v>3</v>
      </c>
      <c r="AL34" s="5">
        <v>3</v>
      </c>
      <c r="AM34" s="5">
        <v>7</v>
      </c>
      <c r="AN34" s="5">
        <v>14</v>
      </c>
      <c r="AO34" s="5">
        <v>5</v>
      </c>
      <c r="AP34" s="5">
        <v>2</v>
      </c>
      <c r="AQ34" s="5">
        <v>19</v>
      </c>
      <c r="AR34" s="5">
        <v>18</v>
      </c>
      <c r="AS34" s="5"/>
      <c r="AT34" s="5"/>
      <c r="AU34" s="5"/>
      <c r="AV34" s="5"/>
      <c r="AW34" s="5"/>
      <c r="AX34" s="5"/>
      <c r="AY34" s="5">
        <v>6</v>
      </c>
      <c r="AZ34" s="5">
        <v>2</v>
      </c>
      <c r="BA34" s="5">
        <v>1</v>
      </c>
      <c r="BB34" s="5">
        <v>4</v>
      </c>
      <c r="BC34" s="5">
        <v>7</v>
      </c>
      <c r="BD34" s="61">
        <v>1</v>
      </c>
      <c r="BE34" s="60">
        <v>1</v>
      </c>
      <c r="BF34" s="5">
        <v>5</v>
      </c>
      <c r="BG34" s="60">
        <v>5</v>
      </c>
      <c r="BH34" s="5">
        <v>7</v>
      </c>
      <c r="BI34" s="62" t="s">
        <v>129</v>
      </c>
      <c r="BJ34" s="5">
        <v>3</v>
      </c>
      <c r="BK34" s="5">
        <v>3</v>
      </c>
      <c r="BL34" s="62" t="s">
        <v>77</v>
      </c>
      <c r="BM34" s="62" t="s">
        <v>77</v>
      </c>
      <c r="BN34" s="62" t="s">
        <v>192</v>
      </c>
      <c r="BO34" s="62" t="s">
        <v>78</v>
      </c>
      <c r="BP34" s="63" t="s">
        <v>77</v>
      </c>
      <c r="BQ34" s="62" t="s">
        <v>77</v>
      </c>
      <c r="BR34" s="62" t="s">
        <v>76</v>
      </c>
      <c r="BS34" s="62" t="s">
        <v>97</v>
      </c>
      <c r="BT34" s="62" t="s">
        <v>77</v>
      </c>
      <c r="BU34" s="5">
        <v>3</v>
      </c>
      <c r="BV34" s="62" t="s">
        <v>97</v>
      </c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 t="s">
        <v>201</v>
      </c>
      <c r="CJ34" s="62" t="s">
        <v>215</v>
      </c>
      <c r="CK34" s="62" t="s">
        <v>115</v>
      </c>
      <c r="CL34" s="62" t="s">
        <v>96</v>
      </c>
      <c r="CM34" s="61">
        <v>3</v>
      </c>
      <c r="CN34" s="62" t="s">
        <v>77</v>
      </c>
      <c r="CO34" s="63" t="s">
        <v>95</v>
      </c>
      <c r="CP34" s="62" t="s">
        <v>86</v>
      </c>
      <c r="CQ34" s="61">
        <v>3</v>
      </c>
      <c r="CR34" s="75" t="s">
        <v>212</v>
      </c>
      <c r="CS34" s="62"/>
      <c r="CT34" s="62"/>
      <c r="CU34" s="62"/>
      <c r="CV34" s="62"/>
      <c r="CW34" s="62"/>
      <c r="CX34" s="62" t="s">
        <v>79</v>
      </c>
      <c r="CY34" s="61">
        <v>2</v>
      </c>
      <c r="CZ34" s="62" t="s">
        <v>121</v>
      </c>
      <c r="DA34" s="62" t="s">
        <v>104</v>
      </c>
      <c r="DB34" s="62" t="s">
        <v>128</v>
      </c>
      <c r="DC34" s="62" t="s">
        <v>77</v>
      </c>
      <c r="DD34" s="62"/>
      <c r="DE34" s="62"/>
      <c r="DF34" s="1"/>
      <c r="DH34" s="1"/>
      <c r="DL34" s="10"/>
      <c r="DM34" s="1"/>
      <c r="DO34" s="2" t="s">
        <v>42</v>
      </c>
      <c r="DP34" s="11">
        <f t="shared" si="12"/>
        <v>72</v>
      </c>
      <c r="DQ34" s="2">
        <f t="shared" si="13"/>
        <v>5</v>
      </c>
      <c r="DR34" s="2">
        <f t="shared" si="14"/>
        <v>8</v>
      </c>
      <c r="DS34" s="2">
        <f t="shared" si="15"/>
        <v>3</v>
      </c>
      <c r="DT34" s="1">
        <f t="shared" si="16"/>
        <v>16</v>
      </c>
      <c r="DU34" s="15">
        <f t="shared" si="17"/>
        <v>0.22222222222222221</v>
      </c>
    </row>
    <row r="35" spans="1:125" ht="13.8">
      <c r="A35" s="22" t="s">
        <v>43</v>
      </c>
      <c r="B35" s="22"/>
      <c r="C35" s="22"/>
      <c r="D35" s="22"/>
      <c r="E35" s="22"/>
      <c r="F35" s="22"/>
      <c r="G35" s="65">
        <v>54</v>
      </c>
      <c r="H35" s="65">
        <v>12</v>
      </c>
      <c r="I35" s="65">
        <v>15</v>
      </c>
      <c r="J35" s="65">
        <v>1</v>
      </c>
      <c r="K35" s="65"/>
      <c r="L35" s="65"/>
      <c r="M35" s="65">
        <v>52</v>
      </c>
      <c r="N35" s="65">
        <v>44</v>
      </c>
      <c r="O35" s="65">
        <v>3</v>
      </c>
      <c r="P35" s="65">
        <v>6</v>
      </c>
      <c r="Q35" s="65">
        <v>11</v>
      </c>
      <c r="R35" s="65">
        <v>60</v>
      </c>
      <c r="S35" s="65">
        <v>26</v>
      </c>
      <c r="T35" s="66">
        <v>36</v>
      </c>
      <c r="U35" s="65"/>
      <c r="V35" s="65"/>
      <c r="W35" s="65">
        <v>2</v>
      </c>
      <c r="X35" s="65">
        <v>1</v>
      </c>
      <c r="Y35" s="66">
        <v>1</v>
      </c>
      <c r="Z35" s="65">
        <v>8</v>
      </c>
      <c r="AA35" s="65">
        <v>46</v>
      </c>
      <c r="AB35" s="65">
        <v>18</v>
      </c>
      <c r="AC35" s="65"/>
      <c r="AD35" s="65"/>
      <c r="AE35" s="65">
        <v>44</v>
      </c>
      <c r="AF35" s="65">
        <v>16</v>
      </c>
      <c r="AG35" s="65">
        <v>1</v>
      </c>
      <c r="AH35" s="65">
        <v>4</v>
      </c>
      <c r="AI35" s="65">
        <v>18</v>
      </c>
      <c r="AJ35" s="65">
        <v>29</v>
      </c>
      <c r="AK35" s="65">
        <v>4</v>
      </c>
      <c r="AL35" s="65">
        <v>20</v>
      </c>
      <c r="AM35" s="65">
        <v>49</v>
      </c>
      <c r="AN35" s="65">
        <v>2</v>
      </c>
      <c r="AO35" s="65">
        <v>17</v>
      </c>
      <c r="AP35" s="65">
        <v>2</v>
      </c>
      <c r="AQ35" s="65">
        <v>29</v>
      </c>
      <c r="AR35" s="65">
        <v>57</v>
      </c>
      <c r="AS35" s="65"/>
      <c r="AT35" s="65"/>
      <c r="AU35" s="65"/>
      <c r="AV35" s="65"/>
      <c r="AW35" s="65"/>
      <c r="AX35" s="65"/>
      <c r="AY35" s="65">
        <v>24</v>
      </c>
      <c r="AZ35" s="65">
        <v>31</v>
      </c>
      <c r="BA35" s="65">
        <v>8</v>
      </c>
      <c r="BB35" s="65">
        <v>9</v>
      </c>
      <c r="BC35" s="65">
        <v>2</v>
      </c>
      <c r="BD35" s="67">
        <v>18</v>
      </c>
      <c r="BE35" s="66">
        <v>18</v>
      </c>
      <c r="BF35" s="65">
        <v>5</v>
      </c>
      <c r="BG35" s="66">
        <v>1</v>
      </c>
      <c r="BH35" s="65">
        <v>8</v>
      </c>
      <c r="BI35" s="68" t="s">
        <v>133</v>
      </c>
      <c r="BJ35" s="65">
        <v>3</v>
      </c>
      <c r="BK35" s="68" t="s">
        <v>78</v>
      </c>
      <c r="BL35" s="68" t="s">
        <v>82</v>
      </c>
      <c r="BM35" s="68" t="s">
        <v>104</v>
      </c>
      <c r="BN35" s="68" t="s">
        <v>80</v>
      </c>
      <c r="BO35" s="68" t="s">
        <v>91</v>
      </c>
      <c r="BP35" s="69" t="s">
        <v>131</v>
      </c>
      <c r="BQ35" s="65">
        <v>2</v>
      </c>
      <c r="BR35" s="68" t="s">
        <v>96</v>
      </c>
      <c r="BS35" s="68" t="s">
        <v>80</v>
      </c>
      <c r="BT35" s="68" t="s">
        <v>119</v>
      </c>
      <c r="BU35" s="68" t="s">
        <v>83</v>
      </c>
      <c r="BV35" s="65">
        <v>4</v>
      </c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 t="s">
        <v>240</v>
      </c>
      <c r="CJ35" s="68" t="s">
        <v>241</v>
      </c>
      <c r="CK35" s="68" t="s">
        <v>77</v>
      </c>
      <c r="CL35" s="68" t="s">
        <v>77</v>
      </c>
      <c r="CM35" s="68" t="s">
        <v>80</v>
      </c>
      <c r="CN35" s="68" t="s">
        <v>77</v>
      </c>
      <c r="CO35" s="69" t="s">
        <v>77</v>
      </c>
      <c r="CP35" s="68" t="s">
        <v>80</v>
      </c>
      <c r="CQ35" s="68" t="s">
        <v>77</v>
      </c>
      <c r="CR35" s="67">
        <v>3</v>
      </c>
      <c r="CS35" s="68"/>
      <c r="CT35" s="68"/>
      <c r="CU35" s="68"/>
      <c r="CV35" s="68"/>
      <c r="CW35" s="68"/>
      <c r="CX35" s="68" t="s">
        <v>106</v>
      </c>
      <c r="CY35" s="68" t="s">
        <v>83</v>
      </c>
      <c r="CZ35" s="68" t="s">
        <v>119</v>
      </c>
      <c r="DA35" s="68" t="s">
        <v>75</v>
      </c>
      <c r="DB35" s="68" t="s">
        <v>79</v>
      </c>
      <c r="DC35" s="68" t="s">
        <v>75</v>
      </c>
      <c r="DD35" s="68"/>
      <c r="DE35" s="68"/>
      <c r="DF35" s="1"/>
      <c r="DH35" s="1"/>
      <c r="DI35" s="1"/>
      <c r="DJ35" s="1"/>
      <c r="DK35" s="1"/>
      <c r="DL35" s="1"/>
      <c r="DM35" s="1"/>
      <c r="DO35" s="22" t="s">
        <v>43</v>
      </c>
      <c r="DP35" s="72">
        <f t="shared" si="12"/>
        <v>72</v>
      </c>
      <c r="DQ35" s="22">
        <f t="shared" si="13"/>
        <v>5</v>
      </c>
      <c r="DR35" s="22">
        <f t="shared" si="14"/>
        <v>3</v>
      </c>
      <c r="DS35" s="22">
        <f t="shared" si="15"/>
        <v>3</v>
      </c>
      <c r="DT35" s="73">
        <f t="shared" si="16"/>
        <v>11</v>
      </c>
      <c r="DU35" s="74">
        <f t="shared" si="17"/>
        <v>0.15277777777777779</v>
      </c>
    </row>
    <row r="36" spans="1:125" ht="13.8">
      <c r="A36" s="2" t="s">
        <v>44</v>
      </c>
      <c r="G36" s="5">
        <v>5</v>
      </c>
      <c r="H36" s="5">
        <v>6</v>
      </c>
      <c r="I36" s="5">
        <v>1</v>
      </c>
      <c r="J36" s="5">
        <v>12</v>
      </c>
      <c r="K36" s="5"/>
      <c r="L36" s="5"/>
      <c r="M36" s="5">
        <v>13</v>
      </c>
      <c r="N36" s="5">
        <v>42</v>
      </c>
      <c r="O36" s="5">
        <v>53</v>
      </c>
      <c r="P36" s="5">
        <v>8</v>
      </c>
      <c r="Q36" s="5">
        <v>5</v>
      </c>
      <c r="R36" s="5">
        <v>34</v>
      </c>
      <c r="S36" s="5">
        <v>52</v>
      </c>
      <c r="T36" s="60">
        <v>30</v>
      </c>
      <c r="U36" s="5"/>
      <c r="V36" s="5"/>
      <c r="W36" s="5">
        <v>3</v>
      </c>
      <c r="X36" s="5">
        <v>2</v>
      </c>
      <c r="Y36" s="60">
        <v>17</v>
      </c>
      <c r="Z36" s="5">
        <v>2</v>
      </c>
      <c r="AA36" s="5">
        <v>8</v>
      </c>
      <c r="AB36" s="5">
        <v>11</v>
      </c>
      <c r="AC36" s="5"/>
      <c r="AD36" s="5"/>
      <c r="AE36" s="5">
        <v>25</v>
      </c>
      <c r="AF36" s="5">
        <v>7</v>
      </c>
      <c r="AG36" s="5">
        <v>19</v>
      </c>
      <c r="AH36" s="5">
        <v>15</v>
      </c>
      <c r="AI36" s="5">
        <v>68</v>
      </c>
      <c r="AJ36" s="5">
        <v>3</v>
      </c>
      <c r="AK36" s="5">
        <v>4</v>
      </c>
      <c r="AL36" s="5">
        <v>1</v>
      </c>
      <c r="AM36" s="5">
        <v>4</v>
      </c>
      <c r="AN36" s="5">
        <v>24</v>
      </c>
      <c r="AO36" s="5">
        <v>3</v>
      </c>
      <c r="AP36" s="5">
        <v>2</v>
      </c>
      <c r="AQ36" s="5">
        <v>10</v>
      </c>
      <c r="AR36" s="5">
        <v>1</v>
      </c>
      <c r="AS36" s="5"/>
      <c r="AT36" s="5"/>
      <c r="AU36" s="5"/>
      <c r="AV36" s="5"/>
      <c r="AW36" s="5"/>
      <c r="AX36" s="5"/>
      <c r="AY36" s="5">
        <v>7</v>
      </c>
      <c r="AZ36" s="5">
        <v>9</v>
      </c>
      <c r="BA36" s="5">
        <v>3</v>
      </c>
      <c r="BB36" s="5">
        <v>12</v>
      </c>
      <c r="BC36" s="5">
        <v>3</v>
      </c>
      <c r="BD36" s="61">
        <v>25</v>
      </c>
      <c r="BE36" s="60">
        <v>71</v>
      </c>
      <c r="BF36" s="5">
        <v>1</v>
      </c>
      <c r="BG36" s="60">
        <v>1</v>
      </c>
      <c r="BH36" s="5">
        <v>1</v>
      </c>
      <c r="BI36" s="62" t="s">
        <v>83</v>
      </c>
      <c r="BJ36" s="5">
        <v>2</v>
      </c>
      <c r="BK36" s="62" t="s">
        <v>75</v>
      </c>
      <c r="BL36" s="62" t="s">
        <v>77</v>
      </c>
      <c r="BM36" s="62" t="s">
        <v>76</v>
      </c>
      <c r="BN36" s="62" t="s">
        <v>75</v>
      </c>
      <c r="BO36" s="5">
        <v>2</v>
      </c>
      <c r="BP36" s="63" t="s">
        <v>78</v>
      </c>
      <c r="BQ36" s="62" t="s">
        <v>77</v>
      </c>
      <c r="BR36" s="62" t="s">
        <v>80</v>
      </c>
      <c r="BS36" s="62" t="s">
        <v>77</v>
      </c>
      <c r="BT36" s="62" t="s">
        <v>104</v>
      </c>
      <c r="BU36" s="62" t="s">
        <v>103</v>
      </c>
      <c r="BV36" s="62" t="s">
        <v>77</v>
      </c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 t="s">
        <v>216</v>
      </c>
      <c r="CJ36" s="61">
        <v>2</v>
      </c>
      <c r="CK36" s="62" t="s">
        <v>75</v>
      </c>
      <c r="CL36" s="61">
        <v>2</v>
      </c>
      <c r="CM36" s="62" t="s">
        <v>77</v>
      </c>
      <c r="CN36" s="61">
        <v>2</v>
      </c>
      <c r="CO36" s="63" t="s">
        <v>179</v>
      </c>
      <c r="CP36" s="61">
        <v>2</v>
      </c>
      <c r="CQ36" s="62" t="s">
        <v>242</v>
      </c>
      <c r="CR36" s="62" t="s">
        <v>243</v>
      </c>
      <c r="CS36" s="62"/>
      <c r="CT36" s="62"/>
      <c r="CU36" s="62"/>
      <c r="CV36" s="62"/>
      <c r="CW36" s="62"/>
      <c r="CX36" s="62" t="s">
        <v>131</v>
      </c>
      <c r="CY36" s="62" t="s">
        <v>78</v>
      </c>
      <c r="CZ36" s="62" t="s">
        <v>222</v>
      </c>
      <c r="DA36" s="61">
        <v>4</v>
      </c>
      <c r="DB36" s="62" t="s">
        <v>85</v>
      </c>
      <c r="DC36" s="62" t="s">
        <v>75</v>
      </c>
      <c r="DD36" s="62"/>
      <c r="DE36" s="62"/>
      <c r="DF36" s="1"/>
      <c r="DH36" s="1"/>
      <c r="DI36" s="1"/>
      <c r="DJ36" s="1"/>
      <c r="DK36" s="1"/>
      <c r="DL36" s="1"/>
      <c r="DM36" s="1"/>
      <c r="DO36" s="2" t="s">
        <v>44</v>
      </c>
      <c r="DP36" s="11">
        <f t="shared" si="12"/>
        <v>72</v>
      </c>
      <c r="DQ36" s="2">
        <f t="shared" si="13"/>
        <v>10</v>
      </c>
      <c r="DR36" s="2">
        <f t="shared" si="14"/>
        <v>5</v>
      </c>
      <c r="DS36" s="2">
        <f t="shared" si="15"/>
        <v>3</v>
      </c>
      <c r="DT36" s="1">
        <f t="shared" si="16"/>
        <v>18</v>
      </c>
      <c r="DU36" s="15">
        <f t="shared" si="17"/>
        <v>0.25</v>
      </c>
    </row>
    <row r="37" spans="1:125" ht="13.8">
      <c r="A37" s="2" t="s">
        <v>45</v>
      </c>
      <c r="G37" s="5">
        <v>35</v>
      </c>
      <c r="H37" s="5">
        <v>1</v>
      </c>
      <c r="I37" s="5">
        <v>77</v>
      </c>
      <c r="J37" s="5">
        <v>9</v>
      </c>
      <c r="K37" s="5"/>
      <c r="L37" s="5"/>
      <c r="M37" s="5">
        <v>15</v>
      </c>
      <c r="N37" s="5">
        <v>6</v>
      </c>
      <c r="O37" s="5">
        <v>3</v>
      </c>
      <c r="P37" s="5">
        <v>50</v>
      </c>
      <c r="Q37" s="5">
        <v>48</v>
      </c>
      <c r="R37" s="5">
        <v>13</v>
      </c>
      <c r="S37" s="5">
        <v>4</v>
      </c>
      <c r="T37" s="60">
        <v>92</v>
      </c>
      <c r="U37" s="5"/>
      <c r="V37" s="5"/>
      <c r="W37" s="5">
        <v>10</v>
      </c>
      <c r="X37" s="5">
        <v>4</v>
      </c>
      <c r="Y37" s="60">
        <v>6</v>
      </c>
      <c r="Z37" s="5">
        <v>8</v>
      </c>
      <c r="AA37" s="5">
        <v>1</v>
      </c>
      <c r="AB37" s="5">
        <v>88</v>
      </c>
      <c r="AC37" s="5"/>
      <c r="AD37" s="5"/>
      <c r="AE37" s="5">
        <v>9</v>
      </c>
      <c r="AF37" s="5">
        <v>13</v>
      </c>
      <c r="AG37" s="5">
        <v>1</v>
      </c>
      <c r="AH37" s="5">
        <v>78</v>
      </c>
      <c r="AI37" s="5">
        <v>18</v>
      </c>
      <c r="AJ37" s="5">
        <v>6</v>
      </c>
      <c r="AK37" s="5">
        <v>1</v>
      </c>
      <c r="AL37" s="5">
        <v>17</v>
      </c>
      <c r="AM37" s="5">
        <v>10</v>
      </c>
      <c r="AN37" s="5">
        <v>1</v>
      </c>
      <c r="AO37" s="5">
        <v>2</v>
      </c>
      <c r="AP37" s="5">
        <v>16</v>
      </c>
      <c r="AQ37" s="5">
        <v>1</v>
      </c>
      <c r="AR37" s="5">
        <v>23</v>
      </c>
      <c r="AS37" s="5"/>
      <c r="AT37" s="5"/>
      <c r="AU37" s="5"/>
      <c r="AV37" s="5"/>
      <c r="AW37" s="5"/>
      <c r="AX37" s="5"/>
      <c r="AY37" s="5">
        <v>7</v>
      </c>
      <c r="AZ37" s="5">
        <v>17</v>
      </c>
      <c r="BA37" s="5">
        <v>38</v>
      </c>
      <c r="BB37" s="5">
        <v>10</v>
      </c>
      <c r="BC37" s="5">
        <v>17</v>
      </c>
      <c r="BD37" s="61">
        <v>46</v>
      </c>
      <c r="BE37" s="60">
        <v>5</v>
      </c>
      <c r="BF37" s="5">
        <v>4</v>
      </c>
      <c r="BG37" s="60">
        <v>7</v>
      </c>
      <c r="BH37" s="5">
        <v>1</v>
      </c>
      <c r="BI37" s="62" t="s">
        <v>96</v>
      </c>
      <c r="BJ37" s="5">
        <v>2</v>
      </c>
      <c r="BK37" s="62" t="s">
        <v>83</v>
      </c>
      <c r="BL37" s="62" t="s">
        <v>104</v>
      </c>
      <c r="BM37" s="5">
        <v>4</v>
      </c>
      <c r="BN37" s="62" t="s">
        <v>133</v>
      </c>
      <c r="BO37" s="62" t="s">
        <v>96</v>
      </c>
      <c r="BP37" s="63" t="s">
        <v>75</v>
      </c>
      <c r="BQ37" s="5">
        <v>2</v>
      </c>
      <c r="BR37" s="62" t="s">
        <v>83</v>
      </c>
      <c r="BS37" s="5">
        <v>3</v>
      </c>
      <c r="BT37" s="5">
        <v>2</v>
      </c>
      <c r="BU37" s="5">
        <v>2</v>
      </c>
      <c r="BV37" s="62" t="s">
        <v>77</v>
      </c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1">
        <v>2</v>
      </c>
      <c r="CJ37" s="62" t="s">
        <v>218</v>
      </c>
      <c r="CK37" s="62" t="s">
        <v>77</v>
      </c>
      <c r="CL37" s="62" t="s">
        <v>81</v>
      </c>
      <c r="CM37" s="62" t="s">
        <v>128</v>
      </c>
      <c r="CN37" s="62" t="s">
        <v>242</v>
      </c>
      <c r="CO37" s="63" t="s">
        <v>91</v>
      </c>
      <c r="CP37" s="62" t="s">
        <v>95</v>
      </c>
      <c r="CQ37" s="62" t="s">
        <v>96</v>
      </c>
      <c r="CR37" s="61">
        <v>2</v>
      </c>
      <c r="CS37" s="62"/>
      <c r="CT37" s="62"/>
      <c r="CU37" s="62"/>
      <c r="CV37" s="62"/>
      <c r="CW37" s="62"/>
      <c r="CX37" s="61">
        <v>3</v>
      </c>
      <c r="CY37" s="62" t="s">
        <v>119</v>
      </c>
      <c r="CZ37" s="62" t="s">
        <v>193</v>
      </c>
      <c r="DA37" s="62" t="s">
        <v>93</v>
      </c>
      <c r="DB37" s="62" t="s">
        <v>131</v>
      </c>
      <c r="DC37" s="62" t="s">
        <v>78</v>
      </c>
      <c r="DD37" s="62"/>
      <c r="DE37" s="62"/>
      <c r="DF37" s="1"/>
      <c r="DG37" s="1"/>
      <c r="DH37" s="1"/>
      <c r="DJ37" s="1"/>
      <c r="DK37" s="1"/>
      <c r="DL37" s="10"/>
      <c r="DM37" s="1"/>
      <c r="DO37" s="2" t="s">
        <v>45</v>
      </c>
      <c r="DP37" s="11">
        <f t="shared" si="12"/>
        <v>72</v>
      </c>
      <c r="DQ37" s="2">
        <f t="shared" si="13"/>
        <v>7</v>
      </c>
      <c r="DR37" s="2">
        <f t="shared" si="14"/>
        <v>3</v>
      </c>
      <c r="DS37" s="2">
        <f t="shared" si="15"/>
        <v>4</v>
      </c>
      <c r="DT37" s="1">
        <f t="shared" si="16"/>
        <v>14</v>
      </c>
      <c r="DU37" s="15">
        <f t="shared" si="17"/>
        <v>0.19444444444444445</v>
      </c>
    </row>
    <row r="38" spans="1:125" ht="13.8">
      <c r="A38" s="2" t="s">
        <v>46</v>
      </c>
      <c r="G38" s="5">
        <v>18</v>
      </c>
      <c r="H38" s="5">
        <v>38</v>
      </c>
      <c r="I38" s="5">
        <v>5</v>
      </c>
      <c r="J38" s="5">
        <v>58</v>
      </c>
      <c r="K38" s="5"/>
      <c r="L38" s="5"/>
      <c r="M38" s="5">
        <v>19</v>
      </c>
      <c r="N38" s="5">
        <v>104</v>
      </c>
      <c r="O38" s="5">
        <v>13</v>
      </c>
      <c r="P38" s="5">
        <v>49</v>
      </c>
      <c r="Q38" s="5">
        <v>15</v>
      </c>
      <c r="R38" s="5">
        <v>79</v>
      </c>
      <c r="S38" s="5">
        <v>43</v>
      </c>
      <c r="T38" s="60">
        <v>22</v>
      </c>
      <c r="U38" s="5"/>
      <c r="V38" s="5"/>
      <c r="W38" s="5">
        <v>1</v>
      </c>
      <c r="X38" s="5">
        <v>41</v>
      </c>
      <c r="Y38" s="60">
        <v>60</v>
      </c>
      <c r="Z38" s="5">
        <v>6</v>
      </c>
      <c r="AA38" s="5">
        <v>37</v>
      </c>
      <c r="AB38" s="5">
        <v>2</v>
      </c>
      <c r="AC38" s="5"/>
      <c r="AD38" s="5"/>
      <c r="AE38" s="5">
        <v>4</v>
      </c>
      <c r="AF38" s="5">
        <v>47</v>
      </c>
      <c r="AG38" s="5">
        <v>6</v>
      </c>
      <c r="AH38" s="5">
        <v>2</v>
      </c>
      <c r="AI38" s="5">
        <v>1</v>
      </c>
      <c r="AJ38" s="5">
        <v>19</v>
      </c>
      <c r="AK38" s="5">
        <v>3</v>
      </c>
      <c r="AL38" s="5">
        <v>1</v>
      </c>
      <c r="AM38" s="5">
        <v>16</v>
      </c>
      <c r="AN38" s="5">
        <v>3</v>
      </c>
      <c r="AO38" s="5">
        <v>7</v>
      </c>
      <c r="AP38" s="5">
        <v>3</v>
      </c>
      <c r="AQ38" s="5">
        <v>22</v>
      </c>
      <c r="AR38" s="5">
        <v>64</v>
      </c>
      <c r="AS38" s="5"/>
      <c r="AT38" s="5"/>
      <c r="AU38" s="5"/>
      <c r="AV38" s="5"/>
      <c r="AW38" s="5"/>
      <c r="AX38" s="5"/>
      <c r="AY38" s="5">
        <v>1</v>
      </c>
      <c r="AZ38" s="5">
        <v>1</v>
      </c>
      <c r="BA38" s="5">
        <v>21</v>
      </c>
      <c r="BB38" s="5">
        <v>9</v>
      </c>
      <c r="BC38" s="5">
        <v>2</v>
      </c>
      <c r="BD38" s="61">
        <v>1</v>
      </c>
      <c r="BE38" s="60">
        <v>6</v>
      </c>
      <c r="BF38" s="5">
        <v>20</v>
      </c>
      <c r="BG38" s="60">
        <v>32</v>
      </c>
      <c r="BH38" s="5">
        <v>17</v>
      </c>
      <c r="BI38" s="62" t="s">
        <v>83</v>
      </c>
      <c r="BJ38" s="62" t="s">
        <v>104</v>
      </c>
      <c r="BK38" s="62" t="s">
        <v>77</v>
      </c>
      <c r="BL38" s="5">
        <v>2</v>
      </c>
      <c r="BM38" s="5">
        <v>3</v>
      </c>
      <c r="BN38" s="62" t="s">
        <v>103</v>
      </c>
      <c r="BO38" s="5">
        <v>2</v>
      </c>
      <c r="BP38" s="63" t="s">
        <v>78</v>
      </c>
      <c r="BQ38" s="62" t="s">
        <v>82</v>
      </c>
      <c r="BR38" s="62" t="s">
        <v>92</v>
      </c>
      <c r="BS38" s="62" t="s">
        <v>120</v>
      </c>
      <c r="BT38" s="62" t="s">
        <v>129</v>
      </c>
      <c r="BU38" s="62" t="s">
        <v>244</v>
      </c>
      <c r="BV38" s="62" t="s">
        <v>75</v>
      </c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 t="s">
        <v>218</v>
      </c>
      <c r="CJ38" s="62" t="s">
        <v>216</v>
      </c>
      <c r="CK38" s="61">
        <v>3</v>
      </c>
      <c r="CL38" s="62" t="s">
        <v>75</v>
      </c>
      <c r="CM38" s="62" t="s">
        <v>115</v>
      </c>
      <c r="CN38" s="62" t="s">
        <v>245</v>
      </c>
      <c r="CO38" s="63" t="s">
        <v>77</v>
      </c>
      <c r="CP38" s="62" t="s">
        <v>104</v>
      </c>
      <c r="CQ38" s="62" t="s">
        <v>246</v>
      </c>
      <c r="CR38" s="61">
        <v>2</v>
      </c>
      <c r="CS38" s="62"/>
      <c r="CT38" s="62"/>
      <c r="CU38" s="62"/>
      <c r="CV38" s="62"/>
      <c r="CW38" s="62"/>
      <c r="CX38" s="62" t="s">
        <v>75</v>
      </c>
      <c r="CY38" s="62" t="s">
        <v>247</v>
      </c>
      <c r="CZ38" s="61">
        <v>2</v>
      </c>
      <c r="DA38" s="62" t="s">
        <v>115</v>
      </c>
      <c r="DB38" s="62" t="s">
        <v>133</v>
      </c>
      <c r="DC38" s="62" t="s">
        <v>242</v>
      </c>
      <c r="DD38" s="62"/>
      <c r="DE38" s="62"/>
      <c r="DF38" s="1"/>
      <c r="DG38" s="1"/>
      <c r="DH38" s="1"/>
      <c r="DJ38" s="1"/>
      <c r="DK38" s="1"/>
      <c r="DL38" s="10"/>
      <c r="DM38" s="1"/>
      <c r="DO38" s="2" t="s">
        <v>46</v>
      </c>
      <c r="DP38" s="11">
        <f t="shared" si="12"/>
        <v>72</v>
      </c>
      <c r="DQ38" s="2">
        <f t="shared" si="13"/>
        <v>7</v>
      </c>
      <c r="DR38" s="2">
        <f t="shared" si="14"/>
        <v>5</v>
      </c>
      <c r="DS38" s="2">
        <f t="shared" si="15"/>
        <v>1</v>
      </c>
      <c r="DT38" s="1">
        <f t="shared" si="16"/>
        <v>13</v>
      </c>
      <c r="DU38" s="15">
        <f t="shared" si="17"/>
        <v>0.18055555555555555</v>
      </c>
    </row>
    <row r="39" spans="1:125" ht="13.8">
      <c r="A39" s="2" t="s">
        <v>47</v>
      </c>
      <c r="G39" s="5">
        <v>20</v>
      </c>
      <c r="H39" s="5">
        <v>12</v>
      </c>
      <c r="I39" s="5">
        <v>2</v>
      </c>
      <c r="J39" s="5">
        <v>53</v>
      </c>
      <c r="K39" s="5"/>
      <c r="L39" s="5"/>
      <c r="M39" s="5">
        <v>1</v>
      </c>
      <c r="N39" s="5">
        <v>23</v>
      </c>
      <c r="O39" s="5">
        <v>3</v>
      </c>
      <c r="P39" s="5">
        <v>29</v>
      </c>
      <c r="Q39" s="5">
        <v>12</v>
      </c>
      <c r="R39" s="5">
        <v>6</v>
      </c>
      <c r="S39" s="5">
        <v>4</v>
      </c>
      <c r="T39" s="60">
        <v>1</v>
      </c>
      <c r="U39" s="5"/>
      <c r="V39" s="5"/>
      <c r="W39" s="5">
        <v>2</v>
      </c>
      <c r="X39" s="5">
        <v>8</v>
      </c>
      <c r="Y39" s="60">
        <v>19</v>
      </c>
      <c r="Z39" s="5">
        <v>1</v>
      </c>
      <c r="AA39" s="5">
        <v>4</v>
      </c>
      <c r="AB39" s="5">
        <v>23</v>
      </c>
      <c r="AC39" s="5"/>
      <c r="AD39" s="5"/>
      <c r="AE39" s="5">
        <v>4</v>
      </c>
      <c r="AF39" s="5">
        <v>22</v>
      </c>
      <c r="AG39" s="5">
        <v>7</v>
      </c>
      <c r="AH39" s="5">
        <v>8</v>
      </c>
      <c r="AI39" s="5">
        <v>25</v>
      </c>
      <c r="AJ39" s="5">
        <v>3</v>
      </c>
      <c r="AK39" s="5">
        <v>10</v>
      </c>
      <c r="AL39" s="5">
        <v>26</v>
      </c>
      <c r="AM39" s="5">
        <v>5</v>
      </c>
      <c r="AN39" s="5">
        <v>1</v>
      </c>
      <c r="AO39" s="5">
        <v>20</v>
      </c>
      <c r="AP39" s="5">
        <v>57</v>
      </c>
      <c r="AQ39" s="5">
        <v>4</v>
      </c>
      <c r="AR39" s="5">
        <v>7</v>
      </c>
      <c r="AS39" s="5"/>
      <c r="AT39" s="5"/>
      <c r="AU39" s="5"/>
      <c r="AV39" s="5"/>
      <c r="AW39" s="5"/>
      <c r="AX39" s="5"/>
      <c r="AY39" s="5">
        <v>16</v>
      </c>
      <c r="AZ39" s="5">
        <v>6</v>
      </c>
      <c r="BA39" s="5">
        <v>1</v>
      </c>
      <c r="BB39" s="5">
        <v>13</v>
      </c>
      <c r="BC39" s="5">
        <v>6</v>
      </c>
      <c r="BD39" s="61">
        <v>36</v>
      </c>
      <c r="BE39" s="60">
        <v>1</v>
      </c>
      <c r="BF39" s="5">
        <v>3</v>
      </c>
      <c r="BG39" s="60">
        <v>18</v>
      </c>
      <c r="BH39" s="5">
        <v>6</v>
      </c>
      <c r="BI39" s="62" t="s">
        <v>78</v>
      </c>
      <c r="BJ39" s="62" t="s">
        <v>95</v>
      </c>
      <c r="BK39" s="5">
        <v>4</v>
      </c>
      <c r="BL39" s="62" t="s">
        <v>98</v>
      </c>
      <c r="BM39" s="62" t="s">
        <v>138</v>
      </c>
      <c r="BN39" s="62" t="s">
        <v>75</v>
      </c>
      <c r="BO39" s="62" t="s">
        <v>83</v>
      </c>
      <c r="BP39" s="63" t="s">
        <v>82</v>
      </c>
      <c r="BQ39" s="62" t="s">
        <v>179</v>
      </c>
      <c r="BR39" s="62" t="s">
        <v>248</v>
      </c>
      <c r="BS39" s="62" t="s">
        <v>75</v>
      </c>
      <c r="BT39" s="5">
        <v>4</v>
      </c>
      <c r="BU39" s="62" t="s">
        <v>83</v>
      </c>
      <c r="BV39" s="62" t="s">
        <v>116</v>
      </c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 t="s">
        <v>249</v>
      </c>
      <c r="CJ39" s="62" t="s">
        <v>232</v>
      </c>
      <c r="CK39" s="62" t="s">
        <v>95</v>
      </c>
      <c r="CL39" s="62" t="s">
        <v>75</v>
      </c>
      <c r="CM39" s="62" t="s">
        <v>220</v>
      </c>
      <c r="CN39" s="62" t="s">
        <v>86</v>
      </c>
      <c r="CO39" s="63" t="s">
        <v>150</v>
      </c>
      <c r="CP39" s="62" t="s">
        <v>150</v>
      </c>
      <c r="CQ39" s="61">
        <v>3</v>
      </c>
      <c r="CR39" s="62" t="s">
        <v>235</v>
      </c>
      <c r="CS39" s="62"/>
      <c r="CT39" s="62"/>
      <c r="CU39" s="62"/>
      <c r="CV39" s="62"/>
      <c r="CW39" s="62"/>
      <c r="CX39" s="61">
        <v>2</v>
      </c>
      <c r="CY39" s="62" t="s">
        <v>81</v>
      </c>
      <c r="CZ39" s="62" t="s">
        <v>86</v>
      </c>
      <c r="DA39" s="62" t="s">
        <v>91</v>
      </c>
      <c r="DB39" s="62" t="s">
        <v>129</v>
      </c>
      <c r="DC39" s="61">
        <v>3</v>
      </c>
      <c r="DD39" s="62"/>
      <c r="DE39" s="62"/>
      <c r="DF39" s="1"/>
      <c r="DG39" s="1"/>
      <c r="DH39" s="1"/>
      <c r="DJ39" s="1"/>
      <c r="DK39" s="1"/>
      <c r="DL39" s="10"/>
      <c r="DM39" s="1"/>
      <c r="DO39" s="2" t="s">
        <v>47</v>
      </c>
      <c r="DP39" s="11">
        <f t="shared" si="12"/>
        <v>72</v>
      </c>
      <c r="DQ39" s="2">
        <f t="shared" si="13"/>
        <v>3</v>
      </c>
      <c r="DR39" s="2">
        <f t="shared" si="14"/>
        <v>5</v>
      </c>
      <c r="DS39" s="2">
        <f t="shared" si="15"/>
        <v>6</v>
      </c>
      <c r="DT39" s="1">
        <f t="shared" si="16"/>
        <v>14</v>
      </c>
      <c r="DU39" s="15">
        <f t="shared" si="17"/>
        <v>0.19444444444444445</v>
      </c>
    </row>
    <row r="40" spans="1:125" ht="13.8">
      <c r="A40" s="2" t="s">
        <v>48</v>
      </c>
      <c r="G40" s="5">
        <v>2</v>
      </c>
      <c r="H40" s="5">
        <v>3</v>
      </c>
      <c r="I40" s="5">
        <v>39</v>
      </c>
      <c r="J40" s="5">
        <v>19</v>
      </c>
      <c r="K40" s="5"/>
      <c r="L40" s="5"/>
      <c r="M40" s="5">
        <v>16</v>
      </c>
      <c r="N40" s="5">
        <v>5</v>
      </c>
      <c r="O40" s="5">
        <v>11</v>
      </c>
      <c r="P40" s="5">
        <v>13</v>
      </c>
      <c r="Q40" s="5">
        <v>2</v>
      </c>
      <c r="R40" s="5">
        <v>21</v>
      </c>
      <c r="S40" s="5">
        <v>2</v>
      </c>
      <c r="T40" s="60">
        <v>29</v>
      </c>
      <c r="U40" s="5"/>
      <c r="V40" s="5"/>
      <c r="W40" s="5">
        <v>5</v>
      </c>
      <c r="X40" s="5">
        <v>20</v>
      </c>
      <c r="Y40" s="60">
        <v>62</v>
      </c>
      <c r="Z40" s="5">
        <v>1</v>
      </c>
      <c r="AA40" s="5">
        <v>20</v>
      </c>
      <c r="AB40" s="5">
        <v>34</v>
      </c>
      <c r="AC40" s="5"/>
      <c r="AD40" s="5"/>
      <c r="AE40" s="5">
        <v>58</v>
      </c>
      <c r="AF40" s="5">
        <v>6</v>
      </c>
      <c r="AG40" s="5">
        <v>41</v>
      </c>
      <c r="AH40" s="5">
        <v>10</v>
      </c>
      <c r="AI40" s="5">
        <v>29</v>
      </c>
      <c r="AJ40" s="5">
        <v>18</v>
      </c>
      <c r="AK40" s="5">
        <v>6</v>
      </c>
      <c r="AL40" s="5">
        <v>40</v>
      </c>
      <c r="AM40" s="5">
        <v>6</v>
      </c>
      <c r="AN40" s="5">
        <v>65</v>
      </c>
      <c r="AO40" s="5">
        <v>7</v>
      </c>
      <c r="AP40" s="5">
        <v>1</v>
      </c>
      <c r="AQ40" s="5">
        <v>17</v>
      </c>
      <c r="AR40" s="5">
        <v>56</v>
      </c>
      <c r="AS40" s="5"/>
      <c r="AT40" s="5"/>
      <c r="AU40" s="5"/>
      <c r="AV40" s="5"/>
      <c r="AW40" s="5"/>
      <c r="AX40" s="5"/>
      <c r="AY40" s="5">
        <v>84</v>
      </c>
      <c r="AZ40" s="5">
        <v>49</v>
      </c>
      <c r="BA40" s="5">
        <v>7</v>
      </c>
      <c r="BB40" s="5">
        <v>12</v>
      </c>
      <c r="BC40" s="5">
        <v>24</v>
      </c>
      <c r="BD40" s="61">
        <v>1</v>
      </c>
      <c r="BE40" s="60">
        <v>60</v>
      </c>
      <c r="BF40" s="5">
        <v>10</v>
      </c>
      <c r="BG40" s="60">
        <v>8</v>
      </c>
      <c r="BH40" s="5">
        <v>36</v>
      </c>
      <c r="BI40" s="62" t="s">
        <v>201</v>
      </c>
      <c r="BJ40" s="5">
        <v>3</v>
      </c>
      <c r="BK40" s="62" t="s">
        <v>78</v>
      </c>
      <c r="BL40" s="62" t="s">
        <v>83</v>
      </c>
      <c r="BM40" s="62" t="s">
        <v>75</v>
      </c>
      <c r="BN40" s="62" t="s">
        <v>81</v>
      </c>
      <c r="BO40" s="62" t="s">
        <v>131</v>
      </c>
      <c r="BP40" s="63" t="s">
        <v>104</v>
      </c>
      <c r="BQ40" s="62" t="s">
        <v>115</v>
      </c>
      <c r="BR40" s="62" t="s">
        <v>121</v>
      </c>
      <c r="BS40" s="62" t="s">
        <v>79</v>
      </c>
      <c r="BT40" s="62" t="s">
        <v>147</v>
      </c>
      <c r="BU40" s="62" t="s">
        <v>77</v>
      </c>
      <c r="BV40" s="62" t="s">
        <v>95</v>
      </c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 t="s">
        <v>250</v>
      </c>
      <c r="CJ40" s="62" t="s">
        <v>251</v>
      </c>
      <c r="CK40" s="62" t="s">
        <v>252</v>
      </c>
      <c r="CL40" s="62" t="s">
        <v>96</v>
      </c>
      <c r="CM40" s="62" t="s">
        <v>116</v>
      </c>
      <c r="CN40" s="61">
        <v>2</v>
      </c>
      <c r="CO40" s="63" t="s">
        <v>78</v>
      </c>
      <c r="CP40" s="62" t="s">
        <v>78</v>
      </c>
      <c r="CQ40" s="61">
        <v>2</v>
      </c>
      <c r="CR40" s="62" t="s">
        <v>201</v>
      </c>
      <c r="CS40" s="62"/>
      <c r="CT40" s="62"/>
      <c r="CU40" s="62"/>
      <c r="CV40" s="62"/>
      <c r="CW40" s="62"/>
      <c r="CX40" s="61">
        <v>4</v>
      </c>
      <c r="CY40" s="62" t="s">
        <v>133</v>
      </c>
      <c r="CZ40" s="62" t="s">
        <v>131</v>
      </c>
      <c r="DA40" s="62" t="s">
        <v>119</v>
      </c>
      <c r="DB40" s="62" t="s">
        <v>80</v>
      </c>
      <c r="DC40" s="61">
        <v>3</v>
      </c>
      <c r="DD40" s="62"/>
      <c r="DE40" s="62"/>
      <c r="DF40" s="1"/>
      <c r="DG40" s="1"/>
      <c r="DH40" s="1"/>
      <c r="DJ40" s="1"/>
      <c r="DK40" s="1"/>
      <c r="DL40" s="10"/>
      <c r="DM40" s="1"/>
      <c r="DO40" s="2" t="s">
        <v>48</v>
      </c>
      <c r="DP40" s="11">
        <f t="shared" si="12"/>
        <v>72</v>
      </c>
      <c r="DQ40" s="2">
        <f t="shared" si="13"/>
        <v>5</v>
      </c>
      <c r="DR40" s="2">
        <f t="shared" si="14"/>
        <v>3</v>
      </c>
      <c r="DS40" s="2">
        <f t="shared" si="15"/>
        <v>1</v>
      </c>
      <c r="DT40" s="1">
        <f t="shared" si="16"/>
        <v>9</v>
      </c>
      <c r="DU40" s="15">
        <f t="shared" si="17"/>
        <v>0.125</v>
      </c>
    </row>
    <row r="41" spans="1:125" ht="13.8">
      <c r="A41" s="2" t="s">
        <v>49</v>
      </c>
      <c r="G41" s="5">
        <v>80</v>
      </c>
      <c r="H41" s="5">
        <v>6</v>
      </c>
      <c r="I41" s="5">
        <v>7</v>
      </c>
      <c r="J41" s="5">
        <v>58</v>
      </c>
      <c r="K41" s="5"/>
      <c r="L41" s="5"/>
      <c r="M41" s="5">
        <v>99</v>
      </c>
      <c r="N41" s="5">
        <v>74</v>
      </c>
      <c r="O41" s="5">
        <v>3</v>
      </c>
      <c r="P41" s="5">
        <v>50</v>
      </c>
      <c r="Q41" s="5">
        <v>5</v>
      </c>
      <c r="R41" s="5">
        <v>82</v>
      </c>
      <c r="S41" s="5">
        <v>25</v>
      </c>
      <c r="T41" s="60">
        <v>9</v>
      </c>
      <c r="U41" s="5"/>
      <c r="V41" s="5"/>
      <c r="W41" s="5">
        <v>41</v>
      </c>
      <c r="X41" s="5">
        <v>35</v>
      </c>
      <c r="Y41" s="60">
        <v>29</v>
      </c>
      <c r="Z41" s="5">
        <v>47</v>
      </c>
      <c r="AA41" s="5">
        <v>58</v>
      </c>
      <c r="AB41" s="5">
        <v>12</v>
      </c>
      <c r="AC41" s="5"/>
      <c r="AD41" s="5"/>
      <c r="AE41" s="5">
        <v>21</v>
      </c>
      <c r="AF41" s="5">
        <v>20</v>
      </c>
      <c r="AG41" s="5">
        <v>7</v>
      </c>
      <c r="AH41" s="5">
        <v>37</v>
      </c>
      <c r="AI41" s="5">
        <v>3</v>
      </c>
      <c r="AJ41" s="5">
        <v>1</v>
      </c>
      <c r="AK41" s="5">
        <v>14</v>
      </c>
      <c r="AL41" s="5">
        <v>40</v>
      </c>
      <c r="AM41" s="5">
        <v>1</v>
      </c>
      <c r="AN41" s="5">
        <v>4</v>
      </c>
      <c r="AO41" s="5">
        <v>22</v>
      </c>
      <c r="AP41" s="5">
        <v>74</v>
      </c>
      <c r="AQ41" s="5">
        <v>58</v>
      </c>
      <c r="AR41" s="5">
        <v>73</v>
      </c>
      <c r="AS41" s="5"/>
      <c r="AT41" s="5"/>
      <c r="AU41" s="5"/>
      <c r="AV41" s="5"/>
      <c r="AW41" s="5"/>
      <c r="AX41" s="5"/>
      <c r="AY41" s="5">
        <v>2</v>
      </c>
      <c r="AZ41" s="5">
        <v>2</v>
      </c>
      <c r="BA41" s="5">
        <v>15</v>
      </c>
      <c r="BB41" s="5">
        <v>18</v>
      </c>
      <c r="BC41" s="5">
        <v>15</v>
      </c>
      <c r="BD41" s="61">
        <v>41</v>
      </c>
      <c r="BE41" s="60">
        <v>11</v>
      </c>
      <c r="BF41" s="5">
        <v>1</v>
      </c>
      <c r="BG41" s="60">
        <v>13</v>
      </c>
      <c r="BH41" s="5">
        <v>2</v>
      </c>
      <c r="BI41" s="5">
        <v>2</v>
      </c>
      <c r="BJ41" s="62" t="s">
        <v>116</v>
      </c>
      <c r="BK41" s="62" t="s">
        <v>128</v>
      </c>
      <c r="BL41" s="62" t="s">
        <v>77</v>
      </c>
      <c r="BM41" s="62" t="s">
        <v>79</v>
      </c>
      <c r="BN41" s="62" t="s">
        <v>78</v>
      </c>
      <c r="BO41" s="62" t="s">
        <v>128</v>
      </c>
      <c r="BP41" s="63" t="s">
        <v>79</v>
      </c>
      <c r="BQ41" s="62" t="s">
        <v>75</v>
      </c>
      <c r="BR41" s="5">
        <v>4</v>
      </c>
      <c r="BS41" s="5">
        <v>3</v>
      </c>
      <c r="BT41" s="62" t="s">
        <v>95</v>
      </c>
      <c r="BU41" s="5">
        <v>3</v>
      </c>
      <c r="BV41" s="62" t="s">
        <v>193</v>
      </c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 t="s">
        <v>253</v>
      </c>
      <c r="CJ41" s="62" t="s">
        <v>254</v>
      </c>
      <c r="CK41" s="61">
        <v>3</v>
      </c>
      <c r="CL41" s="62" t="s">
        <v>75</v>
      </c>
      <c r="CM41" s="61">
        <v>3</v>
      </c>
      <c r="CN41" s="62" t="s">
        <v>77</v>
      </c>
      <c r="CO41" s="63" t="s">
        <v>78</v>
      </c>
      <c r="CP41" s="62" t="s">
        <v>180</v>
      </c>
      <c r="CQ41" s="62" t="s">
        <v>215</v>
      </c>
      <c r="CR41" s="62" t="s">
        <v>255</v>
      </c>
      <c r="CS41" s="62"/>
      <c r="CT41" s="62"/>
      <c r="CU41" s="62"/>
      <c r="CV41" s="62"/>
      <c r="CW41" s="62"/>
      <c r="CX41" s="62" t="s">
        <v>129</v>
      </c>
      <c r="CY41" s="61">
        <v>3</v>
      </c>
      <c r="CZ41" s="61">
        <v>4</v>
      </c>
      <c r="DA41" s="61">
        <v>3</v>
      </c>
      <c r="DB41" s="61">
        <v>3</v>
      </c>
      <c r="DC41" s="62" t="s">
        <v>82</v>
      </c>
      <c r="DD41" s="62"/>
      <c r="DE41" s="62"/>
      <c r="DF41" s="1"/>
      <c r="DG41" s="1"/>
      <c r="DH41" s="1"/>
      <c r="DJ41" s="1"/>
      <c r="DK41" s="1"/>
      <c r="DL41" s="10"/>
      <c r="DM41" s="1"/>
      <c r="DO41" s="2" t="s">
        <v>49</v>
      </c>
      <c r="DP41" s="11">
        <f t="shared" si="12"/>
        <v>72</v>
      </c>
      <c r="DQ41" s="2">
        <f t="shared" si="13"/>
        <v>4</v>
      </c>
      <c r="DR41" s="2">
        <f t="shared" si="14"/>
        <v>9</v>
      </c>
      <c r="DS41" s="2">
        <f t="shared" si="15"/>
        <v>3</v>
      </c>
      <c r="DT41" s="1">
        <f>SUM(DQ41:DS41)</f>
        <v>16</v>
      </c>
      <c r="DU41" s="15">
        <f t="shared" si="17"/>
        <v>0.22222222222222221</v>
      </c>
    </row>
    <row r="42" spans="1:125" ht="14.25" customHeight="1">
      <c r="G42" s="5"/>
      <c r="H42" s="5"/>
      <c r="I42" s="5"/>
      <c r="J42" s="5"/>
      <c r="K42" s="5"/>
      <c r="BD42" s="12"/>
      <c r="DE42" s="2" t="s">
        <v>256</v>
      </c>
      <c r="DF42" s="2">
        <f>DF2</f>
        <v>108</v>
      </c>
      <c r="DG42" s="14">
        <f>DF44/DF42</f>
        <v>0.1111111111111111</v>
      </c>
      <c r="DH42" s="15">
        <f>100%-DG42</f>
        <v>0.88888888888888884</v>
      </c>
      <c r="DI42" s="1"/>
      <c r="DJ42" s="1"/>
      <c r="DK42" s="1"/>
      <c r="DL42" s="1"/>
      <c r="DM42" s="1"/>
      <c r="DQ42" s="1"/>
      <c r="DR42" s="1"/>
    </row>
    <row r="43" spans="1:125" ht="14.25" customHeight="1">
      <c r="DE43" s="2" t="s">
        <v>257</v>
      </c>
      <c r="DF43" s="2">
        <f>DF3+DF16+DF29</f>
        <v>288</v>
      </c>
      <c r="DG43" s="14">
        <f>DF44/DF43</f>
        <v>4.1666666666666664E-2</v>
      </c>
      <c r="DH43" s="15">
        <f>100%-DG43</f>
        <v>0.95833333333333337</v>
      </c>
      <c r="DI43" s="1"/>
      <c r="DJ43" s="1"/>
      <c r="DK43" s="1"/>
      <c r="DL43" s="1"/>
      <c r="DM43" s="1"/>
      <c r="DO43" s="1"/>
      <c r="DP43" s="1"/>
      <c r="DQ43" s="17">
        <v>2</v>
      </c>
      <c r="DR43" s="17">
        <v>3</v>
      </c>
      <c r="DS43" s="17">
        <v>4</v>
      </c>
    </row>
    <row r="44" spans="1:125" ht="14.25" customHeight="1">
      <c r="DE44" s="2" t="s">
        <v>258</v>
      </c>
      <c r="DF44" s="2">
        <v>12</v>
      </c>
      <c r="DG44" s="1"/>
      <c r="DH44" s="1"/>
      <c r="DI44" s="1"/>
      <c r="DJ44" s="1"/>
      <c r="DK44" s="1"/>
      <c r="DL44" s="1"/>
      <c r="DM44" s="1"/>
      <c r="DO44" s="2" t="s">
        <v>259</v>
      </c>
      <c r="DP44" s="11">
        <f>DP4+DP17+DP30</f>
        <v>288</v>
      </c>
      <c r="DQ44" s="11">
        <f>DQ4+DQ17+DQ30</f>
        <v>40</v>
      </c>
      <c r="DR44" s="11">
        <f>DR4+DR17+DR30</f>
        <v>20</v>
      </c>
      <c r="DS44" s="11">
        <f>DS4+DS17+DS30</f>
        <v>19</v>
      </c>
      <c r="DT44" s="18">
        <f>DT4+DT17+DT30</f>
        <v>79</v>
      </c>
      <c r="DU44" s="15">
        <f>DT44/DP44</f>
        <v>0.27430555555555558</v>
      </c>
    </row>
    <row r="45" spans="1:125" ht="14.25" customHeight="1">
      <c r="DF45" s="1"/>
      <c r="DG45" s="1"/>
      <c r="DH45" s="1"/>
      <c r="DI45" s="1"/>
      <c r="DJ45" s="1"/>
      <c r="DK45" s="1"/>
      <c r="DL45" s="1"/>
      <c r="DM45" s="1"/>
      <c r="DO45" s="2" t="s">
        <v>260</v>
      </c>
      <c r="DP45" s="11">
        <f t="shared" ref="DP45:DT55" si="18">DP5+DP18+DP31</f>
        <v>288</v>
      </c>
      <c r="DQ45" s="11">
        <f t="shared" si="18"/>
        <v>22</v>
      </c>
      <c r="DR45" s="11">
        <f t="shared" si="18"/>
        <v>30</v>
      </c>
      <c r="DS45" s="11">
        <f t="shared" si="18"/>
        <v>22</v>
      </c>
      <c r="DT45" s="18">
        <f t="shared" si="18"/>
        <v>74</v>
      </c>
      <c r="DU45" s="15">
        <f t="shared" ref="DU45:DU55" si="19">DT45/DP45</f>
        <v>0.25694444444444442</v>
      </c>
    </row>
    <row r="46" spans="1:125" ht="14.25" customHeight="1">
      <c r="E46" s="10"/>
      <c r="N46" s="10"/>
      <c r="V46" s="10"/>
      <c r="AE46" s="10"/>
      <c r="AM46" s="10"/>
      <c r="AW46" s="10"/>
      <c r="BD46" s="2"/>
      <c r="BE46" s="10"/>
      <c r="BL46" s="2"/>
      <c r="BM46" s="2"/>
      <c r="BN46" s="10"/>
      <c r="BO46" s="2"/>
      <c r="BU46" s="2"/>
      <c r="BV46" s="2"/>
      <c r="BW46" s="10"/>
      <c r="BX46" s="2"/>
      <c r="CE46" s="2"/>
      <c r="CF46" s="2"/>
      <c r="CG46" s="10"/>
      <c r="CH46" s="2"/>
      <c r="CN46" s="2"/>
      <c r="CO46" s="2"/>
      <c r="CP46" s="10"/>
      <c r="CQ46" s="2"/>
      <c r="CX46" s="2"/>
      <c r="CY46" s="2"/>
      <c r="CZ46" s="10"/>
      <c r="DA46" s="2"/>
      <c r="DJ46" s="1"/>
      <c r="DK46" s="1"/>
      <c r="DL46" s="10"/>
      <c r="DO46" s="2" t="s">
        <v>261</v>
      </c>
      <c r="DP46" s="11">
        <f t="shared" si="18"/>
        <v>288</v>
      </c>
      <c r="DQ46" s="11">
        <f t="shared" si="18"/>
        <v>40</v>
      </c>
      <c r="DR46" s="11">
        <f t="shared" si="18"/>
        <v>13</v>
      </c>
      <c r="DS46" s="11">
        <f t="shared" si="18"/>
        <v>13</v>
      </c>
      <c r="DT46" s="18">
        <f t="shared" si="18"/>
        <v>66</v>
      </c>
      <c r="DU46" s="15">
        <f t="shared" si="19"/>
        <v>0.22916666666666666</v>
      </c>
    </row>
    <row r="47" spans="1:125" ht="14.25" customHeight="1">
      <c r="BD47" s="2"/>
      <c r="BL47" s="2"/>
      <c r="BM47" s="2"/>
      <c r="BN47" s="2"/>
      <c r="BO47" s="2"/>
      <c r="BU47" s="2"/>
      <c r="BV47" s="2"/>
      <c r="BW47" s="2"/>
      <c r="BX47" s="2"/>
      <c r="CE47" s="2"/>
      <c r="CF47" s="2"/>
      <c r="CG47" s="2"/>
      <c r="CH47" s="2"/>
      <c r="CN47" s="2"/>
      <c r="CO47" s="2"/>
      <c r="CP47" s="2"/>
      <c r="CQ47" s="2"/>
      <c r="CX47" s="2"/>
      <c r="CY47" s="2"/>
      <c r="CZ47" s="2"/>
      <c r="DA47" s="2"/>
      <c r="DG47" s="59"/>
      <c r="DH47" s="59"/>
      <c r="DJ47" s="1"/>
      <c r="DK47" s="1"/>
      <c r="DL47" s="10"/>
      <c r="DO47" s="2" t="s">
        <v>262</v>
      </c>
      <c r="DP47" s="11">
        <f t="shared" si="18"/>
        <v>288</v>
      </c>
      <c r="DQ47" s="11">
        <f t="shared" si="18"/>
        <v>33</v>
      </c>
      <c r="DR47" s="11">
        <f t="shared" si="18"/>
        <v>25</v>
      </c>
      <c r="DS47" s="11">
        <f t="shared" si="18"/>
        <v>14</v>
      </c>
      <c r="DT47" s="18">
        <f t="shared" si="18"/>
        <v>72</v>
      </c>
      <c r="DU47" s="15">
        <f t="shared" si="19"/>
        <v>0.25</v>
      </c>
    </row>
    <row r="48" spans="1:125" ht="14.25" customHeight="1">
      <c r="BD48" s="2"/>
      <c r="BL48" s="2"/>
      <c r="BM48" s="2"/>
      <c r="BN48" s="2"/>
      <c r="BO48" s="2"/>
      <c r="BU48" s="2"/>
      <c r="BV48" s="2"/>
      <c r="BW48" s="2"/>
      <c r="BX48" s="2"/>
      <c r="CE48" s="2"/>
      <c r="CF48" s="2"/>
      <c r="CG48" s="2"/>
      <c r="CH48" s="2"/>
      <c r="CN48" s="2"/>
      <c r="CO48" s="2"/>
      <c r="CP48" s="2"/>
      <c r="CQ48" s="2"/>
      <c r="CX48" s="2"/>
      <c r="CY48" s="2"/>
      <c r="CZ48" s="2"/>
      <c r="DA48" s="2"/>
      <c r="DE48" s="59" t="s">
        <v>17</v>
      </c>
      <c r="DF48" s="19">
        <f>COUNTIF(B3:DE44,"東京")</f>
        <v>46</v>
      </c>
      <c r="DJ48" s="1"/>
      <c r="DK48" s="1"/>
      <c r="DL48" s="10"/>
      <c r="DO48" s="2" t="s">
        <v>36</v>
      </c>
      <c r="DP48" s="11">
        <f t="shared" si="18"/>
        <v>288</v>
      </c>
      <c r="DQ48" s="11">
        <f t="shared" si="18"/>
        <v>27</v>
      </c>
      <c r="DR48" s="11">
        <f t="shared" si="18"/>
        <v>27</v>
      </c>
      <c r="DS48" s="11">
        <f t="shared" si="18"/>
        <v>26</v>
      </c>
      <c r="DT48" s="18">
        <f t="shared" si="18"/>
        <v>80</v>
      </c>
      <c r="DU48" s="15">
        <f t="shared" si="19"/>
        <v>0.27777777777777779</v>
      </c>
    </row>
    <row r="49" spans="5:125" ht="14.25" customHeight="1">
      <c r="BD49" s="2"/>
      <c r="BL49" s="2"/>
      <c r="BM49" s="2"/>
      <c r="BN49" s="2"/>
      <c r="BO49" s="2"/>
      <c r="BU49" s="2"/>
      <c r="BV49" s="2"/>
      <c r="BW49" s="2"/>
      <c r="BX49" s="2"/>
      <c r="CE49" s="2"/>
      <c r="CF49" s="2"/>
      <c r="CG49" s="2"/>
      <c r="CH49" s="2"/>
      <c r="CN49" s="2"/>
      <c r="CO49" s="2"/>
      <c r="CP49" s="2"/>
      <c r="CQ49" s="2"/>
      <c r="CX49" s="2"/>
      <c r="CY49" s="2"/>
      <c r="CZ49" s="2"/>
      <c r="DA49" s="2"/>
      <c r="DE49" s="20" t="s">
        <v>263</v>
      </c>
      <c r="DF49" s="19">
        <f>COUNTIF(B3:DE44,"中山")</f>
        <v>42</v>
      </c>
      <c r="DO49" s="22" t="s">
        <v>37</v>
      </c>
      <c r="DP49" s="72">
        <f t="shared" si="18"/>
        <v>288</v>
      </c>
      <c r="DQ49" s="72">
        <f t="shared" si="18"/>
        <v>28</v>
      </c>
      <c r="DR49" s="72">
        <f t="shared" si="18"/>
        <v>19</v>
      </c>
      <c r="DS49" s="72">
        <f t="shared" si="18"/>
        <v>15</v>
      </c>
      <c r="DT49" s="76">
        <f t="shared" si="18"/>
        <v>62</v>
      </c>
      <c r="DU49" s="74">
        <f t="shared" si="19"/>
        <v>0.21527777777777779</v>
      </c>
    </row>
    <row r="50" spans="5:125" ht="14.25" customHeight="1">
      <c r="E50" s="10"/>
      <c r="N50" s="10"/>
      <c r="V50" s="10"/>
      <c r="AE50" s="10"/>
      <c r="AM50" s="10"/>
      <c r="AW50" s="10"/>
      <c r="BD50" s="2"/>
      <c r="BE50" s="10"/>
      <c r="BL50" s="2"/>
      <c r="BM50" s="2"/>
      <c r="BN50" s="10"/>
      <c r="BO50" s="2"/>
      <c r="BU50" s="2"/>
      <c r="BV50" s="2"/>
      <c r="BW50" s="10"/>
      <c r="BX50" s="2"/>
      <c r="CE50" s="2"/>
      <c r="CF50" s="2"/>
      <c r="CG50" s="10"/>
      <c r="CH50" s="2"/>
      <c r="CN50" s="2"/>
      <c r="CO50" s="2"/>
      <c r="CP50" s="10"/>
      <c r="CQ50" s="2"/>
      <c r="CX50" s="2"/>
      <c r="CY50" s="2"/>
      <c r="CZ50" s="10"/>
      <c r="DA50" s="2"/>
      <c r="DE50" s="20" t="s">
        <v>264</v>
      </c>
      <c r="DF50" s="19">
        <f>COUNTIF(B3:DE44,"京都")</f>
        <v>47</v>
      </c>
      <c r="DK50" s="1"/>
      <c r="DL50" s="10"/>
      <c r="DO50" s="2" t="s">
        <v>38</v>
      </c>
      <c r="DP50" s="11">
        <f t="shared" si="18"/>
        <v>288</v>
      </c>
      <c r="DQ50" s="11">
        <f t="shared" si="18"/>
        <v>37</v>
      </c>
      <c r="DR50" s="11">
        <f t="shared" si="18"/>
        <v>21</v>
      </c>
      <c r="DS50" s="11">
        <f t="shared" si="18"/>
        <v>11</v>
      </c>
      <c r="DT50" s="18">
        <f t="shared" si="18"/>
        <v>69</v>
      </c>
      <c r="DU50" s="15">
        <f t="shared" si="19"/>
        <v>0.23958333333333334</v>
      </c>
    </row>
    <row r="51" spans="5:125" ht="14.25" customHeight="1">
      <c r="BD51" s="2"/>
      <c r="BL51" s="2"/>
      <c r="BM51" s="2"/>
      <c r="BN51" s="2"/>
      <c r="BO51" s="2"/>
      <c r="BU51" s="2"/>
      <c r="BV51" s="2"/>
      <c r="BW51" s="2"/>
      <c r="BX51" s="2"/>
      <c r="CE51" s="2"/>
      <c r="CF51" s="2"/>
      <c r="CG51" s="2"/>
      <c r="CH51" s="2"/>
      <c r="CN51" s="2"/>
      <c r="CO51" s="2"/>
      <c r="CP51" s="2"/>
      <c r="CQ51" s="2"/>
      <c r="CX51" s="2"/>
      <c r="CY51" s="2"/>
      <c r="CZ51" s="2"/>
      <c r="DA51" s="2"/>
      <c r="DE51" s="20" t="s">
        <v>265</v>
      </c>
      <c r="DF51" s="19">
        <f>COUNTIF(B3:DE44,"阪神")</f>
        <v>41</v>
      </c>
      <c r="DO51" s="2" t="s">
        <v>266</v>
      </c>
      <c r="DP51" s="11">
        <f t="shared" si="18"/>
        <v>288</v>
      </c>
      <c r="DQ51" s="11">
        <f t="shared" si="18"/>
        <v>26</v>
      </c>
      <c r="DR51" s="11">
        <f t="shared" si="18"/>
        <v>18</v>
      </c>
      <c r="DS51" s="11">
        <f t="shared" si="18"/>
        <v>16</v>
      </c>
      <c r="DT51" s="18">
        <f t="shared" si="18"/>
        <v>60</v>
      </c>
      <c r="DU51" s="15">
        <f t="shared" si="19"/>
        <v>0.20833333333333334</v>
      </c>
    </row>
    <row r="52" spans="5:125" ht="14.25" customHeight="1">
      <c r="BD52" s="2"/>
      <c r="BL52" s="2"/>
      <c r="BM52" s="2"/>
      <c r="BN52" s="2"/>
      <c r="BO52" s="2"/>
      <c r="BU52" s="2"/>
      <c r="BV52" s="2"/>
      <c r="BW52" s="2"/>
      <c r="BX52" s="2"/>
      <c r="CE52" s="2"/>
      <c r="CF52" s="2"/>
      <c r="CG52" s="2"/>
      <c r="CH52" s="2"/>
      <c r="CN52" s="2"/>
      <c r="CO52" s="2"/>
      <c r="CP52" s="2"/>
      <c r="CQ52" s="2"/>
      <c r="CX52" s="2"/>
      <c r="CY52" s="2"/>
      <c r="CZ52" s="2"/>
      <c r="DA52" s="2"/>
      <c r="DE52" s="20" t="s">
        <v>267</v>
      </c>
      <c r="DF52" s="19">
        <f>COUNTIF(B3:DE44,"札幌")</f>
        <v>12</v>
      </c>
      <c r="DO52" s="2" t="s">
        <v>268</v>
      </c>
      <c r="DP52" s="11">
        <f t="shared" si="18"/>
        <v>288</v>
      </c>
      <c r="DQ52" s="11">
        <f t="shared" si="18"/>
        <v>23</v>
      </c>
      <c r="DR52" s="11">
        <f t="shared" si="18"/>
        <v>18</v>
      </c>
      <c r="DS52" s="11">
        <f t="shared" si="18"/>
        <v>13</v>
      </c>
      <c r="DT52" s="18">
        <f t="shared" si="18"/>
        <v>54</v>
      </c>
      <c r="DU52" s="15">
        <f t="shared" si="19"/>
        <v>0.1875</v>
      </c>
    </row>
    <row r="53" spans="5:125" ht="14.25" customHeight="1">
      <c r="BD53" s="2"/>
      <c r="BL53" s="2"/>
      <c r="BM53" s="2"/>
      <c r="BN53" s="2"/>
      <c r="BO53" s="2"/>
      <c r="BU53" s="2"/>
      <c r="BV53" s="2"/>
      <c r="BW53" s="2"/>
      <c r="BX53" s="2"/>
      <c r="CE53" s="2"/>
      <c r="CF53" s="2"/>
      <c r="CG53" s="2"/>
      <c r="CH53" s="2"/>
      <c r="CN53" s="2"/>
      <c r="CO53" s="2"/>
      <c r="CP53" s="2"/>
      <c r="CQ53" s="2"/>
      <c r="CX53" s="2"/>
      <c r="CY53" s="2"/>
      <c r="CZ53" s="2"/>
      <c r="DA53" s="2"/>
      <c r="DE53" s="20" t="s">
        <v>269</v>
      </c>
      <c r="DF53" s="19">
        <f>COUNTIF(B3:DE44,"小倉")</f>
        <v>20</v>
      </c>
      <c r="DO53" s="2" t="s">
        <v>47</v>
      </c>
      <c r="DP53" s="11">
        <f t="shared" si="18"/>
        <v>288</v>
      </c>
      <c r="DQ53" s="11">
        <f t="shared" si="18"/>
        <v>23</v>
      </c>
      <c r="DR53" s="11">
        <f t="shared" si="18"/>
        <v>30</v>
      </c>
      <c r="DS53" s="11">
        <f t="shared" si="18"/>
        <v>14</v>
      </c>
      <c r="DT53" s="18">
        <f t="shared" si="18"/>
        <v>67</v>
      </c>
      <c r="DU53" s="15">
        <f t="shared" si="19"/>
        <v>0.2326388888888889</v>
      </c>
    </row>
    <row r="54" spans="5:125" ht="14.25" customHeight="1">
      <c r="E54" s="10"/>
      <c r="N54" s="10"/>
      <c r="V54" s="10"/>
      <c r="AE54" s="10"/>
      <c r="AM54" s="10"/>
      <c r="AW54" s="10"/>
      <c r="BD54" s="2"/>
      <c r="BE54" s="10"/>
      <c r="BL54" s="2"/>
      <c r="BM54" s="2"/>
      <c r="BN54" s="10"/>
      <c r="BO54" s="2"/>
      <c r="BU54" s="2"/>
      <c r="BV54" s="2"/>
      <c r="BW54" s="10"/>
      <c r="BX54" s="2"/>
      <c r="CE54" s="2"/>
      <c r="CF54" s="2"/>
      <c r="CG54" s="10"/>
      <c r="CH54" s="2"/>
      <c r="CN54" s="2"/>
      <c r="CO54" s="2"/>
      <c r="CP54" s="10"/>
      <c r="CQ54" s="2"/>
      <c r="CX54" s="2"/>
      <c r="CY54" s="2"/>
      <c r="CZ54" s="10"/>
      <c r="DA54" s="2"/>
      <c r="DE54" s="20" t="s">
        <v>270</v>
      </c>
      <c r="DF54" s="19">
        <f>COUNTIF(B3:DE44,"中京")</f>
        <v>24</v>
      </c>
      <c r="DO54" s="2" t="s">
        <v>10</v>
      </c>
      <c r="DP54" s="11">
        <f t="shared" si="18"/>
        <v>288</v>
      </c>
      <c r="DQ54" s="11">
        <f t="shared" si="18"/>
        <v>23</v>
      </c>
      <c r="DR54" s="11">
        <f t="shared" si="18"/>
        <v>16</v>
      </c>
      <c r="DS54" s="11">
        <f t="shared" si="18"/>
        <v>10</v>
      </c>
      <c r="DT54" s="18">
        <f t="shared" si="18"/>
        <v>49</v>
      </c>
      <c r="DU54" s="15">
        <f t="shared" si="19"/>
        <v>0.1701388888888889</v>
      </c>
    </row>
    <row r="55" spans="5:125" ht="14.25" customHeight="1">
      <c r="BD55" s="2"/>
      <c r="BL55" s="2"/>
      <c r="BM55" s="2"/>
      <c r="BN55" s="2"/>
      <c r="BO55" s="2"/>
      <c r="BU55" s="2"/>
      <c r="BV55" s="2"/>
      <c r="BW55" s="2"/>
      <c r="BX55" s="2"/>
      <c r="CE55" s="2"/>
      <c r="CF55" s="2"/>
      <c r="CG55" s="2"/>
      <c r="CH55" s="2"/>
      <c r="CN55" s="2"/>
      <c r="CO55" s="2"/>
      <c r="CP55" s="2"/>
      <c r="CQ55" s="2"/>
      <c r="CX55" s="2"/>
      <c r="CY55" s="2"/>
      <c r="CZ55" s="2"/>
      <c r="DA55" s="2"/>
      <c r="DE55" s="59" t="s">
        <v>20</v>
      </c>
      <c r="DF55" s="19">
        <f>COUNTIF(B3:DE41,"福島")</f>
        <v>20</v>
      </c>
      <c r="DO55" s="2" t="s">
        <v>49</v>
      </c>
      <c r="DP55" s="11">
        <f t="shared" si="18"/>
        <v>286</v>
      </c>
      <c r="DQ55" s="11">
        <f t="shared" si="18"/>
        <v>23</v>
      </c>
      <c r="DR55" s="11">
        <f t="shared" si="18"/>
        <v>25</v>
      </c>
      <c r="DS55" s="11">
        <f t="shared" si="18"/>
        <v>20</v>
      </c>
      <c r="DT55" s="18">
        <f t="shared" si="18"/>
        <v>68</v>
      </c>
      <c r="DU55" s="15">
        <f t="shared" si="19"/>
        <v>0.23776223776223776</v>
      </c>
    </row>
    <row r="56" spans="5:125" ht="14.25" customHeight="1">
      <c r="BD56" s="2"/>
      <c r="BL56" s="2"/>
      <c r="BM56" s="2"/>
      <c r="BN56" s="2"/>
      <c r="BO56" s="2"/>
      <c r="BU56" s="2"/>
      <c r="BV56" s="2"/>
      <c r="BW56" s="2"/>
      <c r="BX56" s="2"/>
      <c r="CE56" s="2"/>
      <c r="CF56" s="2"/>
      <c r="CG56" s="2"/>
      <c r="CH56" s="2"/>
      <c r="CN56" s="2"/>
      <c r="CO56" s="2"/>
      <c r="CP56" s="2"/>
      <c r="CQ56" s="2"/>
      <c r="CX56" s="2"/>
      <c r="CY56" s="2"/>
      <c r="CZ56" s="2"/>
      <c r="DA56" s="2"/>
      <c r="DE56" s="20" t="s">
        <v>271</v>
      </c>
      <c r="DF56" s="19">
        <f>COUNTIF(B3:DE41,"函館")</f>
        <v>12</v>
      </c>
    </row>
    <row r="57" spans="5:125" ht="14.25" customHeight="1">
      <c r="BD57" s="2"/>
      <c r="BL57" s="2"/>
      <c r="BM57" s="2"/>
      <c r="BN57" s="2"/>
      <c r="BO57" s="2"/>
      <c r="BU57" s="2"/>
      <c r="BV57" s="2"/>
      <c r="BW57" s="2"/>
      <c r="BX57" s="2"/>
      <c r="CE57" s="2"/>
      <c r="CF57" s="2"/>
      <c r="CG57" s="2"/>
      <c r="CH57" s="2"/>
      <c r="CN57" s="2"/>
      <c r="CO57" s="2"/>
      <c r="CP57" s="2"/>
      <c r="CQ57" s="2"/>
      <c r="CX57" s="2"/>
      <c r="CY57" s="2"/>
      <c r="CZ57" s="2"/>
      <c r="DA57" s="2"/>
      <c r="DE57" s="20" t="s">
        <v>272</v>
      </c>
      <c r="DF57" s="19">
        <f>COUNTIF(B3:DE41,"新潟")</f>
        <v>24</v>
      </c>
    </row>
    <row r="58" spans="5:125" ht="14.25" customHeight="1">
      <c r="E58" s="10"/>
      <c r="F58" s="10"/>
      <c r="N58" s="10"/>
      <c r="V58" s="10"/>
      <c r="AE58" s="10"/>
      <c r="AM58" s="10"/>
      <c r="AW58" s="10"/>
      <c r="BD58" s="2"/>
      <c r="BE58" s="10"/>
      <c r="BL58" s="2"/>
      <c r="BM58" s="2"/>
      <c r="BN58" s="10"/>
      <c r="BO58" s="2"/>
      <c r="BU58" s="2"/>
      <c r="BV58" s="2"/>
      <c r="BW58" s="10"/>
      <c r="BX58" s="2"/>
      <c r="CE58" s="2"/>
      <c r="CF58" s="2"/>
      <c r="CG58" s="10"/>
      <c r="CH58" s="2"/>
      <c r="CN58" s="2"/>
      <c r="CO58" s="2"/>
      <c r="CP58" s="10"/>
      <c r="CQ58" s="2"/>
      <c r="CX58" s="2"/>
      <c r="CY58" s="2"/>
      <c r="CZ58" s="10"/>
      <c r="DA58" s="2"/>
      <c r="DP58" s="2">
        <f>SUM(DP44:DP57)</f>
        <v>3454</v>
      </c>
      <c r="DQ58" s="2">
        <f>SUM(DQ44:DQ57)</f>
        <v>345</v>
      </c>
      <c r="DR58" s="2">
        <f>SUM(DR44:DR57)</f>
        <v>262</v>
      </c>
      <c r="DS58" s="2">
        <f>SUM(DS44:DS57)</f>
        <v>193</v>
      </c>
      <c r="DT58" s="2">
        <f>SUM(DT44:DT57)</f>
        <v>800</v>
      </c>
      <c r="DU58" s="15">
        <f>DT58/DP58</f>
        <v>0.23161551823972207</v>
      </c>
    </row>
    <row r="59" spans="5:125" ht="14.25" customHeight="1"/>
    <row r="60" spans="5:125" ht="14.25" customHeight="1"/>
    <row r="61" spans="5:125" ht="14.25" customHeight="1"/>
    <row r="62" spans="5:125" ht="14.25" customHeight="1"/>
    <row r="63" spans="5:125" ht="14.25" customHeight="1"/>
    <row r="64" spans="5:12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</sheetData>
  <phoneticPr fontId="2"/>
  <conditionalFormatting sqref="G30:DE41 B4:DE15 B17:DE28">
    <cfRule type="cellIs" dxfId="248" priority="1" operator="between">
      <formula>2</formula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50"/>
  <sheetViews>
    <sheetView zoomScale="70" zoomScaleNormal="70" workbookViewId="0"/>
  </sheetViews>
  <sheetFormatPr defaultColWidth="9" defaultRowHeight="17.399999999999999"/>
  <cols>
    <col min="1" max="1" width="5.77734375" style="1" customWidth="1"/>
    <col min="2" max="3" width="5.33203125" style="2" bestFit="1" customWidth="1"/>
    <col min="4" max="5" width="7.6640625" style="2" bestFit="1" customWidth="1"/>
    <col min="6" max="6" width="6" style="2" bestFit="1" customWidth="1"/>
    <col min="7" max="7" width="5.88671875" style="2" bestFit="1" customWidth="1"/>
    <col min="8" max="8" width="6" style="2" bestFit="1" customWidth="1"/>
    <col min="9" max="11" width="5.88671875" style="2" bestFit="1" customWidth="1"/>
    <col min="12" max="13" width="5.33203125" style="2" bestFit="1" customWidth="1"/>
    <col min="14" max="14" width="7.6640625" style="2" bestFit="1" customWidth="1"/>
    <col min="15" max="17" width="5.88671875" style="2" bestFit="1" customWidth="1"/>
    <col min="18" max="18" width="6" style="2" bestFit="1" customWidth="1"/>
    <col min="19" max="19" width="5.88671875" style="2" bestFit="1" customWidth="1"/>
    <col min="20" max="21" width="5.33203125" style="2" bestFit="1" customWidth="1"/>
    <col min="22" max="22" width="7.6640625" style="2" bestFit="1" customWidth="1"/>
    <col min="23" max="23" width="6" style="2" bestFit="1" customWidth="1"/>
    <col min="24" max="25" width="5.88671875" style="2" bestFit="1" customWidth="1"/>
    <col min="26" max="26" width="6" style="2" bestFit="1" customWidth="1"/>
    <col min="27" max="27" width="7.6640625" style="2" bestFit="1" customWidth="1"/>
    <col min="28" max="28" width="5.88671875" style="2" bestFit="1" customWidth="1"/>
    <col min="29" max="29" width="7.6640625" style="2" bestFit="1" customWidth="1"/>
    <col min="30" max="30" width="5.33203125" style="2" bestFit="1" customWidth="1"/>
    <col min="31" max="31" width="7.6640625" style="2" bestFit="1" customWidth="1"/>
    <col min="32" max="35" width="5.88671875" style="2" bestFit="1" customWidth="1"/>
    <col min="36" max="36" width="5.21875" style="2" customWidth="1"/>
    <col min="37" max="37" width="6" style="2" bestFit="1" customWidth="1"/>
    <col min="38" max="38" width="5.33203125" style="2" bestFit="1" customWidth="1"/>
    <col min="39" max="39" width="5.109375" style="2" customWidth="1"/>
    <col min="40" max="41" width="7.6640625" style="2" bestFit="1" customWidth="1"/>
    <col min="42" max="42" width="5.88671875" style="2" bestFit="1" customWidth="1"/>
    <col min="43" max="43" width="7.6640625" style="2" bestFit="1" customWidth="1"/>
    <col min="44" max="44" width="5.88671875" style="2" bestFit="1" customWidth="1"/>
    <col min="45" max="46" width="6" style="2" bestFit="1" customWidth="1"/>
    <col min="47" max="47" width="5.77734375" style="2" bestFit="1" customWidth="1"/>
    <col min="48" max="48" width="5.33203125" style="2" bestFit="1" customWidth="1"/>
    <col min="49" max="49" width="7" style="2" customWidth="1"/>
    <col min="50" max="50" width="5.88671875" style="2" bestFit="1" customWidth="1"/>
    <col min="51" max="51" width="7.77734375" style="2" bestFit="1" customWidth="1"/>
    <col min="52" max="52" width="5.88671875" style="2" bestFit="1" customWidth="1"/>
    <col min="53" max="53" width="7.77734375" style="2" bestFit="1" customWidth="1"/>
    <col min="54" max="55" width="6" style="2" bestFit="1" customWidth="1"/>
    <col min="56" max="56" width="5.77734375" style="8" bestFit="1" customWidth="1"/>
    <col min="57" max="57" width="7.6640625" style="2" bestFit="1" customWidth="1"/>
    <col min="58" max="60" width="5.88671875" style="2" bestFit="1" customWidth="1"/>
    <col min="61" max="62" width="5.88671875" style="8" bestFit="1" customWidth="1"/>
    <col min="63" max="63" width="5.21875" style="8" bestFit="1" customWidth="1"/>
    <col min="64" max="65" width="5.33203125" style="8" bestFit="1" customWidth="1"/>
    <col min="66" max="66" width="8.33203125" style="8" bestFit="1" customWidth="1"/>
    <col min="67" max="67" width="5.33203125" style="8" bestFit="1" customWidth="1"/>
    <col min="68" max="69" width="5.21875" style="8" bestFit="1" customWidth="1"/>
    <col min="70" max="70" width="6.21875" style="8" bestFit="1" customWidth="1"/>
    <col min="71" max="71" width="5.21875" style="8" bestFit="1" customWidth="1"/>
    <col min="72" max="72" width="6.21875" style="8" bestFit="1" customWidth="1"/>
    <col min="73" max="74" width="5.33203125" style="8" bestFit="1" customWidth="1"/>
    <col min="75" max="75" width="8.33203125" style="8" bestFit="1" customWidth="1"/>
    <col min="76" max="76" width="5.33203125" style="8" bestFit="1" customWidth="1"/>
    <col min="77" max="77" width="5.88671875" style="8" bestFit="1" customWidth="1"/>
    <col min="78" max="78" width="5.21875" style="8" bestFit="1" customWidth="1"/>
    <col min="79" max="83" width="5.21875" style="8" customWidth="1"/>
    <col min="84" max="84" width="7" style="8" bestFit="1" customWidth="1"/>
    <col min="85" max="85" width="8.33203125" style="8" bestFit="1" customWidth="1"/>
    <col min="86" max="86" width="7" style="8" bestFit="1" customWidth="1"/>
    <col min="87" max="91" width="6.88671875" style="8" bestFit="1" customWidth="1"/>
    <col min="92" max="93" width="5.21875" style="8" customWidth="1"/>
    <col min="94" max="108" width="6.44140625" style="8" customWidth="1"/>
    <col min="109" max="109" width="7.44140625" style="8" bestFit="1" customWidth="1"/>
    <col min="110" max="110" width="5.33203125" style="2" bestFit="1" customWidth="1"/>
    <col min="111" max="111" width="8.44140625" style="2" customWidth="1"/>
    <col min="112" max="112" width="10" style="2" customWidth="1"/>
    <col min="113" max="113" width="3.21875" style="2" bestFit="1" customWidth="1"/>
    <col min="114" max="114" width="5.33203125" style="2" bestFit="1" customWidth="1"/>
    <col min="115" max="115" width="6.44140625" style="2" bestFit="1" customWidth="1"/>
    <col min="116" max="116" width="7.6640625" style="2" bestFit="1" customWidth="1"/>
    <col min="117" max="117" width="9" style="2"/>
    <col min="118" max="118" width="9" style="1"/>
    <col min="119" max="119" width="5.44140625" style="2" bestFit="1" customWidth="1"/>
    <col min="120" max="120" width="7.21875" style="2" bestFit="1" customWidth="1"/>
    <col min="121" max="122" width="5.33203125" style="2" bestFit="1" customWidth="1"/>
    <col min="123" max="124" width="5.33203125" style="1" bestFit="1" customWidth="1"/>
    <col min="125" max="125" width="8.6640625" style="1" bestFit="1" customWidth="1"/>
    <col min="126" max="16384" width="9" style="1"/>
  </cols>
  <sheetData>
    <row r="1" spans="1:133">
      <c r="T1" s="2" t="s">
        <v>273</v>
      </c>
      <c r="BD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</row>
    <row r="2" spans="1:133" ht="13.8">
      <c r="A2" s="3">
        <v>2016</v>
      </c>
      <c r="B2" s="4">
        <v>42009</v>
      </c>
      <c r="C2" s="4">
        <v>42013</v>
      </c>
      <c r="D2" s="4">
        <v>42014</v>
      </c>
      <c r="E2" s="4">
        <v>42015</v>
      </c>
      <c r="F2" s="4">
        <v>42385</v>
      </c>
      <c r="G2" s="4">
        <v>42386</v>
      </c>
      <c r="H2" s="4">
        <v>42392</v>
      </c>
      <c r="I2" s="4">
        <v>42393</v>
      </c>
      <c r="J2" s="4">
        <v>42399</v>
      </c>
      <c r="K2" s="4">
        <v>42400</v>
      </c>
      <c r="L2" s="4">
        <v>42406</v>
      </c>
      <c r="M2" s="4">
        <v>42407</v>
      </c>
      <c r="N2" s="4">
        <v>42413</v>
      </c>
      <c r="O2" s="4">
        <v>42414</v>
      </c>
      <c r="P2" s="4">
        <v>42420</v>
      </c>
      <c r="Q2" s="4">
        <v>42421</v>
      </c>
      <c r="R2" s="4">
        <v>42427</v>
      </c>
      <c r="S2" s="4">
        <v>42428</v>
      </c>
      <c r="T2" s="4">
        <v>42434</v>
      </c>
      <c r="U2" s="4">
        <v>42435</v>
      </c>
      <c r="V2" s="4">
        <v>42441</v>
      </c>
      <c r="W2" s="4">
        <v>42442</v>
      </c>
      <c r="X2" s="4">
        <v>42448</v>
      </c>
      <c r="Y2" s="4">
        <v>42449</v>
      </c>
      <c r="Z2" s="4">
        <v>42450</v>
      </c>
      <c r="AA2" s="4">
        <v>42455</v>
      </c>
      <c r="AB2" s="4">
        <v>42456</v>
      </c>
      <c r="AC2" s="4">
        <v>42462</v>
      </c>
      <c r="AD2" s="4">
        <v>42463</v>
      </c>
      <c r="AE2" s="4">
        <v>42469</v>
      </c>
      <c r="AF2" s="4">
        <v>42470</v>
      </c>
      <c r="AG2" s="4">
        <v>42476</v>
      </c>
      <c r="AH2" s="4">
        <v>42477</v>
      </c>
      <c r="AI2" s="4">
        <v>42483</v>
      </c>
      <c r="AJ2" s="4">
        <v>42484</v>
      </c>
      <c r="AK2" s="4">
        <v>42490</v>
      </c>
      <c r="AL2" s="4">
        <v>42491</v>
      </c>
      <c r="AM2" s="4">
        <v>42497</v>
      </c>
      <c r="AN2" s="4">
        <v>42498</v>
      </c>
      <c r="AO2" s="4">
        <v>42504</v>
      </c>
      <c r="AP2" s="4">
        <v>42505</v>
      </c>
      <c r="AQ2" s="4">
        <v>42511</v>
      </c>
      <c r="AR2" s="4">
        <v>42512</v>
      </c>
      <c r="AS2" s="4">
        <v>42518</v>
      </c>
      <c r="AT2" s="4">
        <v>42519</v>
      </c>
      <c r="AU2" s="4">
        <v>42525</v>
      </c>
      <c r="AV2" s="4">
        <v>42526</v>
      </c>
      <c r="AW2" s="4">
        <v>42532</v>
      </c>
      <c r="AX2" s="4">
        <v>42533</v>
      </c>
      <c r="AY2" s="4">
        <v>42539</v>
      </c>
      <c r="AZ2" s="4">
        <v>42540</v>
      </c>
      <c r="BA2" s="4">
        <v>42546</v>
      </c>
      <c r="BB2" s="4">
        <v>42547</v>
      </c>
      <c r="BC2" s="4">
        <v>42553</v>
      </c>
      <c r="BD2" s="4">
        <v>42554</v>
      </c>
      <c r="BE2" s="4">
        <v>42560</v>
      </c>
      <c r="BF2" s="4">
        <v>42561</v>
      </c>
      <c r="BG2" s="4">
        <v>42567</v>
      </c>
      <c r="BH2" s="4">
        <v>42568</v>
      </c>
      <c r="BI2" s="4">
        <v>42574</v>
      </c>
      <c r="BJ2" s="4">
        <v>42575</v>
      </c>
      <c r="BK2" s="4">
        <v>42581</v>
      </c>
      <c r="BL2" s="4">
        <v>42582</v>
      </c>
      <c r="BM2" s="4">
        <v>42588</v>
      </c>
      <c r="BN2" s="4">
        <v>42589</v>
      </c>
      <c r="BO2" s="4">
        <v>42595</v>
      </c>
      <c r="BP2" s="4">
        <v>42596</v>
      </c>
      <c r="BQ2" s="4">
        <v>42602</v>
      </c>
      <c r="BR2" s="4">
        <v>42603</v>
      </c>
      <c r="BS2" s="4">
        <v>42609</v>
      </c>
      <c r="BT2" s="4">
        <v>42610</v>
      </c>
      <c r="BU2" s="4">
        <v>42616</v>
      </c>
      <c r="BV2" s="4">
        <v>42617</v>
      </c>
      <c r="BW2" s="4">
        <v>42623</v>
      </c>
      <c r="BX2" s="4">
        <v>42624</v>
      </c>
      <c r="BY2" s="4">
        <v>42630</v>
      </c>
      <c r="BZ2" s="4">
        <v>42631</v>
      </c>
      <c r="CA2" s="4">
        <v>42637</v>
      </c>
      <c r="CB2" s="4">
        <v>42638</v>
      </c>
      <c r="CC2" s="4">
        <v>42644</v>
      </c>
      <c r="CD2" s="4">
        <v>42645</v>
      </c>
      <c r="CE2" s="4">
        <v>42651</v>
      </c>
      <c r="CF2" s="4">
        <v>42652</v>
      </c>
      <c r="CG2" s="4">
        <v>42653</v>
      </c>
      <c r="CH2" s="4">
        <v>42658</v>
      </c>
      <c r="CI2" s="4">
        <v>42659</v>
      </c>
      <c r="CJ2" s="4">
        <v>42665</v>
      </c>
      <c r="CK2" s="4">
        <v>42666</v>
      </c>
      <c r="CL2" s="4">
        <v>42672</v>
      </c>
      <c r="CM2" s="4">
        <v>42673</v>
      </c>
      <c r="CN2" s="4">
        <v>42679</v>
      </c>
      <c r="CO2" s="4">
        <v>42680</v>
      </c>
      <c r="CP2" s="4">
        <v>42686</v>
      </c>
      <c r="CQ2" s="4">
        <v>42687</v>
      </c>
      <c r="CR2" s="4">
        <v>42693</v>
      </c>
      <c r="CS2" s="4">
        <v>42694</v>
      </c>
      <c r="CT2" s="4">
        <v>42700</v>
      </c>
      <c r="CU2" s="4">
        <v>42701</v>
      </c>
      <c r="CV2" s="4">
        <v>42707</v>
      </c>
      <c r="CW2" s="4">
        <v>42708</v>
      </c>
      <c r="CX2" s="4">
        <v>42714</v>
      </c>
      <c r="CY2" s="4">
        <v>42715</v>
      </c>
      <c r="CZ2" s="4">
        <v>42721</v>
      </c>
      <c r="DA2" s="4">
        <v>42722</v>
      </c>
      <c r="DB2" s="4">
        <v>42727</v>
      </c>
      <c r="DC2" s="4">
        <v>42728</v>
      </c>
      <c r="DD2" s="4">
        <v>42729</v>
      </c>
      <c r="DE2" s="4"/>
      <c r="DF2" s="11">
        <f>COUNTA(B2:DE2)</f>
        <v>107</v>
      </c>
      <c r="DG2" s="4"/>
      <c r="DH2" s="4"/>
      <c r="DI2" s="4"/>
      <c r="DJ2" s="4"/>
      <c r="DK2" s="4"/>
      <c r="DL2" s="4"/>
      <c r="DM2" s="4"/>
      <c r="DN2" s="16"/>
      <c r="DO2" s="4"/>
      <c r="DP2" s="4"/>
      <c r="DQ2" s="4"/>
      <c r="DR2" s="4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</row>
    <row r="3" spans="1:133" ht="13.8">
      <c r="B3" s="7" t="s">
        <v>13</v>
      </c>
      <c r="C3" s="7" t="s">
        <v>13</v>
      </c>
      <c r="D3" s="77" t="s">
        <v>274</v>
      </c>
      <c r="E3" s="7" t="s">
        <v>13</v>
      </c>
      <c r="F3" s="77" t="s">
        <v>274</v>
      </c>
      <c r="G3" s="77" t="s">
        <v>274</v>
      </c>
      <c r="H3" s="77" t="s">
        <v>274</v>
      </c>
      <c r="I3" s="77" t="s">
        <v>274</v>
      </c>
      <c r="J3" s="77" t="s">
        <v>275</v>
      </c>
      <c r="K3" s="77" t="s">
        <v>275</v>
      </c>
      <c r="L3" s="77" t="s">
        <v>275</v>
      </c>
      <c r="M3" s="77" t="s">
        <v>275</v>
      </c>
      <c r="N3" s="77" t="s">
        <v>275</v>
      </c>
      <c r="O3" s="77" t="s">
        <v>275</v>
      </c>
      <c r="P3" s="77" t="s">
        <v>275</v>
      </c>
      <c r="Q3" s="77" t="s">
        <v>275</v>
      </c>
      <c r="R3" s="77" t="s">
        <v>274</v>
      </c>
      <c r="S3" s="77" t="s">
        <v>274</v>
      </c>
      <c r="T3" s="77" t="s">
        <v>274</v>
      </c>
      <c r="U3" s="77" t="s">
        <v>274</v>
      </c>
      <c r="V3" s="77" t="s">
        <v>274</v>
      </c>
      <c r="W3" s="77" t="s">
        <v>274</v>
      </c>
      <c r="Y3" s="77" t="s">
        <v>274</v>
      </c>
      <c r="Z3" s="77" t="s">
        <v>274</v>
      </c>
      <c r="AA3" s="77" t="s">
        <v>274</v>
      </c>
      <c r="AB3" s="77" t="s">
        <v>274</v>
      </c>
      <c r="AC3" s="77" t="s">
        <v>274</v>
      </c>
      <c r="AD3" s="77" t="s">
        <v>274</v>
      </c>
      <c r="AE3" s="77" t="s">
        <v>274</v>
      </c>
      <c r="AF3" s="77" t="s">
        <v>274</v>
      </c>
      <c r="AG3" s="77" t="s">
        <v>274</v>
      </c>
      <c r="AH3" s="77" t="s">
        <v>274</v>
      </c>
      <c r="AI3" s="77" t="s">
        <v>275</v>
      </c>
      <c r="AJ3" s="77" t="s">
        <v>275</v>
      </c>
      <c r="AK3" s="77" t="s">
        <v>275</v>
      </c>
      <c r="AL3" s="77" t="s">
        <v>275</v>
      </c>
      <c r="AM3" s="77" t="s">
        <v>275</v>
      </c>
      <c r="AN3" s="77" t="s">
        <v>275</v>
      </c>
      <c r="AO3" s="77" t="s">
        <v>275</v>
      </c>
      <c r="AP3" s="77" t="s">
        <v>275</v>
      </c>
      <c r="AQ3" s="77" t="s">
        <v>275</v>
      </c>
      <c r="AR3" s="77" t="s">
        <v>275</v>
      </c>
      <c r="AS3" s="77" t="s">
        <v>275</v>
      </c>
      <c r="AT3" s="77" t="s">
        <v>275</v>
      </c>
      <c r="AU3" s="77" t="s">
        <v>275</v>
      </c>
      <c r="AV3" s="77" t="s">
        <v>275</v>
      </c>
      <c r="AW3" s="77" t="s">
        <v>275</v>
      </c>
      <c r="AX3" s="77" t="s">
        <v>275</v>
      </c>
      <c r="AY3" s="77" t="s">
        <v>275</v>
      </c>
      <c r="AZ3" s="77" t="s">
        <v>275</v>
      </c>
      <c r="BA3" s="77" t="s">
        <v>275</v>
      </c>
      <c r="BB3" s="77" t="s">
        <v>275</v>
      </c>
      <c r="BC3" s="77" t="s">
        <v>276</v>
      </c>
      <c r="BD3" s="77" t="s">
        <v>276</v>
      </c>
      <c r="BE3" s="77" t="s">
        <v>276</v>
      </c>
      <c r="BF3" s="77" t="s">
        <v>276</v>
      </c>
      <c r="BG3" s="77" t="s">
        <v>276</v>
      </c>
      <c r="BH3" s="77" t="s">
        <v>276</v>
      </c>
      <c r="BI3" s="77" t="s">
        <v>276</v>
      </c>
      <c r="BJ3" s="77" t="s">
        <v>276</v>
      </c>
      <c r="BK3" s="77" t="s">
        <v>277</v>
      </c>
      <c r="BL3" s="77" t="s">
        <v>277</v>
      </c>
      <c r="BM3" s="77" t="s">
        <v>277</v>
      </c>
      <c r="BN3" s="77" t="s">
        <v>277</v>
      </c>
      <c r="BO3" s="77" t="s">
        <v>277</v>
      </c>
      <c r="BP3" s="77" t="s">
        <v>277</v>
      </c>
      <c r="BQ3" s="77" t="s">
        <v>277</v>
      </c>
      <c r="BR3" s="77" t="s">
        <v>277</v>
      </c>
      <c r="BS3" s="77" t="s">
        <v>277</v>
      </c>
      <c r="BT3" s="77" t="s">
        <v>277</v>
      </c>
      <c r="BU3" s="77" t="s">
        <v>277</v>
      </c>
      <c r="BV3" s="77" t="s">
        <v>277</v>
      </c>
      <c r="BW3" s="77" t="s">
        <v>274</v>
      </c>
      <c r="BX3" s="77" t="s">
        <v>274</v>
      </c>
      <c r="BY3" s="77" t="s">
        <v>274</v>
      </c>
      <c r="BZ3" s="77" t="s">
        <v>274</v>
      </c>
      <c r="CA3" s="77" t="s">
        <v>274</v>
      </c>
      <c r="CB3" s="77" t="s">
        <v>274</v>
      </c>
      <c r="CC3" s="77" t="s">
        <v>274</v>
      </c>
      <c r="CD3" s="77" t="s">
        <v>278</v>
      </c>
      <c r="CE3" s="77" t="s">
        <v>275</v>
      </c>
      <c r="CF3" s="77" t="s">
        <v>275</v>
      </c>
      <c r="CG3" s="77" t="s">
        <v>275</v>
      </c>
      <c r="CH3" s="77" t="s">
        <v>275</v>
      </c>
      <c r="CI3" s="77" t="s">
        <v>275</v>
      </c>
      <c r="CJ3" s="77" t="s">
        <v>275</v>
      </c>
      <c r="CK3" s="77" t="s">
        <v>275</v>
      </c>
      <c r="CL3" s="77" t="s">
        <v>275</v>
      </c>
      <c r="CM3" s="77" t="s">
        <v>275</v>
      </c>
      <c r="CN3" s="77" t="s">
        <v>275</v>
      </c>
      <c r="CO3" s="77" t="s">
        <v>275</v>
      </c>
      <c r="CP3" s="77" t="s">
        <v>275</v>
      </c>
      <c r="CQ3" s="77" t="s">
        <v>275</v>
      </c>
      <c r="CR3" s="77" t="s">
        <v>275</v>
      </c>
      <c r="CS3" s="77" t="s">
        <v>275</v>
      </c>
      <c r="CT3" s="77" t="s">
        <v>275</v>
      </c>
      <c r="CU3" s="77" t="s">
        <v>275</v>
      </c>
      <c r="CV3" s="21" t="s">
        <v>35</v>
      </c>
      <c r="CW3" s="21" t="s">
        <v>35</v>
      </c>
      <c r="CX3" s="21" t="s">
        <v>35</v>
      </c>
      <c r="CY3" s="21" t="s">
        <v>35</v>
      </c>
      <c r="CZ3" s="21" t="s">
        <v>35</v>
      </c>
      <c r="DA3" s="21" t="s">
        <v>35</v>
      </c>
      <c r="DB3" s="21" t="s">
        <v>35</v>
      </c>
      <c r="DC3" s="21" t="s">
        <v>35</v>
      </c>
      <c r="DD3" s="21" t="s">
        <v>35</v>
      </c>
      <c r="DE3" s="9"/>
      <c r="DF3" s="11">
        <f>COUNTA(B3:DE3)</f>
        <v>106</v>
      </c>
      <c r="DP3" s="2" t="s">
        <v>12</v>
      </c>
      <c r="DQ3" s="17">
        <v>2</v>
      </c>
      <c r="DR3" s="17">
        <v>3</v>
      </c>
      <c r="DS3" s="17">
        <v>4</v>
      </c>
    </row>
    <row r="4" spans="1:133" ht="13.8">
      <c r="A4" s="23" t="s">
        <v>0</v>
      </c>
      <c r="B4" s="78">
        <v>3</v>
      </c>
      <c r="C4" s="78">
        <v>1</v>
      </c>
      <c r="D4" s="78">
        <v>10</v>
      </c>
      <c r="E4" s="79">
        <v>22</v>
      </c>
      <c r="F4" s="78">
        <v>32</v>
      </c>
      <c r="G4" s="78">
        <v>12</v>
      </c>
      <c r="H4" s="78">
        <v>1</v>
      </c>
      <c r="I4" s="78">
        <v>18</v>
      </c>
      <c r="J4" s="78">
        <v>2</v>
      </c>
      <c r="K4" s="80">
        <v>5</v>
      </c>
      <c r="L4" s="78">
        <v>6</v>
      </c>
      <c r="M4" s="79">
        <v>10</v>
      </c>
      <c r="N4" s="78">
        <v>1</v>
      </c>
      <c r="O4" s="78">
        <v>6</v>
      </c>
      <c r="P4" s="78">
        <v>2</v>
      </c>
      <c r="Q4" s="80">
        <v>7</v>
      </c>
      <c r="R4" s="78">
        <v>1</v>
      </c>
      <c r="S4" s="78">
        <v>1</v>
      </c>
      <c r="T4" s="78">
        <v>3</v>
      </c>
      <c r="U4" s="78">
        <v>17</v>
      </c>
      <c r="V4" s="78">
        <v>6</v>
      </c>
      <c r="W4" s="78">
        <v>9</v>
      </c>
      <c r="X4" s="78"/>
      <c r="Y4" s="78">
        <v>2</v>
      </c>
      <c r="Z4" s="78">
        <v>1</v>
      </c>
      <c r="AA4" s="78">
        <v>1</v>
      </c>
      <c r="AB4" s="79">
        <v>4</v>
      </c>
      <c r="AC4" s="78">
        <v>3</v>
      </c>
      <c r="AD4" s="81">
        <v>1</v>
      </c>
      <c r="AE4" s="78">
        <v>3</v>
      </c>
      <c r="AF4" s="78">
        <v>1</v>
      </c>
      <c r="AG4" s="60">
        <v>19</v>
      </c>
      <c r="AH4" s="79">
        <v>4</v>
      </c>
      <c r="AI4" s="79">
        <v>4</v>
      </c>
      <c r="AJ4" s="79">
        <v>4</v>
      </c>
      <c r="AK4" s="5">
        <v>31</v>
      </c>
      <c r="AL4" s="5">
        <v>41</v>
      </c>
      <c r="AM4" s="78">
        <v>2</v>
      </c>
      <c r="AN4" s="79">
        <v>4</v>
      </c>
      <c r="AO4" s="5">
        <v>10</v>
      </c>
      <c r="AP4" s="78">
        <v>2</v>
      </c>
      <c r="AQ4" s="5">
        <v>1</v>
      </c>
      <c r="AR4" s="5">
        <v>1</v>
      </c>
      <c r="AS4" s="5">
        <v>37</v>
      </c>
      <c r="AT4" s="5">
        <v>6</v>
      </c>
      <c r="AU4" s="5">
        <v>13</v>
      </c>
      <c r="AV4" s="5">
        <v>14</v>
      </c>
      <c r="AW4" s="78">
        <v>2</v>
      </c>
      <c r="AX4" s="5">
        <v>19</v>
      </c>
      <c r="AY4" s="79">
        <v>4</v>
      </c>
      <c r="AZ4" s="5">
        <v>4</v>
      </c>
      <c r="BA4" s="60">
        <v>1</v>
      </c>
      <c r="BB4" s="82">
        <v>2</v>
      </c>
      <c r="BC4" s="61">
        <v>33</v>
      </c>
      <c r="BD4" s="64">
        <v>4</v>
      </c>
      <c r="BE4" s="61">
        <v>1</v>
      </c>
      <c r="BF4" s="83">
        <v>1</v>
      </c>
      <c r="BG4" s="61">
        <v>6</v>
      </c>
      <c r="BH4" s="82">
        <v>2</v>
      </c>
      <c r="BI4" s="64" t="s">
        <v>199</v>
      </c>
      <c r="BJ4" s="82">
        <v>3</v>
      </c>
      <c r="BK4" s="64" t="s">
        <v>279</v>
      </c>
      <c r="BL4" s="64" t="s">
        <v>87</v>
      </c>
      <c r="BM4" s="61">
        <v>1</v>
      </c>
      <c r="BN4" s="82">
        <v>2</v>
      </c>
      <c r="BO4" s="64">
        <v>44</v>
      </c>
      <c r="BP4" s="64">
        <v>5</v>
      </c>
      <c r="BQ4" s="64">
        <v>35</v>
      </c>
      <c r="BR4" s="64">
        <v>1</v>
      </c>
      <c r="BS4" s="82">
        <v>4</v>
      </c>
      <c r="BT4" s="64">
        <v>7</v>
      </c>
      <c r="BU4" s="64">
        <v>32</v>
      </c>
      <c r="BV4" s="82">
        <v>2</v>
      </c>
      <c r="BW4" s="64">
        <v>5</v>
      </c>
      <c r="BX4" s="64">
        <v>10</v>
      </c>
      <c r="BY4" s="64">
        <v>22</v>
      </c>
      <c r="BZ4" s="64">
        <v>19</v>
      </c>
      <c r="CA4" s="64">
        <v>43</v>
      </c>
      <c r="CB4" s="64">
        <v>1</v>
      </c>
      <c r="CC4" s="64">
        <v>9</v>
      </c>
      <c r="CD4" s="64">
        <v>14</v>
      </c>
      <c r="CE4" s="61">
        <v>1</v>
      </c>
      <c r="CF4" s="64">
        <v>6</v>
      </c>
      <c r="CG4" s="61">
        <v>18</v>
      </c>
      <c r="CH4" s="64">
        <v>9</v>
      </c>
      <c r="CI4" s="82">
        <v>4</v>
      </c>
      <c r="CJ4" s="61">
        <v>1</v>
      </c>
      <c r="CK4" s="82">
        <v>2</v>
      </c>
      <c r="CL4" s="84">
        <v>9</v>
      </c>
      <c r="CM4" s="64">
        <v>6</v>
      </c>
      <c r="CN4" s="64">
        <v>1</v>
      </c>
      <c r="CO4" s="64">
        <v>1</v>
      </c>
      <c r="CP4" s="64">
        <v>12</v>
      </c>
      <c r="CQ4" s="61">
        <v>2</v>
      </c>
      <c r="CR4" s="61">
        <v>3</v>
      </c>
      <c r="CS4" s="64">
        <v>10</v>
      </c>
      <c r="CT4" s="64">
        <v>16</v>
      </c>
      <c r="CU4" s="64">
        <v>11</v>
      </c>
      <c r="CV4" s="64">
        <v>16</v>
      </c>
      <c r="CW4" s="64">
        <v>4</v>
      </c>
      <c r="CX4" s="61">
        <v>1</v>
      </c>
      <c r="CY4" s="64">
        <v>1</v>
      </c>
      <c r="CZ4" s="64">
        <v>12</v>
      </c>
      <c r="DA4" s="64">
        <v>48</v>
      </c>
      <c r="DB4" s="64">
        <v>19</v>
      </c>
      <c r="DC4" s="84">
        <v>1</v>
      </c>
      <c r="DD4" s="61">
        <v>6</v>
      </c>
      <c r="DE4" s="61"/>
      <c r="DF4" s="13">
        <v>8</v>
      </c>
      <c r="DL4" s="10"/>
      <c r="DO4" s="2" t="s">
        <v>0</v>
      </c>
      <c r="DP4" s="11">
        <f>COUNTA(B4:DE4)</f>
        <v>106</v>
      </c>
      <c r="DQ4" s="2">
        <f>COUNTIF(B4:DE4,"2")</f>
        <v>12</v>
      </c>
      <c r="DR4" s="2">
        <f t="shared" ref="DR4:DR15" si="0">COUNTIF(B4:DE4,"3")</f>
        <v>6</v>
      </c>
      <c r="DS4" s="2">
        <f>COUNTIF(B4:DE4,"4")</f>
        <v>11</v>
      </c>
      <c r="DT4" s="1">
        <f>SUM(DQ4:DS4)</f>
        <v>29</v>
      </c>
      <c r="DU4" s="15">
        <f>DT4/DP4</f>
        <v>0.27358490566037735</v>
      </c>
    </row>
    <row r="5" spans="1:133" ht="13.8">
      <c r="A5" s="23" t="s">
        <v>1</v>
      </c>
      <c r="B5" s="78">
        <v>23</v>
      </c>
      <c r="C5" s="78">
        <v>37</v>
      </c>
      <c r="D5" s="78">
        <v>6</v>
      </c>
      <c r="E5" s="78">
        <v>2</v>
      </c>
      <c r="F5" s="78">
        <v>1</v>
      </c>
      <c r="G5" s="78">
        <v>6</v>
      </c>
      <c r="H5" s="78">
        <v>1</v>
      </c>
      <c r="I5" s="78">
        <v>5</v>
      </c>
      <c r="J5" s="78">
        <v>13</v>
      </c>
      <c r="K5" s="80">
        <v>64</v>
      </c>
      <c r="L5" s="78">
        <v>13</v>
      </c>
      <c r="M5" s="79">
        <v>1</v>
      </c>
      <c r="N5" s="78">
        <v>54</v>
      </c>
      <c r="O5" s="78">
        <v>8</v>
      </c>
      <c r="P5" s="78">
        <v>4</v>
      </c>
      <c r="Q5" s="80">
        <v>23</v>
      </c>
      <c r="R5" s="78">
        <v>6</v>
      </c>
      <c r="S5" s="78">
        <v>1</v>
      </c>
      <c r="T5" s="78">
        <v>3</v>
      </c>
      <c r="U5" s="78">
        <v>7</v>
      </c>
      <c r="V5" s="78">
        <v>1</v>
      </c>
      <c r="W5" s="79">
        <v>4</v>
      </c>
      <c r="X5" s="78"/>
      <c r="Y5" s="78">
        <v>9</v>
      </c>
      <c r="Z5" s="79">
        <v>4</v>
      </c>
      <c r="AA5" s="78">
        <v>7</v>
      </c>
      <c r="AB5" s="78">
        <v>12</v>
      </c>
      <c r="AC5" s="78">
        <v>2</v>
      </c>
      <c r="AD5" s="81">
        <v>8</v>
      </c>
      <c r="AE5" s="78">
        <v>6</v>
      </c>
      <c r="AF5" s="78">
        <v>2</v>
      </c>
      <c r="AG5" s="60">
        <v>8</v>
      </c>
      <c r="AH5" s="79">
        <v>4</v>
      </c>
      <c r="AI5" s="5">
        <v>7</v>
      </c>
      <c r="AJ5" s="5">
        <v>13</v>
      </c>
      <c r="AK5" s="78">
        <v>2</v>
      </c>
      <c r="AL5" s="5">
        <v>1</v>
      </c>
      <c r="AM5" s="5">
        <v>1</v>
      </c>
      <c r="AN5" s="5">
        <v>45</v>
      </c>
      <c r="AO5" s="78">
        <v>2</v>
      </c>
      <c r="AP5" s="5">
        <v>14</v>
      </c>
      <c r="AQ5" s="78">
        <v>2</v>
      </c>
      <c r="AR5" s="5">
        <v>50</v>
      </c>
      <c r="AS5" s="79">
        <v>4</v>
      </c>
      <c r="AT5" s="5">
        <v>16</v>
      </c>
      <c r="AU5" s="78">
        <v>3</v>
      </c>
      <c r="AV5" s="5">
        <v>5</v>
      </c>
      <c r="AW5" s="78">
        <v>3</v>
      </c>
      <c r="AX5" s="78">
        <v>2</v>
      </c>
      <c r="AY5" s="5">
        <v>1</v>
      </c>
      <c r="AZ5" s="5">
        <v>1</v>
      </c>
      <c r="BA5" s="60">
        <v>79</v>
      </c>
      <c r="BB5" s="61">
        <v>25</v>
      </c>
      <c r="BC5" s="61">
        <v>1</v>
      </c>
      <c r="BD5" s="61">
        <v>21</v>
      </c>
      <c r="BE5" s="61">
        <v>1</v>
      </c>
      <c r="BF5" s="83">
        <v>1</v>
      </c>
      <c r="BG5" s="82">
        <v>2</v>
      </c>
      <c r="BH5" s="82">
        <v>3</v>
      </c>
      <c r="BI5" s="64" t="s">
        <v>210</v>
      </c>
      <c r="BJ5" s="64">
        <v>4</v>
      </c>
      <c r="BK5" s="64" t="s">
        <v>166</v>
      </c>
      <c r="BL5" s="61">
        <v>7</v>
      </c>
      <c r="BM5" s="64">
        <v>4</v>
      </c>
      <c r="BN5" s="64">
        <v>35</v>
      </c>
      <c r="BO5" s="82">
        <v>2</v>
      </c>
      <c r="BP5" s="82">
        <v>3</v>
      </c>
      <c r="BQ5" s="64">
        <v>1</v>
      </c>
      <c r="BR5" s="64">
        <v>6</v>
      </c>
      <c r="BS5" s="64">
        <v>5</v>
      </c>
      <c r="BT5" s="61">
        <v>6</v>
      </c>
      <c r="BU5" s="82">
        <v>2</v>
      </c>
      <c r="BV5" s="82">
        <v>3</v>
      </c>
      <c r="BW5" s="64">
        <v>1</v>
      </c>
      <c r="BX5" s="61">
        <v>1</v>
      </c>
      <c r="BY5" s="61">
        <v>10</v>
      </c>
      <c r="BZ5" s="61">
        <v>5</v>
      </c>
      <c r="CA5" s="64">
        <v>10</v>
      </c>
      <c r="CB5" s="82">
        <v>4</v>
      </c>
      <c r="CC5" s="61">
        <v>7</v>
      </c>
      <c r="CD5" s="64">
        <v>5</v>
      </c>
      <c r="CE5" s="64">
        <v>24</v>
      </c>
      <c r="CF5" s="64">
        <v>13</v>
      </c>
      <c r="CG5" s="64">
        <v>18</v>
      </c>
      <c r="CH5" s="64">
        <v>5</v>
      </c>
      <c r="CI5" s="64">
        <v>38</v>
      </c>
      <c r="CJ5" s="61">
        <v>10</v>
      </c>
      <c r="CK5" s="64">
        <v>28</v>
      </c>
      <c r="CL5" s="84">
        <v>9</v>
      </c>
      <c r="CM5" s="64">
        <v>6</v>
      </c>
      <c r="CN5" s="61">
        <v>2</v>
      </c>
      <c r="CO5" s="64">
        <v>2</v>
      </c>
      <c r="CP5" s="64">
        <v>15</v>
      </c>
      <c r="CQ5" s="61">
        <v>1</v>
      </c>
      <c r="CR5" s="64">
        <v>2</v>
      </c>
      <c r="CS5" s="64">
        <v>2</v>
      </c>
      <c r="CT5" s="64">
        <v>13</v>
      </c>
      <c r="CU5" s="64">
        <v>2</v>
      </c>
      <c r="CV5" s="64">
        <v>9</v>
      </c>
      <c r="CW5" s="64">
        <v>5</v>
      </c>
      <c r="CX5" s="61">
        <v>1</v>
      </c>
      <c r="CY5" s="61">
        <v>9</v>
      </c>
      <c r="CZ5" s="61">
        <v>34</v>
      </c>
      <c r="DA5" s="61">
        <v>1</v>
      </c>
      <c r="DB5" s="64">
        <v>3</v>
      </c>
      <c r="DC5" s="84">
        <v>1</v>
      </c>
      <c r="DD5" s="61">
        <v>5</v>
      </c>
      <c r="DE5" s="64"/>
      <c r="DL5" s="10"/>
      <c r="DO5" s="2" t="s">
        <v>1</v>
      </c>
      <c r="DP5" s="11">
        <f t="shared" ref="DP5:DP15" si="1">COUNTA(B5:DE5)</f>
        <v>106</v>
      </c>
      <c r="DQ5" s="2">
        <f t="shared" ref="DQ5:DQ15" si="2">COUNTIF(B5:DE5,"2")</f>
        <v>15</v>
      </c>
      <c r="DR5" s="2">
        <f t="shared" si="0"/>
        <v>7</v>
      </c>
      <c r="DS5" s="2">
        <f t="shared" ref="DS5:DS14" si="3">COUNTIF(B5:DE5,"4")</f>
        <v>8</v>
      </c>
      <c r="DT5" s="1">
        <f t="shared" ref="DT5:DT14" si="4">SUM(DQ5:DS5)</f>
        <v>30</v>
      </c>
      <c r="DU5" s="15">
        <f t="shared" ref="DU5:DU15" si="5">DT5/DP5</f>
        <v>0.28301886792452829</v>
      </c>
    </row>
    <row r="6" spans="1:133" ht="13.8">
      <c r="A6" s="23" t="s">
        <v>2</v>
      </c>
      <c r="B6" s="78">
        <v>30</v>
      </c>
      <c r="C6" s="78">
        <v>1</v>
      </c>
      <c r="D6" s="78">
        <v>10</v>
      </c>
      <c r="E6" s="79">
        <v>1</v>
      </c>
      <c r="F6" s="78">
        <v>27</v>
      </c>
      <c r="G6" s="78">
        <v>18</v>
      </c>
      <c r="H6" s="78">
        <v>9</v>
      </c>
      <c r="I6" s="78">
        <v>8</v>
      </c>
      <c r="J6" s="78">
        <v>4</v>
      </c>
      <c r="K6" s="80">
        <v>8</v>
      </c>
      <c r="L6" s="78">
        <v>8</v>
      </c>
      <c r="M6" s="79">
        <v>1</v>
      </c>
      <c r="N6" s="78">
        <v>9</v>
      </c>
      <c r="O6" s="78">
        <v>10</v>
      </c>
      <c r="P6" s="78">
        <v>15</v>
      </c>
      <c r="Q6" s="80">
        <v>25</v>
      </c>
      <c r="R6" s="78">
        <v>1</v>
      </c>
      <c r="S6" s="78">
        <v>22</v>
      </c>
      <c r="T6" s="78">
        <v>24</v>
      </c>
      <c r="U6" s="78">
        <v>14</v>
      </c>
      <c r="V6" s="78">
        <v>15</v>
      </c>
      <c r="W6" s="78">
        <v>5</v>
      </c>
      <c r="X6" s="78"/>
      <c r="Y6" s="78">
        <v>1</v>
      </c>
      <c r="Z6" s="78">
        <v>1</v>
      </c>
      <c r="AA6" s="78">
        <v>24</v>
      </c>
      <c r="AB6" s="78">
        <v>29</v>
      </c>
      <c r="AC6" s="78">
        <v>5</v>
      </c>
      <c r="AD6" s="81">
        <v>1</v>
      </c>
      <c r="AE6" s="78">
        <v>14</v>
      </c>
      <c r="AF6" s="78">
        <v>1</v>
      </c>
      <c r="AG6" s="60">
        <v>18</v>
      </c>
      <c r="AH6" s="5">
        <v>25</v>
      </c>
      <c r="AI6" s="79">
        <v>4</v>
      </c>
      <c r="AJ6" s="5">
        <v>27</v>
      </c>
      <c r="AK6" s="5">
        <v>7</v>
      </c>
      <c r="AL6" s="5">
        <v>58</v>
      </c>
      <c r="AM6" s="78">
        <v>3</v>
      </c>
      <c r="AN6" s="5">
        <v>1</v>
      </c>
      <c r="AO6" s="78">
        <v>2</v>
      </c>
      <c r="AP6" s="5">
        <v>1</v>
      </c>
      <c r="AQ6" s="5">
        <v>20</v>
      </c>
      <c r="AR6" s="79">
        <v>4</v>
      </c>
      <c r="AS6" s="5">
        <v>17</v>
      </c>
      <c r="AT6" s="5">
        <v>10</v>
      </c>
      <c r="AU6" s="5">
        <v>31</v>
      </c>
      <c r="AV6" s="5">
        <v>1</v>
      </c>
      <c r="AW6" s="78">
        <v>3</v>
      </c>
      <c r="AX6" s="79">
        <v>4</v>
      </c>
      <c r="AY6" s="5">
        <v>5</v>
      </c>
      <c r="AZ6" s="5">
        <v>11</v>
      </c>
      <c r="BA6" s="60">
        <v>15</v>
      </c>
      <c r="BB6" s="82">
        <v>3</v>
      </c>
      <c r="BC6" s="61">
        <v>22</v>
      </c>
      <c r="BD6" s="61">
        <v>14</v>
      </c>
      <c r="BE6" s="64">
        <v>4</v>
      </c>
      <c r="BF6" s="83">
        <v>9</v>
      </c>
      <c r="BG6" s="61">
        <v>44</v>
      </c>
      <c r="BH6" s="61">
        <v>1</v>
      </c>
      <c r="BI6" s="64" t="s">
        <v>101</v>
      </c>
      <c r="BJ6" s="82">
        <v>2</v>
      </c>
      <c r="BK6" s="64" t="s">
        <v>164</v>
      </c>
      <c r="BL6" s="64" t="s">
        <v>280</v>
      </c>
      <c r="BM6" s="64">
        <v>24</v>
      </c>
      <c r="BN6" s="64">
        <v>15</v>
      </c>
      <c r="BO6" s="64">
        <v>24</v>
      </c>
      <c r="BP6" s="82">
        <v>3</v>
      </c>
      <c r="BQ6" s="64">
        <v>1</v>
      </c>
      <c r="BR6" s="64">
        <v>14</v>
      </c>
      <c r="BS6" s="64">
        <v>7</v>
      </c>
      <c r="BT6" s="82">
        <v>2</v>
      </c>
      <c r="BU6" s="82">
        <v>3</v>
      </c>
      <c r="BV6" s="82">
        <v>21</v>
      </c>
      <c r="BW6" s="82">
        <v>4</v>
      </c>
      <c r="BX6" s="64">
        <v>32</v>
      </c>
      <c r="BY6" s="61">
        <v>5</v>
      </c>
      <c r="BZ6" s="64">
        <v>27</v>
      </c>
      <c r="CA6" s="82">
        <v>2</v>
      </c>
      <c r="CB6" s="64">
        <v>14</v>
      </c>
      <c r="CC6" s="64">
        <v>15</v>
      </c>
      <c r="CD6" s="61">
        <v>28</v>
      </c>
      <c r="CE6" s="82">
        <v>3</v>
      </c>
      <c r="CF6" s="82">
        <v>4</v>
      </c>
      <c r="CG6" s="82">
        <v>2</v>
      </c>
      <c r="CH6" s="82">
        <v>3</v>
      </c>
      <c r="CI6" s="64">
        <v>14</v>
      </c>
      <c r="CJ6" s="64">
        <v>15</v>
      </c>
      <c r="CK6" s="64">
        <v>1</v>
      </c>
      <c r="CL6" s="84">
        <v>8</v>
      </c>
      <c r="CM6" s="64">
        <v>20</v>
      </c>
      <c r="CN6" s="64">
        <v>7</v>
      </c>
      <c r="CO6" s="64">
        <v>9</v>
      </c>
      <c r="CP6" s="64">
        <v>3</v>
      </c>
      <c r="CQ6" s="64">
        <v>28</v>
      </c>
      <c r="CR6" s="61">
        <v>23</v>
      </c>
      <c r="CS6" s="64">
        <v>4</v>
      </c>
      <c r="CT6" s="61">
        <v>2</v>
      </c>
      <c r="CU6" s="64">
        <v>1</v>
      </c>
      <c r="CV6" s="61">
        <v>69</v>
      </c>
      <c r="CW6" s="61">
        <v>15</v>
      </c>
      <c r="CX6" s="64">
        <v>1</v>
      </c>
      <c r="CY6" s="64">
        <v>44</v>
      </c>
      <c r="CZ6" s="61">
        <v>1</v>
      </c>
      <c r="DA6" s="64">
        <v>3</v>
      </c>
      <c r="DB6" s="64">
        <v>6</v>
      </c>
      <c r="DC6" s="84">
        <v>16</v>
      </c>
      <c r="DD6" s="64">
        <v>26</v>
      </c>
      <c r="DE6" s="64"/>
      <c r="DL6" s="10"/>
      <c r="DO6" s="2" t="s">
        <v>2</v>
      </c>
      <c r="DP6" s="11">
        <f t="shared" si="1"/>
        <v>106</v>
      </c>
      <c r="DQ6" s="2">
        <f t="shared" si="2"/>
        <v>6</v>
      </c>
      <c r="DR6" s="2">
        <f t="shared" si="0"/>
        <v>9</v>
      </c>
      <c r="DS6" s="2">
        <f t="shared" si="3"/>
        <v>8</v>
      </c>
      <c r="DT6" s="1">
        <f t="shared" si="4"/>
        <v>23</v>
      </c>
      <c r="DU6" s="15">
        <f t="shared" si="5"/>
        <v>0.21698113207547171</v>
      </c>
    </row>
    <row r="7" spans="1:133" ht="13.8">
      <c r="A7" s="23" t="s">
        <v>3</v>
      </c>
      <c r="B7" s="78">
        <v>1</v>
      </c>
      <c r="C7" s="78">
        <v>70</v>
      </c>
      <c r="D7" s="78">
        <v>4</v>
      </c>
      <c r="E7" s="79">
        <v>19</v>
      </c>
      <c r="F7" s="78">
        <v>17</v>
      </c>
      <c r="G7" s="78">
        <v>2</v>
      </c>
      <c r="H7" s="78">
        <v>13</v>
      </c>
      <c r="I7" s="78">
        <v>42</v>
      </c>
      <c r="J7" s="78">
        <v>2</v>
      </c>
      <c r="K7" s="80">
        <v>1</v>
      </c>
      <c r="L7" s="78">
        <v>41</v>
      </c>
      <c r="M7" s="78">
        <v>3</v>
      </c>
      <c r="N7" s="78">
        <v>3</v>
      </c>
      <c r="O7" s="78">
        <v>25</v>
      </c>
      <c r="P7" s="78">
        <v>9</v>
      </c>
      <c r="Q7" s="80">
        <v>16</v>
      </c>
      <c r="R7" s="78">
        <v>2</v>
      </c>
      <c r="S7" s="79">
        <v>4</v>
      </c>
      <c r="T7" s="78">
        <v>8</v>
      </c>
      <c r="U7" s="78">
        <v>2</v>
      </c>
      <c r="V7" s="78">
        <v>32</v>
      </c>
      <c r="W7" s="78">
        <v>7</v>
      </c>
      <c r="X7" s="78"/>
      <c r="Y7" s="79">
        <v>4</v>
      </c>
      <c r="Z7" s="78">
        <v>29</v>
      </c>
      <c r="AA7" s="78">
        <v>1</v>
      </c>
      <c r="AB7" s="78">
        <v>14</v>
      </c>
      <c r="AC7" s="78">
        <v>6</v>
      </c>
      <c r="AD7" s="81">
        <v>7</v>
      </c>
      <c r="AE7" s="78">
        <v>28</v>
      </c>
      <c r="AF7" s="78">
        <v>11</v>
      </c>
      <c r="AG7" s="60">
        <v>1</v>
      </c>
      <c r="AH7" s="5">
        <v>31</v>
      </c>
      <c r="AI7" s="78">
        <v>3</v>
      </c>
      <c r="AJ7" s="5">
        <v>1</v>
      </c>
      <c r="AK7" s="5">
        <v>38</v>
      </c>
      <c r="AL7" s="5">
        <v>7</v>
      </c>
      <c r="AM7" s="5">
        <v>8</v>
      </c>
      <c r="AN7" s="5">
        <v>1</v>
      </c>
      <c r="AO7" s="5">
        <v>26</v>
      </c>
      <c r="AP7" s="5">
        <v>11</v>
      </c>
      <c r="AQ7" s="78">
        <v>2</v>
      </c>
      <c r="AR7" s="78">
        <v>3</v>
      </c>
      <c r="AS7" s="5">
        <v>1</v>
      </c>
      <c r="AT7" s="5">
        <v>46</v>
      </c>
      <c r="AU7" s="5">
        <v>15</v>
      </c>
      <c r="AV7" s="5">
        <v>9</v>
      </c>
      <c r="AW7" s="79">
        <v>4</v>
      </c>
      <c r="AX7" s="5">
        <v>1</v>
      </c>
      <c r="AY7" s="5">
        <v>14</v>
      </c>
      <c r="AZ7" s="5">
        <v>2</v>
      </c>
      <c r="BA7" s="60">
        <v>1</v>
      </c>
      <c r="BB7" s="61">
        <v>92</v>
      </c>
      <c r="BC7" s="61">
        <v>1</v>
      </c>
      <c r="BD7" s="61">
        <v>33</v>
      </c>
      <c r="BE7" s="82">
        <v>2</v>
      </c>
      <c r="BF7" s="83">
        <v>34</v>
      </c>
      <c r="BG7" s="61">
        <v>1</v>
      </c>
      <c r="BH7" s="61">
        <v>6</v>
      </c>
      <c r="BI7" s="64" t="s">
        <v>281</v>
      </c>
      <c r="BJ7" s="82">
        <v>2</v>
      </c>
      <c r="BK7" s="64" t="s">
        <v>125</v>
      </c>
      <c r="BL7" s="61">
        <v>11</v>
      </c>
      <c r="BM7" s="61">
        <v>1</v>
      </c>
      <c r="BN7" s="82">
        <v>2</v>
      </c>
      <c r="BO7" s="64">
        <v>5</v>
      </c>
      <c r="BP7" s="64">
        <v>21</v>
      </c>
      <c r="BQ7" s="64">
        <v>1</v>
      </c>
      <c r="BR7" s="64">
        <v>13</v>
      </c>
      <c r="BS7" s="82">
        <v>2</v>
      </c>
      <c r="BT7" s="61">
        <v>34</v>
      </c>
      <c r="BU7" s="82">
        <v>3</v>
      </c>
      <c r="BV7" s="82">
        <v>15</v>
      </c>
      <c r="BW7" s="82">
        <v>3</v>
      </c>
      <c r="BX7" s="82">
        <v>2</v>
      </c>
      <c r="BY7" s="82">
        <v>2</v>
      </c>
      <c r="BZ7" s="61">
        <v>7</v>
      </c>
      <c r="CA7" s="64">
        <v>13</v>
      </c>
      <c r="CB7" s="64">
        <v>10</v>
      </c>
      <c r="CC7" s="61">
        <v>7</v>
      </c>
      <c r="CD7" s="64">
        <v>13</v>
      </c>
      <c r="CE7" s="82">
        <v>4</v>
      </c>
      <c r="CF7" s="82">
        <v>3</v>
      </c>
      <c r="CG7" s="64">
        <v>25</v>
      </c>
      <c r="CH7" s="64">
        <v>1</v>
      </c>
      <c r="CI7" s="64">
        <v>19</v>
      </c>
      <c r="CJ7" s="61">
        <v>1</v>
      </c>
      <c r="CK7" s="64">
        <v>10</v>
      </c>
      <c r="CL7" s="84">
        <v>5</v>
      </c>
      <c r="CM7" s="61">
        <v>17</v>
      </c>
      <c r="CN7" s="64">
        <v>1</v>
      </c>
      <c r="CO7" s="64">
        <v>4</v>
      </c>
      <c r="CP7" s="64">
        <v>11</v>
      </c>
      <c r="CQ7" s="64">
        <v>2</v>
      </c>
      <c r="CR7" s="61">
        <v>4</v>
      </c>
      <c r="CS7" s="61">
        <v>1</v>
      </c>
      <c r="CT7" s="64">
        <v>23</v>
      </c>
      <c r="CU7" s="64">
        <v>1</v>
      </c>
      <c r="CV7" s="64">
        <v>4</v>
      </c>
      <c r="CW7" s="64">
        <v>8</v>
      </c>
      <c r="CX7" s="64">
        <v>2</v>
      </c>
      <c r="CY7" s="61">
        <v>7</v>
      </c>
      <c r="CZ7" s="64">
        <v>17</v>
      </c>
      <c r="DA7" s="64">
        <v>2</v>
      </c>
      <c r="DB7" s="64">
        <v>17</v>
      </c>
      <c r="DC7" s="84">
        <v>29</v>
      </c>
      <c r="DD7" s="64">
        <v>17</v>
      </c>
      <c r="DE7" s="64"/>
      <c r="DL7" s="10"/>
      <c r="DO7" s="2" t="s">
        <v>3</v>
      </c>
      <c r="DP7" s="11">
        <f t="shared" si="1"/>
        <v>106</v>
      </c>
      <c r="DQ7" s="2">
        <f t="shared" si="2"/>
        <v>15</v>
      </c>
      <c r="DR7" s="2">
        <f t="shared" si="0"/>
        <v>7</v>
      </c>
      <c r="DS7" s="2">
        <f t="shared" si="3"/>
        <v>8</v>
      </c>
      <c r="DT7" s="1">
        <f t="shared" si="4"/>
        <v>30</v>
      </c>
      <c r="DU7" s="15">
        <f t="shared" si="5"/>
        <v>0.28301886792452829</v>
      </c>
    </row>
    <row r="8" spans="1:133" ht="13.8">
      <c r="A8" s="23" t="s">
        <v>36</v>
      </c>
      <c r="B8" s="78">
        <v>5</v>
      </c>
      <c r="C8" s="78">
        <v>18</v>
      </c>
      <c r="D8" s="78">
        <v>1</v>
      </c>
      <c r="E8" s="79">
        <v>21</v>
      </c>
      <c r="F8" s="78">
        <v>1</v>
      </c>
      <c r="G8" s="78">
        <v>1</v>
      </c>
      <c r="H8" s="78">
        <v>3</v>
      </c>
      <c r="I8" s="78">
        <v>10</v>
      </c>
      <c r="J8" s="78">
        <v>4</v>
      </c>
      <c r="K8" s="80">
        <v>38</v>
      </c>
      <c r="L8" s="78">
        <v>4</v>
      </c>
      <c r="M8" s="79">
        <v>10</v>
      </c>
      <c r="N8" s="78">
        <v>1</v>
      </c>
      <c r="O8" s="78">
        <v>1</v>
      </c>
      <c r="P8" s="78">
        <v>8</v>
      </c>
      <c r="Q8" s="80">
        <v>9</v>
      </c>
      <c r="R8" s="78">
        <v>3</v>
      </c>
      <c r="S8" s="78">
        <v>2</v>
      </c>
      <c r="T8" s="78">
        <v>2</v>
      </c>
      <c r="U8" s="78">
        <v>3</v>
      </c>
      <c r="V8" s="78">
        <v>2</v>
      </c>
      <c r="W8" s="78">
        <v>1</v>
      </c>
      <c r="X8" s="78"/>
      <c r="Y8" s="78">
        <v>1</v>
      </c>
      <c r="Z8" s="78">
        <v>36</v>
      </c>
      <c r="AA8" s="78">
        <v>11</v>
      </c>
      <c r="AB8" s="79">
        <v>46</v>
      </c>
      <c r="AC8" s="78">
        <v>5</v>
      </c>
      <c r="AD8" s="81">
        <v>15</v>
      </c>
      <c r="AE8" s="79">
        <v>4</v>
      </c>
      <c r="AF8" s="78">
        <v>24</v>
      </c>
      <c r="AG8" s="60">
        <v>15</v>
      </c>
      <c r="AH8" s="5">
        <v>7</v>
      </c>
      <c r="AI8" s="79">
        <v>4</v>
      </c>
      <c r="AJ8" s="5">
        <v>17</v>
      </c>
      <c r="AK8" s="5">
        <v>14</v>
      </c>
      <c r="AL8" s="5">
        <v>17</v>
      </c>
      <c r="AM8" s="5">
        <v>7</v>
      </c>
      <c r="AN8" s="5">
        <v>8</v>
      </c>
      <c r="AO8" s="5">
        <v>11</v>
      </c>
      <c r="AP8" s="5">
        <v>7</v>
      </c>
      <c r="AQ8" s="78">
        <v>2</v>
      </c>
      <c r="AR8" s="78">
        <v>3</v>
      </c>
      <c r="AS8" s="5">
        <v>1</v>
      </c>
      <c r="AT8" s="78">
        <v>3</v>
      </c>
      <c r="AU8" s="5">
        <v>5</v>
      </c>
      <c r="AV8" s="5">
        <v>7</v>
      </c>
      <c r="AW8" s="78">
        <v>3</v>
      </c>
      <c r="AX8" s="79">
        <v>4</v>
      </c>
      <c r="AY8" s="5">
        <v>14</v>
      </c>
      <c r="AZ8" s="78">
        <v>3</v>
      </c>
      <c r="BA8" s="60">
        <v>16</v>
      </c>
      <c r="BB8" s="61">
        <v>10</v>
      </c>
      <c r="BC8" s="61">
        <v>16</v>
      </c>
      <c r="BD8" s="61">
        <v>15</v>
      </c>
      <c r="BE8" s="61">
        <v>1</v>
      </c>
      <c r="BF8" s="83">
        <v>10</v>
      </c>
      <c r="BG8" s="61">
        <v>70</v>
      </c>
      <c r="BH8" s="61">
        <v>26</v>
      </c>
      <c r="BI8" s="64" t="s">
        <v>164</v>
      </c>
      <c r="BJ8" s="64" t="s">
        <v>101</v>
      </c>
      <c r="BK8" s="64" t="s">
        <v>135</v>
      </c>
      <c r="BL8" s="64" t="s">
        <v>282</v>
      </c>
      <c r="BM8" s="64">
        <v>6</v>
      </c>
      <c r="BN8" s="82">
        <v>2</v>
      </c>
      <c r="BO8" s="64">
        <v>19</v>
      </c>
      <c r="BP8" s="61">
        <v>14</v>
      </c>
      <c r="BQ8" s="64">
        <v>5</v>
      </c>
      <c r="BR8" s="61">
        <v>13</v>
      </c>
      <c r="BS8" s="64">
        <v>12</v>
      </c>
      <c r="BT8" s="64">
        <v>27</v>
      </c>
      <c r="BU8" s="61">
        <v>8</v>
      </c>
      <c r="BV8" s="82">
        <v>48</v>
      </c>
      <c r="BW8" s="82">
        <v>4</v>
      </c>
      <c r="BX8" s="82">
        <v>3</v>
      </c>
      <c r="BY8" s="64">
        <v>20</v>
      </c>
      <c r="BZ8" s="82">
        <v>2</v>
      </c>
      <c r="CA8" s="61">
        <v>29</v>
      </c>
      <c r="CB8" s="82">
        <v>3</v>
      </c>
      <c r="CC8" s="82">
        <v>3</v>
      </c>
      <c r="CD8" s="64">
        <v>7</v>
      </c>
      <c r="CE8" s="64">
        <v>12</v>
      </c>
      <c r="CF8" s="82">
        <v>2</v>
      </c>
      <c r="CG8" s="64">
        <v>16</v>
      </c>
      <c r="CH8" s="61">
        <v>21</v>
      </c>
      <c r="CI8" s="64">
        <v>18</v>
      </c>
      <c r="CJ8" s="64">
        <v>26</v>
      </c>
      <c r="CK8" s="61">
        <v>34</v>
      </c>
      <c r="CL8" s="84">
        <v>1</v>
      </c>
      <c r="CM8" s="64">
        <v>5</v>
      </c>
      <c r="CN8" s="61">
        <v>25</v>
      </c>
      <c r="CO8" s="64">
        <v>8</v>
      </c>
      <c r="CP8" s="64">
        <v>9</v>
      </c>
      <c r="CQ8" s="64">
        <v>5</v>
      </c>
      <c r="CR8" s="64">
        <v>2</v>
      </c>
      <c r="CS8" s="64">
        <v>20</v>
      </c>
      <c r="CT8" s="64">
        <v>7</v>
      </c>
      <c r="CU8" s="64">
        <v>14</v>
      </c>
      <c r="CV8" s="61">
        <v>3</v>
      </c>
      <c r="CW8" s="64">
        <v>14</v>
      </c>
      <c r="CX8" s="61">
        <v>5</v>
      </c>
      <c r="CY8" s="64">
        <v>6</v>
      </c>
      <c r="CZ8" s="64">
        <v>31</v>
      </c>
      <c r="DA8" s="61">
        <v>5</v>
      </c>
      <c r="DB8" s="64">
        <v>37</v>
      </c>
      <c r="DC8" s="84">
        <v>17</v>
      </c>
      <c r="DD8" s="64">
        <v>2</v>
      </c>
      <c r="DE8" s="64"/>
      <c r="DL8" s="10"/>
      <c r="DO8" s="2" t="s">
        <v>36</v>
      </c>
      <c r="DP8" s="11">
        <f t="shared" si="1"/>
        <v>106</v>
      </c>
      <c r="DQ8" s="2">
        <f t="shared" si="2"/>
        <v>9</v>
      </c>
      <c r="DR8" s="2">
        <f t="shared" si="0"/>
        <v>11</v>
      </c>
      <c r="DS8" s="2">
        <f t="shared" si="3"/>
        <v>6</v>
      </c>
      <c r="DT8" s="1">
        <f t="shared" si="4"/>
        <v>26</v>
      </c>
      <c r="DU8" s="15">
        <f t="shared" si="5"/>
        <v>0.24528301886792453</v>
      </c>
    </row>
    <row r="9" spans="1:133" ht="13.8">
      <c r="A9" s="22" t="s">
        <v>37</v>
      </c>
      <c r="B9" s="65">
        <v>1</v>
      </c>
      <c r="C9" s="65">
        <v>2</v>
      </c>
      <c r="D9" s="65">
        <v>7</v>
      </c>
      <c r="E9" s="65">
        <v>2</v>
      </c>
      <c r="F9" s="65">
        <v>12</v>
      </c>
      <c r="G9" s="65">
        <v>5</v>
      </c>
      <c r="H9" s="65">
        <v>14</v>
      </c>
      <c r="I9" s="65">
        <v>8</v>
      </c>
      <c r="J9" s="65">
        <v>7</v>
      </c>
      <c r="K9" s="85">
        <v>1</v>
      </c>
      <c r="L9" s="65">
        <v>6</v>
      </c>
      <c r="M9" s="65">
        <v>3</v>
      </c>
      <c r="N9" s="65">
        <v>10</v>
      </c>
      <c r="O9" s="65">
        <v>16</v>
      </c>
      <c r="P9" s="65">
        <v>2</v>
      </c>
      <c r="Q9" s="85">
        <v>10</v>
      </c>
      <c r="R9" s="65">
        <v>16</v>
      </c>
      <c r="S9" s="65">
        <v>1</v>
      </c>
      <c r="T9" s="65">
        <v>1</v>
      </c>
      <c r="U9" s="65">
        <v>2</v>
      </c>
      <c r="V9" s="65">
        <v>5</v>
      </c>
      <c r="W9" s="65">
        <v>3</v>
      </c>
      <c r="X9" s="65"/>
      <c r="Y9" s="65">
        <v>7</v>
      </c>
      <c r="Z9" s="65">
        <v>7</v>
      </c>
      <c r="AA9" s="65">
        <v>34</v>
      </c>
      <c r="AB9" s="86">
        <v>5</v>
      </c>
      <c r="AC9" s="65">
        <v>1</v>
      </c>
      <c r="AD9" s="66">
        <v>7</v>
      </c>
      <c r="AE9" s="86">
        <v>4</v>
      </c>
      <c r="AF9" s="65">
        <v>16</v>
      </c>
      <c r="AG9" s="66">
        <v>16</v>
      </c>
      <c r="AH9" s="65">
        <v>5</v>
      </c>
      <c r="AI9" s="65">
        <v>6</v>
      </c>
      <c r="AJ9" s="65">
        <v>5</v>
      </c>
      <c r="AK9" s="65">
        <v>52</v>
      </c>
      <c r="AL9" s="65">
        <v>1</v>
      </c>
      <c r="AM9" s="65">
        <v>10</v>
      </c>
      <c r="AN9" s="65">
        <v>1</v>
      </c>
      <c r="AO9" s="65">
        <v>1</v>
      </c>
      <c r="AP9" s="65">
        <v>1</v>
      </c>
      <c r="AQ9" s="65">
        <v>2</v>
      </c>
      <c r="AR9" s="65">
        <v>12</v>
      </c>
      <c r="AS9" s="65">
        <v>1</v>
      </c>
      <c r="AT9" s="65">
        <v>10</v>
      </c>
      <c r="AU9" s="65">
        <v>15</v>
      </c>
      <c r="AV9" s="65">
        <v>18</v>
      </c>
      <c r="AW9" s="65">
        <v>5</v>
      </c>
      <c r="AX9" s="65">
        <v>9</v>
      </c>
      <c r="AY9" s="65">
        <v>2</v>
      </c>
      <c r="AZ9" s="65">
        <v>2</v>
      </c>
      <c r="BA9" s="66">
        <v>1</v>
      </c>
      <c r="BB9" s="67">
        <v>5</v>
      </c>
      <c r="BC9" s="67">
        <v>7</v>
      </c>
      <c r="BD9" s="67">
        <v>3</v>
      </c>
      <c r="BE9" s="67">
        <v>51</v>
      </c>
      <c r="BF9" s="87">
        <v>13</v>
      </c>
      <c r="BG9" s="67">
        <v>38</v>
      </c>
      <c r="BH9" s="67">
        <v>12</v>
      </c>
      <c r="BI9" s="70" t="s">
        <v>89</v>
      </c>
      <c r="BJ9" s="70" t="s">
        <v>153</v>
      </c>
      <c r="BK9" s="67">
        <v>1</v>
      </c>
      <c r="BL9" s="67">
        <v>3</v>
      </c>
      <c r="BM9" s="70">
        <v>8</v>
      </c>
      <c r="BN9" s="70">
        <v>129</v>
      </c>
      <c r="BO9" s="67">
        <v>4</v>
      </c>
      <c r="BP9" s="67">
        <v>17</v>
      </c>
      <c r="BQ9" s="70">
        <v>15</v>
      </c>
      <c r="BR9" s="70">
        <v>38</v>
      </c>
      <c r="BS9" s="70">
        <v>11</v>
      </c>
      <c r="BT9" s="70">
        <v>7</v>
      </c>
      <c r="BU9" s="70">
        <v>71</v>
      </c>
      <c r="BV9" s="67">
        <v>15</v>
      </c>
      <c r="BW9" s="70">
        <v>6</v>
      </c>
      <c r="BX9" s="70">
        <v>36</v>
      </c>
      <c r="BY9" s="70">
        <v>25</v>
      </c>
      <c r="BZ9" s="67">
        <v>22</v>
      </c>
      <c r="CA9" s="70">
        <v>39</v>
      </c>
      <c r="CB9" s="67">
        <v>47</v>
      </c>
      <c r="CC9" s="70">
        <v>1</v>
      </c>
      <c r="CD9" s="70">
        <v>17</v>
      </c>
      <c r="CE9" s="70">
        <v>23</v>
      </c>
      <c r="CF9" s="70">
        <v>28</v>
      </c>
      <c r="CG9" s="70">
        <v>7</v>
      </c>
      <c r="CH9" s="70">
        <v>41</v>
      </c>
      <c r="CI9" s="70">
        <v>1</v>
      </c>
      <c r="CJ9" s="67">
        <v>1</v>
      </c>
      <c r="CK9" s="67">
        <v>3</v>
      </c>
      <c r="CL9" s="88">
        <v>14</v>
      </c>
      <c r="CM9" s="70">
        <v>3</v>
      </c>
      <c r="CN9" s="70">
        <v>6</v>
      </c>
      <c r="CO9" s="70">
        <v>26</v>
      </c>
      <c r="CP9" s="70">
        <v>3</v>
      </c>
      <c r="CQ9" s="70">
        <v>9</v>
      </c>
      <c r="CR9" s="70">
        <v>21</v>
      </c>
      <c r="CS9" s="70">
        <v>7</v>
      </c>
      <c r="CT9" s="70">
        <v>21</v>
      </c>
      <c r="CU9" s="70">
        <v>2</v>
      </c>
      <c r="CV9" s="70">
        <v>14</v>
      </c>
      <c r="CW9" s="70">
        <v>13</v>
      </c>
      <c r="CX9" s="70">
        <v>1</v>
      </c>
      <c r="CY9" s="67">
        <v>52</v>
      </c>
      <c r="CZ9" s="70">
        <v>2</v>
      </c>
      <c r="DA9" s="67">
        <v>17</v>
      </c>
      <c r="DB9" s="70">
        <v>44</v>
      </c>
      <c r="DC9" s="88">
        <v>42</v>
      </c>
      <c r="DD9" s="67">
        <v>4</v>
      </c>
      <c r="DE9" s="70"/>
      <c r="DO9" s="22" t="s">
        <v>37</v>
      </c>
      <c r="DP9" s="72">
        <f t="shared" si="1"/>
        <v>106</v>
      </c>
      <c r="DQ9" s="22">
        <f t="shared" si="2"/>
        <v>9</v>
      </c>
      <c r="DR9" s="22">
        <f t="shared" si="0"/>
        <v>7</v>
      </c>
      <c r="DS9" s="22">
        <f t="shared" si="3"/>
        <v>3</v>
      </c>
      <c r="DT9" s="73">
        <f t="shared" si="4"/>
        <v>19</v>
      </c>
      <c r="DU9" s="74">
        <f t="shared" si="5"/>
        <v>0.17924528301886791</v>
      </c>
    </row>
    <row r="10" spans="1:133" ht="13.8">
      <c r="A10" s="2" t="s">
        <v>38</v>
      </c>
      <c r="B10" s="5">
        <v>1</v>
      </c>
      <c r="C10" s="5">
        <v>100</v>
      </c>
      <c r="D10" s="5">
        <v>73</v>
      </c>
      <c r="E10" s="79">
        <v>20</v>
      </c>
      <c r="F10" s="5">
        <v>9</v>
      </c>
      <c r="G10" s="5">
        <v>7</v>
      </c>
      <c r="H10" s="5">
        <v>21</v>
      </c>
      <c r="I10" s="5">
        <v>3</v>
      </c>
      <c r="J10" s="5">
        <v>9</v>
      </c>
      <c r="K10" s="80">
        <v>13</v>
      </c>
      <c r="L10" s="5">
        <v>2</v>
      </c>
      <c r="M10" s="5">
        <v>3</v>
      </c>
      <c r="N10" s="5">
        <v>6</v>
      </c>
      <c r="O10" s="5">
        <v>6</v>
      </c>
      <c r="P10" s="5">
        <v>5</v>
      </c>
      <c r="Q10" s="80">
        <v>5</v>
      </c>
      <c r="R10" s="5">
        <v>7</v>
      </c>
      <c r="S10" s="5">
        <v>11</v>
      </c>
      <c r="T10" s="79">
        <v>4</v>
      </c>
      <c r="U10" s="5">
        <v>1</v>
      </c>
      <c r="V10" s="5">
        <v>3</v>
      </c>
      <c r="W10" s="5">
        <v>2</v>
      </c>
      <c r="X10" s="5"/>
      <c r="Y10" s="5">
        <v>8</v>
      </c>
      <c r="Z10" s="5">
        <v>12</v>
      </c>
      <c r="AA10" s="5">
        <v>1</v>
      </c>
      <c r="AB10" s="79">
        <v>5</v>
      </c>
      <c r="AC10" s="5">
        <v>1</v>
      </c>
      <c r="AD10" s="60">
        <v>1</v>
      </c>
      <c r="AE10" s="5">
        <v>32</v>
      </c>
      <c r="AF10" s="5">
        <v>2</v>
      </c>
      <c r="AG10" s="60">
        <v>7</v>
      </c>
      <c r="AH10" s="5">
        <v>1</v>
      </c>
      <c r="AI10" s="79">
        <v>4</v>
      </c>
      <c r="AJ10" s="5">
        <v>10</v>
      </c>
      <c r="AK10" s="5">
        <v>28</v>
      </c>
      <c r="AL10" s="5">
        <v>3</v>
      </c>
      <c r="AM10" s="5">
        <v>8</v>
      </c>
      <c r="AN10" s="5">
        <v>9</v>
      </c>
      <c r="AO10" s="5">
        <v>5</v>
      </c>
      <c r="AP10" s="5">
        <v>12</v>
      </c>
      <c r="AQ10" s="79">
        <v>4</v>
      </c>
      <c r="AR10" s="5">
        <v>19</v>
      </c>
      <c r="AS10" s="5">
        <v>36</v>
      </c>
      <c r="AT10" s="5">
        <v>6</v>
      </c>
      <c r="AU10" s="5">
        <v>9</v>
      </c>
      <c r="AV10" s="5">
        <v>28</v>
      </c>
      <c r="AW10" s="5">
        <v>1</v>
      </c>
      <c r="AX10" s="5">
        <v>6</v>
      </c>
      <c r="AY10" s="5">
        <v>8</v>
      </c>
      <c r="AZ10" s="78">
        <v>3</v>
      </c>
      <c r="BA10" s="60">
        <v>11</v>
      </c>
      <c r="BB10" s="61">
        <v>6</v>
      </c>
      <c r="BC10" s="82">
        <v>2</v>
      </c>
      <c r="BD10" s="61">
        <v>5</v>
      </c>
      <c r="BE10" s="61">
        <v>28</v>
      </c>
      <c r="BF10" s="83">
        <v>48</v>
      </c>
      <c r="BG10" s="61">
        <v>1</v>
      </c>
      <c r="BH10" s="61">
        <v>7</v>
      </c>
      <c r="BI10" s="64" t="s">
        <v>210</v>
      </c>
      <c r="BJ10" s="82">
        <v>3</v>
      </c>
      <c r="BK10" s="64" t="s">
        <v>141</v>
      </c>
      <c r="BL10" s="82">
        <v>2</v>
      </c>
      <c r="BM10" s="64">
        <v>56</v>
      </c>
      <c r="BN10" s="61">
        <v>41</v>
      </c>
      <c r="BO10" s="64">
        <v>37</v>
      </c>
      <c r="BP10" s="64">
        <v>8</v>
      </c>
      <c r="BQ10" s="82">
        <v>3</v>
      </c>
      <c r="BR10" s="82">
        <v>3</v>
      </c>
      <c r="BS10" s="64">
        <v>20</v>
      </c>
      <c r="BT10" s="64">
        <v>14</v>
      </c>
      <c r="BU10" s="64">
        <v>13</v>
      </c>
      <c r="BV10" s="64">
        <v>26</v>
      </c>
      <c r="BW10" s="64">
        <v>66</v>
      </c>
      <c r="BX10" s="61">
        <v>1</v>
      </c>
      <c r="BY10" s="64">
        <v>11</v>
      </c>
      <c r="BZ10" s="61">
        <v>9</v>
      </c>
      <c r="CA10" s="64">
        <v>7</v>
      </c>
      <c r="CB10" s="64">
        <v>5</v>
      </c>
      <c r="CC10" s="82">
        <v>3</v>
      </c>
      <c r="CD10" s="82">
        <v>3</v>
      </c>
      <c r="CE10" s="61">
        <v>11</v>
      </c>
      <c r="CF10" s="64">
        <v>39</v>
      </c>
      <c r="CG10" s="82">
        <v>3</v>
      </c>
      <c r="CH10" s="64">
        <v>45</v>
      </c>
      <c r="CI10" s="64">
        <v>12</v>
      </c>
      <c r="CJ10" s="61">
        <v>48</v>
      </c>
      <c r="CK10" s="64">
        <v>18</v>
      </c>
      <c r="CL10" s="83">
        <v>27</v>
      </c>
      <c r="CM10" s="64">
        <v>4</v>
      </c>
      <c r="CN10" s="64">
        <v>1</v>
      </c>
      <c r="CO10" s="64">
        <v>21</v>
      </c>
      <c r="CP10" s="61">
        <v>1</v>
      </c>
      <c r="CQ10" s="64">
        <v>2</v>
      </c>
      <c r="CR10" s="64">
        <v>6</v>
      </c>
      <c r="CS10" s="64">
        <v>9</v>
      </c>
      <c r="CT10" s="64">
        <v>13</v>
      </c>
      <c r="CU10" s="64">
        <v>10</v>
      </c>
      <c r="CV10" s="64">
        <v>31</v>
      </c>
      <c r="CW10" s="64">
        <v>10</v>
      </c>
      <c r="CX10" s="64">
        <v>7</v>
      </c>
      <c r="CY10" s="64">
        <v>5</v>
      </c>
      <c r="CZ10" s="64">
        <v>11</v>
      </c>
      <c r="DA10" s="64">
        <v>4</v>
      </c>
      <c r="DB10" s="64">
        <v>5</v>
      </c>
      <c r="DC10" s="84">
        <v>1</v>
      </c>
      <c r="DD10" s="64">
        <v>4</v>
      </c>
      <c r="DE10" s="64"/>
      <c r="DO10" s="2" t="s">
        <v>38</v>
      </c>
      <c r="DP10" s="11">
        <f t="shared" si="1"/>
        <v>106</v>
      </c>
      <c r="DQ10" s="2">
        <f t="shared" si="2"/>
        <v>6</v>
      </c>
      <c r="DR10" s="2">
        <f t="shared" si="0"/>
        <v>11</v>
      </c>
      <c r="DS10" s="2">
        <f t="shared" si="3"/>
        <v>6</v>
      </c>
      <c r="DT10" s="1">
        <f t="shared" si="4"/>
        <v>23</v>
      </c>
      <c r="DU10" s="15">
        <f t="shared" si="5"/>
        <v>0.21698113207547171</v>
      </c>
    </row>
    <row r="11" spans="1:133" ht="13.8">
      <c r="A11" s="2" t="s">
        <v>7</v>
      </c>
      <c r="B11" s="5">
        <v>4</v>
      </c>
      <c r="C11" s="5">
        <v>4</v>
      </c>
      <c r="D11" s="5">
        <v>1</v>
      </c>
      <c r="E11" s="79">
        <v>33</v>
      </c>
      <c r="F11" s="5">
        <v>1</v>
      </c>
      <c r="G11" s="5">
        <v>56</v>
      </c>
      <c r="H11" s="5">
        <v>1</v>
      </c>
      <c r="I11" s="5">
        <v>6</v>
      </c>
      <c r="J11" s="5">
        <v>2</v>
      </c>
      <c r="K11" s="80">
        <v>8</v>
      </c>
      <c r="L11" s="5">
        <v>1</v>
      </c>
      <c r="M11" s="5">
        <v>3</v>
      </c>
      <c r="N11" s="5">
        <v>1</v>
      </c>
      <c r="O11" s="5">
        <v>10</v>
      </c>
      <c r="P11" s="5">
        <v>5</v>
      </c>
      <c r="Q11" s="80">
        <v>17</v>
      </c>
      <c r="R11" s="5">
        <v>2</v>
      </c>
      <c r="S11" s="5">
        <v>35</v>
      </c>
      <c r="T11" s="5">
        <v>11</v>
      </c>
      <c r="U11" s="5">
        <v>10</v>
      </c>
      <c r="V11" s="5">
        <v>5</v>
      </c>
      <c r="W11" s="5">
        <v>2</v>
      </c>
      <c r="X11" s="5"/>
      <c r="Y11" s="5">
        <v>18</v>
      </c>
      <c r="Z11" s="5">
        <v>18</v>
      </c>
      <c r="AA11" s="5">
        <v>32</v>
      </c>
      <c r="AB11" s="5">
        <v>10</v>
      </c>
      <c r="AC11" s="5">
        <v>8</v>
      </c>
      <c r="AD11" s="60">
        <v>14</v>
      </c>
      <c r="AE11" s="5">
        <v>14</v>
      </c>
      <c r="AF11" s="5">
        <v>53</v>
      </c>
      <c r="AG11" s="60">
        <v>32</v>
      </c>
      <c r="AH11" s="5">
        <v>6</v>
      </c>
      <c r="AI11" s="5">
        <v>5</v>
      </c>
      <c r="AJ11" s="5">
        <v>5</v>
      </c>
      <c r="AK11" s="5">
        <v>5</v>
      </c>
      <c r="AL11" s="5">
        <v>1</v>
      </c>
      <c r="AM11" s="5">
        <v>13</v>
      </c>
      <c r="AN11" s="78">
        <v>2</v>
      </c>
      <c r="AO11" s="5">
        <v>5</v>
      </c>
      <c r="AP11" s="5">
        <v>88</v>
      </c>
      <c r="AQ11" s="5">
        <v>1</v>
      </c>
      <c r="AR11" s="5">
        <v>9</v>
      </c>
      <c r="AS11" s="5">
        <v>12</v>
      </c>
      <c r="AT11" s="5">
        <v>10</v>
      </c>
      <c r="AU11" s="5">
        <v>8</v>
      </c>
      <c r="AV11" s="78">
        <v>2</v>
      </c>
      <c r="AW11" s="78">
        <v>2</v>
      </c>
      <c r="AX11" s="5">
        <v>8</v>
      </c>
      <c r="AY11" s="5">
        <v>1</v>
      </c>
      <c r="AZ11" s="5">
        <v>1</v>
      </c>
      <c r="BA11" s="60">
        <v>24</v>
      </c>
      <c r="BB11" s="61">
        <v>20</v>
      </c>
      <c r="BC11" s="61">
        <v>51</v>
      </c>
      <c r="BD11" s="61">
        <v>17</v>
      </c>
      <c r="BE11" s="61">
        <v>1</v>
      </c>
      <c r="BF11" s="83">
        <v>24</v>
      </c>
      <c r="BG11" s="61">
        <v>48</v>
      </c>
      <c r="BH11" s="61">
        <v>6</v>
      </c>
      <c r="BI11" s="64" t="s">
        <v>164</v>
      </c>
      <c r="BJ11" s="61">
        <v>44</v>
      </c>
      <c r="BK11" s="82">
        <v>2</v>
      </c>
      <c r="BL11" s="64" t="s">
        <v>123</v>
      </c>
      <c r="BM11" s="82">
        <v>2</v>
      </c>
      <c r="BN11" s="64">
        <v>24</v>
      </c>
      <c r="BO11" s="64">
        <v>1</v>
      </c>
      <c r="BP11" s="82">
        <v>3</v>
      </c>
      <c r="BQ11" s="64">
        <v>7</v>
      </c>
      <c r="BR11" s="64">
        <v>11</v>
      </c>
      <c r="BS11" s="64">
        <v>9</v>
      </c>
      <c r="BT11" s="64">
        <v>6</v>
      </c>
      <c r="BU11" s="64">
        <v>27</v>
      </c>
      <c r="BV11" s="82">
        <v>2</v>
      </c>
      <c r="BW11" s="61">
        <v>22</v>
      </c>
      <c r="BX11" s="82">
        <v>4</v>
      </c>
      <c r="BY11" s="82">
        <v>4</v>
      </c>
      <c r="BZ11" s="64">
        <v>35</v>
      </c>
      <c r="CA11" s="64">
        <v>6</v>
      </c>
      <c r="CB11" s="64">
        <v>1</v>
      </c>
      <c r="CC11" s="82">
        <v>3</v>
      </c>
      <c r="CD11" s="64">
        <v>6</v>
      </c>
      <c r="CE11" s="64">
        <v>35</v>
      </c>
      <c r="CF11" s="82">
        <v>2</v>
      </c>
      <c r="CG11" s="82">
        <v>3</v>
      </c>
      <c r="CH11" s="64">
        <v>13</v>
      </c>
      <c r="CI11" s="61">
        <v>1</v>
      </c>
      <c r="CJ11" s="82">
        <v>4</v>
      </c>
      <c r="CK11" s="64">
        <v>6</v>
      </c>
      <c r="CL11" s="83">
        <v>5</v>
      </c>
      <c r="CM11" s="64">
        <v>5</v>
      </c>
      <c r="CN11" s="64">
        <v>2</v>
      </c>
      <c r="CO11" s="61">
        <v>4</v>
      </c>
      <c r="CP11" s="64">
        <v>8</v>
      </c>
      <c r="CQ11" s="64">
        <v>6</v>
      </c>
      <c r="CR11" s="64">
        <v>5</v>
      </c>
      <c r="CS11" s="64">
        <v>7</v>
      </c>
      <c r="CT11" s="64">
        <v>14</v>
      </c>
      <c r="CU11" s="64">
        <v>6</v>
      </c>
      <c r="CV11" s="64">
        <v>4</v>
      </c>
      <c r="CW11" s="64">
        <v>53</v>
      </c>
      <c r="CX11" s="64">
        <v>48</v>
      </c>
      <c r="CY11" s="64">
        <v>2</v>
      </c>
      <c r="CZ11" s="64">
        <v>11</v>
      </c>
      <c r="DA11" s="64">
        <v>3</v>
      </c>
      <c r="DB11" s="64">
        <v>7</v>
      </c>
      <c r="DC11" s="84">
        <v>37</v>
      </c>
      <c r="DD11" s="64">
        <v>4</v>
      </c>
      <c r="DE11" s="64"/>
      <c r="DF11" s="9"/>
      <c r="DG11" s="9"/>
      <c r="DO11" s="2" t="s">
        <v>7</v>
      </c>
      <c r="DP11" s="11">
        <f t="shared" si="1"/>
        <v>106</v>
      </c>
      <c r="DQ11" s="2">
        <f t="shared" si="2"/>
        <v>12</v>
      </c>
      <c r="DR11" s="2">
        <f t="shared" si="0"/>
        <v>5</v>
      </c>
      <c r="DS11" s="2">
        <f t="shared" si="3"/>
        <v>8</v>
      </c>
      <c r="DT11" s="1">
        <f t="shared" si="4"/>
        <v>25</v>
      </c>
      <c r="DU11" s="15">
        <f t="shared" si="5"/>
        <v>0.23584905660377359</v>
      </c>
    </row>
    <row r="12" spans="1:133" ht="13.8">
      <c r="A12" s="2" t="s">
        <v>8</v>
      </c>
      <c r="B12" s="5">
        <v>21</v>
      </c>
      <c r="C12" s="5">
        <v>7</v>
      </c>
      <c r="D12" s="5">
        <v>11</v>
      </c>
      <c r="E12" s="5">
        <v>3</v>
      </c>
      <c r="F12" s="5">
        <v>26</v>
      </c>
      <c r="G12" s="5">
        <v>1</v>
      </c>
      <c r="H12" s="5">
        <v>5</v>
      </c>
      <c r="I12" s="5">
        <v>1</v>
      </c>
      <c r="J12" s="5">
        <v>20</v>
      </c>
      <c r="K12" s="80">
        <v>1</v>
      </c>
      <c r="L12" s="79">
        <v>4</v>
      </c>
      <c r="M12" s="79">
        <v>34</v>
      </c>
      <c r="N12" s="5">
        <v>17</v>
      </c>
      <c r="O12" s="5">
        <v>23</v>
      </c>
      <c r="P12" s="5">
        <v>2</v>
      </c>
      <c r="Q12" s="60">
        <v>10</v>
      </c>
      <c r="R12" s="5">
        <v>2</v>
      </c>
      <c r="S12" s="79">
        <v>4</v>
      </c>
      <c r="T12" s="79">
        <v>4</v>
      </c>
      <c r="U12" s="5">
        <v>3</v>
      </c>
      <c r="V12" s="5">
        <v>10</v>
      </c>
      <c r="W12" s="78">
        <v>3</v>
      </c>
      <c r="X12" s="5"/>
      <c r="Y12" s="5">
        <v>19</v>
      </c>
      <c r="Z12" s="5">
        <v>1</v>
      </c>
      <c r="AA12" s="5">
        <v>8</v>
      </c>
      <c r="AB12" s="5">
        <v>2</v>
      </c>
      <c r="AC12" s="5">
        <v>12</v>
      </c>
      <c r="AD12" s="60">
        <v>47</v>
      </c>
      <c r="AE12" s="5">
        <v>7</v>
      </c>
      <c r="AF12" s="5">
        <v>3</v>
      </c>
      <c r="AG12" s="60">
        <v>1</v>
      </c>
      <c r="AH12" s="5">
        <v>41</v>
      </c>
      <c r="AI12" s="5">
        <v>1</v>
      </c>
      <c r="AJ12" s="5">
        <v>24</v>
      </c>
      <c r="AK12" s="5">
        <v>8</v>
      </c>
      <c r="AL12" s="5">
        <v>17</v>
      </c>
      <c r="AM12" s="5">
        <v>7</v>
      </c>
      <c r="AN12" s="5">
        <v>20</v>
      </c>
      <c r="AO12" s="5">
        <v>12</v>
      </c>
      <c r="AP12" s="5">
        <v>11</v>
      </c>
      <c r="AQ12" s="78">
        <v>3</v>
      </c>
      <c r="AR12" s="78">
        <v>2</v>
      </c>
      <c r="AS12" s="5">
        <v>22</v>
      </c>
      <c r="AT12" s="79">
        <v>4</v>
      </c>
      <c r="AU12" s="5">
        <v>18</v>
      </c>
      <c r="AV12" s="79">
        <v>4</v>
      </c>
      <c r="AW12" s="78">
        <v>2</v>
      </c>
      <c r="AX12" s="78">
        <v>3</v>
      </c>
      <c r="AY12" s="5">
        <v>7</v>
      </c>
      <c r="AZ12" s="5">
        <v>1</v>
      </c>
      <c r="BA12" s="60">
        <v>11</v>
      </c>
      <c r="BB12" s="61">
        <v>1</v>
      </c>
      <c r="BC12" s="61">
        <v>8</v>
      </c>
      <c r="BD12" s="82">
        <v>2</v>
      </c>
      <c r="BE12" s="61">
        <v>1</v>
      </c>
      <c r="BF12" s="83">
        <v>13</v>
      </c>
      <c r="BG12" s="61">
        <v>13</v>
      </c>
      <c r="BH12" s="61">
        <v>1</v>
      </c>
      <c r="BI12" s="64" t="s">
        <v>87</v>
      </c>
      <c r="BJ12" s="61">
        <v>25</v>
      </c>
      <c r="BK12" s="64" t="s">
        <v>123</v>
      </c>
      <c r="BL12" s="64" t="s">
        <v>113</v>
      </c>
      <c r="BM12" s="64">
        <v>17</v>
      </c>
      <c r="BN12" s="64">
        <v>9</v>
      </c>
      <c r="BO12" s="64">
        <v>13</v>
      </c>
      <c r="BP12" s="64">
        <v>5</v>
      </c>
      <c r="BQ12" s="61">
        <v>1</v>
      </c>
      <c r="BR12" s="64">
        <v>1</v>
      </c>
      <c r="BS12" s="64">
        <v>5</v>
      </c>
      <c r="BT12" s="82">
        <v>4</v>
      </c>
      <c r="BU12" s="82">
        <v>4</v>
      </c>
      <c r="BV12" s="64">
        <v>47</v>
      </c>
      <c r="BW12" s="64">
        <v>27</v>
      </c>
      <c r="BX12" s="64">
        <v>1</v>
      </c>
      <c r="BY12" s="64">
        <v>29</v>
      </c>
      <c r="BZ12" s="64">
        <v>19</v>
      </c>
      <c r="CA12" s="64">
        <v>27</v>
      </c>
      <c r="CB12" s="64">
        <v>1</v>
      </c>
      <c r="CC12" s="64">
        <v>13</v>
      </c>
      <c r="CD12" s="64">
        <v>7</v>
      </c>
      <c r="CE12" s="82">
        <v>4</v>
      </c>
      <c r="CF12" s="82">
        <v>4</v>
      </c>
      <c r="CG12" s="82">
        <v>4</v>
      </c>
      <c r="CH12" s="82">
        <v>2</v>
      </c>
      <c r="CI12" s="82">
        <v>2</v>
      </c>
      <c r="CJ12" s="64">
        <v>1</v>
      </c>
      <c r="CK12" s="64">
        <v>5</v>
      </c>
      <c r="CL12" s="84">
        <v>11</v>
      </c>
      <c r="CM12" s="64">
        <v>1</v>
      </c>
      <c r="CN12" s="64">
        <v>11</v>
      </c>
      <c r="CO12" s="64">
        <v>2</v>
      </c>
      <c r="CP12" s="61">
        <v>14</v>
      </c>
      <c r="CQ12" s="61">
        <v>13</v>
      </c>
      <c r="CR12" s="64">
        <v>14</v>
      </c>
      <c r="CS12" s="64">
        <v>8</v>
      </c>
      <c r="CT12" s="64">
        <v>2</v>
      </c>
      <c r="CU12" s="64">
        <v>1</v>
      </c>
      <c r="CV12" s="64">
        <v>8</v>
      </c>
      <c r="CW12" s="61">
        <v>4</v>
      </c>
      <c r="CX12" s="64">
        <v>32</v>
      </c>
      <c r="CY12" s="64">
        <v>55</v>
      </c>
      <c r="CZ12" s="64">
        <v>3</v>
      </c>
      <c r="DA12" s="64">
        <v>40</v>
      </c>
      <c r="DB12" s="64">
        <v>28</v>
      </c>
      <c r="DC12" s="84">
        <v>21</v>
      </c>
      <c r="DD12" s="64">
        <v>7</v>
      </c>
      <c r="DE12" s="61"/>
      <c r="DF12" s="9"/>
      <c r="DG12" s="9"/>
      <c r="DO12" s="2" t="s">
        <v>8</v>
      </c>
      <c r="DP12" s="11">
        <f t="shared" si="1"/>
        <v>106</v>
      </c>
      <c r="DQ12" s="2">
        <f t="shared" si="2"/>
        <v>10</v>
      </c>
      <c r="DR12" s="2">
        <f t="shared" si="0"/>
        <v>7</v>
      </c>
      <c r="DS12" s="2">
        <f t="shared" si="3"/>
        <v>11</v>
      </c>
      <c r="DT12" s="1">
        <f t="shared" si="4"/>
        <v>28</v>
      </c>
      <c r="DU12" s="15">
        <f t="shared" si="5"/>
        <v>0.26415094339622641</v>
      </c>
    </row>
    <row r="13" spans="1:133" ht="13.8">
      <c r="A13" s="2" t="s">
        <v>9</v>
      </c>
      <c r="B13" s="5">
        <v>5</v>
      </c>
      <c r="C13" s="5">
        <v>5</v>
      </c>
      <c r="D13" s="5">
        <v>74</v>
      </c>
      <c r="E13" s="79">
        <v>27</v>
      </c>
      <c r="F13" s="5">
        <v>50</v>
      </c>
      <c r="G13" s="5">
        <v>24</v>
      </c>
      <c r="H13" s="5">
        <v>58</v>
      </c>
      <c r="I13" s="5">
        <v>7</v>
      </c>
      <c r="J13" s="5">
        <v>9</v>
      </c>
      <c r="K13" s="80">
        <v>27</v>
      </c>
      <c r="L13" s="5">
        <v>14</v>
      </c>
      <c r="M13" s="79">
        <v>10</v>
      </c>
      <c r="N13" s="5">
        <v>52</v>
      </c>
      <c r="O13" s="5">
        <v>22</v>
      </c>
      <c r="P13" s="5">
        <v>10</v>
      </c>
      <c r="Q13" s="60">
        <v>39</v>
      </c>
      <c r="R13" s="5">
        <v>3</v>
      </c>
      <c r="S13" s="5">
        <v>14</v>
      </c>
      <c r="T13" s="5">
        <v>2</v>
      </c>
      <c r="U13" s="5">
        <v>7</v>
      </c>
      <c r="V13" s="89">
        <v>40</v>
      </c>
      <c r="W13" s="5">
        <v>41</v>
      </c>
      <c r="X13" s="5"/>
      <c r="Y13" s="5">
        <v>5</v>
      </c>
      <c r="Z13" s="5">
        <v>5</v>
      </c>
      <c r="AA13" s="79">
        <v>4</v>
      </c>
      <c r="AB13" s="5">
        <v>1</v>
      </c>
      <c r="AC13" s="5">
        <v>8</v>
      </c>
      <c r="AD13" s="81">
        <v>1</v>
      </c>
      <c r="AE13" s="5">
        <v>3</v>
      </c>
      <c r="AF13" s="78">
        <v>30</v>
      </c>
      <c r="AG13" s="81">
        <v>6</v>
      </c>
      <c r="AH13" s="5">
        <v>5</v>
      </c>
      <c r="AI13" s="5">
        <v>2</v>
      </c>
      <c r="AJ13" s="5">
        <v>36</v>
      </c>
      <c r="AK13" s="5">
        <v>82</v>
      </c>
      <c r="AL13" s="5">
        <v>20</v>
      </c>
      <c r="AM13" s="5">
        <v>18</v>
      </c>
      <c r="AN13" s="5">
        <v>16</v>
      </c>
      <c r="AO13" s="78">
        <v>2</v>
      </c>
      <c r="AP13" s="5">
        <v>1</v>
      </c>
      <c r="AQ13" s="5">
        <v>77</v>
      </c>
      <c r="AR13" s="5">
        <v>44</v>
      </c>
      <c r="AS13" s="78">
        <v>3</v>
      </c>
      <c r="AT13" s="5">
        <v>1</v>
      </c>
      <c r="AU13" s="78">
        <v>2</v>
      </c>
      <c r="AV13" s="5">
        <v>33</v>
      </c>
      <c r="AW13" s="5">
        <v>41</v>
      </c>
      <c r="AX13" s="5">
        <v>6</v>
      </c>
      <c r="AY13" s="78">
        <v>2</v>
      </c>
      <c r="AZ13" s="79">
        <v>4</v>
      </c>
      <c r="BA13" s="60">
        <v>22</v>
      </c>
      <c r="BB13" s="61">
        <v>1</v>
      </c>
      <c r="BC13" s="64">
        <v>4</v>
      </c>
      <c r="BD13" s="61">
        <v>5</v>
      </c>
      <c r="BE13" s="61">
        <v>9</v>
      </c>
      <c r="BF13" s="83">
        <v>27</v>
      </c>
      <c r="BG13" s="61">
        <v>6</v>
      </c>
      <c r="BH13" s="82">
        <v>2</v>
      </c>
      <c r="BI13" s="64" t="s">
        <v>89</v>
      </c>
      <c r="BJ13" s="64" t="s">
        <v>87</v>
      </c>
      <c r="BK13" s="64" t="s">
        <v>87</v>
      </c>
      <c r="BL13" s="64" t="s">
        <v>283</v>
      </c>
      <c r="BM13" s="64">
        <v>10</v>
      </c>
      <c r="BN13" s="61">
        <v>9</v>
      </c>
      <c r="BO13" s="61">
        <v>23</v>
      </c>
      <c r="BP13" s="64">
        <v>8</v>
      </c>
      <c r="BQ13" s="64">
        <v>25</v>
      </c>
      <c r="BR13" s="64">
        <v>8</v>
      </c>
      <c r="BS13" s="82">
        <v>4</v>
      </c>
      <c r="BT13" s="64">
        <v>25</v>
      </c>
      <c r="BU13" s="64">
        <v>9</v>
      </c>
      <c r="BV13" s="64">
        <v>8</v>
      </c>
      <c r="BW13" s="64">
        <v>29</v>
      </c>
      <c r="BX13" s="64">
        <v>24</v>
      </c>
      <c r="BY13" s="64">
        <v>26</v>
      </c>
      <c r="BZ13" s="64">
        <v>5</v>
      </c>
      <c r="CA13" s="82">
        <v>3</v>
      </c>
      <c r="CB13" s="61">
        <v>23</v>
      </c>
      <c r="CC13" s="82">
        <v>2</v>
      </c>
      <c r="CD13" s="64">
        <v>25</v>
      </c>
      <c r="CE13" s="64">
        <v>18</v>
      </c>
      <c r="CF13" s="64">
        <v>23</v>
      </c>
      <c r="CG13" s="82">
        <v>3</v>
      </c>
      <c r="CH13" s="64">
        <v>70</v>
      </c>
      <c r="CI13" s="82">
        <v>4</v>
      </c>
      <c r="CJ13" s="64">
        <v>7</v>
      </c>
      <c r="CK13" s="64">
        <v>10</v>
      </c>
      <c r="CL13" s="84">
        <v>15</v>
      </c>
      <c r="CM13" s="64">
        <v>5</v>
      </c>
      <c r="CN13" s="64">
        <v>4</v>
      </c>
      <c r="CO13" s="64">
        <v>1</v>
      </c>
      <c r="CP13" s="64">
        <v>27</v>
      </c>
      <c r="CQ13" s="64">
        <v>22</v>
      </c>
      <c r="CR13" s="64">
        <v>14</v>
      </c>
      <c r="CS13" s="64">
        <v>3</v>
      </c>
      <c r="CT13" s="61">
        <v>9</v>
      </c>
      <c r="CU13" s="64">
        <v>5</v>
      </c>
      <c r="CV13" s="64">
        <v>20</v>
      </c>
      <c r="CW13" s="61">
        <v>3</v>
      </c>
      <c r="CX13" s="64">
        <v>15</v>
      </c>
      <c r="CY13" s="64">
        <v>34</v>
      </c>
      <c r="CZ13" s="64">
        <v>1</v>
      </c>
      <c r="DA13" s="64">
        <v>118</v>
      </c>
      <c r="DB13" s="64">
        <v>1</v>
      </c>
      <c r="DC13" s="84">
        <v>6</v>
      </c>
      <c r="DD13" s="64">
        <v>1</v>
      </c>
      <c r="DE13" s="64"/>
      <c r="DF13" s="9"/>
      <c r="DG13" s="9"/>
      <c r="DO13" s="2" t="s">
        <v>9</v>
      </c>
      <c r="DP13" s="11">
        <f t="shared" si="1"/>
        <v>106</v>
      </c>
      <c r="DQ13" s="2">
        <f t="shared" si="2"/>
        <v>7</v>
      </c>
      <c r="DR13" s="2">
        <f t="shared" si="0"/>
        <v>7</v>
      </c>
      <c r="DS13" s="2">
        <f t="shared" si="3"/>
        <v>6</v>
      </c>
      <c r="DT13" s="1">
        <f t="shared" si="4"/>
        <v>20</v>
      </c>
      <c r="DU13" s="15">
        <f t="shared" si="5"/>
        <v>0.18867924528301888</v>
      </c>
    </row>
    <row r="14" spans="1:133" ht="13.8">
      <c r="A14" s="2" t="s">
        <v>10</v>
      </c>
      <c r="B14" s="5">
        <v>6</v>
      </c>
      <c r="C14" s="5">
        <v>51</v>
      </c>
      <c r="D14" s="5">
        <v>21</v>
      </c>
      <c r="E14" s="79">
        <v>24</v>
      </c>
      <c r="F14" s="5">
        <v>8</v>
      </c>
      <c r="G14" s="5">
        <v>33</v>
      </c>
      <c r="H14" s="5">
        <v>4</v>
      </c>
      <c r="I14" s="5">
        <v>4</v>
      </c>
      <c r="J14" s="5">
        <v>1</v>
      </c>
      <c r="K14" s="80">
        <v>5</v>
      </c>
      <c r="L14" s="5">
        <v>47</v>
      </c>
      <c r="M14" s="79">
        <v>20</v>
      </c>
      <c r="N14" s="5">
        <v>6</v>
      </c>
      <c r="O14" s="5">
        <v>19</v>
      </c>
      <c r="P14" s="5">
        <v>13</v>
      </c>
      <c r="Q14" s="60">
        <v>1</v>
      </c>
      <c r="R14" s="5">
        <v>17</v>
      </c>
      <c r="S14" s="5">
        <v>3</v>
      </c>
      <c r="T14" s="5">
        <v>17</v>
      </c>
      <c r="U14" s="5">
        <v>1</v>
      </c>
      <c r="V14" s="79">
        <v>61</v>
      </c>
      <c r="W14" s="5">
        <v>2</v>
      </c>
      <c r="X14" s="5"/>
      <c r="Y14" s="5">
        <v>11</v>
      </c>
      <c r="Z14" s="5">
        <v>1</v>
      </c>
      <c r="AA14" s="5">
        <v>1</v>
      </c>
      <c r="AB14" s="5">
        <v>11</v>
      </c>
      <c r="AC14" s="5">
        <v>5</v>
      </c>
      <c r="AD14" s="60">
        <v>20</v>
      </c>
      <c r="AE14" s="5">
        <v>54</v>
      </c>
      <c r="AF14" s="5">
        <v>7</v>
      </c>
      <c r="AG14" s="60">
        <v>1</v>
      </c>
      <c r="AH14" s="5">
        <v>18</v>
      </c>
      <c r="AI14" s="5">
        <v>6</v>
      </c>
      <c r="AJ14" s="5">
        <v>5</v>
      </c>
      <c r="AK14" s="5">
        <v>7</v>
      </c>
      <c r="AL14" s="5">
        <v>5</v>
      </c>
      <c r="AM14" s="5">
        <v>34</v>
      </c>
      <c r="AN14" s="5">
        <v>1</v>
      </c>
      <c r="AO14" s="5">
        <v>17</v>
      </c>
      <c r="AP14" s="5">
        <v>13</v>
      </c>
      <c r="AQ14" s="5">
        <v>34</v>
      </c>
      <c r="AR14" s="5">
        <v>1</v>
      </c>
      <c r="AS14" s="5">
        <v>6</v>
      </c>
      <c r="AT14" s="5">
        <v>34</v>
      </c>
      <c r="AU14" s="5">
        <v>10</v>
      </c>
      <c r="AV14" s="5">
        <v>10</v>
      </c>
      <c r="AW14" s="5">
        <v>13</v>
      </c>
      <c r="AX14" s="5">
        <v>1</v>
      </c>
      <c r="AY14" s="5">
        <v>5</v>
      </c>
      <c r="AZ14" s="5">
        <v>1</v>
      </c>
      <c r="BA14" s="60">
        <v>16</v>
      </c>
      <c r="BB14" s="61">
        <v>29</v>
      </c>
      <c r="BC14" s="61">
        <v>10</v>
      </c>
      <c r="BD14" s="61">
        <v>14</v>
      </c>
      <c r="BE14" s="61">
        <v>35</v>
      </c>
      <c r="BF14" s="83">
        <v>8</v>
      </c>
      <c r="BG14" s="61">
        <v>18</v>
      </c>
      <c r="BH14" s="61">
        <v>5</v>
      </c>
      <c r="BI14" s="61">
        <v>2</v>
      </c>
      <c r="BJ14" s="64" t="s">
        <v>87</v>
      </c>
      <c r="BK14" s="64" t="s">
        <v>123</v>
      </c>
      <c r="BL14" s="64" t="s">
        <v>87</v>
      </c>
      <c r="BM14" s="64">
        <v>7</v>
      </c>
      <c r="BN14" s="64">
        <v>1</v>
      </c>
      <c r="BO14" s="64">
        <v>77</v>
      </c>
      <c r="BP14" s="64">
        <v>16</v>
      </c>
      <c r="BQ14" s="64">
        <v>6</v>
      </c>
      <c r="BR14" s="64">
        <v>17</v>
      </c>
      <c r="BS14" s="64">
        <v>1</v>
      </c>
      <c r="BT14" s="64">
        <v>15</v>
      </c>
      <c r="BU14" s="64">
        <v>20</v>
      </c>
      <c r="BV14" s="82">
        <v>2</v>
      </c>
      <c r="BW14" s="82">
        <v>2</v>
      </c>
      <c r="BX14" s="64">
        <v>6</v>
      </c>
      <c r="BY14" s="82">
        <v>3</v>
      </c>
      <c r="BZ14" s="64">
        <v>1</v>
      </c>
      <c r="CA14" s="64">
        <v>6</v>
      </c>
      <c r="CB14" s="82">
        <v>2</v>
      </c>
      <c r="CC14" s="61">
        <v>11</v>
      </c>
      <c r="CD14" s="64">
        <v>12</v>
      </c>
      <c r="CE14" s="64">
        <v>5</v>
      </c>
      <c r="CF14" s="61">
        <v>1</v>
      </c>
      <c r="CG14" s="64">
        <v>5</v>
      </c>
      <c r="CH14" s="82">
        <v>3</v>
      </c>
      <c r="CI14" s="82">
        <v>2</v>
      </c>
      <c r="CJ14" s="64">
        <v>7</v>
      </c>
      <c r="CK14" s="61">
        <v>16</v>
      </c>
      <c r="CL14" s="84">
        <v>1</v>
      </c>
      <c r="CM14" s="64">
        <v>10</v>
      </c>
      <c r="CN14" s="64">
        <v>2</v>
      </c>
      <c r="CO14" s="64">
        <v>5</v>
      </c>
      <c r="CP14" s="61">
        <v>14</v>
      </c>
      <c r="CQ14" s="64">
        <v>18</v>
      </c>
      <c r="CR14" s="64">
        <v>6</v>
      </c>
      <c r="CS14" s="64">
        <v>2</v>
      </c>
      <c r="CT14" s="64">
        <v>27</v>
      </c>
      <c r="CU14" s="64">
        <v>11</v>
      </c>
      <c r="CV14" s="64">
        <v>2</v>
      </c>
      <c r="CW14" s="64">
        <v>1</v>
      </c>
      <c r="CX14" s="64">
        <v>1</v>
      </c>
      <c r="CY14" s="64">
        <v>3</v>
      </c>
      <c r="CZ14" s="61">
        <v>5</v>
      </c>
      <c r="DA14" s="64">
        <v>1</v>
      </c>
      <c r="DB14" s="64">
        <v>2</v>
      </c>
      <c r="DC14" s="83">
        <v>5</v>
      </c>
      <c r="DD14" s="64">
        <v>4</v>
      </c>
      <c r="DE14" s="64"/>
      <c r="DF14" s="9"/>
      <c r="DG14" s="9"/>
      <c r="DO14" s="2" t="s">
        <v>10</v>
      </c>
      <c r="DP14" s="11">
        <f t="shared" si="1"/>
        <v>106</v>
      </c>
      <c r="DQ14" s="2">
        <f t="shared" si="2"/>
        <v>10</v>
      </c>
      <c r="DR14" s="2">
        <f t="shared" si="0"/>
        <v>4</v>
      </c>
      <c r="DS14" s="2">
        <f t="shared" si="3"/>
        <v>3</v>
      </c>
      <c r="DT14" s="1">
        <f t="shared" si="4"/>
        <v>17</v>
      </c>
      <c r="DU14" s="15">
        <f t="shared" si="5"/>
        <v>0.16037735849056603</v>
      </c>
    </row>
    <row r="15" spans="1:133" ht="13.8">
      <c r="A15" s="2" t="s">
        <v>11</v>
      </c>
      <c r="B15" s="5">
        <v>2</v>
      </c>
      <c r="C15" s="5">
        <v>5</v>
      </c>
      <c r="D15" s="5">
        <v>9</v>
      </c>
      <c r="E15" s="5">
        <v>12</v>
      </c>
      <c r="F15" s="5">
        <v>2</v>
      </c>
      <c r="G15" s="5">
        <v>44</v>
      </c>
      <c r="H15" s="5">
        <v>6</v>
      </c>
      <c r="I15" s="5">
        <v>3</v>
      </c>
      <c r="J15" s="5">
        <v>2</v>
      </c>
      <c r="K15" s="80">
        <v>16</v>
      </c>
      <c r="L15" s="5">
        <v>25</v>
      </c>
      <c r="M15" s="79">
        <v>1</v>
      </c>
      <c r="N15" s="5">
        <v>10</v>
      </c>
      <c r="O15" s="5">
        <v>3</v>
      </c>
      <c r="P15" s="5">
        <v>2</v>
      </c>
      <c r="Q15" s="60">
        <v>16</v>
      </c>
      <c r="R15" s="5">
        <v>34</v>
      </c>
      <c r="S15" s="5">
        <v>61</v>
      </c>
      <c r="T15" s="5">
        <v>16</v>
      </c>
      <c r="U15" s="5">
        <v>3</v>
      </c>
      <c r="V15" s="5">
        <v>19</v>
      </c>
      <c r="W15" s="5">
        <v>1</v>
      </c>
      <c r="X15" s="5"/>
      <c r="Y15" s="5">
        <v>6</v>
      </c>
      <c r="Z15" s="5">
        <v>27</v>
      </c>
      <c r="AA15" s="5">
        <v>6</v>
      </c>
      <c r="AB15" s="5">
        <v>21</v>
      </c>
      <c r="AC15" s="5">
        <v>2</v>
      </c>
      <c r="AD15" s="60">
        <v>36</v>
      </c>
      <c r="AE15" s="5">
        <v>1</v>
      </c>
      <c r="AF15" s="5">
        <v>5</v>
      </c>
      <c r="AG15" s="60">
        <v>1</v>
      </c>
      <c r="AH15" s="5">
        <v>9</v>
      </c>
      <c r="AI15" s="5">
        <v>2</v>
      </c>
      <c r="AJ15" s="78">
        <v>2</v>
      </c>
      <c r="AK15" s="5">
        <v>9</v>
      </c>
      <c r="AL15" s="5">
        <v>57</v>
      </c>
      <c r="AM15" s="5">
        <v>13</v>
      </c>
      <c r="AN15" s="5">
        <v>48</v>
      </c>
      <c r="AO15" s="5">
        <v>25</v>
      </c>
      <c r="AP15" s="5">
        <v>1</v>
      </c>
      <c r="AQ15" s="78">
        <v>3</v>
      </c>
      <c r="AR15" s="5">
        <v>5</v>
      </c>
      <c r="AS15" s="79">
        <v>4</v>
      </c>
      <c r="AT15" s="78">
        <v>2</v>
      </c>
      <c r="AU15" s="5">
        <v>45</v>
      </c>
      <c r="AV15" s="5">
        <v>1</v>
      </c>
      <c r="AW15" s="5">
        <v>18</v>
      </c>
      <c r="AX15" s="79">
        <v>4</v>
      </c>
      <c r="AY15" s="5">
        <v>1</v>
      </c>
      <c r="AZ15" s="79">
        <v>4</v>
      </c>
      <c r="BA15" s="60">
        <v>1</v>
      </c>
      <c r="BB15" s="61">
        <v>11</v>
      </c>
      <c r="BC15" s="61">
        <v>6</v>
      </c>
      <c r="BD15" s="61">
        <v>1</v>
      </c>
      <c r="BE15" s="61">
        <v>66</v>
      </c>
      <c r="BF15" s="83">
        <v>7</v>
      </c>
      <c r="BG15" s="61">
        <v>7</v>
      </c>
      <c r="BH15" s="82">
        <v>3</v>
      </c>
      <c r="BI15" s="64" t="s">
        <v>284</v>
      </c>
      <c r="BJ15" s="64" t="s">
        <v>155</v>
      </c>
      <c r="BK15" s="64" t="s">
        <v>166</v>
      </c>
      <c r="BL15" s="64" t="s">
        <v>285</v>
      </c>
      <c r="BM15" s="64">
        <v>13</v>
      </c>
      <c r="BN15" s="64">
        <v>7</v>
      </c>
      <c r="BO15" s="64">
        <v>1</v>
      </c>
      <c r="BP15" s="64">
        <v>40</v>
      </c>
      <c r="BQ15" s="61">
        <v>2</v>
      </c>
      <c r="BR15" s="64">
        <v>7</v>
      </c>
      <c r="BS15" s="64">
        <v>75</v>
      </c>
      <c r="BT15" s="64">
        <v>1</v>
      </c>
      <c r="BU15" s="64">
        <v>24</v>
      </c>
      <c r="BV15" s="64">
        <v>34</v>
      </c>
      <c r="BW15" s="64">
        <v>7</v>
      </c>
      <c r="BX15" s="64">
        <v>46</v>
      </c>
      <c r="BY15" s="64">
        <v>7</v>
      </c>
      <c r="BZ15" s="82">
        <v>3</v>
      </c>
      <c r="CA15" s="82">
        <v>3</v>
      </c>
      <c r="CB15" s="64">
        <v>10</v>
      </c>
      <c r="CC15" s="64">
        <v>5</v>
      </c>
      <c r="CD15" s="61">
        <v>14</v>
      </c>
      <c r="CE15" s="64">
        <v>1</v>
      </c>
      <c r="CF15" s="82">
        <v>3</v>
      </c>
      <c r="CG15" s="64">
        <v>11</v>
      </c>
      <c r="CH15" s="82">
        <v>4</v>
      </c>
      <c r="CI15" s="82">
        <v>2</v>
      </c>
      <c r="CJ15" s="64">
        <v>18</v>
      </c>
      <c r="CK15" s="64">
        <v>7</v>
      </c>
      <c r="CL15" s="84">
        <v>13</v>
      </c>
      <c r="CM15" s="64">
        <v>4</v>
      </c>
      <c r="CN15" s="64">
        <v>7</v>
      </c>
      <c r="CO15" s="64">
        <v>30</v>
      </c>
      <c r="CP15" s="64">
        <v>1</v>
      </c>
      <c r="CQ15" s="64">
        <v>25</v>
      </c>
      <c r="CR15" s="64">
        <v>8</v>
      </c>
      <c r="CS15" s="61">
        <v>19</v>
      </c>
      <c r="CT15" s="61">
        <v>5</v>
      </c>
      <c r="CU15" s="90"/>
      <c r="CV15" s="64">
        <v>9</v>
      </c>
      <c r="CW15" s="64">
        <v>38</v>
      </c>
      <c r="CX15" s="61">
        <v>5</v>
      </c>
      <c r="CY15" s="64">
        <v>1</v>
      </c>
      <c r="CZ15" s="64">
        <v>2</v>
      </c>
      <c r="DA15" s="64">
        <v>19</v>
      </c>
      <c r="DB15" s="64">
        <v>41</v>
      </c>
      <c r="DC15" s="83">
        <v>7</v>
      </c>
      <c r="DD15" s="90"/>
      <c r="DE15" s="64"/>
      <c r="DF15" s="9"/>
      <c r="DG15" s="9"/>
      <c r="DO15" s="2" t="s">
        <v>11</v>
      </c>
      <c r="DP15" s="11">
        <f t="shared" si="1"/>
        <v>104</v>
      </c>
      <c r="DQ15" s="2">
        <f t="shared" si="2"/>
        <v>11</v>
      </c>
      <c r="DR15" s="2">
        <f t="shared" si="0"/>
        <v>8</v>
      </c>
      <c r="DS15" s="2">
        <f>COUNTIF(B15:DE15,"4")</f>
        <v>5</v>
      </c>
      <c r="DT15" s="1">
        <f>SUM(DQ15:DS15)</f>
        <v>24</v>
      </c>
      <c r="DU15" s="15">
        <f t="shared" si="5"/>
        <v>0.23076923076923078</v>
      </c>
    </row>
    <row r="16" spans="1:133" ht="13.8">
      <c r="A16" s="2"/>
      <c r="B16" s="77" t="s">
        <v>286</v>
      </c>
      <c r="C16" s="77" t="s">
        <v>286</v>
      </c>
      <c r="D16" s="77" t="s">
        <v>286</v>
      </c>
      <c r="E16" s="77" t="s">
        <v>286</v>
      </c>
      <c r="F16" s="77" t="s">
        <v>286</v>
      </c>
      <c r="G16" s="77" t="s">
        <v>286</v>
      </c>
      <c r="H16" s="77" t="s">
        <v>286</v>
      </c>
      <c r="I16" s="77" t="s">
        <v>286</v>
      </c>
      <c r="J16" s="77" t="s">
        <v>286</v>
      </c>
      <c r="K16" s="77" t="s">
        <v>286</v>
      </c>
      <c r="L16" s="77" t="s">
        <v>286</v>
      </c>
      <c r="M16" s="77" t="s">
        <v>286</v>
      </c>
      <c r="N16" s="77" t="s">
        <v>286</v>
      </c>
      <c r="O16" s="77" t="s">
        <v>286</v>
      </c>
      <c r="P16" s="77" t="s">
        <v>286</v>
      </c>
      <c r="Q16" s="77" t="s">
        <v>286</v>
      </c>
      <c r="R16" s="77" t="s">
        <v>287</v>
      </c>
      <c r="S16" s="77" t="s">
        <v>287</v>
      </c>
      <c r="T16" s="77" t="s">
        <v>287</v>
      </c>
      <c r="U16" s="77" t="s">
        <v>287</v>
      </c>
      <c r="V16" s="77" t="s">
        <v>287</v>
      </c>
      <c r="W16" s="77" t="s">
        <v>287</v>
      </c>
      <c r="X16" s="77" t="s">
        <v>287</v>
      </c>
      <c r="Y16" s="77" t="s">
        <v>287</v>
      </c>
      <c r="AA16" s="7" t="s">
        <v>195</v>
      </c>
      <c r="AB16" s="7" t="s">
        <v>195</v>
      </c>
      <c r="AC16" s="77" t="s">
        <v>287</v>
      </c>
      <c r="AD16" s="7" t="s">
        <v>195</v>
      </c>
      <c r="AE16" s="77" t="s">
        <v>287</v>
      </c>
      <c r="AF16" s="7" t="s">
        <v>195</v>
      </c>
      <c r="AG16" s="7" t="s">
        <v>195</v>
      </c>
      <c r="AH16" s="77" t="s">
        <v>287</v>
      </c>
      <c r="AI16" s="7" t="s">
        <v>15</v>
      </c>
      <c r="AJ16" s="7" t="s">
        <v>15</v>
      </c>
      <c r="AK16" s="7" t="s">
        <v>15</v>
      </c>
      <c r="AL16" s="7" t="s">
        <v>15</v>
      </c>
      <c r="AM16" s="7" t="s">
        <v>15</v>
      </c>
      <c r="AN16" s="7" t="s">
        <v>15</v>
      </c>
      <c r="AO16" s="7" t="s">
        <v>15</v>
      </c>
      <c r="AP16" s="7" t="s">
        <v>15</v>
      </c>
      <c r="AQ16" s="7" t="s">
        <v>15</v>
      </c>
      <c r="AR16" s="7" t="s">
        <v>15</v>
      </c>
      <c r="AS16" s="7" t="s">
        <v>15</v>
      </c>
      <c r="AT16" s="7" t="s">
        <v>15</v>
      </c>
      <c r="AU16" s="7" t="s">
        <v>195</v>
      </c>
      <c r="AV16" s="7" t="s">
        <v>195</v>
      </c>
      <c r="AW16" s="7" t="s">
        <v>195</v>
      </c>
      <c r="AX16" s="7" t="s">
        <v>195</v>
      </c>
      <c r="AY16" s="7" t="s">
        <v>195</v>
      </c>
      <c r="AZ16" s="7" t="s">
        <v>195</v>
      </c>
      <c r="BA16" s="7" t="s">
        <v>195</v>
      </c>
      <c r="BB16" s="7" t="s">
        <v>195</v>
      </c>
      <c r="BC16" s="7" t="s">
        <v>14</v>
      </c>
      <c r="BD16" s="7" t="s">
        <v>14</v>
      </c>
      <c r="BE16" s="77" t="s">
        <v>288</v>
      </c>
      <c r="BF16" s="7" t="s">
        <v>14</v>
      </c>
      <c r="BG16" s="77" t="s">
        <v>288</v>
      </c>
      <c r="BH16" s="7" t="s">
        <v>14</v>
      </c>
      <c r="BI16" s="7" t="s">
        <v>14</v>
      </c>
      <c r="BJ16" s="7" t="s">
        <v>14</v>
      </c>
      <c r="BK16" s="91" t="s">
        <v>289</v>
      </c>
      <c r="BL16" s="91" t="s">
        <v>289</v>
      </c>
      <c r="BM16" s="91" t="s">
        <v>289</v>
      </c>
      <c r="BN16" s="91" t="s">
        <v>289</v>
      </c>
      <c r="BO16" s="91" t="s">
        <v>289</v>
      </c>
      <c r="BP16" s="91" t="s">
        <v>289</v>
      </c>
      <c r="BQ16" s="91" t="s">
        <v>289</v>
      </c>
      <c r="BR16" s="91" t="s">
        <v>289</v>
      </c>
      <c r="BS16" s="91" t="s">
        <v>289</v>
      </c>
      <c r="BT16" s="91" t="s">
        <v>289</v>
      </c>
      <c r="BU16" s="91" t="s">
        <v>289</v>
      </c>
      <c r="BV16" s="91" t="s">
        <v>289</v>
      </c>
      <c r="BW16" s="91" t="s">
        <v>290</v>
      </c>
      <c r="BX16" s="91" t="s">
        <v>290</v>
      </c>
      <c r="BY16" s="91" t="s">
        <v>290</v>
      </c>
      <c r="BZ16" s="91" t="s">
        <v>290</v>
      </c>
      <c r="CA16" s="91" t="s">
        <v>290</v>
      </c>
      <c r="CB16" s="91" t="s">
        <v>290</v>
      </c>
      <c r="CC16" s="91" t="s">
        <v>290</v>
      </c>
      <c r="CD16" s="91" t="s">
        <v>290</v>
      </c>
      <c r="CE16" s="7" t="s">
        <v>15</v>
      </c>
      <c r="CF16" s="77" t="s">
        <v>291</v>
      </c>
      <c r="CG16" s="7" t="s">
        <v>15</v>
      </c>
      <c r="CH16" s="7" t="s">
        <v>15</v>
      </c>
      <c r="CI16" s="7" t="s">
        <v>15</v>
      </c>
      <c r="CJ16" s="7" t="s">
        <v>15</v>
      </c>
      <c r="CK16" s="7" t="s">
        <v>15</v>
      </c>
      <c r="CL16" s="7" t="s">
        <v>15</v>
      </c>
      <c r="CM16" s="7" t="s">
        <v>15</v>
      </c>
      <c r="CN16" s="7" t="s">
        <v>15</v>
      </c>
      <c r="CO16" s="7" t="s">
        <v>15</v>
      </c>
      <c r="CP16" s="7" t="s">
        <v>15</v>
      </c>
      <c r="CQ16" s="7" t="s">
        <v>15</v>
      </c>
      <c r="CR16" s="7" t="s">
        <v>15</v>
      </c>
      <c r="CS16" s="7" t="s">
        <v>15</v>
      </c>
      <c r="CT16" s="7" t="s">
        <v>15</v>
      </c>
      <c r="CU16" s="7" t="s">
        <v>15</v>
      </c>
      <c r="CV16" s="21" t="s">
        <v>16</v>
      </c>
      <c r="CW16" s="21" t="s">
        <v>16</v>
      </c>
      <c r="CX16" s="21" t="s">
        <v>16</v>
      </c>
      <c r="CY16" s="21" t="s">
        <v>16</v>
      </c>
      <c r="CZ16" s="21" t="s">
        <v>16</v>
      </c>
      <c r="DA16" s="21" t="s">
        <v>16</v>
      </c>
      <c r="DB16" s="21" t="s">
        <v>16</v>
      </c>
      <c r="DC16" s="21" t="s">
        <v>16</v>
      </c>
      <c r="DD16" s="21" t="s">
        <v>16</v>
      </c>
      <c r="DE16" s="9"/>
      <c r="DF16" s="11">
        <f>COUNTA(B16:DE16)</f>
        <v>106</v>
      </c>
      <c r="DG16" s="9"/>
      <c r="DQ16" s="17">
        <v>2</v>
      </c>
      <c r="DR16" s="17">
        <v>3</v>
      </c>
      <c r="DS16" s="17">
        <v>4</v>
      </c>
      <c r="DU16" s="15"/>
    </row>
    <row r="17" spans="1:125" ht="13.8">
      <c r="A17" s="23" t="s">
        <v>39</v>
      </c>
      <c r="B17" s="78">
        <v>1</v>
      </c>
      <c r="C17" s="79">
        <v>35</v>
      </c>
      <c r="D17" s="78">
        <v>7</v>
      </c>
      <c r="E17" s="79">
        <v>7</v>
      </c>
      <c r="F17" s="78">
        <v>2</v>
      </c>
      <c r="G17" s="78">
        <v>3</v>
      </c>
      <c r="H17" s="78">
        <v>24</v>
      </c>
      <c r="I17" s="78">
        <v>1</v>
      </c>
      <c r="J17" s="78">
        <v>72</v>
      </c>
      <c r="K17" s="78">
        <v>50</v>
      </c>
      <c r="L17" s="78">
        <v>87</v>
      </c>
      <c r="M17" s="78">
        <v>2</v>
      </c>
      <c r="N17" s="78">
        <v>16</v>
      </c>
      <c r="O17" s="78">
        <v>6</v>
      </c>
      <c r="P17" s="78">
        <v>2</v>
      </c>
      <c r="Q17" s="81">
        <v>36</v>
      </c>
      <c r="R17" s="81">
        <v>24</v>
      </c>
      <c r="S17" s="78">
        <v>1</v>
      </c>
      <c r="T17" s="78">
        <v>5</v>
      </c>
      <c r="U17" s="78">
        <v>1</v>
      </c>
      <c r="V17" s="79">
        <v>1</v>
      </c>
      <c r="W17" s="78">
        <v>2</v>
      </c>
      <c r="X17" s="79">
        <v>12</v>
      </c>
      <c r="Y17" s="78">
        <v>12</v>
      </c>
      <c r="Z17" s="78"/>
      <c r="AA17" s="78">
        <v>13</v>
      </c>
      <c r="AB17" s="78">
        <v>20</v>
      </c>
      <c r="AC17" s="78">
        <v>2</v>
      </c>
      <c r="AD17" s="81">
        <v>15</v>
      </c>
      <c r="AE17" s="78">
        <v>1</v>
      </c>
      <c r="AF17" s="78">
        <v>17</v>
      </c>
      <c r="AG17" s="5">
        <v>22</v>
      </c>
      <c r="AH17" s="5">
        <v>5</v>
      </c>
      <c r="AI17" s="78">
        <v>3</v>
      </c>
      <c r="AJ17" s="92">
        <v>11</v>
      </c>
      <c r="AK17" s="5">
        <v>11</v>
      </c>
      <c r="AL17" s="5">
        <v>2</v>
      </c>
      <c r="AM17" s="78">
        <v>2</v>
      </c>
      <c r="AN17" s="5">
        <v>21</v>
      </c>
      <c r="AO17" s="5">
        <v>1</v>
      </c>
      <c r="AP17" s="79">
        <v>4</v>
      </c>
      <c r="AQ17" s="5">
        <v>39</v>
      </c>
      <c r="AR17" s="60">
        <v>5</v>
      </c>
      <c r="AS17" s="78">
        <v>3</v>
      </c>
      <c r="AT17" s="5">
        <v>11</v>
      </c>
      <c r="AU17" s="5">
        <v>2</v>
      </c>
      <c r="AV17" s="5">
        <v>5</v>
      </c>
      <c r="AW17" s="5">
        <v>9</v>
      </c>
      <c r="AX17" s="5">
        <v>1</v>
      </c>
      <c r="AY17" s="5">
        <v>11</v>
      </c>
      <c r="AZ17" s="5">
        <v>18</v>
      </c>
      <c r="BA17" s="79">
        <v>4</v>
      </c>
      <c r="BB17" s="5">
        <v>5</v>
      </c>
      <c r="BC17" s="5">
        <v>9</v>
      </c>
      <c r="BD17" s="78">
        <v>3</v>
      </c>
      <c r="BE17" s="5">
        <v>17</v>
      </c>
      <c r="BF17" s="5">
        <v>18</v>
      </c>
      <c r="BG17" s="5">
        <v>25</v>
      </c>
      <c r="BH17" s="5">
        <v>1</v>
      </c>
      <c r="BI17" s="5">
        <v>47</v>
      </c>
      <c r="BJ17" s="62" t="s">
        <v>241</v>
      </c>
      <c r="BK17" s="78">
        <v>2</v>
      </c>
      <c r="BL17" s="5">
        <v>14</v>
      </c>
      <c r="BM17" s="64">
        <v>1</v>
      </c>
      <c r="BN17" s="64">
        <v>30</v>
      </c>
      <c r="BO17" s="78">
        <v>2</v>
      </c>
      <c r="BP17" s="78">
        <v>2</v>
      </c>
      <c r="BQ17" s="64">
        <v>29</v>
      </c>
      <c r="BR17" s="61">
        <v>1</v>
      </c>
      <c r="BS17" s="64">
        <v>30</v>
      </c>
      <c r="BT17" s="78">
        <v>2</v>
      </c>
      <c r="BU17" s="64">
        <v>14</v>
      </c>
      <c r="BV17" s="61">
        <v>24</v>
      </c>
      <c r="BW17" s="78">
        <v>3</v>
      </c>
      <c r="BX17" s="78">
        <v>2</v>
      </c>
      <c r="BY17" s="61">
        <v>9</v>
      </c>
      <c r="BZ17" s="64">
        <v>58</v>
      </c>
      <c r="CA17" s="78">
        <v>2</v>
      </c>
      <c r="CB17" s="64">
        <v>8</v>
      </c>
      <c r="CC17" s="78">
        <v>2</v>
      </c>
      <c r="CD17" s="78">
        <v>2</v>
      </c>
      <c r="CE17" s="61">
        <v>34</v>
      </c>
      <c r="CF17" s="61">
        <v>53</v>
      </c>
      <c r="CG17" s="61">
        <v>12</v>
      </c>
      <c r="CH17" s="64">
        <v>35</v>
      </c>
      <c r="CI17" s="61">
        <v>19</v>
      </c>
      <c r="CJ17" s="78">
        <v>4</v>
      </c>
      <c r="CK17" s="82">
        <v>3</v>
      </c>
      <c r="CL17" s="64">
        <v>5</v>
      </c>
      <c r="CM17" s="64">
        <v>5</v>
      </c>
      <c r="CN17" s="64">
        <v>5</v>
      </c>
      <c r="CO17" s="64">
        <v>27</v>
      </c>
      <c r="CP17" s="64">
        <v>51</v>
      </c>
      <c r="CQ17" s="64">
        <v>5</v>
      </c>
      <c r="CR17" s="64">
        <v>10</v>
      </c>
      <c r="CS17" s="61">
        <v>11</v>
      </c>
      <c r="CT17" s="64">
        <v>4</v>
      </c>
      <c r="CU17" s="64">
        <v>1</v>
      </c>
      <c r="CV17" s="64">
        <v>1</v>
      </c>
      <c r="CW17" s="64">
        <v>9</v>
      </c>
      <c r="CX17" s="61">
        <v>2</v>
      </c>
      <c r="CY17" s="64">
        <v>13</v>
      </c>
      <c r="CZ17" s="61">
        <v>13</v>
      </c>
      <c r="DA17" s="64">
        <v>3</v>
      </c>
      <c r="DB17" s="64">
        <v>42</v>
      </c>
      <c r="DC17" s="64">
        <v>1</v>
      </c>
      <c r="DD17" s="64">
        <v>5</v>
      </c>
      <c r="DE17" s="64"/>
      <c r="DF17" s="13">
        <v>5</v>
      </c>
      <c r="DG17" s="9"/>
      <c r="DH17" s="1"/>
      <c r="DL17" s="10"/>
      <c r="DM17" s="1"/>
      <c r="DO17" s="2" t="s">
        <v>292</v>
      </c>
      <c r="DP17" s="11">
        <f t="shared" ref="DP17:DP28" si="6">COUNTA(B17:DE17)</f>
        <v>106</v>
      </c>
      <c r="DQ17" s="2">
        <f t="shared" ref="DQ17:DQ28" si="7">COUNTIF(B17:DE17,"2")</f>
        <v>17</v>
      </c>
      <c r="DR17" s="2">
        <f t="shared" ref="DR17:DR28" si="8">COUNTIF(B17:DE17,"3")</f>
        <v>7</v>
      </c>
      <c r="DS17" s="2">
        <f>COUNTIF(B17:DE17,"4")</f>
        <v>4</v>
      </c>
      <c r="DT17" s="1">
        <f>SUM(DQ17:DS17)</f>
        <v>28</v>
      </c>
      <c r="DU17" s="15">
        <f>DT17/DP17</f>
        <v>0.26415094339622641</v>
      </c>
    </row>
    <row r="18" spans="1:125" ht="13.8">
      <c r="A18" s="23" t="s">
        <v>40</v>
      </c>
      <c r="B18" s="78">
        <v>1</v>
      </c>
      <c r="C18" s="79">
        <v>18</v>
      </c>
      <c r="D18" s="78">
        <v>1</v>
      </c>
      <c r="E18" s="79">
        <v>9</v>
      </c>
      <c r="F18" s="78">
        <v>40</v>
      </c>
      <c r="G18" s="78">
        <v>8</v>
      </c>
      <c r="H18" s="78">
        <v>1</v>
      </c>
      <c r="I18" s="78">
        <v>65</v>
      </c>
      <c r="J18" s="78">
        <v>3</v>
      </c>
      <c r="K18" s="78">
        <v>12</v>
      </c>
      <c r="L18" s="79">
        <v>4</v>
      </c>
      <c r="M18" s="78">
        <v>5</v>
      </c>
      <c r="N18" s="78">
        <v>1</v>
      </c>
      <c r="O18" s="78">
        <v>9</v>
      </c>
      <c r="P18" s="78">
        <v>13</v>
      </c>
      <c r="Q18" s="81">
        <v>1</v>
      </c>
      <c r="R18" s="81">
        <v>94</v>
      </c>
      <c r="S18" s="78">
        <v>1</v>
      </c>
      <c r="T18" s="78">
        <v>3</v>
      </c>
      <c r="U18" s="78">
        <v>11</v>
      </c>
      <c r="V18" s="79">
        <v>8</v>
      </c>
      <c r="W18" s="78">
        <v>3</v>
      </c>
      <c r="X18" s="79">
        <v>4</v>
      </c>
      <c r="Y18" s="78">
        <v>8</v>
      </c>
      <c r="Z18" s="78"/>
      <c r="AA18" s="78">
        <v>24</v>
      </c>
      <c r="AB18" s="78">
        <v>6</v>
      </c>
      <c r="AC18" s="78">
        <v>89</v>
      </c>
      <c r="AD18" s="81">
        <v>7</v>
      </c>
      <c r="AE18" s="78">
        <v>11</v>
      </c>
      <c r="AF18" s="78">
        <v>59</v>
      </c>
      <c r="AG18" s="5">
        <v>5</v>
      </c>
      <c r="AH18" s="5">
        <v>16</v>
      </c>
      <c r="AI18" s="5">
        <v>19</v>
      </c>
      <c r="AJ18" s="92">
        <v>10</v>
      </c>
      <c r="AK18" s="5">
        <v>52</v>
      </c>
      <c r="AL18" s="78">
        <v>3</v>
      </c>
      <c r="AM18" s="5">
        <v>1</v>
      </c>
      <c r="AN18" s="5">
        <v>20</v>
      </c>
      <c r="AO18" s="5">
        <v>10</v>
      </c>
      <c r="AP18" s="5">
        <v>5</v>
      </c>
      <c r="AQ18" s="5">
        <v>8</v>
      </c>
      <c r="AR18" s="60">
        <v>38</v>
      </c>
      <c r="AS18" s="5">
        <v>1</v>
      </c>
      <c r="AT18" s="5">
        <v>7</v>
      </c>
      <c r="AU18" s="79">
        <v>4</v>
      </c>
      <c r="AV18" s="78">
        <v>3</v>
      </c>
      <c r="AW18" s="5">
        <v>60</v>
      </c>
      <c r="AX18" s="78">
        <v>3</v>
      </c>
      <c r="AY18" s="5">
        <v>7</v>
      </c>
      <c r="AZ18" s="5">
        <v>21</v>
      </c>
      <c r="BA18" s="5">
        <v>7</v>
      </c>
      <c r="BB18" s="5">
        <v>6</v>
      </c>
      <c r="BC18" s="5">
        <v>1</v>
      </c>
      <c r="BD18" s="61">
        <v>35</v>
      </c>
      <c r="BE18" s="5">
        <v>23</v>
      </c>
      <c r="BF18" s="5">
        <v>51</v>
      </c>
      <c r="BG18" s="5">
        <v>45</v>
      </c>
      <c r="BH18" s="5">
        <v>32</v>
      </c>
      <c r="BI18" s="62" t="s">
        <v>293</v>
      </c>
      <c r="BJ18" s="62" t="s">
        <v>201</v>
      </c>
      <c r="BK18" s="89">
        <v>22</v>
      </c>
      <c r="BL18" s="78">
        <v>3</v>
      </c>
      <c r="BM18" s="64">
        <v>1</v>
      </c>
      <c r="BN18" s="61">
        <v>18</v>
      </c>
      <c r="BO18" s="64">
        <v>1</v>
      </c>
      <c r="BP18" s="78">
        <v>2</v>
      </c>
      <c r="BQ18" s="82">
        <v>3</v>
      </c>
      <c r="BR18" s="64">
        <v>1</v>
      </c>
      <c r="BS18" s="64">
        <v>8</v>
      </c>
      <c r="BT18" s="64">
        <v>48</v>
      </c>
      <c r="BU18" s="78">
        <v>2</v>
      </c>
      <c r="BV18" s="61">
        <v>8</v>
      </c>
      <c r="BW18" s="61">
        <v>19</v>
      </c>
      <c r="BX18" s="64">
        <v>22</v>
      </c>
      <c r="BY18" s="64">
        <v>14</v>
      </c>
      <c r="BZ18" s="64">
        <v>10</v>
      </c>
      <c r="CA18" s="64">
        <v>18</v>
      </c>
      <c r="CB18" s="64">
        <v>43</v>
      </c>
      <c r="CC18" s="64">
        <v>7</v>
      </c>
      <c r="CD18" s="78">
        <v>3</v>
      </c>
      <c r="CE18" s="64">
        <v>7</v>
      </c>
      <c r="CF18" s="64">
        <v>28</v>
      </c>
      <c r="CG18" s="78">
        <v>2</v>
      </c>
      <c r="CH18" s="64">
        <v>1</v>
      </c>
      <c r="CI18" s="64">
        <v>5</v>
      </c>
      <c r="CJ18" s="61">
        <v>1</v>
      </c>
      <c r="CK18" s="82">
        <v>3</v>
      </c>
      <c r="CL18" s="64">
        <v>2</v>
      </c>
      <c r="CM18" s="64">
        <v>9</v>
      </c>
      <c r="CN18" s="61">
        <v>2</v>
      </c>
      <c r="CO18" s="61">
        <v>3</v>
      </c>
      <c r="CP18" s="64">
        <v>2</v>
      </c>
      <c r="CQ18" s="61">
        <v>8</v>
      </c>
      <c r="CR18" s="61">
        <v>27</v>
      </c>
      <c r="CS18" s="61">
        <v>27</v>
      </c>
      <c r="CT18" s="61">
        <v>6</v>
      </c>
      <c r="CU18" s="61">
        <v>33</v>
      </c>
      <c r="CV18" s="64">
        <v>16</v>
      </c>
      <c r="CW18" s="64">
        <v>5</v>
      </c>
      <c r="CX18" s="61">
        <v>1</v>
      </c>
      <c r="CY18" s="61">
        <v>3</v>
      </c>
      <c r="CZ18" s="64">
        <v>1</v>
      </c>
      <c r="DA18" s="64">
        <v>10</v>
      </c>
      <c r="DB18" s="64">
        <v>4</v>
      </c>
      <c r="DC18" s="64">
        <v>11</v>
      </c>
      <c r="DD18" s="64">
        <v>7</v>
      </c>
      <c r="DE18" s="61"/>
      <c r="DF18" s="9"/>
      <c r="DG18" s="9"/>
      <c r="DH18" s="1"/>
      <c r="DL18" s="10"/>
      <c r="DM18" s="1"/>
      <c r="DO18" s="2" t="s">
        <v>40</v>
      </c>
      <c r="DP18" s="11">
        <f t="shared" si="6"/>
        <v>106</v>
      </c>
      <c r="DQ18" s="2">
        <f t="shared" si="7"/>
        <v>6</v>
      </c>
      <c r="DR18" s="2">
        <f t="shared" si="8"/>
        <v>12</v>
      </c>
      <c r="DS18" s="2">
        <f t="shared" ref="DS18:DS28" si="9">COUNTIF(B18:DE18,"4")</f>
        <v>4</v>
      </c>
      <c r="DT18" s="1">
        <f t="shared" ref="DT18:DT27" si="10">SUM(DQ18:DS18)</f>
        <v>22</v>
      </c>
      <c r="DU18" s="15">
        <f t="shared" ref="DU18:DU28" si="11">DT18/DP18</f>
        <v>0.20754716981132076</v>
      </c>
    </row>
    <row r="19" spans="1:125" ht="13.8">
      <c r="A19" s="23" t="s">
        <v>294</v>
      </c>
      <c r="B19" s="78">
        <v>3</v>
      </c>
      <c r="C19" s="79">
        <v>22</v>
      </c>
      <c r="D19" s="78">
        <v>1</v>
      </c>
      <c r="E19" s="78">
        <v>3</v>
      </c>
      <c r="F19" s="78">
        <v>32</v>
      </c>
      <c r="G19" s="78">
        <v>7</v>
      </c>
      <c r="H19" s="78">
        <v>21</v>
      </c>
      <c r="I19" s="78">
        <v>5</v>
      </c>
      <c r="J19" s="78">
        <v>8</v>
      </c>
      <c r="K19" s="78">
        <v>12</v>
      </c>
      <c r="L19" s="78">
        <v>1</v>
      </c>
      <c r="M19" s="78">
        <v>1</v>
      </c>
      <c r="N19" s="78">
        <v>1</v>
      </c>
      <c r="O19" s="78">
        <v>1</v>
      </c>
      <c r="P19" s="78">
        <v>8</v>
      </c>
      <c r="Q19" s="81">
        <v>8</v>
      </c>
      <c r="R19" s="81">
        <v>1</v>
      </c>
      <c r="S19" s="78">
        <v>8</v>
      </c>
      <c r="T19" s="78">
        <v>50</v>
      </c>
      <c r="U19" s="78">
        <v>1</v>
      </c>
      <c r="V19" s="78">
        <v>3</v>
      </c>
      <c r="W19" s="78">
        <v>3</v>
      </c>
      <c r="X19" s="79">
        <v>4</v>
      </c>
      <c r="Y19" s="78">
        <v>3</v>
      </c>
      <c r="Z19" s="78"/>
      <c r="AA19" s="78">
        <v>1</v>
      </c>
      <c r="AB19" s="78">
        <v>8</v>
      </c>
      <c r="AC19" s="78">
        <v>16</v>
      </c>
      <c r="AD19" s="81">
        <v>20</v>
      </c>
      <c r="AE19" s="78">
        <v>50</v>
      </c>
      <c r="AF19" s="78">
        <v>83</v>
      </c>
      <c r="AG19" s="5">
        <v>12</v>
      </c>
      <c r="AH19" s="78">
        <v>2</v>
      </c>
      <c r="AI19" s="5">
        <v>23</v>
      </c>
      <c r="AJ19" s="92">
        <v>39</v>
      </c>
      <c r="AK19" s="5">
        <v>10</v>
      </c>
      <c r="AL19" s="5">
        <v>8</v>
      </c>
      <c r="AM19" s="5">
        <v>7</v>
      </c>
      <c r="AN19" s="79">
        <v>4</v>
      </c>
      <c r="AO19" s="5">
        <v>20</v>
      </c>
      <c r="AP19" s="5">
        <v>20</v>
      </c>
      <c r="AQ19" s="5">
        <v>2</v>
      </c>
      <c r="AR19" s="60">
        <v>104</v>
      </c>
      <c r="AS19" s="5">
        <v>12</v>
      </c>
      <c r="AT19" s="5">
        <v>2</v>
      </c>
      <c r="AU19" s="5">
        <v>7</v>
      </c>
      <c r="AV19" s="78">
        <v>3</v>
      </c>
      <c r="AW19" s="79">
        <v>4</v>
      </c>
      <c r="AX19" s="5">
        <v>1</v>
      </c>
      <c r="AY19" s="5">
        <v>15</v>
      </c>
      <c r="AZ19" s="5">
        <v>5</v>
      </c>
      <c r="BA19" s="5">
        <v>1</v>
      </c>
      <c r="BB19" s="5">
        <v>2</v>
      </c>
      <c r="BC19" s="5">
        <v>2</v>
      </c>
      <c r="BD19" s="61">
        <v>31</v>
      </c>
      <c r="BE19" s="5">
        <v>9</v>
      </c>
      <c r="BF19" s="5">
        <v>52</v>
      </c>
      <c r="BG19" s="5">
        <v>26</v>
      </c>
      <c r="BH19" s="5">
        <v>1</v>
      </c>
      <c r="BI19" s="62" t="s">
        <v>243</v>
      </c>
      <c r="BJ19" s="62" t="s">
        <v>295</v>
      </c>
      <c r="BK19" s="78">
        <v>4</v>
      </c>
      <c r="BL19" s="78">
        <v>4</v>
      </c>
      <c r="BM19" s="64">
        <v>28</v>
      </c>
      <c r="BN19" s="64">
        <v>1</v>
      </c>
      <c r="BO19" s="78">
        <v>4</v>
      </c>
      <c r="BP19" s="64">
        <v>6</v>
      </c>
      <c r="BQ19" s="78">
        <v>2</v>
      </c>
      <c r="BR19" s="64">
        <v>83</v>
      </c>
      <c r="BS19" s="64">
        <v>17</v>
      </c>
      <c r="BT19" s="64">
        <v>8</v>
      </c>
      <c r="BU19" s="64">
        <v>10</v>
      </c>
      <c r="BV19" s="78">
        <v>2</v>
      </c>
      <c r="BW19" s="64">
        <v>5</v>
      </c>
      <c r="BX19" s="78">
        <v>2</v>
      </c>
      <c r="BY19" s="64">
        <v>1</v>
      </c>
      <c r="BZ19" s="64">
        <v>1</v>
      </c>
      <c r="CA19" s="64">
        <v>1</v>
      </c>
      <c r="CB19" s="64">
        <v>25</v>
      </c>
      <c r="CC19" s="64">
        <v>1</v>
      </c>
      <c r="CD19" s="64">
        <v>16</v>
      </c>
      <c r="CE19" s="64">
        <v>23</v>
      </c>
      <c r="CF19" s="64">
        <v>1</v>
      </c>
      <c r="CG19" s="64">
        <v>34</v>
      </c>
      <c r="CH19" s="78">
        <v>3</v>
      </c>
      <c r="CI19" s="61">
        <v>9</v>
      </c>
      <c r="CJ19" s="61">
        <v>1</v>
      </c>
      <c r="CK19" s="64">
        <v>6</v>
      </c>
      <c r="CL19" s="61">
        <v>1</v>
      </c>
      <c r="CM19" s="61">
        <v>11</v>
      </c>
      <c r="CN19" s="64">
        <v>1</v>
      </c>
      <c r="CO19" s="64">
        <v>8</v>
      </c>
      <c r="CP19" s="61">
        <v>36</v>
      </c>
      <c r="CQ19" s="61">
        <v>1</v>
      </c>
      <c r="CR19" s="61">
        <v>2</v>
      </c>
      <c r="CS19" s="64">
        <v>2</v>
      </c>
      <c r="CT19" s="64">
        <v>21</v>
      </c>
      <c r="CU19" s="61">
        <v>7</v>
      </c>
      <c r="CV19" s="61">
        <v>10</v>
      </c>
      <c r="CW19" s="61">
        <v>6</v>
      </c>
      <c r="CX19" s="64">
        <v>2</v>
      </c>
      <c r="CY19" s="64">
        <v>14</v>
      </c>
      <c r="CZ19" s="61">
        <v>99</v>
      </c>
      <c r="DA19" s="64">
        <v>22</v>
      </c>
      <c r="DB19" s="64">
        <v>13</v>
      </c>
      <c r="DC19" s="64">
        <v>22</v>
      </c>
      <c r="DD19" s="61">
        <v>1</v>
      </c>
      <c r="DE19" s="64"/>
      <c r="DF19" s="9"/>
      <c r="DG19" s="9"/>
      <c r="DH19" s="1"/>
      <c r="DL19" s="10"/>
      <c r="DM19" s="1"/>
      <c r="DO19" s="2" t="s">
        <v>41</v>
      </c>
      <c r="DP19" s="11">
        <f t="shared" si="6"/>
        <v>106</v>
      </c>
      <c r="DQ19" s="2">
        <f t="shared" si="7"/>
        <v>11</v>
      </c>
      <c r="DR19" s="2">
        <f t="shared" si="8"/>
        <v>7</v>
      </c>
      <c r="DS19" s="2">
        <f t="shared" si="9"/>
        <v>6</v>
      </c>
      <c r="DT19" s="1">
        <f t="shared" si="10"/>
        <v>24</v>
      </c>
      <c r="DU19" s="15">
        <f t="shared" si="11"/>
        <v>0.22641509433962265</v>
      </c>
    </row>
    <row r="20" spans="1:125" ht="13.8">
      <c r="A20" s="23" t="s">
        <v>50</v>
      </c>
      <c r="B20" s="78">
        <v>3</v>
      </c>
      <c r="C20" s="79">
        <v>50</v>
      </c>
      <c r="D20" s="78">
        <v>15</v>
      </c>
      <c r="E20" s="79">
        <v>14</v>
      </c>
      <c r="F20" s="78">
        <v>7</v>
      </c>
      <c r="G20" s="78">
        <v>13</v>
      </c>
      <c r="H20" s="78">
        <v>24</v>
      </c>
      <c r="I20" s="78">
        <v>6</v>
      </c>
      <c r="J20" s="78">
        <v>28</v>
      </c>
      <c r="K20" s="78">
        <v>1</v>
      </c>
      <c r="L20" s="78">
        <v>1</v>
      </c>
      <c r="M20" s="78">
        <v>10</v>
      </c>
      <c r="N20" s="78">
        <v>2</v>
      </c>
      <c r="O20" s="78">
        <v>8</v>
      </c>
      <c r="P20" s="78">
        <v>1</v>
      </c>
      <c r="Q20" s="81">
        <v>34</v>
      </c>
      <c r="R20" s="81">
        <v>24</v>
      </c>
      <c r="S20" s="78">
        <v>3</v>
      </c>
      <c r="T20" s="78">
        <v>2</v>
      </c>
      <c r="U20" s="78">
        <v>14</v>
      </c>
      <c r="V20" s="79">
        <v>52</v>
      </c>
      <c r="W20" s="78">
        <v>29</v>
      </c>
      <c r="X20" s="79">
        <v>10</v>
      </c>
      <c r="Y20" s="78">
        <v>42</v>
      </c>
      <c r="Z20" s="78"/>
      <c r="AA20" s="78">
        <v>25</v>
      </c>
      <c r="AB20" s="78">
        <v>27</v>
      </c>
      <c r="AC20" s="78">
        <v>36</v>
      </c>
      <c r="AD20" s="81">
        <v>1</v>
      </c>
      <c r="AE20" s="78">
        <v>3</v>
      </c>
      <c r="AF20" s="79">
        <v>4</v>
      </c>
      <c r="AG20" s="5">
        <v>42</v>
      </c>
      <c r="AH20" s="5">
        <v>26</v>
      </c>
      <c r="AI20" s="5">
        <v>1</v>
      </c>
      <c r="AJ20" s="92">
        <v>11</v>
      </c>
      <c r="AK20" s="5">
        <v>12</v>
      </c>
      <c r="AL20" s="5">
        <v>5</v>
      </c>
      <c r="AM20" s="5">
        <v>1</v>
      </c>
      <c r="AN20" s="5">
        <v>13</v>
      </c>
      <c r="AO20" s="78">
        <v>3</v>
      </c>
      <c r="AP20" s="5">
        <v>1</v>
      </c>
      <c r="AQ20" s="5">
        <v>5</v>
      </c>
      <c r="AR20" s="60">
        <v>5</v>
      </c>
      <c r="AS20" s="5">
        <v>7</v>
      </c>
      <c r="AT20" s="5">
        <v>13</v>
      </c>
      <c r="AU20" s="5">
        <v>1</v>
      </c>
      <c r="AV20" s="5">
        <v>14</v>
      </c>
      <c r="AW20" s="5">
        <v>31</v>
      </c>
      <c r="AX20" s="5">
        <v>12</v>
      </c>
      <c r="AY20" s="5">
        <v>8</v>
      </c>
      <c r="AZ20" s="5">
        <v>5</v>
      </c>
      <c r="BA20" s="5">
        <v>20</v>
      </c>
      <c r="BB20" s="5">
        <v>12</v>
      </c>
      <c r="BC20" s="5">
        <v>22</v>
      </c>
      <c r="BD20" s="78">
        <v>3</v>
      </c>
      <c r="BE20" s="5">
        <v>20</v>
      </c>
      <c r="BF20" s="79">
        <v>4</v>
      </c>
      <c r="BG20" s="5">
        <v>14</v>
      </c>
      <c r="BH20" s="78">
        <v>3</v>
      </c>
      <c r="BI20" s="62" t="s">
        <v>215</v>
      </c>
      <c r="BJ20" s="62" t="s">
        <v>296</v>
      </c>
      <c r="BK20" s="62" t="s">
        <v>297</v>
      </c>
      <c r="BL20" s="5">
        <v>7</v>
      </c>
      <c r="BM20" s="64">
        <v>1</v>
      </c>
      <c r="BN20" s="61">
        <v>10</v>
      </c>
      <c r="BO20" s="64">
        <v>6</v>
      </c>
      <c r="BP20" s="61">
        <v>40</v>
      </c>
      <c r="BQ20" s="82">
        <v>3</v>
      </c>
      <c r="BR20" s="64">
        <v>1</v>
      </c>
      <c r="BS20" s="64">
        <v>8</v>
      </c>
      <c r="BT20" s="64">
        <v>1</v>
      </c>
      <c r="BU20" s="82">
        <v>3</v>
      </c>
      <c r="BV20" s="61">
        <v>22</v>
      </c>
      <c r="BW20" s="64">
        <v>19</v>
      </c>
      <c r="BX20" s="78">
        <v>2</v>
      </c>
      <c r="BY20" s="78">
        <v>2</v>
      </c>
      <c r="BZ20" s="64">
        <v>5</v>
      </c>
      <c r="CA20" s="78">
        <v>3</v>
      </c>
      <c r="CB20" s="64">
        <v>11</v>
      </c>
      <c r="CC20" s="78">
        <v>3</v>
      </c>
      <c r="CD20" s="78">
        <v>2</v>
      </c>
      <c r="CE20" s="64">
        <v>5</v>
      </c>
      <c r="CF20" s="64">
        <v>6</v>
      </c>
      <c r="CG20" s="61">
        <v>1</v>
      </c>
      <c r="CH20" s="61">
        <v>7</v>
      </c>
      <c r="CI20" s="64">
        <v>1</v>
      </c>
      <c r="CJ20" s="61">
        <v>6</v>
      </c>
      <c r="CK20" s="64">
        <v>79</v>
      </c>
      <c r="CL20" s="64">
        <v>1</v>
      </c>
      <c r="CM20" s="61">
        <v>4</v>
      </c>
      <c r="CN20" s="64">
        <v>3</v>
      </c>
      <c r="CO20" s="64">
        <v>3</v>
      </c>
      <c r="CP20" s="64">
        <v>11</v>
      </c>
      <c r="CQ20" s="64">
        <v>13</v>
      </c>
      <c r="CR20" s="64">
        <v>20</v>
      </c>
      <c r="CS20" s="64">
        <v>2</v>
      </c>
      <c r="CT20" s="64">
        <v>25</v>
      </c>
      <c r="CU20" s="64">
        <v>27</v>
      </c>
      <c r="CV20" s="64">
        <v>15</v>
      </c>
      <c r="CW20" s="64">
        <v>29</v>
      </c>
      <c r="CX20" s="64">
        <v>2</v>
      </c>
      <c r="CY20" s="64">
        <v>1</v>
      </c>
      <c r="CZ20" s="64">
        <v>1</v>
      </c>
      <c r="DA20" s="64">
        <v>1</v>
      </c>
      <c r="DB20" s="64">
        <v>35</v>
      </c>
      <c r="DC20" s="64">
        <v>2</v>
      </c>
      <c r="DD20" s="64">
        <v>7</v>
      </c>
      <c r="DE20" s="64"/>
      <c r="DF20" s="9"/>
      <c r="DG20" s="9"/>
      <c r="DH20" s="1"/>
      <c r="DL20" s="10"/>
      <c r="DM20" s="1"/>
      <c r="DO20" s="2" t="s">
        <v>50</v>
      </c>
      <c r="DP20" s="11">
        <f t="shared" si="6"/>
        <v>106</v>
      </c>
      <c r="DQ20" s="2">
        <f t="shared" si="7"/>
        <v>8</v>
      </c>
      <c r="DR20" s="2">
        <f t="shared" si="8"/>
        <v>12</v>
      </c>
      <c r="DS20" s="2">
        <f t="shared" si="9"/>
        <v>3</v>
      </c>
      <c r="DT20" s="1">
        <f t="shared" si="10"/>
        <v>23</v>
      </c>
      <c r="DU20" s="15">
        <f t="shared" si="11"/>
        <v>0.21698113207547171</v>
      </c>
    </row>
    <row r="21" spans="1:125" ht="13.8">
      <c r="A21" s="23" t="s">
        <v>298</v>
      </c>
      <c r="B21" s="78">
        <v>1</v>
      </c>
      <c r="C21" s="79">
        <v>4</v>
      </c>
      <c r="D21" s="78">
        <v>19</v>
      </c>
      <c r="E21" s="79">
        <v>1</v>
      </c>
      <c r="F21" s="78">
        <v>1</v>
      </c>
      <c r="G21" s="78">
        <v>7</v>
      </c>
      <c r="H21" s="78">
        <v>1</v>
      </c>
      <c r="I21" s="78">
        <v>3</v>
      </c>
      <c r="J21" s="78">
        <v>2</v>
      </c>
      <c r="K21" s="78">
        <v>2</v>
      </c>
      <c r="L21" s="78">
        <v>2</v>
      </c>
      <c r="M21" s="78">
        <v>12</v>
      </c>
      <c r="N21" s="78">
        <v>1</v>
      </c>
      <c r="O21" s="78">
        <v>1</v>
      </c>
      <c r="P21" s="78">
        <v>13</v>
      </c>
      <c r="Q21" s="81">
        <v>11</v>
      </c>
      <c r="R21" s="81">
        <v>1</v>
      </c>
      <c r="S21" s="78">
        <v>1</v>
      </c>
      <c r="T21" s="78">
        <v>1</v>
      </c>
      <c r="U21" s="79">
        <v>4</v>
      </c>
      <c r="V21" s="79">
        <v>30</v>
      </c>
      <c r="W21" s="78">
        <v>23</v>
      </c>
      <c r="X21" s="79">
        <v>14</v>
      </c>
      <c r="Y21" s="78">
        <v>3</v>
      </c>
      <c r="Z21" s="78"/>
      <c r="AA21" s="78">
        <v>3</v>
      </c>
      <c r="AB21" s="79">
        <v>16</v>
      </c>
      <c r="AC21" s="78">
        <v>15</v>
      </c>
      <c r="AD21" s="81">
        <v>25</v>
      </c>
      <c r="AE21" s="78">
        <v>10</v>
      </c>
      <c r="AF21" s="78">
        <v>28</v>
      </c>
      <c r="AG21" s="5">
        <v>14</v>
      </c>
      <c r="AH21" s="5">
        <v>24</v>
      </c>
      <c r="AI21" s="5">
        <v>6</v>
      </c>
      <c r="AJ21" s="60">
        <v>24</v>
      </c>
      <c r="AK21" s="5">
        <v>1</v>
      </c>
      <c r="AL21" s="78">
        <v>2</v>
      </c>
      <c r="AM21" s="5">
        <v>8</v>
      </c>
      <c r="AN21" s="78">
        <v>2</v>
      </c>
      <c r="AO21" s="5">
        <v>2</v>
      </c>
      <c r="AP21" s="5">
        <v>6</v>
      </c>
      <c r="AQ21" s="5">
        <v>18</v>
      </c>
      <c r="AR21" s="60">
        <v>15</v>
      </c>
      <c r="AS21" s="5">
        <v>12</v>
      </c>
      <c r="AT21" s="5">
        <v>1</v>
      </c>
      <c r="AU21" s="5">
        <v>2</v>
      </c>
      <c r="AV21" s="5">
        <v>9</v>
      </c>
      <c r="AW21" s="5">
        <v>2</v>
      </c>
      <c r="AX21" s="78">
        <v>3</v>
      </c>
      <c r="AY21" s="5">
        <v>6</v>
      </c>
      <c r="AZ21" s="5">
        <v>18</v>
      </c>
      <c r="BA21" s="78">
        <v>3</v>
      </c>
      <c r="BB21" s="5">
        <v>6</v>
      </c>
      <c r="BC21" s="5">
        <v>16</v>
      </c>
      <c r="BD21" s="79">
        <v>4</v>
      </c>
      <c r="BE21" s="5">
        <v>19</v>
      </c>
      <c r="BF21" s="5">
        <v>1</v>
      </c>
      <c r="BG21" s="5">
        <v>16</v>
      </c>
      <c r="BH21" s="5">
        <v>18</v>
      </c>
      <c r="BI21" s="79">
        <v>4</v>
      </c>
      <c r="BJ21" s="5">
        <v>1</v>
      </c>
      <c r="BK21" s="62" t="s">
        <v>235</v>
      </c>
      <c r="BL21" s="62" t="s">
        <v>201</v>
      </c>
      <c r="BM21" s="64">
        <v>30</v>
      </c>
      <c r="BN21" s="61">
        <v>5</v>
      </c>
      <c r="BO21" s="61">
        <v>1</v>
      </c>
      <c r="BP21" s="64">
        <v>1</v>
      </c>
      <c r="BQ21" s="64">
        <v>9</v>
      </c>
      <c r="BR21" s="82">
        <v>3</v>
      </c>
      <c r="BS21" s="64">
        <v>24</v>
      </c>
      <c r="BT21" s="64">
        <v>1</v>
      </c>
      <c r="BU21" s="64">
        <v>41</v>
      </c>
      <c r="BV21" s="64">
        <v>45</v>
      </c>
      <c r="BW21" s="64">
        <v>1</v>
      </c>
      <c r="BX21" s="61">
        <v>7</v>
      </c>
      <c r="BY21" s="64">
        <v>20</v>
      </c>
      <c r="BZ21" s="64">
        <v>7</v>
      </c>
      <c r="CA21" s="64">
        <v>1</v>
      </c>
      <c r="CB21" s="61">
        <v>1</v>
      </c>
      <c r="CC21" s="78">
        <v>2</v>
      </c>
      <c r="CD21" s="64">
        <v>15</v>
      </c>
      <c r="CE21" s="64">
        <v>1</v>
      </c>
      <c r="CF21" s="61">
        <v>16</v>
      </c>
      <c r="CG21" s="78">
        <v>3</v>
      </c>
      <c r="CH21" s="64">
        <v>14</v>
      </c>
      <c r="CI21" s="78">
        <v>2</v>
      </c>
      <c r="CJ21" s="78">
        <v>4</v>
      </c>
      <c r="CK21" s="61">
        <v>22</v>
      </c>
      <c r="CL21" s="64">
        <v>1</v>
      </c>
      <c r="CM21" s="64">
        <v>3</v>
      </c>
      <c r="CN21" s="64">
        <v>16</v>
      </c>
      <c r="CO21" s="64">
        <v>4</v>
      </c>
      <c r="CP21" s="64">
        <v>3</v>
      </c>
      <c r="CQ21" s="64">
        <v>2</v>
      </c>
      <c r="CR21" s="64">
        <v>23</v>
      </c>
      <c r="CS21" s="61">
        <v>3</v>
      </c>
      <c r="CT21" s="61">
        <v>1</v>
      </c>
      <c r="CU21" s="64">
        <v>1</v>
      </c>
      <c r="CV21" s="64">
        <v>2</v>
      </c>
      <c r="CW21" s="64">
        <v>4</v>
      </c>
      <c r="CX21" s="64">
        <v>1</v>
      </c>
      <c r="CY21" s="64">
        <v>1</v>
      </c>
      <c r="CZ21" s="64">
        <v>1</v>
      </c>
      <c r="DA21" s="64">
        <v>2</v>
      </c>
      <c r="DB21" s="61">
        <v>1</v>
      </c>
      <c r="DC21" s="64">
        <v>2</v>
      </c>
      <c r="DD21" s="64">
        <v>14</v>
      </c>
      <c r="DE21" s="64"/>
      <c r="DF21" s="9"/>
      <c r="DG21" s="9"/>
      <c r="DH21" s="1"/>
      <c r="DL21" s="10"/>
      <c r="DM21" s="1"/>
      <c r="DO21" s="2" t="s">
        <v>42</v>
      </c>
      <c r="DP21" s="11">
        <f t="shared" si="6"/>
        <v>106</v>
      </c>
      <c r="DQ21" s="2">
        <f>COUNTIF(B21:DE21,"2")</f>
        <v>14</v>
      </c>
      <c r="DR21" s="2">
        <f t="shared" si="8"/>
        <v>10</v>
      </c>
      <c r="DS21" s="2">
        <f t="shared" si="9"/>
        <v>7</v>
      </c>
      <c r="DT21" s="1">
        <f t="shared" si="10"/>
        <v>31</v>
      </c>
      <c r="DU21" s="15">
        <f t="shared" si="11"/>
        <v>0.29245283018867924</v>
      </c>
    </row>
    <row r="22" spans="1:125" ht="13.8">
      <c r="A22" s="22" t="s">
        <v>43</v>
      </c>
      <c r="B22" s="65">
        <v>41</v>
      </c>
      <c r="C22" s="86">
        <v>11</v>
      </c>
      <c r="D22" s="65">
        <v>2</v>
      </c>
      <c r="E22" s="86">
        <v>50</v>
      </c>
      <c r="F22" s="65">
        <v>20</v>
      </c>
      <c r="G22" s="65">
        <v>13</v>
      </c>
      <c r="H22" s="65">
        <v>36</v>
      </c>
      <c r="I22" s="65">
        <v>13</v>
      </c>
      <c r="J22" s="65">
        <v>20</v>
      </c>
      <c r="K22" s="65">
        <v>28</v>
      </c>
      <c r="L22" s="65">
        <v>10</v>
      </c>
      <c r="M22" s="65">
        <v>46</v>
      </c>
      <c r="N22" s="65">
        <v>3</v>
      </c>
      <c r="O22" s="65">
        <v>5</v>
      </c>
      <c r="P22" s="65">
        <v>28</v>
      </c>
      <c r="Q22" s="66">
        <v>25</v>
      </c>
      <c r="R22" s="66">
        <v>9</v>
      </c>
      <c r="S22" s="65">
        <v>2</v>
      </c>
      <c r="T22" s="65">
        <v>3</v>
      </c>
      <c r="U22" s="65">
        <v>1</v>
      </c>
      <c r="V22" s="86">
        <v>7</v>
      </c>
      <c r="W22" s="65">
        <v>6</v>
      </c>
      <c r="X22" s="86">
        <v>4</v>
      </c>
      <c r="Y22" s="65">
        <v>3</v>
      </c>
      <c r="Z22" s="65"/>
      <c r="AA22" s="86">
        <v>4</v>
      </c>
      <c r="AB22" s="65">
        <v>3</v>
      </c>
      <c r="AC22" s="65">
        <v>11</v>
      </c>
      <c r="AD22" s="66">
        <v>11</v>
      </c>
      <c r="AE22" s="65">
        <v>10</v>
      </c>
      <c r="AF22" s="65">
        <v>8</v>
      </c>
      <c r="AG22" s="65">
        <v>8</v>
      </c>
      <c r="AH22" s="65">
        <v>5</v>
      </c>
      <c r="AI22" s="65">
        <v>11</v>
      </c>
      <c r="AJ22" s="66">
        <v>1</v>
      </c>
      <c r="AK22" s="65">
        <v>62</v>
      </c>
      <c r="AL22" s="65">
        <v>80</v>
      </c>
      <c r="AM22" s="65">
        <v>30</v>
      </c>
      <c r="AN22" s="65">
        <v>19</v>
      </c>
      <c r="AO22" s="65">
        <v>2</v>
      </c>
      <c r="AP22" s="65">
        <v>36</v>
      </c>
      <c r="AQ22" s="65">
        <v>1</v>
      </c>
      <c r="AR22" s="66">
        <v>23</v>
      </c>
      <c r="AS22" s="65">
        <v>13</v>
      </c>
      <c r="AT22" s="65">
        <v>2</v>
      </c>
      <c r="AU22" s="65">
        <v>2</v>
      </c>
      <c r="AV22" s="65">
        <v>3</v>
      </c>
      <c r="AW22" s="65">
        <v>52</v>
      </c>
      <c r="AX22" s="65">
        <v>3</v>
      </c>
      <c r="AY22" s="65">
        <v>2</v>
      </c>
      <c r="AZ22" s="65">
        <v>56</v>
      </c>
      <c r="BA22" s="65">
        <v>87</v>
      </c>
      <c r="BB22" s="65">
        <v>11</v>
      </c>
      <c r="BC22" s="65">
        <v>1</v>
      </c>
      <c r="BD22" s="65">
        <v>2</v>
      </c>
      <c r="BE22" s="65">
        <v>37</v>
      </c>
      <c r="BF22" s="65">
        <v>10</v>
      </c>
      <c r="BG22" s="65">
        <v>2</v>
      </c>
      <c r="BH22" s="65">
        <v>15</v>
      </c>
      <c r="BI22" s="65">
        <v>7</v>
      </c>
      <c r="BJ22" s="65">
        <v>3</v>
      </c>
      <c r="BK22" s="68" t="s">
        <v>299</v>
      </c>
      <c r="BL22" s="65">
        <v>11</v>
      </c>
      <c r="BM22" s="65">
        <v>3</v>
      </c>
      <c r="BN22" s="65">
        <v>2</v>
      </c>
      <c r="BO22" s="70">
        <v>26</v>
      </c>
      <c r="BP22" s="67">
        <v>3</v>
      </c>
      <c r="BQ22" s="70">
        <v>32</v>
      </c>
      <c r="BR22" s="67">
        <v>5</v>
      </c>
      <c r="BS22" s="67">
        <v>4</v>
      </c>
      <c r="BT22" s="70">
        <v>21</v>
      </c>
      <c r="BU22" s="70">
        <v>8</v>
      </c>
      <c r="BV22" s="65">
        <v>2</v>
      </c>
      <c r="BW22" s="67">
        <v>9</v>
      </c>
      <c r="BX22" s="67">
        <v>4</v>
      </c>
      <c r="BY22" s="70">
        <v>37</v>
      </c>
      <c r="BZ22" s="70">
        <v>17</v>
      </c>
      <c r="CA22" s="70">
        <v>10</v>
      </c>
      <c r="CB22" s="70">
        <v>5</v>
      </c>
      <c r="CC22" s="67">
        <v>19</v>
      </c>
      <c r="CD22" s="70">
        <v>52</v>
      </c>
      <c r="CE22" s="70">
        <v>9</v>
      </c>
      <c r="CF22" s="70">
        <v>1</v>
      </c>
      <c r="CG22" s="70">
        <v>16</v>
      </c>
      <c r="CH22" s="67">
        <v>16</v>
      </c>
      <c r="CI22" s="70">
        <v>1</v>
      </c>
      <c r="CJ22" s="70">
        <v>8</v>
      </c>
      <c r="CK22" s="65">
        <v>4</v>
      </c>
      <c r="CL22" s="70">
        <v>1</v>
      </c>
      <c r="CM22" s="70">
        <v>45</v>
      </c>
      <c r="CN22" s="70">
        <v>16</v>
      </c>
      <c r="CO22" s="70">
        <v>24</v>
      </c>
      <c r="CP22" s="70">
        <v>6</v>
      </c>
      <c r="CQ22" s="70">
        <v>13</v>
      </c>
      <c r="CR22" s="67">
        <v>26</v>
      </c>
      <c r="CS22" s="70">
        <v>2</v>
      </c>
      <c r="CT22" s="70">
        <v>15</v>
      </c>
      <c r="CU22" s="70">
        <v>26</v>
      </c>
      <c r="CV22" s="70">
        <v>7</v>
      </c>
      <c r="CW22" s="70">
        <v>19</v>
      </c>
      <c r="CX22" s="70">
        <v>2</v>
      </c>
      <c r="CY22" s="70">
        <v>1</v>
      </c>
      <c r="CZ22" s="70">
        <v>46</v>
      </c>
      <c r="DA22" s="67">
        <v>1</v>
      </c>
      <c r="DB22" s="70">
        <v>1</v>
      </c>
      <c r="DC22" s="70">
        <v>1</v>
      </c>
      <c r="DD22" s="70">
        <v>3</v>
      </c>
      <c r="DE22" s="67"/>
      <c r="DF22" s="9"/>
      <c r="DG22" s="9"/>
      <c r="DH22" s="1"/>
      <c r="DI22" s="1"/>
      <c r="DK22" s="1"/>
      <c r="DL22" s="1"/>
      <c r="DM22" s="1"/>
      <c r="DO22" s="22" t="s">
        <v>300</v>
      </c>
      <c r="DP22" s="72">
        <f t="shared" si="6"/>
        <v>106</v>
      </c>
      <c r="DQ22" s="22">
        <f t="shared" si="7"/>
        <v>12</v>
      </c>
      <c r="DR22" s="22">
        <f t="shared" si="8"/>
        <v>10</v>
      </c>
      <c r="DS22" s="22">
        <f t="shared" si="9"/>
        <v>5</v>
      </c>
      <c r="DT22" s="73">
        <f t="shared" si="10"/>
        <v>27</v>
      </c>
      <c r="DU22" s="74">
        <f t="shared" si="11"/>
        <v>0.25471698113207547</v>
      </c>
    </row>
    <row r="23" spans="1:125" ht="13.8">
      <c r="A23" s="2" t="s">
        <v>301</v>
      </c>
      <c r="B23" s="5">
        <v>6</v>
      </c>
      <c r="C23" s="5">
        <v>22</v>
      </c>
      <c r="D23" s="5">
        <v>67</v>
      </c>
      <c r="E23" s="5">
        <v>2</v>
      </c>
      <c r="F23" s="5">
        <v>11</v>
      </c>
      <c r="G23" s="79">
        <v>4</v>
      </c>
      <c r="H23" s="5">
        <v>50</v>
      </c>
      <c r="I23" s="5">
        <v>1</v>
      </c>
      <c r="J23" s="5">
        <v>9</v>
      </c>
      <c r="K23" s="5">
        <v>35</v>
      </c>
      <c r="L23" s="5">
        <v>5</v>
      </c>
      <c r="M23" s="79">
        <v>4</v>
      </c>
      <c r="N23" s="5">
        <v>21</v>
      </c>
      <c r="O23" s="5">
        <v>8</v>
      </c>
      <c r="P23" s="5">
        <v>3</v>
      </c>
      <c r="Q23" s="60">
        <v>1</v>
      </c>
      <c r="R23" s="60">
        <v>24</v>
      </c>
      <c r="S23" s="5">
        <v>1</v>
      </c>
      <c r="T23" s="79">
        <v>4</v>
      </c>
      <c r="U23" s="5">
        <v>2</v>
      </c>
      <c r="V23" s="89">
        <v>56</v>
      </c>
      <c r="W23" s="5">
        <v>2</v>
      </c>
      <c r="X23" s="89">
        <v>9</v>
      </c>
      <c r="Y23" s="5">
        <v>9</v>
      </c>
      <c r="Z23" s="5"/>
      <c r="AA23" s="5">
        <v>17</v>
      </c>
      <c r="AB23" s="79">
        <v>49</v>
      </c>
      <c r="AC23" s="5">
        <v>7</v>
      </c>
      <c r="AD23" s="60">
        <v>10</v>
      </c>
      <c r="AE23" s="5">
        <v>5</v>
      </c>
      <c r="AF23" s="5">
        <v>13</v>
      </c>
      <c r="AG23" s="5">
        <v>6</v>
      </c>
      <c r="AH23" s="5">
        <v>5</v>
      </c>
      <c r="AI23" s="5">
        <v>46</v>
      </c>
      <c r="AJ23" s="60">
        <v>10</v>
      </c>
      <c r="AK23" s="5">
        <v>3</v>
      </c>
      <c r="AL23" s="5">
        <v>3</v>
      </c>
      <c r="AM23" s="5">
        <v>3</v>
      </c>
      <c r="AN23" s="5">
        <v>18</v>
      </c>
      <c r="AO23" s="78">
        <v>3</v>
      </c>
      <c r="AP23" s="5">
        <v>5</v>
      </c>
      <c r="AQ23" s="5">
        <v>55</v>
      </c>
      <c r="AR23" s="60">
        <v>10</v>
      </c>
      <c r="AS23" s="5">
        <v>9</v>
      </c>
      <c r="AT23" s="5">
        <v>21</v>
      </c>
      <c r="AU23" s="5">
        <v>2</v>
      </c>
      <c r="AV23" s="5">
        <v>6</v>
      </c>
      <c r="AW23" s="5">
        <v>1</v>
      </c>
      <c r="AX23" s="5">
        <v>5</v>
      </c>
      <c r="AY23" s="79">
        <v>4</v>
      </c>
      <c r="AZ23" s="5">
        <v>9</v>
      </c>
      <c r="BA23" s="5">
        <v>2</v>
      </c>
      <c r="BB23" s="5">
        <v>17</v>
      </c>
      <c r="BC23" s="79">
        <v>4</v>
      </c>
      <c r="BD23" s="61">
        <v>16</v>
      </c>
      <c r="BE23" s="5">
        <v>59</v>
      </c>
      <c r="BF23" s="5">
        <v>20</v>
      </c>
      <c r="BG23" s="5">
        <v>16</v>
      </c>
      <c r="BH23" s="79">
        <v>4</v>
      </c>
      <c r="BI23" s="62" t="s">
        <v>215</v>
      </c>
      <c r="BJ23" s="62" t="s">
        <v>203</v>
      </c>
      <c r="BK23" s="79">
        <v>4</v>
      </c>
      <c r="BL23" s="62" t="s">
        <v>302</v>
      </c>
      <c r="BM23" s="79">
        <v>4</v>
      </c>
      <c r="BN23" s="64">
        <v>17</v>
      </c>
      <c r="BO23" s="61">
        <v>18</v>
      </c>
      <c r="BP23" s="61">
        <v>5</v>
      </c>
      <c r="BQ23" s="79">
        <v>3</v>
      </c>
      <c r="BR23" s="64">
        <v>16</v>
      </c>
      <c r="BS23" s="64">
        <v>1</v>
      </c>
      <c r="BT23" s="64">
        <v>8</v>
      </c>
      <c r="BU23" s="64">
        <v>22</v>
      </c>
      <c r="BV23" s="64">
        <v>18</v>
      </c>
      <c r="BW23" s="64">
        <v>21</v>
      </c>
      <c r="BX23" s="64">
        <v>12</v>
      </c>
      <c r="BY23" s="61">
        <v>5</v>
      </c>
      <c r="BZ23" s="79">
        <v>4</v>
      </c>
      <c r="CA23" s="78">
        <v>3</v>
      </c>
      <c r="CB23" s="64">
        <v>36</v>
      </c>
      <c r="CC23" s="78">
        <v>3</v>
      </c>
      <c r="CD23" s="61">
        <v>43</v>
      </c>
      <c r="CE23" s="64">
        <v>35</v>
      </c>
      <c r="CF23" s="64">
        <v>6</v>
      </c>
      <c r="CG23" s="64">
        <v>46</v>
      </c>
      <c r="CH23" s="64">
        <v>21</v>
      </c>
      <c r="CI23" s="61">
        <v>8</v>
      </c>
      <c r="CJ23" s="61">
        <v>5</v>
      </c>
      <c r="CK23" s="61">
        <v>18</v>
      </c>
      <c r="CL23" s="61">
        <v>1</v>
      </c>
      <c r="CM23" s="64">
        <v>1</v>
      </c>
      <c r="CN23" s="61">
        <v>3</v>
      </c>
      <c r="CO23" s="64">
        <v>10</v>
      </c>
      <c r="CP23" s="64">
        <v>11</v>
      </c>
      <c r="CQ23" s="64">
        <v>4</v>
      </c>
      <c r="CR23" s="64">
        <v>1</v>
      </c>
      <c r="CS23" s="64">
        <v>17</v>
      </c>
      <c r="CT23" s="64">
        <v>4</v>
      </c>
      <c r="CU23" s="64">
        <v>56</v>
      </c>
      <c r="CV23" s="64">
        <v>1</v>
      </c>
      <c r="CW23" s="61">
        <v>22</v>
      </c>
      <c r="CX23" s="64">
        <v>1</v>
      </c>
      <c r="CY23" s="61">
        <v>3</v>
      </c>
      <c r="CZ23" s="64">
        <v>4</v>
      </c>
      <c r="DA23" s="64">
        <v>17</v>
      </c>
      <c r="DB23" s="64">
        <v>43</v>
      </c>
      <c r="DC23" s="64">
        <v>5</v>
      </c>
      <c r="DD23" s="64">
        <v>46</v>
      </c>
      <c r="DE23" s="64"/>
      <c r="DF23" s="1"/>
      <c r="DH23" s="1"/>
      <c r="DI23" s="1"/>
      <c r="DK23" s="1"/>
      <c r="DL23" s="1"/>
      <c r="DM23" s="1"/>
      <c r="DO23" s="2" t="s">
        <v>44</v>
      </c>
      <c r="DP23" s="11">
        <f t="shared" si="6"/>
        <v>106</v>
      </c>
      <c r="DQ23" s="2">
        <f t="shared" si="7"/>
        <v>5</v>
      </c>
      <c r="DR23" s="2">
        <f t="shared" si="8"/>
        <v>10</v>
      </c>
      <c r="DS23" s="2">
        <f>COUNTIF(B23:DE23,"4")</f>
        <v>12</v>
      </c>
      <c r="DT23" s="1">
        <f t="shared" si="10"/>
        <v>27</v>
      </c>
      <c r="DU23" s="15">
        <f t="shared" si="11"/>
        <v>0.25471698113207547</v>
      </c>
    </row>
    <row r="24" spans="1:125" ht="13.8">
      <c r="A24" s="2" t="s">
        <v>45</v>
      </c>
      <c r="B24" s="5">
        <v>30</v>
      </c>
      <c r="C24" s="5">
        <v>28</v>
      </c>
      <c r="D24" s="5">
        <v>1</v>
      </c>
      <c r="E24" s="79">
        <v>62</v>
      </c>
      <c r="F24" s="5">
        <v>12</v>
      </c>
      <c r="G24" s="5">
        <v>31</v>
      </c>
      <c r="H24" s="5">
        <v>3</v>
      </c>
      <c r="I24" s="5">
        <v>7</v>
      </c>
      <c r="J24" s="5">
        <v>3</v>
      </c>
      <c r="K24" s="5">
        <v>2</v>
      </c>
      <c r="L24" s="5">
        <v>7</v>
      </c>
      <c r="M24" s="5">
        <v>10</v>
      </c>
      <c r="N24" s="5">
        <v>1</v>
      </c>
      <c r="O24" s="5">
        <v>10</v>
      </c>
      <c r="P24" s="5">
        <v>54</v>
      </c>
      <c r="Q24" s="60">
        <v>7</v>
      </c>
      <c r="R24" s="60">
        <v>1</v>
      </c>
      <c r="S24" s="5">
        <v>11</v>
      </c>
      <c r="T24" s="5">
        <v>1</v>
      </c>
      <c r="U24" s="5">
        <v>2</v>
      </c>
      <c r="V24" s="89">
        <v>1</v>
      </c>
      <c r="W24" s="5">
        <v>10</v>
      </c>
      <c r="X24" s="5">
        <v>3</v>
      </c>
      <c r="Y24" s="5">
        <v>42</v>
      </c>
      <c r="Z24" s="5"/>
      <c r="AA24" s="5">
        <v>18</v>
      </c>
      <c r="AB24" s="5">
        <v>3</v>
      </c>
      <c r="AC24" s="5">
        <v>1</v>
      </c>
      <c r="AD24" s="60">
        <v>20</v>
      </c>
      <c r="AE24" s="5">
        <v>13</v>
      </c>
      <c r="AF24" s="5">
        <v>6</v>
      </c>
      <c r="AG24" s="79">
        <v>4</v>
      </c>
      <c r="AH24" s="5">
        <v>43</v>
      </c>
      <c r="AI24" s="5">
        <v>12</v>
      </c>
      <c r="AJ24" s="60">
        <v>6</v>
      </c>
      <c r="AK24" s="5">
        <v>11</v>
      </c>
      <c r="AL24" s="5">
        <v>20</v>
      </c>
      <c r="AM24" s="5">
        <v>16</v>
      </c>
      <c r="AN24" s="5">
        <v>5</v>
      </c>
      <c r="AO24" s="5">
        <v>5</v>
      </c>
      <c r="AP24" s="5">
        <v>7</v>
      </c>
      <c r="AQ24" s="5">
        <v>16</v>
      </c>
      <c r="AR24" s="60">
        <v>1</v>
      </c>
      <c r="AS24" s="5">
        <v>1</v>
      </c>
      <c r="AT24" s="5">
        <v>2</v>
      </c>
      <c r="AU24" s="5">
        <v>8</v>
      </c>
      <c r="AV24" s="5">
        <v>55</v>
      </c>
      <c r="AW24" s="5">
        <v>7</v>
      </c>
      <c r="AX24" s="5">
        <v>10</v>
      </c>
      <c r="AY24" s="78">
        <v>3</v>
      </c>
      <c r="AZ24" s="78">
        <v>3</v>
      </c>
      <c r="BA24" s="5">
        <v>18</v>
      </c>
      <c r="BB24" s="5">
        <v>2</v>
      </c>
      <c r="BC24" s="5">
        <v>20</v>
      </c>
      <c r="BD24" s="61">
        <v>18</v>
      </c>
      <c r="BE24" s="5">
        <v>2</v>
      </c>
      <c r="BF24" s="79">
        <v>4</v>
      </c>
      <c r="BG24" s="5">
        <v>19</v>
      </c>
      <c r="BH24" s="5">
        <v>13</v>
      </c>
      <c r="BI24" s="62" t="s">
        <v>209</v>
      </c>
      <c r="BJ24" s="78">
        <v>3</v>
      </c>
      <c r="BK24" s="78">
        <v>2</v>
      </c>
      <c r="BL24" s="5">
        <v>6</v>
      </c>
      <c r="BM24" s="64">
        <v>1</v>
      </c>
      <c r="BN24" s="64">
        <v>86</v>
      </c>
      <c r="BO24" s="64">
        <v>79</v>
      </c>
      <c r="BP24" s="64">
        <v>15</v>
      </c>
      <c r="BQ24" s="61">
        <v>52</v>
      </c>
      <c r="BR24" s="61">
        <v>17</v>
      </c>
      <c r="BS24" s="78">
        <v>2</v>
      </c>
      <c r="BT24" s="61">
        <v>11</v>
      </c>
      <c r="BU24" s="64">
        <v>5</v>
      </c>
      <c r="BV24" s="64">
        <v>14</v>
      </c>
      <c r="BW24" s="61">
        <v>22</v>
      </c>
      <c r="BX24" s="64">
        <v>65</v>
      </c>
      <c r="BY24" s="61">
        <v>1</v>
      </c>
      <c r="BZ24" s="64">
        <v>7</v>
      </c>
      <c r="CA24" s="61">
        <v>8</v>
      </c>
      <c r="CB24" s="78">
        <v>3</v>
      </c>
      <c r="CC24" s="64">
        <v>8</v>
      </c>
      <c r="CD24" s="64">
        <v>6</v>
      </c>
      <c r="CE24" s="78">
        <v>3</v>
      </c>
      <c r="CF24" s="64">
        <v>1</v>
      </c>
      <c r="CG24" s="78">
        <v>4</v>
      </c>
      <c r="CH24" s="64">
        <v>43</v>
      </c>
      <c r="CI24" s="78">
        <v>4</v>
      </c>
      <c r="CJ24" s="64">
        <v>57</v>
      </c>
      <c r="CK24" s="64">
        <v>9</v>
      </c>
      <c r="CL24" s="64">
        <v>8</v>
      </c>
      <c r="CM24" s="61">
        <v>12</v>
      </c>
      <c r="CN24" s="64">
        <v>46</v>
      </c>
      <c r="CO24" s="61">
        <v>3</v>
      </c>
      <c r="CP24" s="61">
        <v>3</v>
      </c>
      <c r="CQ24" s="64">
        <v>3</v>
      </c>
      <c r="CR24" s="64">
        <v>1</v>
      </c>
      <c r="CS24" s="61">
        <v>8</v>
      </c>
      <c r="CT24" s="64">
        <v>16</v>
      </c>
      <c r="CU24" s="64">
        <v>1</v>
      </c>
      <c r="CV24" s="64">
        <v>2</v>
      </c>
      <c r="CW24" s="64">
        <v>11</v>
      </c>
      <c r="CX24" s="64">
        <v>89</v>
      </c>
      <c r="CY24" s="64">
        <v>5</v>
      </c>
      <c r="CZ24" s="64">
        <v>9</v>
      </c>
      <c r="DA24" s="61">
        <v>27</v>
      </c>
      <c r="DB24" s="64">
        <v>49</v>
      </c>
      <c r="DC24" s="64">
        <v>18</v>
      </c>
      <c r="DD24" s="64">
        <v>6</v>
      </c>
      <c r="DE24" s="64"/>
      <c r="DF24" s="1"/>
      <c r="DH24" s="1"/>
      <c r="DI24" s="1"/>
      <c r="DK24" s="1"/>
      <c r="DL24" s="1"/>
      <c r="DM24" s="1"/>
      <c r="DO24" s="2" t="s">
        <v>45</v>
      </c>
      <c r="DP24" s="11">
        <f t="shared" si="6"/>
        <v>106</v>
      </c>
      <c r="DQ24" s="2">
        <f t="shared" si="7"/>
        <v>8</v>
      </c>
      <c r="DR24" s="2">
        <f t="shared" si="8"/>
        <v>12</v>
      </c>
      <c r="DS24" s="2">
        <f t="shared" si="9"/>
        <v>4</v>
      </c>
      <c r="DT24" s="1">
        <f t="shared" si="10"/>
        <v>24</v>
      </c>
      <c r="DU24" s="15">
        <f t="shared" si="11"/>
        <v>0.22641509433962265</v>
      </c>
    </row>
    <row r="25" spans="1:125" ht="13.8">
      <c r="A25" s="2" t="s">
        <v>46</v>
      </c>
      <c r="B25" s="5">
        <v>11</v>
      </c>
      <c r="C25" s="5">
        <v>15</v>
      </c>
      <c r="D25" s="5">
        <v>1</v>
      </c>
      <c r="E25" s="79">
        <v>1</v>
      </c>
      <c r="F25" s="5">
        <v>7</v>
      </c>
      <c r="G25" s="5">
        <v>1</v>
      </c>
      <c r="H25" s="5">
        <v>2</v>
      </c>
      <c r="I25" s="89">
        <v>19</v>
      </c>
      <c r="J25" s="5">
        <v>2</v>
      </c>
      <c r="K25" s="5">
        <v>23</v>
      </c>
      <c r="L25" s="79">
        <v>4</v>
      </c>
      <c r="M25" s="5">
        <v>2</v>
      </c>
      <c r="N25" s="5">
        <v>18</v>
      </c>
      <c r="O25" s="5">
        <v>10</v>
      </c>
      <c r="P25" s="5">
        <v>1</v>
      </c>
      <c r="Q25" s="60">
        <v>1</v>
      </c>
      <c r="R25" s="60">
        <v>34</v>
      </c>
      <c r="S25" s="5">
        <v>5</v>
      </c>
      <c r="T25" s="5">
        <v>5</v>
      </c>
      <c r="U25" s="5">
        <v>8</v>
      </c>
      <c r="V25" s="79">
        <v>4</v>
      </c>
      <c r="W25" s="78">
        <v>3</v>
      </c>
      <c r="X25" s="89">
        <v>8</v>
      </c>
      <c r="Y25" s="5">
        <v>33</v>
      </c>
      <c r="Z25" s="5"/>
      <c r="AA25" s="79">
        <v>1</v>
      </c>
      <c r="AB25" s="5">
        <v>6</v>
      </c>
      <c r="AC25" s="5">
        <v>1</v>
      </c>
      <c r="AD25" s="60">
        <v>22</v>
      </c>
      <c r="AE25" s="5">
        <v>17</v>
      </c>
      <c r="AF25" s="5">
        <v>5</v>
      </c>
      <c r="AG25" s="5">
        <v>5</v>
      </c>
      <c r="AH25" s="5">
        <v>32</v>
      </c>
      <c r="AI25" s="5">
        <v>13</v>
      </c>
      <c r="AJ25" s="60">
        <v>1</v>
      </c>
      <c r="AK25" s="78">
        <v>3</v>
      </c>
      <c r="AL25" s="79">
        <v>4</v>
      </c>
      <c r="AM25" s="78">
        <v>3</v>
      </c>
      <c r="AN25" s="5">
        <v>1</v>
      </c>
      <c r="AO25" s="79">
        <v>4</v>
      </c>
      <c r="AP25" s="5">
        <v>2</v>
      </c>
      <c r="AQ25" s="5">
        <v>24</v>
      </c>
      <c r="AR25" s="60">
        <v>5</v>
      </c>
      <c r="AS25" s="78">
        <v>3</v>
      </c>
      <c r="AT25" s="5">
        <v>22</v>
      </c>
      <c r="AU25" s="5">
        <v>22</v>
      </c>
      <c r="AV25" s="5">
        <v>19</v>
      </c>
      <c r="AW25" s="5">
        <v>5</v>
      </c>
      <c r="AX25" s="5">
        <v>1</v>
      </c>
      <c r="AY25" s="5">
        <v>2</v>
      </c>
      <c r="AZ25" s="5">
        <v>10</v>
      </c>
      <c r="BA25" s="5">
        <v>2</v>
      </c>
      <c r="BB25" s="5">
        <v>22</v>
      </c>
      <c r="BC25" s="5">
        <v>1</v>
      </c>
      <c r="BD25" s="61">
        <v>7</v>
      </c>
      <c r="BE25" s="5">
        <v>19</v>
      </c>
      <c r="BF25" s="5">
        <v>12</v>
      </c>
      <c r="BG25" s="5">
        <v>1</v>
      </c>
      <c r="BH25" s="5">
        <v>6</v>
      </c>
      <c r="BI25" s="62" t="s">
        <v>303</v>
      </c>
      <c r="BJ25" s="62" t="s">
        <v>201</v>
      </c>
      <c r="BK25" s="62" t="s">
        <v>208</v>
      </c>
      <c r="BL25" s="62" t="s">
        <v>304</v>
      </c>
      <c r="BM25" s="64">
        <v>15</v>
      </c>
      <c r="BN25" s="82">
        <v>2</v>
      </c>
      <c r="BO25" s="82">
        <v>3</v>
      </c>
      <c r="BP25" s="64">
        <v>1</v>
      </c>
      <c r="BQ25" s="64">
        <v>6</v>
      </c>
      <c r="BR25" s="82">
        <v>4</v>
      </c>
      <c r="BS25" s="78">
        <v>2</v>
      </c>
      <c r="BT25" s="82">
        <v>4</v>
      </c>
      <c r="BU25" s="64">
        <v>6</v>
      </c>
      <c r="BV25" s="64">
        <v>18</v>
      </c>
      <c r="BW25" s="82">
        <v>4</v>
      </c>
      <c r="BX25" s="64">
        <v>10</v>
      </c>
      <c r="BY25" s="79">
        <v>2</v>
      </c>
      <c r="BZ25" s="64">
        <v>33</v>
      </c>
      <c r="CA25" s="64">
        <v>23</v>
      </c>
      <c r="CB25" s="64">
        <v>9</v>
      </c>
      <c r="CC25" s="64">
        <v>21</v>
      </c>
      <c r="CD25" s="78">
        <v>3</v>
      </c>
      <c r="CE25" s="78">
        <v>4</v>
      </c>
      <c r="CF25" s="79">
        <v>2</v>
      </c>
      <c r="CG25" s="64">
        <v>16</v>
      </c>
      <c r="CH25" s="79">
        <v>2</v>
      </c>
      <c r="CI25" s="61">
        <v>1</v>
      </c>
      <c r="CJ25" s="64">
        <v>11</v>
      </c>
      <c r="CK25" s="82">
        <v>3</v>
      </c>
      <c r="CL25" s="64">
        <v>4</v>
      </c>
      <c r="CM25" s="61">
        <v>17</v>
      </c>
      <c r="CN25" s="64">
        <v>10</v>
      </c>
      <c r="CO25" s="64">
        <v>2</v>
      </c>
      <c r="CP25" s="64">
        <v>1</v>
      </c>
      <c r="CQ25" s="64">
        <v>26</v>
      </c>
      <c r="CR25" s="64">
        <v>20</v>
      </c>
      <c r="CS25" s="64">
        <v>1</v>
      </c>
      <c r="CT25" s="64">
        <v>12</v>
      </c>
      <c r="CU25" s="61">
        <v>18</v>
      </c>
      <c r="CV25" s="61">
        <v>10</v>
      </c>
      <c r="CW25" s="64">
        <v>8</v>
      </c>
      <c r="CX25" s="64">
        <v>4</v>
      </c>
      <c r="CY25" s="64">
        <v>1</v>
      </c>
      <c r="CZ25" s="64">
        <v>12</v>
      </c>
      <c r="DA25" s="64">
        <v>2</v>
      </c>
      <c r="DB25" s="64">
        <v>22</v>
      </c>
      <c r="DC25" s="64">
        <v>7</v>
      </c>
      <c r="DD25" s="64">
        <v>4</v>
      </c>
      <c r="DE25" s="64"/>
      <c r="DF25" s="1"/>
      <c r="DH25" s="1"/>
      <c r="DI25" s="1"/>
      <c r="DK25" s="1"/>
      <c r="DL25" s="1"/>
      <c r="DM25" s="1"/>
      <c r="DO25" s="2" t="s">
        <v>46</v>
      </c>
      <c r="DP25" s="11">
        <f t="shared" si="6"/>
        <v>106</v>
      </c>
      <c r="DQ25" s="2">
        <f t="shared" si="7"/>
        <v>13</v>
      </c>
      <c r="DR25" s="2">
        <f t="shared" si="8"/>
        <v>7</v>
      </c>
      <c r="DS25" s="2">
        <f t="shared" si="9"/>
        <v>11</v>
      </c>
      <c r="DT25" s="1">
        <f t="shared" si="10"/>
        <v>31</v>
      </c>
      <c r="DU25" s="15">
        <f t="shared" si="11"/>
        <v>0.29245283018867924</v>
      </c>
    </row>
    <row r="26" spans="1:125" ht="13.8">
      <c r="A26" s="2" t="s">
        <v>47</v>
      </c>
      <c r="B26" s="5">
        <v>26</v>
      </c>
      <c r="C26" s="5">
        <v>23</v>
      </c>
      <c r="D26" s="5">
        <v>2</v>
      </c>
      <c r="E26" s="79">
        <v>12</v>
      </c>
      <c r="F26" s="5">
        <v>33</v>
      </c>
      <c r="G26" s="5">
        <v>3</v>
      </c>
      <c r="H26" s="5">
        <v>5</v>
      </c>
      <c r="I26" s="79">
        <v>21</v>
      </c>
      <c r="J26" s="5">
        <v>3</v>
      </c>
      <c r="K26" s="5">
        <v>1</v>
      </c>
      <c r="L26" s="5">
        <v>14</v>
      </c>
      <c r="M26" s="5">
        <v>10</v>
      </c>
      <c r="N26" s="5">
        <v>13</v>
      </c>
      <c r="O26" s="5">
        <v>3</v>
      </c>
      <c r="P26" s="5">
        <v>87</v>
      </c>
      <c r="Q26" s="60">
        <v>8</v>
      </c>
      <c r="R26" s="60">
        <v>88</v>
      </c>
      <c r="S26" s="5">
        <v>1</v>
      </c>
      <c r="T26" s="5">
        <v>3</v>
      </c>
      <c r="U26" s="5">
        <v>7</v>
      </c>
      <c r="V26" s="79">
        <v>4</v>
      </c>
      <c r="W26" s="5">
        <v>27</v>
      </c>
      <c r="X26" s="89">
        <v>5</v>
      </c>
      <c r="Y26" s="5">
        <v>24</v>
      </c>
      <c r="Z26" s="5"/>
      <c r="AA26" s="5">
        <v>2</v>
      </c>
      <c r="AB26" s="5">
        <v>5</v>
      </c>
      <c r="AC26" s="5">
        <v>24</v>
      </c>
      <c r="AD26" s="60">
        <v>1</v>
      </c>
      <c r="AE26" s="5">
        <v>10</v>
      </c>
      <c r="AF26" s="5">
        <v>20</v>
      </c>
      <c r="AG26" s="5">
        <v>5</v>
      </c>
      <c r="AH26" s="5">
        <v>8</v>
      </c>
      <c r="AI26" s="78">
        <v>3</v>
      </c>
      <c r="AJ26" s="60">
        <v>32</v>
      </c>
      <c r="AK26" s="5">
        <v>21</v>
      </c>
      <c r="AL26" s="5">
        <v>15</v>
      </c>
      <c r="AM26" s="5">
        <v>2</v>
      </c>
      <c r="AN26" s="5">
        <v>2</v>
      </c>
      <c r="AO26" s="5">
        <v>2</v>
      </c>
      <c r="AP26" s="5">
        <v>24</v>
      </c>
      <c r="AQ26" s="5">
        <v>1</v>
      </c>
      <c r="AR26" s="60">
        <v>15</v>
      </c>
      <c r="AS26" s="79">
        <v>4</v>
      </c>
      <c r="AT26" s="5">
        <v>35</v>
      </c>
      <c r="AU26" s="5">
        <v>2</v>
      </c>
      <c r="AV26" s="5">
        <v>1</v>
      </c>
      <c r="AW26" s="5">
        <v>2</v>
      </c>
      <c r="AX26" s="78">
        <v>3</v>
      </c>
      <c r="AY26" s="5">
        <v>19</v>
      </c>
      <c r="AZ26" s="5">
        <v>2</v>
      </c>
      <c r="BA26" s="78">
        <v>3</v>
      </c>
      <c r="BB26" s="78">
        <v>3</v>
      </c>
      <c r="BC26" s="5">
        <v>22</v>
      </c>
      <c r="BD26" s="61">
        <v>28</v>
      </c>
      <c r="BE26" s="5">
        <v>13</v>
      </c>
      <c r="BF26" s="5">
        <v>6</v>
      </c>
      <c r="BG26" s="5">
        <v>5</v>
      </c>
      <c r="BH26" s="5">
        <v>7</v>
      </c>
      <c r="BI26" s="62" t="s">
        <v>211</v>
      </c>
      <c r="BJ26" s="62" t="s">
        <v>305</v>
      </c>
      <c r="BK26" s="62" t="s">
        <v>306</v>
      </c>
      <c r="BL26" s="62" t="s">
        <v>141</v>
      </c>
      <c r="BM26" s="64">
        <v>32</v>
      </c>
      <c r="BN26" s="82">
        <v>4</v>
      </c>
      <c r="BO26" s="64">
        <v>8</v>
      </c>
      <c r="BP26" s="64">
        <v>30</v>
      </c>
      <c r="BQ26" s="64">
        <v>1</v>
      </c>
      <c r="BR26" s="61">
        <v>6</v>
      </c>
      <c r="BS26" s="78">
        <v>2</v>
      </c>
      <c r="BT26" s="82">
        <v>4</v>
      </c>
      <c r="BU26" s="64">
        <v>16</v>
      </c>
      <c r="BV26" s="79">
        <v>2</v>
      </c>
      <c r="BW26" s="82">
        <v>4</v>
      </c>
      <c r="BX26" s="64">
        <v>1</v>
      </c>
      <c r="BY26" s="64">
        <v>13</v>
      </c>
      <c r="BZ26" s="79">
        <v>2</v>
      </c>
      <c r="CA26" s="64">
        <v>1</v>
      </c>
      <c r="CB26" s="64">
        <v>28</v>
      </c>
      <c r="CC26" s="64">
        <v>1</v>
      </c>
      <c r="CD26" s="64">
        <v>20</v>
      </c>
      <c r="CE26" s="61">
        <v>19</v>
      </c>
      <c r="CF26" s="64">
        <v>10</v>
      </c>
      <c r="CG26" s="64">
        <v>14</v>
      </c>
      <c r="CH26" s="78">
        <v>4</v>
      </c>
      <c r="CI26" s="79">
        <v>2</v>
      </c>
      <c r="CJ26" s="64">
        <v>30</v>
      </c>
      <c r="CK26" s="64">
        <v>36</v>
      </c>
      <c r="CL26" s="64">
        <v>2</v>
      </c>
      <c r="CM26" s="61">
        <v>27</v>
      </c>
      <c r="CN26" s="64">
        <v>4</v>
      </c>
      <c r="CO26" s="61">
        <v>10</v>
      </c>
      <c r="CP26" s="64">
        <v>5</v>
      </c>
      <c r="CQ26" s="61">
        <v>7</v>
      </c>
      <c r="CR26" s="61">
        <v>3</v>
      </c>
      <c r="CS26" s="61">
        <v>5</v>
      </c>
      <c r="CT26" s="64">
        <v>6</v>
      </c>
      <c r="CU26" s="64">
        <v>81</v>
      </c>
      <c r="CV26" s="64">
        <v>18</v>
      </c>
      <c r="CW26" s="64">
        <v>4</v>
      </c>
      <c r="CX26" s="61">
        <v>5</v>
      </c>
      <c r="CY26" s="64">
        <v>15</v>
      </c>
      <c r="CZ26" s="64">
        <v>8</v>
      </c>
      <c r="DA26" s="64">
        <v>4</v>
      </c>
      <c r="DB26" s="64">
        <v>21</v>
      </c>
      <c r="DC26" s="64">
        <v>18</v>
      </c>
      <c r="DD26" s="64">
        <v>49</v>
      </c>
      <c r="DE26" s="64"/>
      <c r="DF26" s="1"/>
      <c r="DH26" s="1"/>
      <c r="DI26" s="1"/>
      <c r="DK26" s="1"/>
      <c r="DL26" s="1"/>
      <c r="DM26" s="1"/>
      <c r="DO26" s="2" t="s">
        <v>47</v>
      </c>
      <c r="DP26" s="11">
        <f t="shared" si="6"/>
        <v>106</v>
      </c>
      <c r="DQ26" s="2">
        <f t="shared" si="7"/>
        <v>13</v>
      </c>
      <c r="DR26" s="2">
        <f t="shared" si="8"/>
        <v>9</v>
      </c>
      <c r="DS26" s="2">
        <f t="shared" si="9"/>
        <v>9</v>
      </c>
      <c r="DT26" s="1">
        <f t="shared" si="10"/>
        <v>31</v>
      </c>
      <c r="DU26" s="15">
        <f t="shared" si="11"/>
        <v>0.29245283018867924</v>
      </c>
    </row>
    <row r="27" spans="1:125" ht="13.8">
      <c r="A27" s="2" t="s">
        <v>307</v>
      </c>
      <c r="B27" s="5">
        <v>46</v>
      </c>
      <c r="C27" s="5">
        <v>1</v>
      </c>
      <c r="D27" s="5">
        <v>22</v>
      </c>
      <c r="E27" s="5">
        <v>2</v>
      </c>
      <c r="F27" s="5">
        <v>15</v>
      </c>
      <c r="G27" s="5">
        <v>1</v>
      </c>
      <c r="H27" s="5">
        <v>10</v>
      </c>
      <c r="I27" s="79">
        <v>1</v>
      </c>
      <c r="J27" s="5">
        <v>8</v>
      </c>
      <c r="K27" s="5">
        <v>9</v>
      </c>
      <c r="L27" s="5">
        <v>19</v>
      </c>
      <c r="M27" s="5">
        <v>3</v>
      </c>
      <c r="N27" s="5">
        <v>3</v>
      </c>
      <c r="O27" s="5">
        <v>12</v>
      </c>
      <c r="P27" s="5">
        <v>14</v>
      </c>
      <c r="Q27" s="60">
        <v>10</v>
      </c>
      <c r="R27" s="60">
        <v>27</v>
      </c>
      <c r="S27" s="79">
        <v>4</v>
      </c>
      <c r="T27" s="5">
        <v>1</v>
      </c>
      <c r="U27" s="5">
        <v>25</v>
      </c>
      <c r="V27" s="79">
        <v>1</v>
      </c>
      <c r="W27" s="5">
        <v>14</v>
      </c>
      <c r="X27" s="89">
        <v>1</v>
      </c>
      <c r="Y27" s="5">
        <v>2</v>
      </c>
      <c r="Z27" s="5"/>
      <c r="AA27" s="5">
        <v>3</v>
      </c>
      <c r="AB27" s="5">
        <v>11</v>
      </c>
      <c r="AC27" s="5">
        <v>24</v>
      </c>
      <c r="AD27" s="60">
        <v>7</v>
      </c>
      <c r="AE27" s="5">
        <v>1</v>
      </c>
      <c r="AF27" s="5">
        <v>3</v>
      </c>
      <c r="AG27" s="5">
        <v>2</v>
      </c>
      <c r="AH27" s="5">
        <v>7</v>
      </c>
      <c r="AI27" s="5">
        <v>2</v>
      </c>
      <c r="AJ27" s="60">
        <v>24</v>
      </c>
      <c r="AK27" s="79">
        <v>4</v>
      </c>
      <c r="AL27" s="5">
        <v>51</v>
      </c>
      <c r="AM27" s="5">
        <v>15</v>
      </c>
      <c r="AN27" s="79">
        <v>4</v>
      </c>
      <c r="AO27" s="5">
        <v>12</v>
      </c>
      <c r="AP27" s="5">
        <v>2</v>
      </c>
      <c r="AQ27" s="78">
        <v>3</v>
      </c>
      <c r="AR27" s="60">
        <v>6</v>
      </c>
      <c r="AS27" s="5">
        <v>25</v>
      </c>
      <c r="AT27" s="5">
        <v>36</v>
      </c>
      <c r="AU27" s="78">
        <v>3</v>
      </c>
      <c r="AV27" s="5">
        <v>20</v>
      </c>
      <c r="AW27" s="5">
        <v>2</v>
      </c>
      <c r="AX27" s="5">
        <v>25</v>
      </c>
      <c r="AY27" s="5">
        <v>7</v>
      </c>
      <c r="AZ27" s="78">
        <v>3</v>
      </c>
      <c r="BA27" s="5">
        <v>33</v>
      </c>
      <c r="BB27" s="5">
        <v>8</v>
      </c>
      <c r="BC27" s="5">
        <v>9</v>
      </c>
      <c r="BD27" s="61">
        <v>36</v>
      </c>
      <c r="BE27" s="5">
        <v>10</v>
      </c>
      <c r="BF27" s="5">
        <v>2</v>
      </c>
      <c r="BG27" s="5">
        <v>9</v>
      </c>
      <c r="BH27" s="5">
        <v>10</v>
      </c>
      <c r="BI27" s="5">
        <v>2</v>
      </c>
      <c r="BJ27" s="62" t="s">
        <v>232</v>
      </c>
      <c r="BK27" s="62" t="s">
        <v>308</v>
      </c>
      <c r="BL27" s="62" t="s">
        <v>309</v>
      </c>
      <c r="BM27" s="79">
        <v>4</v>
      </c>
      <c r="BN27" s="61">
        <v>44</v>
      </c>
      <c r="BO27" s="64">
        <v>6</v>
      </c>
      <c r="BP27" s="64">
        <v>6</v>
      </c>
      <c r="BQ27" s="64">
        <v>17</v>
      </c>
      <c r="BR27" s="64">
        <v>7</v>
      </c>
      <c r="BS27" s="64">
        <v>11</v>
      </c>
      <c r="BT27" s="79">
        <v>3</v>
      </c>
      <c r="BU27" s="64">
        <v>10</v>
      </c>
      <c r="BV27" s="61">
        <v>21</v>
      </c>
      <c r="BW27" s="64">
        <v>1</v>
      </c>
      <c r="BX27" s="64">
        <v>1</v>
      </c>
      <c r="BY27" s="64">
        <v>1</v>
      </c>
      <c r="BZ27" s="64">
        <v>17</v>
      </c>
      <c r="CA27" s="64">
        <v>5</v>
      </c>
      <c r="CB27" s="78">
        <v>4</v>
      </c>
      <c r="CC27" s="61">
        <v>1</v>
      </c>
      <c r="CD27" s="61">
        <v>39</v>
      </c>
      <c r="CE27" s="64">
        <v>1</v>
      </c>
      <c r="CF27" s="64">
        <v>56</v>
      </c>
      <c r="CG27" s="64">
        <v>6</v>
      </c>
      <c r="CH27" s="61">
        <v>6</v>
      </c>
      <c r="CI27" s="64">
        <v>12</v>
      </c>
      <c r="CJ27" s="79">
        <v>2</v>
      </c>
      <c r="CK27" s="64">
        <v>13</v>
      </c>
      <c r="CL27" s="64">
        <v>22</v>
      </c>
      <c r="CM27" s="64">
        <v>30</v>
      </c>
      <c r="CN27" s="61">
        <v>26</v>
      </c>
      <c r="CO27" s="64">
        <v>5</v>
      </c>
      <c r="CP27" s="64">
        <v>18</v>
      </c>
      <c r="CQ27" s="64">
        <v>33</v>
      </c>
      <c r="CR27" s="64">
        <v>23</v>
      </c>
      <c r="CS27" s="64">
        <v>4</v>
      </c>
      <c r="CT27" s="64">
        <v>2</v>
      </c>
      <c r="CU27" s="61">
        <v>5</v>
      </c>
      <c r="CV27" s="64">
        <v>19</v>
      </c>
      <c r="CW27" s="64">
        <v>26</v>
      </c>
      <c r="CX27" s="61">
        <v>35</v>
      </c>
      <c r="CY27" s="61">
        <v>1</v>
      </c>
      <c r="CZ27" s="64">
        <v>16</v>
      </c>
      <c r="DA27" s="64">
        <v>21</v>
      </c>
      <c r="DB27" s="64">
        <v>6</v>
      </c>
      <c r="DC27" s="64">
        <v>12</v>
      </c>
      <c r="DD27" s="64">
        <v>25</v>
      </c>
      <c r="DE27" s="61"/>
      <c r="DF27" s="1"/>
      <c r="DH27" s="1"/>
      <c r="DI27" s="1"/>
      <c r="DK27" s="1"/>
      <c r="DL27" s="1"/>
      <c r="DM27" s="1"/>
      <c r="DO27" s="2" t="s">
        <v>48</v>
      </c>
      <c r="DP27" s="11">
        <f t="shared" si="6"/>
        <v>106</v>
      </c>
      <c r="DQ27" s="2">
        <f t="shared" si="7"/>
        <v>10</v>
      </c>
      <c r="DR27" s="2">
        <f t="shared" si="8"/>
        <v>8</v>
      </c>
      <c r="DS27" s="2">
        <f t="shared" si="9"/>
        <v>6</v>
      </c>
      <c r="DT27" s="1">
        <f t="shared" si="10"/>
        <v>24</v>
      </c>
      <c r="DU27" s="15">
        <f t="shared" si="11"/>
        <v>0.22641509433962265</v>
      </c>
    </row>
    <row r="28" spans="1:125" ht="13.8">
      <c r="A28" s="2" t="s">
        <v>49</v>
      </c>
      <c r="B28" s="5">
        <v>1</v>
      </c>
      <c r="C28" s="5">
        <v>1</v>
      </c>
      <c r="D28" s="5">
        <v>7</v>
      </c>
      <c r="E28" s="5">
        <v>5</v>
      </c>
      <c r="F28" s="5">
        <v>9</v>
      </c>
      <c r="G28" s="5">
        <v>1</v>
      </c>
      <c r="H28" s="5">
        <v>6</v>
      </c>
      <c r="I28" s="5">
        <v>29</v>
      </c>
      <c r="J28" s="5">
        <v>31</v>
      </c>
      <c r="K28" s="5">
        <v>1</v>
      </c>
      <c r="L28" s="5">
        <v>7</v>
      </c>
      <c r="M28" s="5">
        <v>6</v>
      </c>
      <c r="N28" s="5">
        <v>2</v>
      </c>
      <c r="O28" s="5">
        <v>10</v>
      </c>
      <c r="P28" s="5">
        <v>20</v>
      </c>
      <c r="Q28" s="60">
        <v>5</v>
      </c>
      <c r="R28" s="60">
        <v>6</v>
      </c>
      <c r="S28" s="5">
        <v>3</v>
      </c>
      <c r="T28" s="5">
        <v>14</v>
      </c>
      <c r="U28" s="5">
        <v>6</v>
      </c>
      <c r="V28" s="5">
        <v>3</v>
      </c>
      <c r="W28" s="5">
        <v>73</v>
      </c>
      <c r="X28" s="79">
        <v>6</v>
      </c>
      <c r="Y28" s="5">
        <v>7</v>
      </c>
      <c r="Z28" s="5"/>
      <c r="AA28" s="79">
        <v>21</v>
      </c>
      <c r="AB28" s="5">
        <v>15</v>
      </c>
      <c r="AC28" s="5">
        <v>1</v>
      </c>
      <c r="AD28" s="60">
        <v>8</v>
      </c>
      <c r="AE28" s="5">
        <v>28</v>
      </c>
      <c r="AF28" s="5">
        <v>43</v>
      </c>
      <c r="AG28" s="5">
        <v>12</v>
      </c>
      <c r="AH28" s="5">
        <v>18</v>
      </c>
      <c r="AI28" s="5">
        <v>21</v>
      </c>
      <c r="AJ28" s="60">
        <v>22</v>
      </c>
      <c r="AK28" s="5">
        <v>22</v>
      </c>
      <c r="AL28" s="5">
        <v>19</v>
      </c>
      <c r="AM28" s="5">
        <v>16</v>
      </c>
      <c r="AN28" s="5">
        <v>37</v>
      </c>
      <c r="AO28" s="5">
        <v>1</v>
      </c>
      <c r="AP28" s="5">
        <v>7</v>
      </c>
      <c r="AQ28" s="5">
        <v>1</v>
      </c>
      <c r="AR28" s="60">
        <v>5</v>
      </c>
      <c r="AS28" s="5">
        <v>35</v>
      </c>
      <c r="AT28" s="5">
        <v>17</v>
      </c>
      <c r="AU28" s="5">
        <v>36</v>
      </c>
      <c r="AV28" s="5">
        <v>45</v>
      </c>
      <c r="AW28" s="5">
        <v>1</v>
      </c>
      <c r="AX28" s="5">
        <v>2</v>
      </c>
      <c r="AY28" s="5">
        <v>25</v>
      </c>
      <c r="AZ28" s="78">
        <v>3</v>
      </c>
      <c r="BA28" s="5">
        <v>1</v>
      </c>
      <c r="BB28" s="5">
        <v>1</v>
      </c>
      <c r="BC28" s="5">
        <v>28</v>
      </c>
      <c r="BD28" s="61">
        <v>32</v>
      </c>
      <c r="BE28" s="5">
        <v>22</v>
      </c>
      <c r="BF28" s="5">
        <v>27</v>
      </c>
      <c r="BG28" s="5">
        <v>25</v>
      </c>
      <c r="BH28" s="5">
        <v>18</v>
      </c>
      <c r="BI28" s="5">
        <v>1</v>
      </c>
      <c r="BJ28" s="5">
        <v>61</v>
      </c>
      <c r="BK28" s="5">
        <v>82</v>
      </c>
      <c r="BL28" s="5">
        <v>16</v>
      </c>
      <c r="BM28" s="79">
        <v>3</v>
      </c>
      <c r="BN28" s="61">
        <v>36</v>
      </c>
      <c r="BO28" s="64">
        <v>1</v>
      </c>
      <c r="BP28" s="64">
        <v>1</v>
      </c>
      <c r="BQ28" s="64">
        <v>52</v>
      </c>
      <c r="BR28" s="64">
        <v>67</v>
      </c>
      <c r="BS28" s="64">
        <v>7</v>
      </c>
      <c r="BT28" s="79">
        <v>2</v>
      </c>
      <c r="BU28" s="82">
        <v>3</v>
      </c>
      <c r="BV28" s="64">
        <v>1</v>
      </c>
      <c r="BW28" s="64">
        <v>58</v>
      </c>
      <c r="BX28" s="64">
        <v>6</v>
      </c>
      <c r="BY28" s="64">
        <v>10</v>
      </c>
      <c r="BZ28" s="64">
        <v>1</v>
      </c>
      <c r="CA28" s="64">
        <v>65</v>
      </c>
      <c r="CB28" s="64">
        <v>6</v>
      </c>
      <c r="CC28" s="61">
        <v>12</v>
      </c>
      <c r="CD28" s="64">
        <v>8</v>
      </c>
      <c r="CE28" s="78">
        <v>4</v>
      </c>
      <c r="CF28" s="64">
        <v>1</v>
      </c>
      <c r="CG28" s="64">
        <v>40</v>
      </c>
      <c r="CH28" s="64">
        <v>19</v>
      </c>
      <c r="CI28" s="64">
        <v>1</v>
      </c>
      <c r="CJ28" s="64">
        <v>22</v>
      </c>
      <c r="CK28" s="64">
        <v>13</v>
      </c>
      <c r="CL28" s="61">
        <v>36</v>
      </c>
      <c r="CM28" s="61">
        <v>2</v>
      </c>
      <c r="CN28" s="64">
        <v>22</v>
      </c>
      <c r="CO28" s="64">
        <v>1</v>
      </c>
      <c r="CP28" s="61">
        <v>7</v>
      </c>
      <c r="CQ28" s="64">
        <v>22</v>
      </c>
      <c r="CR28" s="64">
        <v>37</v>
      </c>
      <c r="CS28" s="64">
        <v>4</v>
      </c>
      <c r="CT28" s="64">
        <v>2</v>
      </c>
      <c r="CU28" s="64">
        <v>3</v>
      </c>
      <c r="CV28" s="64">
        <v>6</v>
      </c>
      <c r="CW28" s="61">
        <v>10</v>
      </c>
      <c r="CX28" s="61">
        <v>1</v>
      </c>
      <c r="CY28" s="64">
        <v>5</v>
      </c>
      <c r="CZ28" s="64">
        <v>8</v>
      </c>
      <c r="DA28" s="64">
        <v>1</v>
      </c>
      <c r="DB28" s="64">
        <v>3</v>
      </c>
      <c r="DC28" s="64">
        <v>30</v>
      </c>
      <c r="DD28" s="64">
        <v>33</v>
      </c>
      <c r="DE28" s="64"/>
      <c r="DF28" s="1"/>
      <c r="DH28" s="1"/>
      <c r="DI28" s="1"/>
      <c r="DK28" s="1"/>
      <c r="DL28" s="1"/>
      <c r="DM28" s="1"/>
      <c r="DO28" s="2" t="s">
        <v>49</v>
      </c>
      <c r="DP28" s="11">
        <f t="shared" si="6"/>
        <v>106</v>
      </c>
      <c r="DQ28" s="2">
        <f t="shared" si="7"/>
        <v>5</v>
      </c>
      <c r="DR28" s="2">
        <f t="shared" si="8"/>
        <v>7</v>
      </c>
      <c r="DS28" s="2">
        <f t="shared" si="9"/>
        <v>2</v>
      </c>
      <c r="DT28" s="1">
        <f>SUM(DQ28:DS28)</f>
        <v>14</v>
      </c>
      <c r="DU28" s="15">
        <f t="shared" si="11"/>
        <v>0.13207547169811321</v>
      </c>
    </row>
    <row r="29" spans="1:125" ht="13.8">
      <c r="F29" s="7" t="s">
        <v>14</v>
      </c>
      <c r="G29" s="7" t="s">
        <v>14</v>
      </c>
      <c r="H29" s="7" t="s">
        <v>14</v>
      </c>
      <c r="I29" s="7" t="s">
        <v>14</v>
      </c>
      <c r="J29" s="7" t="s">
        <v>14</v>
      </c>
      <c r="K29" s="7" t="s">
        <v>14</v>
      </c>
      <c r="N29" s="77" t="s">
        <v>310</v>
      </c>
      <c r="O29" s="77" t="s">
        <v>310</v>
      </c>
      <c r="P29" s="77" t="s">
        <v>310</v>
      </c>
      <c r="Q29" s="77" t="s">
        <v>310</v>
      </c>
      <c r="R29" s="77" t="s">
        <v>310</v>
      </c>
      <c r="S29" s="77" t="s">
        <v>310</v>
      </c>
      <c r="T29" s="77" t="s">
        <v>310</v>
      </c>
      <c r="U29" s="77" t="s">
        <v>310</v>
      </c>
      <c r="V29" s="77" t="s">
        <v>288</v>
      </c>
      <c r="W29" s="77" t="s">
        <v>288</v>
      </c>
      <c r="X29" s="77" t="s">
        <v>288</v>
      </c>
      <c r="Z29" s="77" t="s">
        <v>288</v>
      </c>
      <c r="AA29" s="77" t="s">
        <v>288</v>
      </c>
      <c r="AB29" s="77" t="s">
        <v>288</v>
      </c>
      <c r="AE29" s="7" t="s">
        <v>71</v>
      </c>
      <c r="AF29" s="77" t="s">
        <v>276</v>
      </c>
      <c r="AG29" s="7" t="s">
        <v>71</v>
      </c>
      <c r="AH29" s="77" t="s">
        <v>276</v>
      </c>
      <c r="AI29" s="7" t="s">
        <v>71</v>
      </c>
      <c r="AJ29" s="7" t="s">
        <v>71</v>
      </c>
      <c r="AK29" s="7" t="s">
        <v>72</v>
      </c>
      <c r="AL29" s="7" t="s">
        <v>72</v>
      </c>
      <c r="AM29" s="7" t="s">
        <v>72</v>
      </c>
      <c r="AN29" s="7" t="s">
        <v>72</v>
      </c>
      <c r="AO29" s="7" t="s">
        <v>72</v>
      </c>
      <c r="AP29" s="7" t="s">
        <v>72</v>
      </c>
      <c r="AQ29" s="7" t="s">
        <v>72</v>
      </c>
      <c r="AR29" s="7" t="s">
        <v>72</v>
      </c>
      <c r="AY29" s="7" t="s">
        <v>237</v>
      </c>
      <c r="AZ29" s="7" t="s">
        <v>237</v>
      </c>
      <c r="BA29" s="77" t="s">
        <v>311</v>
      </c>
      <c r="BB29" s="77" t="s">
        <v>311</v>
      </c>
      <c r="BC29" s="77" t="s">
        <v>311</v>
      </c>
      <c r="BD29" s="77" t="s">
        <v>311</v>
      </c>
      <c r="BE29" s="77" t="s">
        <v>311</v>
      </c>
      <c r="BF29" s="77" t="s">
        <v>311</v>
      </c>
      <c r="BG29" s="77" t="s">
        <v>311</v>
      </c>
      <c r="BH29" s="77" t="s">
        <v>311</v>
      </c>
      <c r="BI29" s="77" t="s">
        <v>311</v>
      </c>
      <c r="BJ29" s="77" t="s">
        <v>311</v>
      </c>
      <c r="BK29" s="77" t="s">
        <v>312</v>
      </c>
      <c r="BL29" s="77" t="s">
        <v>312</v>
      </c>
      <c r="BM29" s="77" t="s">
        <v>312</v>
      </c>
      <c r="BN29" s="77" t="s">
        <v>312</v>
      </c>
      <c r="BO29" s="77" t="s">
        <v>312</v>
      </c>
      <c r="BP29" s="77" t="s">
        <v>313</v>
      </c>
      <c r="BQ29" s="77" t="s">
        <v>312</v>
      </c>
      <c r="BR29" s="77" t="s">
        <v>312</v>
      </c>
      <c r="BS29" s="77" t="s">
        <v>312</v>
      </c>
      <c r="BT29" s="77" t="s">
        <v>312</v>
      </c>
      <c r="BU29" s="77" t="s">
        <v>313</v>
      </c>
      <c r="BV29" s="7" t="s">
        <v>238</v>
      </c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1" t="s">
        <v>314</v>
      </c>
      <c r="CI29" s="91" t="s">
        <v>314</v>
      </c>
      <c r="CJ29" s="91" t="s">
        <v>314</v>
      </c>
      <c r="CK29" s="91" t="s">
        <v>314</v>
      </c>
      <c r="CL29" s="91" t="s">
        <v>314</v>
      </c>
      <c r="CM29" s="91" t="s">
        <v>314</v>
      </c>
      <c r="CN29" s="7" t="s">
        <v>71</v>
      </c>
      <c r="CO29" s="7" t="s">
        <v>71</v>
      </c>
      <c r="CP29" s="7" t="s">
        <v>71</v>
      </c>
      <c r="CQ29" s="7" t="s">
        <v>71</v>
      </c>
      <c r="CR29" s="7" t="s">
        <v>71</v>
      </c>
      <c r="CS29" s="7" t="s">
        <v>71</v>
      </c>
      <c r="CT29" s="9"/>
      <c r="CU29" s="9"/>
      <c r="CV29" s="24" t="s">
        <v>19</v>
      </c>
      <c r="CW29" s="24" t="s">
        <v>19</v>
      </c>
      <c r="CX29" s="24" t="s">
        <v>19</v>
      </c>
      <c r="CY29" s="24" t="s">
        <v>19</v>
      </c>
      <c r="CZ29" s="24" t="s">
        <v>19</v>
      </c>
      <c r="DA29" s="24" t="s">
        <v>19</v>
      </c>
      <c r="DB29" s="9"/>
      <c r="DC29" s="9"/>
      <c r="DD29" s="9"/>
      <c r="DE29" s="9"/>
      <c r="DF29" s="11">
        <f>COUNTA(B29:DE29)</f>
        <v>76</v>
      </c>
      <c r="DH29" s="1"/>
      <c r="DI29" s="1"/>
      <c r="DK29" s="1"/>
      <c r="DL29" s="1"/>
      <c r="DM29" s="1"/>
      <c r="DO29" s="1"/>
      <c r="DP29" s="1"/>
      <c r="DQ29" s="17">
        <v>2</v>
      </c>
      <c r="DR29" s="17">
        <v>3</v>
      </c>
      <c r="DS29" s="17">
        <v>4</v>
      </c>
      <c r="DU29" s="15"/>
    </row>
    <row r="30" spans="1:125" ht="13.8">
      <c r="A30" s="23" t="s">
        <v>0</v>
      </c>
      <c r="B30" s="23"/>
      <c r="C30" s="23"/>
      <c r="D30" s="23"/>
      <c r="E30" s="23"/>
      <c r="F30" s="78">
        <v>2</v>
      </c>
      <c r="G30" s="78">
        <v>21</v>
      </c>
      <c r="H30" s="81">
        <v>14</v>
      </c>
      <c r="I30" s="78">
        <v>68</v>
      </c>
      <c r="J30" s="78">
        <v>12</v>
      </c>
      <c r="K30" s="78">
        <v>12</v>
      </c>
      <c r="L30" s="78"/>
      <c r="M30" s="78"/>
      <c r="N30" s="78">
        <v>5</v>
      </c>
      <c r="O30" s="78">
        <v>3</v>
      </c>
      <c r="P30" s="78">
        <v>9</v>
      </c>
      <c r="Q30" s="78">
        <v>9</v>
      </c>
      <c r="R30" s="78">
        <v>1</v>
      </c>
      <c r="S30" s="78">
        <v>10</v>
      </c>
      <c r="T30" s="78">
        <v>15</v>
      </c>
      <c r="U30" s="78">
        <v>18</v>
      </c>
      <c r="V30" s="78">
        <v>3</v>
      </c>
      <c r="W30" s="78">
        <v>23</v>
      </c>
      <c r="X30" s="79">
        <v>1</v>
      </c>
      <c r="Y30" s="78"/>
      <c r="Z30" s="78">
        <v>19</v>
      </c>
      <c r="AA30" s="79">
        <v>16</v>
      </c>
      <c r="AB30" s="79">
        <v>20</v>
      </c>
      <c r="AC30" s="78"/>
      <c r="AD30" s="78"/>
      <c r="AE30" s="78">
        <v>11</v>
      </c>
      <c r="AF30" s="78">
        <v>1</v>
      </c>
      <c r="AG30" s="78">
        <v>3</v>
      </c>
      <c r="AH30" s="5">
        <v>21</v>
      </c>
      <c r="AI30" s="78">
        <v>3</v>
      </c>
      <c r="AJ30" s="93">
        <v>7</v>
      </c>
      <c r="AK30" s="5">
        <v>58</v>
      </c>
      <c r="AL30" s="5">
        <v>1</v>
      </c>
      <c r="AM30" s="78">
        <v>3</v>
      </c>
      <c r="AN30" s="5">
        <v>11</v>
      </c>
      <c r="AO30" s="5">
        <v>53</v>
      </c>
      <c r="AP30" s="5">
        <v>67</v>
      </c>
      <c r="AQ30" s="79">
        <v>4</v>
      </c>
      <c r="AR30" s="5">
        <v>14</v>
      </c>
      <c r="AS30" s="5"/>
      <c r="AT30" s="5"/>
      <c r="AU30" s="5"/>
      <c r="AV30" s="5"/>
      <c r="AW30" s="5"/>
      <c r="AX30" s="5"/>
      <c r="AY30" s="5">
        <v>13</v>
      </c>
      <c r="AZ30" s="5">
        <v>1</v>
      </c>
      <c r="BA30" s="5">
        <v>9</v>
      </c>
      <c r="BB30" s="5">
        <v>14</v>
      </c>
      <c r="BC30" s="78">
        <v>3</v>
      </c>
      <c r="BD30" s="61">
        <v>10</v>
      </c>
      <c r="BE30" s="5">
        <v>1</v>
      </c>
      <c r="BF30" s="5">
        <v>2</v>
      </c>
      <c r="BG30" s="5">
        <v>2</v>
      </c>
      <c r="BH30" s="5">
        <v>1</v>
      </c>
      <c r="BI30" s="64" t="s">
        <v>201</v>
      </c>
      <c r="BJ30" s="64">
        <v>8</v>
      </c>
      <c r="BK30" s="89">
        <v>33</v>
      </c>
      <c r="BL30" s="64">
        <v>1</v>
      </c>
      <c r="BM30" s="61">
        <v>6</v>
      </c>
      <c r="BN30" s="64">
        <v>12</v>
      </c>
      <c r="BO30" s="64">
        <v>8</v>
      </c>
      <c r="BP30" s="64">
        <v>1</v>
      </c>
      <c r="BQ30" s="64">
        <v>19</v>
      </c>
      <c r="BR30" s="61">
        <v>8</v>
      </c>
      <c r="BS30" s="64">
        <v>1</v>
      </c>
      <c r="BT30" s="64">
        <v>1</v>
      </c>
      <c r="BU30" s="64">
        <v>11</v>
      </c>
      <c r="BV30" s="82">
        <v>11</v>
      </c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>
        <v>6</v>
      </c>
      <c r="CI30" s="79">
        <v>2</v>
      </c>
      <c r="CJ30" s="64">
        <v>66</v>
      </c>
      <c r="CK30" s="82">
        <v>3</v>
      </c>
      <c r="CL30" s="64">
        <v>1</v>
      </c>
      <c r="CM30" s="64">
        <v>26</v>
      </c>
      <c r="CN30" s="64">
        <v>4</v>
      </c>
      <c r="CO30" s="64">
        <v>1</v>
      </c>
      <c r="CP30" s="61">
        <v>2</v>
      </c>
      <c r="CQ30" s="61">
        <v>8</v>
      </c>
      <c r="CR30" s="61">
        <v>2</v>
      </c>
      <c r="CS30" s="64">
        <v>12</v>
      </c>
      <c r="CT30" s="64"/>
      <c r="CU30" s="64"/>
      <c r="CV30" s="64">
        <v>1</v>
      </c>
      <c r="CW30" s="64">
        <v>47</v>
      </c>
      <c r="CX30" s="64">
        <v>6</v>
      </c>
      <c r="CY30" s="64">
        <v>2</v>
      </c>
      <c r="CZ30" s="64">
        <v>5</v>
      </c>
      <c r="DA30" s="61">
        <v>24</v>
      </c>
      <c r="DB30" s="61"/>
      <c r="DC30" s="64"/>
      <c r="DD30" s="94"/>
      <c r="DE30" s="9"/>
      <c r="DF30" s="13">
        <v>1</v>
      </c>
      <c r="DH30" s="1"/>
      <c r="DL30" s="10"/>
      <c r="DM30" s="1"/>
      <c r="DO30" s="2" t="s">
        <v>39</v>
      </c>
      <c r="DP30" s="11">
        <f>COUNTA(B30:DE30)</f>
        <v>76</v>
      </c>
      <c r="DQ30" s="2">
        <f t="shared" ref="DQ30:DQ41" si="12">COUNTIF(B30:DE30,"2")</f>
        <v>7</v>
      </c>
      <c r="DR30" s="2">
        <f t="shared" ref="DR30:DR41" si="13">COUNTIF(B30:DE30,"3")</f>
        <v>7</v>
      </c>
      <c r="DS30" s="2">
        <f>COUNTIF(B30:DE30,"4")</f>
        <v>2</v>
      </c>
      <c r="DT30" s="1">
        <f>SUM(DQ30:DS30)</f>
        <v>16</v>
      </c>
      <c r="DU30" s="15">
        <f>DT30/DP30</f>
        <v>0.21052631578947367</v>
      </c>
    </row>
    <row r="31" spans="1:125" ht="13.8">
      <c r="A31" s="23" t="s">
        <v>40</v>
      </c>
      <c r="B31" s="23"/>
      <c r="C31" s="23"/>
      <c r="D31" s="23"/>
      <c r="E31" s="23"/>
      <c r="F31" s="78">
        <v>1</v>
      </c>
      <c r="G31" s="78">
        <v>11</v>
      </c>
      <c r="H31" s="81">
        <v>1</v>
      </c>
      <c r="I31" s="78">
        <v>2</v>
      </c>
      <c r="J31" s="78">
        <v>3</v>
      </c>
      <c r="K31" s="78">
        <v>1</v>
      </c>
      <c r="L31" s="78"/>
      <c r="M31" s="78"/>
      <c r="N31" s="78">
        <v>18</v>
      </c>
      <c r="O31" s="78">
        <v>6</v>
      </c>
      <c r="P31" s="78">
        <v>2</v>
      </c>
      <c r="Q31" s="78">
        <v>5</v>
      </c>
      <c r="R31" s="78">
        <v>7</v>
      </c>
      <c r="S31" s="78">
        <v>1</v>
      </c>
      <c r="T31" s="78">
        <v>7</v>
      </c>
      <c r="U31" s="78">
        <v>5</v>
      </c>
      <c r="V31" s="79">
        <v>7</v>
      </c>
      <c r="W31" s="78">
        <v>14</v>
      </c>
      <c r="X31" s="79">
        <v>47</v>
      </c>
      <c r="Y31" s="78"/>
      <c r="Z31" s="78">
        <v>1</v>
      </c>
      <c r="AA31" s="79">
        <v>34</v>
      </c>
      <c r="AB31" s="78">
        <v>2</v>
      </c>
      <c r="AC31" s="78"/>
      <c r="AD31" s="78"/>
      <c r="AE31" s="78">
        <v>2</v>
      </c>
      <c r="AF31" s="78">
        <v>27</v>
      </c>
      <c r="AG31" s="5">
        <v>33</v>
      </c>
      <c r="AH31" s="5">
        <v>1</v>
      </c>
      <c r="AI31" s="5">
        <v>11</v>
      </c>
      <c r="AJ31" s="93">
        <v>7</v>
      </c>
      <c r="AK31" s="5">
        <v>5</v>
      </c>
      <c r="AL31" s="5">
        <v>1</v>
      </c>
      <c r="AM31" s="5">
        <v>11</v>
      </c>
      <c r="AN31" s="5">
        <v>5</v>
      </c>
      <c r="AO31" s="5">
        <v>2</v>
      </c>
      <c r="AP31" s="5">
        <v>1</v>
      </c>
      <c r="AQ31" s="5">
        <v>2</v>
      </c>
      <c r="AR31" s="5">
        <v>15</v>
      </c>
      <c r="AS31" s="5"/>
      <c r="AT31" s="5"/>
      <c r="AU31" s="5"/>
      <c r="AV31" s="5"/>
      <c r="AW31" s="5"/>
      <c r="AX31" s="5"/>
      <c r="AY31" s="5">
        <v>2</v>
      </c>
      <c r="AZ31" s="78">
        <v>3</v>
      </c>
      <c r="BA31" s="5">
        <v>11</v>
      </c>
      <c r="BB31" s="5">
        <v>10</v>
      </c>
      <c r="BC31" s="5">
        <v>24</v>
      </c>
      <c r="BD31" s="61">
        <v>77</v>
      </c>
      <c r="BE31" s="5">
        <v>7</v>
      </c>
      <c r="BF31" s="5">
        <v>11</v>
      </c>
      <c r="BG31" s="5">
        <v>2</v>
      </c>
      <c r="BH31" s="5">
        <v>51</v>
      </c>
      <c r="BI31" s="64" t="s">
        <v>201</v>
      </c>
      <c r="BJ31" s="64">
        <v>10</v>
      </c>
      <c r="BK31" s="79">
        <v>4</v>
      </c>
      <c r="BL31" s="79">
        <v>2</v>
      </c>
      <c r="BM31" s="61">
        <v>62</v>
      </c>
      <c r="BN31" s="64">
        <v>6</v>
      </c>
      <c r="BO31" s="64">
        <v>8</v>
      </c>
      <c r="BP31" s="64">
        <v>5</v>
      </c>
      <c r="BQ31" s="64">
        <v>26</v>
      </c>
      <c r="BR31" s="61">
        <v>6</v>
      </c>
      <c r="BS31" s="78">
        <v>3</v>
      </c>
      <c r="BT31" s="64">
        <v>11</v>
      </c>
      <c r="BU31" s="61">
        <v>5</v>
      </c>
      <c r="BV31" s="78">
        <v>3</v>
      </c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79">
        <v>2</v>
      </c>
      <c r="CI31" s="82">
        <v>3</v>
      </c>
      <c r="CJ31" s="79">
        <v>2</v>
      </c>
      <c r="CK31" s="64">
        <v>15</v>
      </c>
      <c r="CL31" s="61">
        <v>5</v>
      </c>
      <c r="CM31" s="64">
        <v>2</v>
      </c>
      <c r="CN31" s="64">
        <v>4</v>
      </c>
      <c r="CO31" s="64">
        <v>1</v>
      </c>
      <c r="CP31" s="61">
        <v>8</v>
      </c>
      <c r="CQ31" s="64">
        <v>28</v>
      </c>
      <c r="CR31" s="64">
        <v>24</v>
      </c>
      <c r="CS31" s="64">
        <v>6</v>
      </c>
      <c r="CT31" s="64"/>
      <c r="CU31" s="64"/>
      <c r="CV31" s="64">
        <v>13</v>
      </c>
      <c r="CW31" s="64">
        <v>12</v>
      </c>
      <c r="CX31" s="64">
        <v>17</v>
      </c>
      <c r="CY31" s="64">
        <v>26</v>
      </c>
      <c r="CZ31" s="64">
        <v>4</v>
      </c>
      <c r="DA31" s="61">
        <v>1</v>
      </c>
      <c r="DB31" s="64"/>
      <c r="DC31" s="64"/>
      <c r="DD31" s="94"/>
      <c r="DE31" s="9"/>
      <c r="DF31" s="1"/>
      <c r="DH31" s="1"/>
      <c r="DL31" s="10"/>
      <c r="DM31" s="1"/>
      <c r="DO31" s="2" t="s">
        <v>40</v>
      </c>
      <c r="DP31" s="11">
        <f t="shared" ref="DP31:DP41" si="14">COUNTA(B31:DE31)</f>
        <v>76</v>
      </c>
      <c r="DQ31" s="2">
        <f t="shared" si="12"/>
        <v>12</v>
      </c>
      <c r="DR31" s="2">
        <f t="shared" si="13"/>
        <v>5</v>
      </c>
      <c r="DS31" s="2">
        <f t="shared" ref="DS31:DS41" si="15">COUNTIF(B31:DE31,"4")</f>
        <v>3</v>
      </c>
      <c r="DT31" s="1">
        <f t="shared" ref="DT31:DT40" si="16">SUM(DQ31:DS31)</f>
        <v>20</v>
      </c>
      <c r="DU31" s="15">
        <f t="shared" ref="DU31:DU41" si="17">DT31/DP31</f>
        <v>0.26315789473684209</v>
      </c>
    </row>
    <row r="32" spans="1:125" ht="13.8">
      <c r="A32" s="23" t="s">
        <v>315</v>
      </c>
      <c r="B32" s="23"/>
      <c r="C32" s="23"/>
      <c r="D32" s="23"/>
      <c r="E32" s="23"/>
      <c r="F32" s="78">
        <v>26</v>
      </c>
      <c r="G32" s="78">
        <v>8</v>
      </c>
      <c r="H32" s="81">
        <v>1</v>
      </c>
      <c r="I32" s="78">
        <v>1</v>
      </c>
      <c r="J32" s="78">
        <v>3</v>
      </c>
      <c r="K32" s="78">
        <v>1</v>
      </c>
      <c r="L32" s="78"/>
      <c r="M32" s="78"/>
      <c r="N32" s="78">
        <v>1</v>
      </c>
      <c r="O32" s="78">
        <v>11</v>
      </c>
      <c r="P32" s="78">
        <v>1</v>
      </c>
      <c r="Q32" s="78">
        <v>30</v>
      </c>
      <c r="R32" s="78">
        <v>1</v>
      </c>
      <c r="S32" s="78">
        <v>11</v>
      </c>
      <c r="T32" s="78">
        <v>7</v>
      </c>
      <c r="U32" s="78">
        <v>15</v>
      </c>
      <c r="V32" s="79">
        <v>17</v>
      </c>
      <c r="W32" s="78">
        <v>47</v>
      </c>
      <c r="X32" s="78">
        <v>2</v>
      </c>
      <c r="Y32" s="78"/>
      <c r="Z32" s="78">
        <v>10</v>
      </c>
      <c r="AA32" s="79">
        <v>27</v>
      </c>
      <c r="AB32" s="79">
        <v>1</v>
      </c>
      <c r="AC32" s="78"/>
      <c r="AD32" s="78"/>
      <c r="AE32" s="78">
        <v>1</v>
      </c>
      <c r="AF32" s="78">
        <v>21</v>
      </c>
      <c r="AG32" s="78">
        <v>3</v>
      </c>
      <c r="AH32" s="5">
        <v>7</v>
      </c>
      <c r="AI32" s="5">
        <v>25</v>
      </c>
      <c r="AJ32" s="93">
        <v>8</v>
      </c>
      <c r="AK32" s="5">
        <v>31</v>
      </c>
      <c r="AL32" s="5">
        <v>1</v>
      </c>
      <c r="AM32" s="5">
        <v>1</v>
      </c>
      <c r="AN32" s="5">
        <v>2</v>
      </c>
      <c r="AO32" s="79">
        <v>4</v>
      </c>
      <c r="AP32" s="78">
        <v>3</v>
      </c>
      <c r="AQ32" s="5">
        <v>8</v>
      </c>
      <c r="AR32" s="5">
        <v>5</v>
      </c>
      <c r="AS32" s="5"/>
      <c r="AT32" s="5"/>
      <c r="AU32" s="5"/>
      <c r="AV32" s="5"/>
      <c r="AW32" s="5"/>
      <c r="AX32" s="5"/>
      <c r="AY32" s="5">
        <v>19</v>
      </c>
      <c r="AZ32" s="5">
        <v>7</v>
      </c>
      <c r="BA32" s="5">
        <v>11</v>
      </c>
      <c r="BB32" s="5">
        <v>15</v>
      </c>
      <c r="BC32" s="78">
        <v>3</v>
      </c>
      <c r="BD32" s="79">
        <v>4</v>
      </c>
      <c r="BE32" s="5">
        <v>19</v>
      </c>
      <c r="BF32" s="5">
        <v>6</v>
      </c>
      <c r="BG32" s="5">
        <v>25</v>
      </c>
      <c r="BH32" s="5">
        <v>49</v>
      </c>
      <c r="BI32" s="64" t="s">
        <v>215</v>
      </c>
      <c r="BJ32" s="64">
        <v>1</v>
      </c>
      <c r="BK32" s="79">
        <v>2</v>
      </c>
      <c r="BL32" s="79">
        <v>4</v>
      </c>
      <c r="BM32" s="64">
        <v>1</v>
      </c>
      <c r="BN32" s="61">
        <v>22</v>
      </c>
      <c r="BO32" s="64">
        <v>11</v>
      </c>
      <c r="BP32" s="64">
        <v>9</v>
      </c>
      <c r="BQ32" s="79">
        <v>4</v>
      </c>
      <c r="BR32" s="61">
        <v>23</v>
      </c>
      <c r="BS32" s="64">
        <v>34</v>
      </c>
      <c r="BT32" s="64">
        <v>6</v>
      </c>
      <c r="BU32" s="64">
        <v>50</v>
      </c>
      <c r="BV32" s="82">
        <v>12</v>
      </c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82">
        <v>3</v>
      </c>
      <c r="CI32" s="64">
        <v>106</v>
      </c>
      <c r="CJ32" s="61">
        <v>71</v>
      </c>
      <c r="CK32" s="64">
        <v>5</v>
      </c>
      <c r="CL32" s="61">
        <v>7</v>
      </c>
      <c r="CM32" s="64">
        <v>16</v>
      </c>
      <c r="CN32" s="64">
        <v>17</v>
      </c>
      <c r="CO32" s="64">
        <v>11</v>
      </c>
      <c r="CP32" s="61">
        <v>13</v>
      </c>
      <c r="CQ32" s="64">
        <v>28</v>
      </c>
      <c r="CR32" s="61">
        <v>17</v>
      </c>
      <c r="CS32" s="64">
        <v>1</v>
      </c>
      <c r="CT32" s="64"/>
      <c r="CU32" s="64"/>
      <c r="CV32" s="64">
        <v>2</v>
      </c>
      <c r="CW32" s="64">
        <v>5</v>
      </c>
      <c r="CX32" s="64">
        <v>11</v>
      </c>
      <c r="CY32" s="64">
        <v>20</v>
      </c>
      <c r="CZ32" s="64">
        <v>4</v>
      </c>
      <c r="DA32" s="64">
        <v>50</v>
      </c>
      <c r="DB32" s="64"/>
      <c r="DC32" s="64"/>
      <c r="DD32" s="94"/>
      <c r="DE32" s="9"/>
      <c r="DF32" s="1"/>
      <c r="DH32" s="1"/>
      <c r="DL32" s="10"/>
      <c r="DM32" s="1"/>
      <c r="DO32" s="2" t="s">
        <v>315</v>
      </c>
      <c r="DP32" s="11">
        <f t="shared" si="14"/>
        <v>76</v>
      </c>
      <c r="DQ32" s="2">
        <f t="shared" si="12"/>
        <v>4</v>
      </c>
      <c r="DR32" s="2">
        <f t="shared" si="13"/>
        <v>5</v>
      </c>
      <c r="DS32" s="2">
        <f t="shared" si="15"/>
        <v>5</v>
      </c>
      <c r="DT32" s="1">
        <f t="shared" si="16"/>
        <v>14</v>
      </c>
      <c r="DU32" s="15">
        <f t="shared" si="17"/>
        <v>0.18421052631578946</v>
      </c>
    </row>
    <row r="33" spans="1:125" ht="13.8">
      <c r="A33" s="23" t="s">
        <v>50</v>
      </c>
      <c r="B33" s="23"/>
      <c r="C33" s="23"/>
      <c r="D33" s="23"/>
      <c r="E33" s="23"/>
      <c r="F33" s="78">
        <v>1</v>
      </c>
      <c r="G33" s="78">
        <v>2</v>
      </c>
      <c r="H33" s="81">
        <v>18</v>
      </c>
      <c r="I33" s="78">
        <v>42</v>
      </c>
      <c r="J33" s="78">
        <v>2</v>
      </c>
      <c r="K33" s="78">
        <v>6</v>
      </c>
      <c r="L33" s="78"/>
      <c r="M33" s="78"/>
      <c r="N33" s="78">
        <v>2</v>
      </c>
      <c r="O33" s="78">
        <v>10</v>
      </c>
      <c r="P33" s="78">
        <v>29</v>
      </c>
      <c r="Q33" s="78">
        <v>3</v>
      </c>
      <c r="R33" s="78">
        <v>3</v>
      </c>
      <c r="S33" s="79">
        <v>4</v>
      </c>
      <c r="T33" s="78">
        <v>5</v>
      </c>
      <c r="U33" s="78">
        <v>1</v>
      </c>
      <c r="V33" s="79">
        <v>1</v>
      </c>
      <c r="W33" s="78">
        <v>10</v>
      </c>
      <c r="X33" s="79">
        <v>10</v>
      </c>
      <c r="Y33" s="78"/>
      <c r="Z33" s="78">
        <v>21</v>
      </c>
      <c r="AA33" s="79">
        <v>6</v>
      </c>
      <c r="AB33" s="79">
        <v>7</v>
      </c>
      <c r="AC33" s="78"/>
      <c r="AD33" s="78"/>
      <c r="AE33" s="78">
        <v>7</v>
      </c>
      <c r="AF33" s="78">
        <v>35</v>
      </c>
      <c r="AG33" s="78">
        <v>3</v>
      </c>
      <c r="AH33" s="5">
        <v>1</v>
      </c>
      <c r="AI33" s="5">
        <v>21</v>
      </c>
      <c r="AJ33" s="93">
        <v>6</v>
      </c>
      <c r="AK33" s="5">
        <v>28</v>
      </c>
      <c r="AL33" s="5">
        <v>23</v>
      </c>
      <c r="AM33" s="5">
        <v>8</v>
      </c>
      <c r="AN33" s="5">
        <v>16</v>
      </c>
      <c r="AO33" s="5">
        <v>2</v>
      </c>
      <c r="AP33" s="5">
        <v>30</v>
      </c>
      <c r="AQ33" s="5">
        <v>30</v>
      </c>
      <c r="AR33" s="5">
        <v>2</v>
      </c>
      <c r="AS33" s="5"/>
      <c r="AT33" s="5"/>
      <c r="AU33" s="5"/>
      <c r="AV33" s="5"/>
      <c r="AW33" s="5"/>
      <c r="AX33" s="5"/>
      <c r="AY33" s="78">
        <v>3</v>
      </c>
      <c r="AZ33" s="5">
        <v>21</v>
      </c>
      <c r="BA33" s="5">
        <v>18</v>
      </c>
      <c r="BB33" s="5">
        <v>1</v>
      </c>
      <c r="BC33" s="5">
        <v>1</v>
      </c>
      <c r="BD33" s="61">
        <v>12</v>
      </c>
      <c r="BE33" s="5">
        <v>65</v>
      </c>
      <c r="BF33" s="5">
        <v>14</v>
      </c>
      <c r="BG33" s="5">
        <v>2</v>
      </c>
      <c r="BH33" s="5">
        <v>5</v>
      </c>
      <c r="BI33" s="64" t="s">
        <v>316</v>
      </c>
      <c r="BJ33" s="78">
        <v>3</v>
      </c>
      <c r="BK33" s="89">
        <v>8</v>
      </c>
      <c r="BL33" s="64">
        <v>1</v>
      </c>
      <c r="BM33" s="79">
        <v>2</v>
      </c>
      <c r="BN33" s="61">
        <v>43</v>
      </c>
      <c r="BO33" s="61">
        <v>8</v>
      </c>
      <c r="BP33" s="64">
        <v>1</v>
      </c>
      <c r="BQ33" s="64">
        <v>9</v>
      </c>
      <c r="BR33" s="79">
        <v>2</v>
      </c>
      <c r="BS33" s="64">
        <v>50</v>
      </c>
      <c r="BT33" s="61">
        <v>1</v>
      </c>
      <c r="BU33" s="61">
        <v>9</v>
      </c>
      <c r="BV33" s="82">
        <v>6</v>
      </c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>
        <v>1</v>
      </c>
      <c r="CI33" s="79">
        <v>2</v>
      </c>
      <c r="CJ33" s="64">
        <v>12</v>
      </c>
      <c r="CK33" s="61">
        <v>9</v>
      </c>
      <c r="CL33" s="64">
        <v>34</v>
      </c>
      <c r="CM33" s="64">
        <v>15</v>
      </c>
      <c r="CN33" s="61">
        <v>20</v>
      </c>
      <c r="CO33" s="64">
        <v>2</v>
      </c>
      <c r="CP33" s="64">
        <v>2</v>
      </c>
      <c r="CQ33" s="61">
        <v>55</v>
      </c>
      <c r="CR33" s="64">
        <v>1</v>
      </c>
      <c r="CS33" s="64">
        <v>1</v>
      </c>
      <c r="CT33" s="64"/>
      <c r="CU33" s="64"/>
      <c r="CV33" s="64">
        <v>52</v>
      </c>
      <c r="CW33" s="64">
        <v>21</v>
      </c>
      <c r="CX33" s="64">
        <v>6</v>
      </c>
      <c r="CY33" s="64">
        <v>40</v>
      </c>
      <c r="CZ33" s="64">
        <v>1</v>
      </c>
      <c r="DA33" s="64">
        <v>5</v>
      </c>
      <c r="DB33" s="61"/>
      <c r="DC33" s="64"/>
      <c r="DD33" s="94"/>
      <c r="DE33" s="9"/>
      <c r="DF33" s="1"/>
      <c r="DH33" s="1"/>
      <c r="DL33" s="10"/>
      <c r="DM33" s="1"/>
      <c r="DO33" s="2" t="s">
        <v>3</v>
      </c>
      <c r="DP33" s="11">
        <f t="shared" si="14"/>
        <v>76</v>
      </c>
      <c r="DQ33" s="2">
        <f t="shared" si="12"/>
        <v>11</v>
      </c>
      <c r="DR33" s="2">
        <f t="shared" si="13"/>
        <v>5</v>
      </c>
      <c r="DS33" s="2">
        <f t="shared" si="15"/>
        <v>1</v>
      </c>
      <c r="DT33" s="1">
        <f t="shared" si="16"/>
        <v>17</v>
      </c>
      <c r="DU33" s="15">
        <f t="shared" si="17"/>
        <v>0.22368421052631579</v>
      </c>
    </row>
    <row r="34" spans="1:125" ht="13.8">
      <c r="A34" s="23" t="s">
        <v>42</v>
      </c>
      <c r="B34" s="23"/>
      <c r="C34" s="23"/>
      <c r="D34" s="23"/>
      <c r="E34" s="23"/>
      <c r="F34" s="78">
        <v>7</v>
      </c>
      <c r="G34" s="78">
        <v>10</v>
      </c>
      <c r="H34" s="81">
        <v>49</v>
      </c>
      <c r="I34" s="78">
        <v>15</v>
      </c>
      <c r="J34" s="78">
        <v>45</v>
      </c>
      <c r="K34" s="78">
        <v>13</v>
      </c>
      <c r="L34" s="78"/>
      <c r="M34" s="78"/>
      <c r="N34" s="78">
        <v>61</v>
      </c>
      <c r="O34" s="78">
        <v>6</v>
      </c>
      <c r="P34" s="78">
        <v>69</v>
      </c>
      <c r="Q34" s="78">
        <v>7</v>
      </c>
      <c r="R34" s="79">
        <v>4</v>
      </c>
      <c r="S34" s="78">
        <v>17</v>
      </c>
      <c r="T34" s="78">
        <v>1</v>
      </c>
      <c r="U34" s="78">
        <v>27</v>
      </c>
      <c r="V34" s="79">
        <v>1</v>
      </c>
      <c r="W34" s="78">
        <v>13</v>
      </c>
      <c r="X34" s="79">
        <v>23</v>
      </c>
      <c r="Y34" s="78"/>
      <c r="Z34" s="78">
        <v>7</v>
      </c>
      <c r="AA34" s="79">
        <v>37</v>
      </c>
      <c r="AB34" s="79">
        <v>16</v>
      </c>
      <c r="AC34" s="78"/>
      <c r="AD34" s="78"/>
      <c r="AE34" s="78">
        <v>2</v>
      </c>
      <c r="AF34" s="78">
        <v>6</v>
      </c>
      <c r="AG34" s="5">
        <v>19</v>
      </c>
      <c r="AH34" s="5">
        <v>38</v>
      </c>
      <c r="AI34" s="5">
        <v>11</v>
      </c>
      <c r="AJ34" s="93">
        <v>17</v>
      </c>
      <c r="AK34" s="78">
        <v>3</v>
      </c>
      <c r="AL34" s="5">
        <v>57</v>
      </c>
      <c r="AM34" s="5">
        <v>9</v>
      </c>
      <c r="AN34" s="5">
        <v>14</v>
      </c>
      <c r="AO34" s="5">
        <v>6</v>
      </c>
      <c r="AP34" s="78">
        <v>3</v>
      </c>
      <c r="AQ34" s="5">
        <v>60</v>
      </c>
      <c r="AR34" s="5">
        <v>7</v>
      </c>
      <c r="AS34" s="5"/>
      <c r="AT34" s="5"/>
      <c r="AU34" s="5"/>
      <c r="AV34" s="5"/>
      <c r="AW34" s="5"/>
      <c r="AX34" s="5"/>
      <c r="AY34" s="79">
        <v>4</v>
      </c>
      <c r="AZ34" s="5">
        <v>13</v>
      </c>
      <c r="BA34" s="5">
        <v>1</v>
      </c>
      <c r="BB34" s="5">
        <v>1</v>
      </c>
      <c r="BC34" s="5">
        <v>1</v>
      </c>
      <c r="BD34" s="61">
        <v>13</v>
      </c>
      <c r="BE34" s="78">
        <v>3</v>
      </c>
      <c r="BF34" s="5">
        <v>2</v>
      </c>
      <c r="BG34" s="5">
        <v>6</v>
      </c>
      <c r="BH34" s="78">
        <v>3</v>
      </c>
      <c r="BI34" s="64" t="s">
        <v>211</v>
      </c>
      <c r="BJ34" s="61">
        <v>16</v>
      </c>
      <c r="BK34" s="79">
        <v>2</v>
      </c>
      <c r="BL34" s="64">
        <v>1</v>
      </c>
      <c r="BM34" s="64">
        <v>28</v>
      </c>
      <c r="BN34" s="79">
        <v>2</v>
      </c>
      <c r="BO34" s="64">
        <v>1</v>
      </c>
      <c r="BP34" s="64">
        <v>1</v>
      </c>
      <c r="BQ34" s="64">
        <v>1</v>
      </c>
      <c r="BR34" s="64">
        <v>15</v>
      </c>
      <c r="BS34" s="64">
        <v>38</v>
      </c>
      <c r="BT34" s="64">
        <v>20</v>
      </c>
      <c r="BU34" s="61">
        <v>1</v>
      </c>
      <c r="BV34" s="82">
        <v>10</v>
      </c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78">
        <v>4</v>
      </c>
      <c r="CI34" s="64">
        <v>36</v>
      </c>
      <c r="CJ34" s="64">
        <v>9</v>
      </c>
      <c r="CK34" s="64">
        <v>8</v>
      </c>
      <c r="CL34" s="64">
        <v>2</v>
      </c>
      <c r="CM34" s="61">
        <v>13</v>
      </c>
      <c r="CN34" s="64">
        <v>1</v>
      </c>
      <c r="CO34" s="64">
        <v>10</v>
      </c>
      <c r="CP34" s="64">
        <v>16</v>
      </c>
      <c r="CQ34" s="61">
        <v>2</v>
      </c>
      <c r="CR34" s="64">
        <v>3</v>
      </c>
      <c r="CS34" s="64">
        <v>1</v>
      </c>
      <c r="CT34" s="64"/>
      <c r="CU34" s="64"/>
      <c r="CV34" s="64">
        <v>6</v>
      </c>
      <c r="CW34" s="64">
        <v>1</v>
      </c>
      <c r="CX34" s="64">
        <v>25</v>
      </c>
      <c r="CY34" s="61">
        <v>7</v>
      </c>
      <c r="CZ34" s="64">
        <v>14</v>
      </c>
      <c r="DA34" s="64">
        <v>3</v>
      </c>
      <c r="DB34" s="64"/>
      <c r="DC34" s="64"/>
      <c r="DD34" s="94"/>
      <c r="DE34" s="9"/>
      <c r="DF34" s="1"/>
      <c r="DH34" s="1"/>
      <c r="DL34" s="10"/>
      <c r="DM34" s="1"/>
      <c r="DO34" s="2" t="s">
        <v>42</v>
      </c>
      <c r="DP34" s="11">
        <f t="shared" si="14"/>
        <v>76</v>
      </c>
      <c r="DQ34" s="2">
        <f t="shared" si="12"/>
        <v>6</v>
      </c>
      <c r="DR34" s="2">
        <f t="shared" si="13"/>
        <v>6</v>
      </c>
      <c r="DS34" s="2">
        <f t="shared" si="15"/>
        <v>3</v>
      </c>
      <c r="DT34" s="1">
        <f t="shared" si="16"/>
        <v>15</v>
      </c>
      <c r="DU34" s="15">
        <f t="shared" si="17"/>
        <v>0.19736842105263158</v>
      </c>
    </row>
    <row r="35" spans="1:125" ht="13.8">
      <c r="A35" s="22" t="s">
        <v>43</v>
      </c>
      <c r="B35" s="22"/>
      <c r="C35" s="22"/>
      <c r="D35" s="22"/>
      <c r="E35" s="22"/>
      <c r="F35" s="65">
        <v>1</v>
      </c>
      <c r="G35" s="65">
        <v>8</v>
      </c>
      <c r="H35" s="66">
        <v>20</v>
      </c>
      <c r="I35" s="65">
        <v>17</v>
      </c>
      <c r="J35" s="65">
        <v>55</v>
      </c>
      <c r="K35" s="65">
        <v>1</v>
      </c>
      <c r="L35" s="65"/>
      <c r="M35" s="65"/>
      <c r="N35" s="65">
        <v>2</v>
      </c>
      <c r="O35" s="65">
        <v>20</v>
      </c>
      <c r="P35" s="65">
        <v>38</v>
      </c>
      <c r="Q35" s="65">
        <v>20</v>
      </c>
      <c r="R35" s="65">
        <v>5</v>
      </c>
      <c r="S35" s="65">
        <v>9</v>
      </c>
      <c r="T35" s="65">
        <v>12</v>
      </c>
      <c r="U35" s="65">
        <v>24</v>
      </c>
      <c r="V35" s="86">
        <v>11</v>
      </c>
      <c r="W35" s="65">
        <v>1</v>
      </c>
      <c r="X35" s="86">
        <v>1</v>
      </c>
      <c r="Y35" s="65"/>
      <c r="Z35" s="65">
        <v>1</v>
      </c>
      <c r="AA35" s="86">
        <v>47</v>
      </c>
      <c r="AB35" s="65">
        <v>2</v>
      </c>
      <c r="AC35" s="65"/>
      <c r="AD35" s="65"/>
      <c r="AE35" s="65">
        <v>21</v>
      </c>
      <c r="AF35" s="65">
        <v>5</v>
      </c>
      <c r="AG35" s="65">
        <v>6</v>
      </c>
      <c r="AH35" s="65">
        <v>1</v>
      </c>
      <c r="AI35" s="65">
        <v>14</v>
      </c>
      <c r="AJ35" s="65">
        <v>49</v>
      </c>
      <c r="AK35" s="65">
        <v>3</v>
      </c>
      <c r="AL35" s="65">
        <v>6</v>
      </c>
      <c r="AM35" s="65">
        <v>59</v>
      </c>
      <c r="AN35" s="65">
        <v>7</v>
      </c>
      <c r="AO35" s="65">
        <v>87</v>
      </c>
      <c r="AP35" s="65">
        <v>11</v>
      </c>
      <c r="AQ35" s="65">
        <v>16</v>
      </c>
      <c r="AR35" s="65">
        <v>16</v>
      </c>
      <c r="AS35" s="5"/>
      <c r="AT35" s="5"/>
      <c r="AU35" s="5"/>
      <c r="AV35" s="5"/>
      <c r="AW35" s="5"/>
      <c r="AX35" s="5"/>
      <c r="AY35" s="65">
        <v>15</v>
      </c>
      <c r="AZ35" s="65">
        <v>19</v>
      </c>
      <c r="BA35" s="65">
        <v>5</v>
      </c>
      <c r="BB35" s="65">
        <v>1</v>
      </c>
      <c r="BC35" s="65">
        <v>19</v>
      </c>
      <c r="BD35" s="67">
        <v>17</v>
      </c>
      <c r="BE35" s="65">
        <v>2</v>
      </c>
      <c r="BF35" s="65">
        <v>3</v>
      </c>
      <c r="BG35" s="65">
        <v>6</v>
      </c>
      <c r="BH35" s="86">
        <v>4</v>
      </c>
      <c r="BI35" s="65">
        <v>2</v>
      </c>
      <c r="BJ35" s="67">
        <v>10</v>
      </c>
      <c r="BK35" s="70">
        <v>1</v>
      </c>
      <c r="BL35" s="70">
        <v>1</v>
      </c>
      <c r="BM35" s="86">
        <v>4</v>
      </c>
      <c r="BN35" s="70">
        <v>10</v>
      </c>
      <c r="BO35" s="86">
        <v>2</v>
      </c>
      <c r="BP35" s="70">
        <v>21</v>
      </c>
      <c r="BQ35" s="67">
        <v>1</v>
      </c>
      <c r="BR35" s="70">
        <v>1</v>
      </c>
      <c r="BS35" s="86">
        <v>4</v>
      </c>
      <c r="BT35" s="86">
        <v>2</v>
      </c>
      <c r="BU35" s="70">
        <v>35</v>
      </c>
      <c r="BV35" s="86">
        <v>3</v>
      </c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86">
        <v>2</v>
      </c>
      <c r="CI35" s="70">
        <v>15</v>
      </c>
      <c r="CJ35" s="70">
        <v>1</v>
      </c>
      <c r="CK35" s="70">
        <v>1</v>
      </c>
      <c r="CL35" s="70">
        <v>36</v>
      </c>
      <c r="CM35" s="70">
        <v>18</v>
      </c>
      <c r="CN35" s="70">
        <v>3</v>
      </c>
      <c r="CO35" s="70">
        <v>66</v>
      </c>
      <c r="CP35" s="70">
        <v>73</v>
      </c>
      <c r="CQ35" s="70">
        <v>13</v>
      </c>
      <c r="CR35" s="67">
        <v>2</v>
      </c>
      <c r="CS35" s="70">
        <v>23</v>
      </c>
      <c r="CT35" s="70"/>
      <c r="CU35" s="70"/>
      <c r="CV35" s="70">
        <v>7</v>
      </c>
      <c r="CW35" s="70">
        <v>2</v>
      </c>
      <c r="CX35" s="70">
        <v>21</v>
      </c>
      <c r="CY35" s="70">
        <v>21</v>
      </c>
      <c r="CZ35" s="70">
        <v>2</v>
      </c>
      <c r="DA35" s="70">
        <v>5</v>
      </c>
      <c r="DB35" s="70"/>
      <c r="DC35" s="70"/>
      <c r="DD35" s="95"/>
      <c r="DE35" s="96"/>
      <c r="DF35" s="1"/>
      <c r="DH35" s="1"/>
      <c r="DI35" s="1"/>
      <c r="DK35" s="1"/>
      <c r="DL35" s="1"/>
      <c r="DM35" s="1"/>
      <c r="DO35" s="22" t="s">
        <v>43</v>
      </c>
      <c r="DP35" s="72">
        <f t="shared" si="14"/>
        <v>76</v>
      </c>
      <c r="DQ35" s="22">
        <f t="shared" si="12"/>
        <v>10</v>
      </c>
      <c r="DR35" s="22">
        <f t="shared" si="13"/>
        <v>4</v>
      </c>
      <c r="DS35" s="22">
        <f t="shared" si="15"/>
        <v>3</v>
      </c>
      <c r="DT35" s="73">
        <f t="shared" si="16"/>
        <v>17</v>
      </c>
      <c r="DU35" s="74">
        <f t="shared" si="17"/>
        <v>0.22368421052631579</v>
      </c>
    </row>
    <row r="36" spans="1:125" ht="15">
      <c r="A36" s="2" t="s">
        <v>44</v>
      </c>
      <c r="F36" s="5">
        <v>2</v>
      </c>
      <c r="G36" s="5">
        <v>8</v>
      </c>
      <c r="H36" s="60">
        <v>31</v>
      </c>
      <c r="I36" s="5">
        <v>5</v>
      </c>
      <c r="J36" s="5">
        <v>40</v>
      </c>
      <c r="K36" s="5">
        <v>2</v>
      </c>
      <c r="L36" s="5"/>
      <c r="M36" s="5"/>
      <c r="N36" s="5">
        <v>14</v>
      </c>
      <c r="O36" s="5">
        <v>9</v>
      </c>
      <c r="P36" s="5">
        <v>46</v>
      </c>
      <c r="Q36" s="5">
        <v>11</v>
      </c>
      <c r="R36" s="5">
        <v>5</v>
      </c>
      <c r="S36" s="5">
        <v>14</v>
      </c>
      <c r="T36" s="5">
        <v>9</v>
      </c>
      <c r="U36" s="5">
        <v>15</v>
      </c>
      <c r="V36" s="79">
        <v>10</v>
      </c>
      <c r="W36" s="78">
        <v>3</v>
      </c>
      <c r="X36" s="89">
        <v>74</v>
      </c>
      <c r="Y36" s="5"/>
      <c r="Z36" s="5">
        <v>1</v>
      </c>
      <c r="AA36" s="78">
        <v>2</v>
      </c>
      <c r="AB36" s="5">
        <v>2</v>
      </c>
      <c r="AC36" s="5"/>
      <c r="AD36" s="5"/>
      <c r="AE36" s="5">
        <v>6</v>
      </c>
      <c r="AF36" s="5">
        <v>5</v>
      </c>
      <c r="AG36" s="97">
        <v>5</v>
      </c>
      <c r="AH36" s="5">
        <v>37</v>
      </c>
      <c r="AI36" s="5">
        <v>5</v>
      </c>
      <c r="AJ36" s="5">
        <v>17</v>
      </c>
      <c r="AK36" s="5">
        <v>1</v>
      </c>
      <c r="AL36" s="5">
        <v>2</v>
      </c>
      <c r="AM36" s="5">
        <v>2</v>
      </c>
      <c r="AN36" s="5">
        <v>6</v>
      </c>
      <c r="AO36" s="5">
        <v>14</v>
      </c>
      <c r="AP36" s="5">
        <v>36</v>
      </c>
      <c r="AQ36" s="5">
        <v>5</v>
      </c>
      <c r="AR36" s="5">
        <v>50</v>
      </c>
      <c r="AS36" s="5"/>
      <c r="AT36" s="5"/>
      <c r="AU36" s="5"/>
      <c r="AV36" s="5"/>
      <c r="AW36" s="5"/>
      <c r="AX36" s="5"/>
      <c r="AY36" s="5">
        <v>4</v>
      </c>
      <c r="AZ36" s="5">
        <v>3</v>
      </c>
      <c r="BA36" s="5">
        <v>51</v>
      </c>
      <c r="BB36" s="5">
        <v>1</v>
      </c>
      <c r="BC36" s="5">
        <v>1</v>
      </c>
      <c r="BD36" s="61">
        <v>9</v>
      </c>
      <c r="BE36" s="5">
        <v>6</v>
      </c>
      <c r="BF36" s="5">
        <v>18</v>
      </c>
      <c r="BG36" s="5">
        <v>36</v>
      </c>
      <c r="BH36" s="78">
        <v>3</v>
      </c>
      <c r="BI36" s="64">
        <v>1</v>
      </c>
      <c r="BJ36" s="61">
        <v>6</v>
      </c>
      <c r="BK36" s="78">
        <v>2</v>
      </c>
      <c r="BL36" s="78">
        <v>2</v>
      </c>
      <c r="BM36" s="78">
        <v>3</v>
      </c>
      <c r="BN36" s="64">
        <v>53</v>
      </c>
      <c r="BO36" s="61">
        <v>5</v>
      </c>
      <c r="BP36" s="64">
        <v>7</v>
      </c>
      <c r="BQ36" s="64">
        <v>1</v>
      </c>
      <c r="BR36" s="78">
        <v>2</v>
      </c>
      <c r="BS36" s="64">
        <v>35</v>
      </c>
      <c r="BT36" s="64">
        <v>14</v>
      </c>
      <c r="BU36" s="64">
        <v>17</v>
      </c>
      <c r="BV36" s="64">
        <v>9</v>
      </c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78">
        <v>4</v>
      </c>
      <c r="CI36" s="64">
        <v>10</v>
      </c>
      <c r="CJ36" s="82">
        <v>3</v>
      </c>
      <c r="CK36" s="82">
        <v>3</v>
      </c>
      <c r="CL36" s="61">
        <v>13</v>
      </c>
      <c r="CM36" s="64">
        <v>13</v>
      </c>
      <c r="CN36" s="61">
        <v>48</v>
      </c>
      <c r="CO36" s="64">
        <v>3</v>
      </c>
      <c r="CP36" s="61">
        <v>8</v>
      </c>
      <c r="CQ36" s="64">
        <v>32</v>
      </c>
      <c r="CR36" s="64">
        <v>11</v>
      </c>
      <c r="CS36" s="64">
        <v>1</v>
      </c>
      <c r="CT36" s="64"/>
      <c r="CU36" s="64"/>
      <c r="CV36" s="64">
        <v>77</v>
      </c>
      <c r="CW36" s="64">
        <v>5</v>
      </c>
      <c r="CX36" s="64">
        <v>2</v>
      </c>
      <c r="CY36" s="64">
        <v>5</v>
      </c>
      <c r="CZ36" s="64">
        <v>3</v>
      </c>
      <c r="DA36" s="61">
        <v>40</v>
      </c>
      <c r="DB36" s="64"/>
      <c r="DC36" s="64"/>
      <c r="DD36" s="94"/>
      <c r="DE36" s="9"/>
      <c r="DF36" s="1"/>
      <c r="DH36" s="1"/>
      <c r="DI36" s="1"/>
      <c r="DK36" s="1"/>
      <c r="DL36" s="1"/>
      <c r="DM36" s="1"/>
      <c r="DO36" s="2" t="s">
        <v>44</v>
      </c>
      <c r="DP36" s="11">
        <f t="shared" si="14"/>
        <v>76</v>
      </c>
      <c r="DQ36" s="2">
        <f t="shared" si="12"/>
        <v>10</v>
      </c>
      <c r="DR36" s="2">
        <f t="shared" si="13"/>
        <v>8</v>
      </c>
      <c r="DS36" s="2">
        <f t="shared" si="15"/>
        <v>2</v>
      </c>
      <c r="DT36" s="1">
        <f t="shared" si="16"/>
        <v>20</v>
      </c>
      <c r="DU36" s="15">
        <f t="shared" si="17"/>
        <v>0.26315789473684209</v>
      </c>
    </row>
    <row r="37" spans="1:125" ht="15">
      <c r="A37" s="2" t="s">
        <v>45</v>
      </c>
      <c r="F37" s="5">
        <v>1</v>
      </c>
      <c r="G37" s="5">
        <v>21</v>
      </c>
      <c r="H37" s="60">
        <v>17</v>
      </c>
      <c r="I37" s="5">
        <v>25</v>
      </c>
      <c r="J37" s="5">
        <v>1</v>
      </c>
      <c r="K37" s="79">
        <v>4</v>
      </c>
      <c r="L37" s="5"/>
      <c r="M37" s="5"/>
      <c r="N37" s="5">
        <v>12</v>
      </c>
      <c r="O37" s="5">
        <v>3</v>
      </c>
      <c r="P37" s="5">
        <v>7</v>
      </c>
      <c r="Q37" s="5">
        <v>10</v>
      </c>
      <c r="R37" s="5">
        <v>3</v>
      </c>
      <c r="S37" s="5">
        <v>14</v>
      </c>
      <c r="T37" s="5">
        <v>33</v>
      </c>
      <c r="U37" s="5">
        <v>36</v>
      </c>
      <c r="V37" s="79">
        <v>15</v>
      </c>
      <c r="W37" s="5">
        <v>13</v>
      </c>
      <c r="X37" s="89">
        <v>1</v>
      </c>
      <c r="Y37" s="5"/>
      <c r="Z37" s="5">
        <v>3</v>
      </c>
      <c r="AA37" s="79">
        <v>8</v>
      </c>
      <c r="AB37" s="5">
        <v>3</v>
      </c>
      <c r="AC37" s="5"/>
      <c r="AD37" s="5"/>
      <c r="AE37" s="5">
        <v>6</v>
      </c>
      <c r="AF37" s="5">
        <v>68</v>
      </c>
      <c r="AG37" s="97">
        <v>12</v>
      </c>
      <c r="AH37" s="79">
        <v>4</v>
      </c>
      <c r="AI37" s="5">
        <v>2</v>
      </c>
      <c r="AJ37" s="5">
        <v>9</v>
      </c>
      <c r="AK37" s="5">
        <v>9</v>
      </c>
      <c r="AL37" s="5">
        <v>11</v>
      </c>
      <c r="AM37" s="5">
        <v>3</v>
      </c>
      <c r="AN37" s="5">
        <v>2</v>
      </c>
      <c r="AO37" s="5">
        <v>3</v>
      </c>
      <c r="AP37" s="5">
        <v>2</v>
      </c>
      <c r="AQ37" s="5">
        <v>1</v>
      </c>
      <c r="AR37" s="5">
        <v>42</v>
      </c>
      <c r="AS37" s="5"/>
      <c r="AT37" s="5"/>
      <c r="AU37" s="5"/>
      <c r="AV37" s="5"/>
      <c r="AW37" s="5"/>
      <c r="AX37" s="5"/>
      <c r="AY37" s="5">
        <v>17</v>
      </c>
      <c r="AZ37" s="5">
        <v>11</v>
      </c>
      <c r="BA37" s="5">
        <v>12</v>
      </c>
      <c r="BB37" s="5">
        <v>10</v>
      </c>
      <c r="BC37" s="5">
        <v>2</v>
      </c>
      <c r="BD37" s="61">
        <v>1</v>
      </c>
      <c r="BE37" s="5">
        <v>1</v>
      </c>
      <c r="BF37" s="5">
        <v>1</v>
      </c>
      <c r="BG37" s="5">
        <v>6</v>
      </c>
      <c r="BH37" s="5">
        <v>1</v>
      </c>
      <c r="BI37" s="79">
        <v>4</v>
      </c>
      <c r="BJ37" s="61">
        <v>34</v>
      </c>
      <c r="BK37" s="64">
        <v>63</v>
      </c>
      <c r="BL37" s="64">
        <v>8</v>
      </c>
      <c r="BM37" s="78">
        <v>3</v>
      </c>
      <c r="BN37" s="78">
        <v>4</v>
      </c>
      <c r="BO37" s="78">
        <v>4</v>
      </c>
      <c r="BP37" s="64">
        <v>7</v>
      </c>
      <c r="BQ37" s="78">
        <v>3</v>
      </c>
      <c r="BR37" s="64">
        <v>12</v>
      </c>
      <c r="BS37" s="61">
        <v>14</v>
      </c>
      <c r="BT37" s="61">
        <v>1</v>
      </c>
      <c r="BU37" s="61">
        <v>39</v>
      </c>
      <c r="BV37" s="64">
        <v>11</v>
      </c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>
        <v>25</v>
      </c>
      <c r="CI37" s="61">
        <v>7</v>
      </c>
      <c r="CJ37" s="64">
        <v>57</v>
      </c>
      <c r="CK37" s="82">
        <v>3</v>
      </c>
      <c r="CL37" s="64">
        <v>28</v>
      </c>
      <c r="CM37" s="64">
        <v>1</v>
      </c>
      <c r="CN37" s="64">
        <v>2</v>
      </c>
      <c r="CO37" s="64">
        <v>13</v>
      </c>
      <c r="CP37" s="64">
        <v>2</v>
      </c>
      <c r="CQ37" s="64">
        <v>11</v>
      </c>
      <c r="CR37" s="61">
        <v>30</v>
      </c>
      <c r="CS37" s="64">
        <v>29</v>
      </c>
      <c r="CT37" s="64"/>
      <c r="CU37" s="64"/>
      <c r="CV37" s="64">
        <v>26</v>
      </c>
      <c r="CW37" s="64">
        <v>3</v>
      </c>
      <c r="CX37" s="61">
        <v>1</v>
      </c>
      <c r="CY37" s="64">
        <v>1</v>
      </c>
      <c r="CZ37" s="64">
        <v>9</v>
      </c>
      <c r="DA37" s="64">
        <v>94</v>
      </c>
      <c r="DB37" s="64"/>
      <c r="DC37" s="64"/>
      <c r="DD37" s="94"/>
      <c r="DE37" s="9"/>
      <c r="DF37" s="1"/>
      <c r="DG37" s="1"/>
      <c r="DH37" s="1"/>
      <c r="DL37" s="10"/>
      <c r="DM37" s="1"/>
      <c r="DO37" s="2" t="s">
        <v>45</v>
      </c>
      <c r="DP37" s="11">
        <f t="shared" si="14"/>
        <v>76</v>
      </c>
      <c r="DQ37" s="2">
        <f t="shared" si="12"/>
        <v>6</v>
      </c>
      <c r="DR37" s="2">
        <f t="shared" si="13"/>
        <v>10</v>
      </c>
      <c r="DS37" s="2">
        <f t="shared" si="15"/>
        <v>5</v>
      </c>
      <c r="DT37" s="1">
        <f t="shared" si="16"/>
        <v>21</v>
      </c>
      <c r="DU37" s="15">
        <f t="shared" si="17"/>
        <v>0.27631578947368424</v>
      </c>
    </row>
    <row r="38" spans="1:125" ht="13.8">
      <c r="A38" s="2" t="s">
        <v>8</v>
      </c>
      <c r="F38" s="79">
        <v>4</v>
      </c>
      <c r="G38" s="5">
        <v>2</v>
      </c>
      <c r="H38" s="60">
        <v>51</v>
      </c>
      <c r="I38" s="5">
        <v>2</v>
      </c>
      <c r="J38" s="5">
        <v>11</v>
      </c>
      <c r="K38" s="5">
        <v>63</v>
      </c>
      <c r="L38" s="5"/>
      <c r="M38" s="5"/>
      <c r="N38" s="5">
        <v>18</v>
      </c>
      <c r="O38" s="5">
        <v>19</v>
      </c>
      <c r="P38" s="5">
        <v>39</v>
      </c>
      <c r="Q38" s="5">
        <v>2</v>
      </c>
      <c r="R38" s="5">
        <v>2</v>
      </c>
      <c r="S38" s="5">
        <v>41</v>
      </c>
      <c r="T38" s="5">
        <v>3</v>
      </c>
      <c r="U38" s="5">
        <v>7</v>
      </c>
      <c r="V38" s="79">
        <v>12</v>
      </c>
      <c r="W38" s="78">
        <v>3</v>
      </c>
      <c r="X38" s="89">
        <v>12</v>
      </c>
      <c r="Y38" s="5"/>
      <c r="Z38" s="5">
        <v>2</v>
      </c>
      <c r="AA38" s="79">
        <v>17</v>
      </c>
      <c r="AB38" s="5">
        <v>20</v>
      </c>
      <c r="AC38" s="5"/>
      <c r="AD38" s="5"/>
      <c r="AE38" s="5">
        <v>5</v>
      </c>
      <c r="AF38" s="5">
        <v>3</v>
      </c>
      <c r="AG38" s="5">
        <v>2</v>
      </c>
      <c r="AH38" s="5">
        <v>26</v>
      </c>
      <c r="AI38" s="5">
        <v>1</v>
      </c>
      <c r="AJ38" s="5">
        <v>3</v>
      </c>
      <c r="AK38" s="5">
        <v>16</v>
      </c>
      <c r="AL38" s="5">
        <v>12</v>
      </c>
      <c r="AM38" s="79">
        <v>4</v>
      </c>
      <c r="AN38" s="79">
        <v>4</v>
      </c>
      <c r="AO38" s="5">
        <v>21</v>
      </c>
      <c r="AP38" s="5">
        <v>3</v>
      </c>
      <c r="AQ38" s="5">
        <v>2</v>
      </c>
      <c r="AR38" s="5">
        <v>5</v>
      </c>
      <c r="AS38" s="5"/>
      <c r="AT38" s="5"/>
      <c r="AU38" s="5"/>
      <c r="AV38" s="5"/>
      <c r="AW38" s="5"/>
      <c r="AX38" s="5"/>
      <c r="AY38" s="5">
        <v>2</v>
      </c>
      <c r="AZ38" s="79">
        <v>4</v>
      </c>
      <c r="BA38" s="5">
        <v>1</v>
      </c>
      <c r="BB38" s="5">
        <v>1</v>
      </c>
      <c r="BC38" s="5">
        <v>1</v>
      </c>
      <c r="BD38" s="61">
        <v>11</v>
      </c>
      <c r="BE38" s="5">
        <v>14</v>
      </c>
      <c r="BF38" s="5">
        <v>24</v>
      </c>
      <c r="BG38" s="5">
        <v>2</v>
      </c>
      <c r="BH38" s="5">
        <v>5</v>
      </c>
      <c r="BI38" s="64">
        <v>12</v>
      </c>
      <c r="BJ38" s="64">
        <v>38</v>
      </c>
      <c r="BK38" s="64">
        <v>1</v>
      </c>
      <c r="BL38" s="61">
        <v>6</v>
      </c>
      <c r="BM38" s="61">
        <v>8</v>
      </c>
      <c r="BN38" s="64">
        <v>15</v>
      </c>
      <c r="BO38" s="78">
        <v>2</v>
      </c>
      <c r="BP38" s="78">
        <v>4</v>
      </c>
      <c r="BQ38" s="64">
        <v>22</v>
      </c>
      <c r="BR38" s="78">
        <v>3</v>
      </c>
      <c r="BS38" s="64">
        <v>13</v>
      </c>
      <c r="BT38" s="64">
        <v>1</v>
      </c>
      <c r="BU38" s="64">
        <v>11</v>
      </c>
      <c r="BV38" s="64">
        <v>17</v>
      </c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>
        <v>45</v>
      </c>
      <c r="CI38" s="64">
        <v>1</v>
      </c>
      <c r="CJ38" s="64">
        <v>13</v>
      </c>
      <c r="CK38" s="61">
        <v>10</v>
      </c>
      <c r="CL38" s="64">
        <v>15</v>
      </c>
      <c r="CM38" s="64">
        <v>2</v>
      </c>
      <c r="CN38" s="64">
        <v>1</v>
      </c>
      <c r="CO38" s="64">
        <v>4</v>
      </c>
      <c r="CP38" s="64">
        <v>32</v>
      </c>
      <c r="CQ38" s="64">
        <v>71</v>
      </c>
      <c r="CR38" s="61">
        <v>1</v>
      </c>
      <c r="CS38" s="64">
        <v>66</v>
      </c>
      <c r="CT38" s="64"/>
      <c r="CU38" s="64"/>
      <c r="CV38" s="64">
        <v>23</v>
      </c>
      <c r="CW38" s="64">
        <v>4</v>
      </c>
      <c r="CX38" s="64">
        <v>9</v>
      </c>
      <c r="CY38" s="64">
        <v>22</v>
      </c>
      <c r="CZ38" s="61">
        <v>9</v>
      </c>
      <c r="DA38" s="64">
        <v>22</v>
      </c>
      <c r="DB38" s="64"/>
      <c r="DC38" s="64"/>
      <c r="DD38" s="94"/>
      <c r="DE38" s="9"/>
      <c r="DF38" s="1"/>
      <c r="DG38" s="1"/>
      <c r="DH38" s="1"/>
      <c r="DL38" s="10"/>
      <c r="DM38" s="1"/>
      <c r="DO38" s="2" t="s">
        <v>46</v>
      </c>
      <c r="DP38" s="11">
        <f t="shared" si="14"/>
        <v>76</v>
      </c>
      <c r="DQ38" s="2">
        <f t="shared" si="12"/>
        <v>11</v>
      </c>
      <c r="DR38" s="2">
        <f t="shared" si="13"/>
        <v>6</v>
      </c>
      <c r="DS38" s="2">
        <f t="shared" si="15"/>
        <v>7</v>
      </c>
      <c r="DT38" s="1">
        <f t="shared" si="16"/>
        <v>24</v>
      </c>
      <c r="DU38" s="15">
        <f t="shared" si="17"/>
        <v>0.31578947368421051</v>
      </c>
    </row>
    <row r="39" spans="1:125" ht="15">
      <c r="A39" s="2" t="s">
        <v>47</v>
      </c>
      <c r="F39" s="5">
        <v>72</v>
      </c>
      <c r="G39" s="5">
        <v>2</v>
      </c>
      <c r="H39" s="60">
        <v>39</v>
      </c>
      <c r="I39" s="5">
        <v>87</v>
      </c>
      <c r="J39" s="5">
        <v>14</v>
      </c>
      <c r="K39" s="5">
        <v>3</v>
      </c>
      <c r="L39" s="5"/>
      <c r="M39" s="5"/>
      <c r="N39" s="5">
        <v>36</v>
      </c>
      <c r="O39" s="79">
        <v>4</v>
      </c>
      <c r="P39" s="5">
        <v>38</v>
      </c>
      <c r="Q39" s="5">
        <v>6</v>
      </c>
      <c r="R39" s="5">
        <v>27</v>
      </c>
      <c r="S39" s="5">
        <v>1</v>
      </c>
      <c r="T39" s="5">
        <v>27</v>
      </c>
      <c r="U39" s="5">
        <v>7</v>
      </c>
      <c r="V39" s="78">
        <v>3</v>
      </c>
      <c r="W39" s="5">
        <v>19</v>
      </c>
      <c r="X39" s="79">
        <v>23</v>
      </c>
      <c r="Y39" s="5"/>
      <c r="Z39" s="5">
        <v>3</v>
      </c>
      <c r="AA39" s="79">
        <v>28</v>
      </c>
      <c r="AB39" s="5">
        <v>1</v>
      </c>
      <c r="AC39" s="5"/>
      <c r="AD39" s="5"/>
      <c r="AE39" s="5">
        <v>34</v>
      </c>
      <c r="AF39" s="5">
        <v>8</v>
      </c>
      <c r="AG39" s="97">
        <v>26</v>
      </c>
      <c r="AH39" s="5">
        <v>40</v>
      </c>
      <c r="AI39" s="5">
        <v>42</v>
      </c>
      <c r="AJ39" s="5">
        <v>5</v>
      </c>
      <c r="AK39" s="5">
        <v>9</v>
      </c>
      <c r="AL39" s="5">
        <v>13</v>
      </c>
      <c r="AM39" s="5">
        <v>19</v>
      </c>
      <c r="AN39" s="5">
        <v>1</v>
      </c>
      <c r="AO39" s="5">
        <v>41</v>
      </c>
      <c r="AP39" s="5">
        <v>4</v>
      </c>
      <c r="AQ39" s="5">
        <v>1</v>
      </c>
      <c r="AR39" s="5">
        <v>4</v>
      </c>
      <c r="AS39" s="5"/>
      <c r="AT39" s="5"/>
      <c r="AU39" s="5"/>
      <c r="AV39" s="5"/>
      <c r="AW39" s="5"/>
      <c r="AX39" s="5"/>
      <c r="AY39" s="79">
        <v>4</v>
      </c>
      <c r="AZ39" s="5">
        <v>1</v>
      </c>
      <c r="BA39" s="5">
        <v>7</v>
      </c>
      <c r="BB39" s="5">
        <v>7</v>
      </c>
      <c r="BC39" s="5">
        <v>21</v>
      </c>
      <c r="BD39" s="61">
        <v>26</v>
      </c>
      <c r="BE39" s="5">
        <v>15</v>
      </c>
      <c r="BF39" s="5">
        <v>5</v>
      </c>
      <c r="BG39" s="78">
        <v>3</v>
      </c>
      <c r="BH39" s="78">
        <v>3</v>
      </c>
      <c r="BI39" s="64">
        <v>5</v>
      </c>
      <c r="BJ39" s="5">
        <v>2</v>
      </c>
      <c r="BK39" s="5">
        <v>2</v>
      </c>
      <c r="BL39" s="64">
        <v>40</v>
      </c>
      <c r="BM39" s="64">
        <v>7</v>
      </c>
      <c r="BN39" s="64">
        <v>1</v>
      </c>
      <c r="BO39" s="64">
        <v>1</v>
      </c>
      <c r="BP39" s="64">
        <v>1</v>
      </c>
      <c r="BQ39" s="78">
        <v>4</v>
      </c>
      <c r="BR39" s="64">
        <v>17</v>
      </c>
      <c r="BS39" s="64">
        <v>1</v>
      </c>
      <c r="BT39" s="79">
        <v>4</v>
      </c>
      <c r="BU39" s="64">
        <v>31</v>
      </c>
      <c r="BV39" s="64">
        <v>1</v>
      </c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>
        <v>11</v>
      </c>
      <c r="CI39" s="64">
        <v>8</v>
      </c>
      <c r="CJ39" s="79">
        <v>2</v>
      </c>
      <c r="CK39" s="64">
        <v>7</v>
      </c>
      <c r="CL39" s="64">
        <v>15</v>
      </c>
      <c r="CM39" s="64">
        <v>5</v>
      </c>
      <c r="CN39" s="64">
        <v>7</v>
      </c>
      <c r="CO39" s="64">
        <v>9</v>
      </c>
      <c r="CP39" s="64">
        <v>1</v>
      </c>
      <c r="CQ39" s="61">
        <v>1</v>
      </c>
      <c r="CR39" s="64">
        <v>9</v>
      </c>
      <c r="CS39" s="64">
        <v>21</v>
      </c>
      <c r="CT39" s="64"/>
      <c r="CU39" s="64"/>
      <c r="CV39" s="64">
        <v>18</v>
      </c>
      <c r="CW39" s="64">
        <v>36</v>
      </c>
      <c r="CX39" s="61">
        <v>13</v>
      </c>
      <c r="CY39" s="64">
        <v>2</v>
      </c>
      <c r="CZ39" s="64">
        <v>3</v>
      </c>
      <c r="DA39" s="64">
        <v>41</v>
      </c>
      <c r="DB39" s="64"/>
      <c r="DC39" s="61"/>
      <c r="DD39" s="94"/>
      <c r="DE39" s="9"/>
      <c r="DF39" s="1"/>
      <c r="DG39" s="1"/>
      <c r="DH39" s="1"/>
      <c r="DL39" s="10"/>
      <c r="DM39" s="1"/>
      <c r="DO39" s="2" t="s">
        <v>47</v>
      </c>
      <c r="DP39" s="11">
        <f t="shared" si="14"/>
        <v>76</v>
      </c>
      <c r="DQ39" s="2">
        <f>COUNTIF(B39:DE39,"2")</f>
        <v>5</v>
      </c>
      <c r="DR39" s="2">
        <f t="shared" si="13"/>
        <v>6</v>
      </c>
      <c r="DS39" s="2">
        <f t="shared" si="15"/>
        <v>6</v>
      </c>
      <c r="DT39" s="1">
        <f t="shared" si="16"/>
        <v>17</v>
      </c>
      <c r="DU39" s="15">
        <f t="shared" si="17"/>
        <v>0.22368421052631579</v>
      </c>
    </row>
    <row r="40" spans="1:125" ht="13.8">
      <c r="A40" s="2" t="s">
        <v>48</v>
      </c>
      <c r="F40" s="5">
        <v>55</v>
      </c>
      <c r="G40" s="5">
        <v>22</v>
      </c>
      <c r="H40" s="60">
        <v>11</v>
      </c>
      <c r="I40" s="5">
        <v>6</v>
      </c>
      <c r="J40" s="5">
        <v>10</v>
      </c>
      <c r="K40" s="5">
        <v>23</v>
      </c>
      <c r="L40" s="5"/>
      <c r="M40" s="5"/>
      <c r="N40" s="5">
        <v>9</v>
      </c>
      <c r="O40" s="5">
        <v>20</v>
      </c>
      <c r="P40" s="5">
        <v>56</v>
      </c>
      <c r="Q40" s="5">
        <v>8</v>
      </c>
      <c r="R40" s="5">
        <v>18</v>
      </c>
      <c r="S40" s="5">
        <v>1</v>
      </c>
      <c r="T40" s="5">
        <v>5</v>
      </c>
      <c r="U40" s="5">
        <v>2</v>
      </c>
      <c r="V40" s="79">
        <v>15</v>
      </c>
      <c r="W40" s="79">
        <v>4</v>
      </c>
      <c r="X40" s="79">
        <v>5</v>
      </c>
      <c r="Y40" s="5"/>
      <c r="Z40" s="5">
        <v>23</v>
      </c>
      <c r="AA40" s="79">
        <v>1</v>
      </c>
      <c r="AB40" s="5">
        <v>1</v>
      </c>
      <c r="AC40" s="5"/>
      <c r="AD40" s="5"/>
      <c r="AE40" s="5">
        <v>10</v>
      </c>
      <c r="AF40" s="5">
        <v>47</v>
      </c>
      <c r="AG40" s="5">
        <v>1</v>
      </c>
      <c r="AH40" s="5">
        <v>21</v>
      </c>
      <c r="AI40" s="5">
        <v>38</v>
      </c>
      <c r="AJ40" s="5">
        <v>2</v>
      </c>
      <c r="AK40" s="5">
        <v>24</v>
      </c>
      <c r="AL40" s="79">
        <v>4</v>
      </c>
      <c r="AM40" s="5">
        <v>19</v>
      </c>
      <c r="AN40" s="5">
        <v>24</v>
      </c>
      <c r="AO40" s="5">
        <v>1</v>
      </c>
      <c r="AP40" s="5">
        <v>4</v>
      </c>
      <c r="AQ40" s="5">
        <v>16</v>
      </c>
      <c r="AR40" s="5">
        <v>1</v>
      </c>
      <c r="AS40" s="5"/>
      <c r="AT40" s="5"/>
      <c r="AU40" s="5"/>
      <c r="AV40" s="5"/>
      <c r="AW40" s="5"/>
      <c r="AX40" s="5"/>
      <c r="AY40" s="5">
        <v>17</v>
      </c>
      <c r="AZ40" s="5">
        <v>54</v>
      </c>
      <c r="BA40" s="78">
        <v>3</v>
      </c>
      <c r="BB40" s="5">
        <v>9</v>
      </c>
      <c r="BC40" s="5">
        <v>1</v>
      </c>
      <c r="BD40" s="61">
        <v>1</v>
      </c>
      <c r="BE40" s="5">
        <v>5</v>
      </c>
      <c r="BF40" s="5">
        <v>14</v>
      </c>
      <c r="BG40" s="5">
        <v>21</v>
      </c>
      <c r="BH40" s="5">
        <v>50</v>
      </c>
      <c r="BI40" s="64">
        <v>15</v>
      </c>
      <c r="BJ40" s="61">
        <v>1</v>
      </c>
      <c r="BK40" s="64">
        <v>22</v>
      </c>
      <c r="BL40" s="64">
        <v>18</v>
      </c>
      <c r="BM40" s="64">
        <v>1</v>
      </c>
      <c r="BN40" s="64">
        <v>6</v>
      </c>
      <c r="BO40" s="64">
        <v>32</v>
      </c>
      <c r="BP40" s="64">
        <v>23</v>
      </c>
      <c r="BQ40" s="78">
        <v>2</v>
      </c>
      <c r="BR40" s="78">
        <v>4</v>
      </c>
      <c r="BS40" s="64">
        <v>47</v>
      </c>
      <c r="BT40" s="79">
        <v>2</v>
      </c>
      <c r="BU40" s="64">
        <v>35</v>
      </c>
      <c r="BV40" s="64">
        <v>10</v>
      </c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>
        <v>15</v>
      </c>
      <c r="CI40" s="64">
        <v>10</v>
      </c>
      <c r="CJ40" s="64">
        <v>1</v>
      </c>
      <c r="CK40" s="64">
        <v>11</v>
      </c>
      <c r="CL40" s="64">
        <v>9</v>
      </c>
      <c r="CM40" s="64">
        <v>32</v>
      </c>
      <c r="CN40" s="61">
        <v>18</v>
      </c>
      <c r="CO40" s="64">
        <v>21</v>
      </c>
      <c r="CP40" s="64">
        <v>17</v>
      </c>
      <c r="CQ40" s="61">
        <v>4</v>
      </c>
      <c r="CR40" s="64">
        <v>3</v>
      </c>
      <c r="CS40" s="64">
        <v>31</v>
      </c>
      <c r="CT40" s="64"/>
      <c r="CU40" s="64"/>
      <c r="CV40" s="64">
        <v>29</v>
      </c>
      <c r="CW40" s="64">
        <v>5</v>
      </c>
      <c r="CX40" s="61">
        <v>3</v>
      </c>
      <c r="CY40" s="64">
        <v>3</v>
      </c>
      <c r="CZ40" s="64">
        <v>23</v>
      </c>
      <c r="DA40" s="64">
        <v>3</v>
      </c>
      <c r="DB40" s="64"/>
      <c r="DC40" s="61"/>
      <c r="DD40" s="94"/>
      <c r="DE40" s="9"/>
      <c r="DF40" s="1"/>
      <c r="DG40" s="1"/>
      <c r="DH40" s="1"/>
      <c r="DL40" s="10"/>
      <c r="DM40" s="1"/>
      <c r="DO40" s="2" t="s">
        <v>48</v>
      </c>
      <c r="DP40" s="11">
        <f t="shared" si="14"/>
        <v>76</v>
      </c>
      <c r="DQ40" s="2">
        <f t="shared" si="12"/>
        <v>4</v>
      </c>
      <c r="DR40" s="2">
        <f t="shared" si="13"/>
        <v>5</v>
      </c>
      <c r="DS40" s="2">
        <f t="shared" si="15"/>
        <v>5</v>
      </c>
      <c r="DT40" s="1">
        <f t="shared" si="16"/>
        <v>14</v>
      </c>
      <c r="DU40" s="15">
        <f t="shared" si="17"/>
        <v>0.18421052631578946</v>
      </c>
    </row>
    <row r="41" spans="1:125" ht="13.8">
      <c r="A41" s="2" t="s">
        <v>49</v>
      </c>
      <c r="F41" s="5">
        <v>5</v>
      </c>
      <c r="G41" s="5">
        <v>3</v>
      </c>
      <c r="H41" s="60">
        <v>76</v>
      </c>
      <c r="I41" s="5">
        <v>50</v>
      </c>
      <c r="J41" s="5">
        <v>12</v>
      </c>
      <c r="K41" s="5">
        <v>10</v>
      </c>
      <c r="L41" s="5"/>
      <c r="M41" s="5"/>
      <c r="N41" s="5">
        <v>17</v>
      </c>
      <c r="O41" s="5">
        <v>2</v>
      </c>
      <c r="P41" s="5">
        <v>124</v>
      </c>
      <c r="Q41" s="5">
        <v>3</v>
      </c>
      <c r="R41" s="5">
        <v>3</v>
      </c>
      <c r="S41" s="5">
        <v>6</v>
      </c>
      <c r="T41" s="5">
        <v>2</v>
      </c>
      <c r="U41" s="5">
        <v>6</v>
      </c>
      <c r="V41" s="78">
        <v>3</v>
      </c>
      <c r="W41" s="5">
        <v>11</v>
      </c>
      <c r="X41" s="79">
        <v>41</v>
      </c>
      <c r="Y41" s="5"/>
      <c r="Z41" s="5">
        <v>8</v>
      </c>
      <c r="AA41" s="79">
        <v>5</v>
      </c>
      <c r="AB41" s="5">
        <v>3</v>
      </c>
      <c r="AC41" s="5"/>
      <c r="AD41" s="5"/>
      <c r="AE41" s="5">
        <v>42</v>
      </c>
      <c r="AF41" s="5">
        <v>6</v>
      </c>
      <c r="AG41" s="5">
        <v>10</v>
      </c>
      <c r="AH41" s="5">
        <v>34</v>
      </c>
      <c r="AI41" s="5">
        <v>1</v>
      </c>
      <c r="AJ41" s="5">
        <v>21</v>
      </c>
      <c r="AK41" s="5">
        <v>1</v>
      </c>
      <c r="AL41" s="5">
        <v>40</v>
      </c>
      <c r="AM41" s="5">
        <v>38</v>
      </c>
      <c r="AN41" s="5">
        <v>3</v>
      </c>
      <c r="AO41" s="5">
        <v>22</v>
      </c>
      <c r="AP41" s="5">
        <v>85</v>
      </c>
      <c r="AQ41" s="5">
        <v>45</v>
      </c>
      <c r="AR41" s="5">
        <v>1</v>
      </c>
      <c r="AS41" s="5"/>
      <c r="AT41" s="5"/>
      <c r="AU41" s="5"/>
      <c r="AV41" s="5"/>
      <c r="AW41" s="5"/>
      <c r="AX41" s="5"/>
      <c r="AY41" s="5">
        <v>9</v>
      </c>
      <c r="AZ41" s="5">
        <v>12</v>
      </c>
      <c r="BA41" s="5">
        <v>34</v>
      </c>
      <c r="BB41" s="78">
        <v>3</v>
      </c>
      <c r="BC41" s="5">
        <v>1</v>
      </c>
      <c r="BD41" s="61">
        <v>11</v>
      </c>
      <c r="BE41" s="5">
        <v>14</v>
      </c>
      <c r="BF41" s="5">
        <v>5</v>
      </c>
      <c r="BG41" s="78">
        <v>3</v>
      </c>
      <c r="BH41" s="5">
        <v>26</v>
      </c>
      <c r="BI41" s="64">
        <v>1</v>
      </c>
      <c r="BJ41" s="64">
        <v>6</v>
      </c>
      <c r="BK41" s="64">
        <v>18</v>
      </c>
      <c r="BL41" s="64">
        <v>27</v>
      </c>
      <c r="BM41" s="64">
        <v>10</v>
      </c>
      <c r="BN41" s="64">
        <v>11</v>
      </c>
      <c r="BO41" s="78">
        <v>2</v>
      </c>
      <c r="BP41" s="64">
        <v>19</v>
      </c>
      <c r="BQ41" s="64">
        <v>18</v>
      </c>
      <c r="BR41" s="61">
        <v>10</v>
      </c>
      <c r="BS41" s="78">
        <v>4</v>
      </c>
      <c r="BT41" s="64">
        <v>77</v>
      </c>
      <c r="BU41" s="79">
        <v>2</v>
      </c>
      <c r="BV41" s="64">
        <v>7</v>
      </c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>
        <v>5</v>
      </c>
      <c r="CI41" s="64">
        <v>41</v>
      </c>
      <c r="CJ41" s="64">
        <v>1</v>
      </c>
      <c r="CK41" s="61">
        <v>10</v>
      </c>
      <c r="CL41" s="64">
        <v>16</v>
      </c>
      <c r="CM41" s="61">
        <v>1</v>
      </c>
      <c r="CN41" s="64">
        <v>13</v>
      </c>
      <c r="CO41" s="64">
        <v>4</v>
      </c>
      <c r="CP41" s="64">
        <v>74</v>
      </c>
      <c r="CQ41" s="64">
        <v>20</v>
      </c>
      <c r="CR41" s="64">
        <v>1</v>
      </c>
      <c r="CS41" s="64">
        <v>2</v>
      </c>
      <c r="CT41" s="64"/>
      <c r="CU41" s="64"/>
      <c r="CV41" s="64">
        <v>18</v>
      </c>
      <c r="CW41" s="64">
        <v>2</v>
      </c>
      <c r="CX41" s="64">
        <v>8</v>
      </c>
      <c r="CY41" s="61">
        <v>7</v>
      </c>
      <c r="CZ41" s="61">
        <v>2</v>
      </c>
      <c r="DA41" s="61">
        <v>5</v>
      </c>
      <c r="DB41" s="61"/>
      <c r="DC41" s="64"/>
      <c r="DD41" s="94"/>
      <c r="DE41" s="9"/>
      <c r="DF41" s="1"/>
      <c r="DG41" s="1"/>
      <c r="DH41" s="1"/>
      <c r="DL41" s="10"/>
      <c r="DM41" s="1"/>
      <c r="DO41" s="2" t="s">
        <v>49</v>
      </c>
      <c r="DP41" s="11">
        <f t="shared" si="14"/>
        <v>76</v>
      </c>
      <c r="DQ41" s="2">
        <f t="shared" si="12"/>
        <v>7</v>
      </c>
      <c r="DR41" s="2">
        <f t="shared" si="13"/>
        <v>8</v>
      </c>
      <c r="DS41" s="2">
        <f t="shared" si="15"/>
        <v>2</v>
      </c>
      <c r="DT41" s="1">
        <f>SUM(DQ41:DS41)</f>
        <v>17</v>
      </c>
      <c r="DU41" s="15">
        <f t="shared" si="17"/>
        <v>0.22368421052631579</v>
      </c>
    </row>
    <row r="42" spans="1:125" ht="14.25" customHeight="1">
      <c r="G42" s="5"/>
      <c r="H42" s="5"/>
      <c r="I42" s="5"/>
      <c r="J42" s="5"/>
      <c r="K42" s="5"/>
      <c r="V42" s="23"/>
      <c r="BD42" s="12"/>
      <c r="DE42" s="2" t="s">
        <v>256</v>
      </c>
      <c r="DF42" s="2">
        <f>DF2</f>
        <v>107</v>
      </c>
      <c r="DG42" s="14">
        <f>DF44/DF42</f>
        <v>0.13084112149532709</v>
      </c>
      <c r="DH42" s="15">
        <f>100%-DG42</f>
        <v>0.86915887850467288</v>
      </c>
      <c r="DI42" s="1"/>
      <c r="DL42" s="1"/>
      <c r="DM42" s="1"/>
      <c r="DQ42" s="1"/>
      <c r="DR42" s="1"/>
    </row>
    <row r="43" spans="1:125" ht="14.25" customHeight="1">
      <c r="DE43" s="2" t="s">
        <v>257</v>
      </c>
      <c r="DF43" s="2">
        <f>DF3+DF16+DF29</f>
        <v>288</v>
      </c>
      <c r="DG43" s="14">
        <f>DF44/DF43</f>
        <v>4.8611111111111112E-2</v>
      </c>
      <c r="DH43" s="15">
        <f>100%-DG43</f>
        <v>0.95138888888888884</v>
      </c>
      <c r="DI43" s="1"/>
      <c r="DL43" s="1"/>
      <c r="DM43" s="1"/>
      <c r="DO43" s="1"/>
      <c r="DP43" s="1"/>
      <c r="DQ43" s="17">
        <v>2</v>
      </c>
      <c r="DR43" s="17">
        <v>3</v>
      </c>
      <c r="DS43" s="17">
        <v>4</v>
      </c>
    </row>
    <row r="44" spans="1:125" ht="14.25" customHeight="1">
      <c r="DE44" s="2" t="s">
        <v>258</v>
      </c>
      <c r="DF44" s="2">
        <f>DF4+DF17+DF30</f>
        <v>14</v>
      </c>
      <c r="DG44" s="1"/>
      <c r="DH44" s="1"/>
      <c r="DI44" s="1"/>
      <c r="DL44" s="1"/>
      <c r="DM44" s="1"/>
      <c r="DO44" s="2" t="s">
        <v>317</v>
      </c>
      <c r="DP44" s="11">
        <f t="shared" ref="DP44:DT55" si="18">DP4+DP17+DP30</f>
        <v>288</v>
      </c>
      <c r="DQ44" s="11">
        <f t="shared" si="18"/>
        <v>36</v>
      </c>
      <c r="DR44" s="11">
        <f t="shared" si="18"/>
        <v>20</v>
      </c>
      <c r="DS44" s="11">
        <f t="shared" si="18"/>
        <v>17</v>
      </c>
      <c r="DT44" s="18">
        <f t="shared" si="18"/>
        <v>73</v>
      </c>
      <c r="DU44" s="15">
        <f>DT44/DP44</f>
        <v>0.25347222222222221</v>
      </c>
    </row>
    <row r="45" spans="1:125" ht="14.25" customHeight="1">
      <c r="DF45" s="1"/>
      <c r="DG45" s="1"/>
      <c r="DH45" s="1"/>
      <c r="DI45" s="1"/>
      <c r="DL45" s="1"/>
      <c r="DM45" s="1"/>
      <c r="DO45" s="2" t="s">
        <v>40</v>
      </c>
      <c r="DP45" s="11">
        <f t="shared" si="18"/>
        <v>288</v>
      </c>
      <c r="DQ45" s="11">
        <f t="shared" si="18"/>
        <v>33</v>
      </c>
      <c r="DR45" s="11">
        <f t="shared" si="18"/>
        <v>24</v>
      </c>
      <c r="DS45" s="11">
        <f t="shared" si="18"/>
        <v>15</v>
      </c>
      <c r="DT45" s="18">
        <f t="shared" si="18"/>
        <v>72</v>
      </c>
      <c r="DU45" s="15">
        <f t="shared" ref="DU45:DU55" si="19">DT45/DP45</f>
        <v>0.25</v>
      </c>
    </row>
    <row r="46" spans="1:125" ht="14.25" customHeight="1">
      <c r="E46" s="10"/>
      <c r="N46" s="10"/>
      <c r="V46" s="10"/>
      <c r="AE46" s="10"/>
      <c r="AN46" s="10"/>
      <c r="AW46" s="10"/>
      <c r="BD46" s="2"/>
      <c r="BE46" s="10"/>
      <c r="BL46" s="2"/>
      <c r="BM46" s="2"/>
      <c r="BN46" s="10"/>
      <c r="BO46" s="2"/>
      <c r="BU46" s="2"/>
      <c r="BV46" s="2"/>
      <c r="BW46" s="10"/>
      <c r="BX46" s="2"/>
      <c r="CE46" s="2"/>
      <c r="CF46" s="2"/>
      <c r="CG46" s="10"/>
      <c r="CH46" s="2"/>
      <c r="CN46" s="2"/>
      <c r="CO46" s="2"/>
      <c r="CP46" s="10"/>
      <c r="CQ46" s="2"/>
      <c r="CX46" s="2"/>
      <c r="CY46" s="2"/>
      <c r="CZ46" s="10"/>
      <c r="DA46" s="2"/>
      <c r="DL46" s="10"/>
      <c r="DO46" s="2" t="s">
        <v>41</v>
      </c>
      <c r="DP46" s="11">
        <f t="shared" si="18"/>
        <v>288</v>
      </c>
      <c r="DQ46" s="11">
        <f t="shared" si="18"/>
        <v>21</v>
      </c>
      <c r="DR46" s="11">
        <f t="shared" si="18"/>
        <v>21</v>
      </c>
      <c r="DS46" s="11">
        <f t="shared" si="18"/>
        <v>19</v>
      </c>
      <c r="DT46" s="18">
        <f t="shared" si="18"/>
        <v>61</v>
      </c>
      <c r="DU46" s="15">
        <f t="shared" si="19"/>
        <v>0.21180555555555555</v>
      </c>
    </row>
    <row r="47" spans="1:125" ht="14.25" customHeight="1">
      <c r="BD47" s="2"/>
      <c r="BL47" s="2"/>
      <c r="BM47" s="2"/>
      <c r="BN47" s="2"/>
      <c r="BO47" s="2"/>
      <c r="BU47" s="2"/>
      <c r="BV47" s="2"/>
      <c r="BW47" s="2"/>
      <c r="BX47" s="2"/>
      <c r="CE47" s="2"/>
      <c r="CF47" s="2"/>
      <c r="CG47" s="2"/>
      <c r="CH47" s="2"/>
      <c r="CN47" s="2"/>
      <c r="CO47" s="2"/>
      <c r="CP47" s="2"/>
      <c r="CQ47" s="2"/>
      <c r="CX47" s="2"/>
      <c r="CY47" s="2"/>
      <c r="CZ47" s="2"/>
      <c r="DA47" s="2"/>
      <c r="DL47" s="10"/>
      <c r="DO47" s="2" t="s">
        <v>262</v>
      </c>
      <c r="DP47" s="11">
        <f t="shared" si="18"/>
        <v>288</v>
      </c>
      <c r="DQ47" s="11">
        <f t="shared" si="18"/>
        <v>34</v>
      </c>
      <c r="DR47" s="11">
        <f t="shared" si="18"/>
        <v>24</v>
      </c>
      <c r="DS47" s="11">
        <f t="shared" si="18"/>
        <v>12</v>
      </c>
      <c r="DT47" s="18">
        <f t="shared" si="18"/>
        <v>70</v>
      </c>
      <c r="DU47" s="15">
        <f t="shared" si="19"/>
        <v>0.24305555555555555</v>
      </c>
    </row>
    <row r="48" spans="1:125" ht="14.25" customHeight="1">
      <c r="BD48" s="2"/>
      <c r="BL48" s="2"/>
      <c r="BM48" s="2"/>
      <c r="BN48" s="2"/>
      <c r="BO48" s="2"/>
      <c r="BU48" s="2"/>
      <c r="BV48" s="2"/>
      <c r="BW48" s="2"/>
      <c r="BX48" s="2"/>
      <c r="CE48" s="2"/>
      <c r="CF48" s="2"/>
      <c r="CG48" s="2"/>
      <c r="CH48" s="2"/>
      <c r="CN48" s="2"/>
      <c r="CO48" s="2"/>
      <c r="CP48" s="2"/>
      <c r="CQ48" s="2"/>
      <c r="CX48" s="2"/>
      <c r="CY48" s="2"/>
      <c r="CZ48" s="2"/>
      <c r="DA48" s="2"/>
      <c r="DE48" s="2" t="s">
        <v>318</v>
      </c>
      <c r="DF48" s="19">
        <f>COUNTIF(B3:DE44,"東京")</f>
        <v>45</v>
      </c>
      <c r="DL48" s="10"/>
      <c r="DO48" s="2" t="s">
        <v>319</v>
      </c>
      <c r="DP48" s="11">
        <f t="shared" si="18"/>
        <v>288</v>
      </c>
      <c r="DQ48" s="11">
        <f t="shared" si="18"/>
        <v>29</v>
      </c>
      <c r="DR48" s="11">
        <f t="shared" si="18"/>
        <v>27</v>
      </c>
      <c r="DS48" s="11">
        <f t="shared" si="18"/>
        <v>16</v>
      </c>
      <c r="DT48" s="18">
        <f t="shared" si="18"/>
        <v>72</v>
      </c>
      <c r="DU48" s="15">
        <f t="shared" si="19"/>
        <v>0.25</v>
      </c>
    </row>
    <row r="49" spans="5:125" ht="14.25" customHeight="1">
      <c r="BD49" s="2"/>
      <c r="BL49" s="2"/>
      <c r="BM49" s="2"/>
      <c r="BN49" s="2"/>
      <c r="BO49" s="2"/>
      <c r="BU49" s="2"/>
      <c r="BV49" s="2"/>
      <c r="BW49" s="2"/>
      <c r="BX49" s="2"/>
      <c r="CE49" s="2"/>
      <c r="CF49" s="2"/>
      <c r="CG49" s="2"/>
      <c r="CH49" s="2"/>
      <c r="CN49" s="2"/>
      <c r="CO49" s="2"/>
      <c r="CP49" s="2"/>
      <c r="CQ49" s="2"/>
      <c r="CX49" s="2"/>
      <c r="CY49" s="2"/>
      <c r="CZ49" s="2"/>
      <c r="DA49" s="2"/>
      <c r="DE49" s="20" t="s">
        <v>263</v>
      </c>
      <c r="DF49" s="19">
        <f>COUNTIF(B3:DE44,"中山")</f>
        <v>41</v>
      </c>
      <c r="DO49" s="22" t="s">
        <v>43</v>
      </c>
      <c r="DP49" s="72">
        <f t="shared" si="18"/>
        <v>288</v>
      </c>
      <c r="DQ49" s="72">
        <f t="shared" si="18"/>
        <v>31</v>
      </c>
      <c r="DR49" s="72">
        <f t="shared" si="18"/>
        <v>21</v>
      </c>
      <c r="DS49" s="72">
        <f t="shared" si="18"/>
        <v>11</v>
      </c>
      <c r="DT49" s="76">
        <f t="shared" si="18"/>
        <v>63</v>
      </c>
      <c r="DU49" s="74">
        <f t="shared" si="19"/>
        <v>0.21875</v>
      </c>
    </row>
    <row r="50" spans="5:125" ht="14.25" customHeight="1">
      <c r="E50" s="10"/>
      <c r="N50" s="10"/>
      <c r="V50" s="10"/>
      <c r="AE50" s="10"/>
      <c r="AN50" s="10"/>
      <c r="AW50" s="10"/>
      <c r="BD50" s="2"/>
      <c r="BE50" s="10"/>
      <c r="BL50" s="2"/>
      <c r="BM50" s="2"/>
      <c r="BN50" s="10"/>
      <c r="BO50" s="2"/>
      <c r="BU50" s="2"/>
      <c r="BV50" s="2"/>
      <c r="BW50" s="10"/>
      <c r="BX50" s="2"/>
      <c r="CE50" s="2"/>
      <c r="CF50" s="2"/>
      <c r="CG50" s="10"/>
      <c r="CH50" s="2"/>
      <c r="CN50" s="2"/>
      <c r="CO50" s="2"/>
      <c r="CP50" s="10"/>
      <c r="CQ50" s="2"/>
      <c r="CX50" s="2"/>
      <c r="CY50" s="2"/>
      <c r="CZ50" s="10"/>
      <c r="DA50" s="2"/>
      <c r="DE50" s="20" t="s">
        <v>264</v>
      </c>
      <c r="DF50" s="19">
        <f>COUNTIF(B3:DE44,"京都")</f>
        <v>45</v>
      </c>
      <c r="DL50" s="10"/>
      <c r="DO50" s="2" t="s">
        <v>44</v>
      </c>
      <c r="DP50" s="11">
        <f t="shared" si="18"/>
        <v>288</v>
      </c>
      <c r="DQ50" s="11">
        <f t="shared" si="18"/>
        <v>21</v>
      </c>
      <c r="DR50" s="11">
        <f t="shared" si="18"/>
        <v>29</v>
      </c>
      <c r="DS50" s="11">
        <f t="shared" si="18"/>
        <v>20</v>
      </c>
      <c r="DT50" s="18">
        <f t="shared" si="18"/>
        <v>70</v>
      </c>
      <c r="DU50" s="15">
        <f t="shared" si="19"/>
        <v>0.24305555555555555</v>
      </c>
    </row>
    <row r="51" spans="5:125" ht="14.25" customHeight="1">
      <c r="BD51" s="2"/>
      <c r="BL51" s="2"/>
      <c r="BM51" s="2"/>
      <c r="BN51" s="2"/>
      <c r="BO51" s="2"/>
      <c r="BU51" s="2"/>
      <c r="BV51" s="2"/>
      <c r="BW51" s="2"/>
      <c r="BX51" s="2"/>
      <c r="CE51" s="2"/>
      <c r="CF51" s="2"/>
      <c r="CG51" s="2"/>
      <c r="CH51" s="2"/>
      <c r="CN51" s="2"/>
      <c r="CO51" s="2"/>
      <c r="CP51" s="2"/>
      <c r="CQ51" s="2"/>
      <c r="CX51" s="2"/>
      <c r="CY51" s="2"/>
      <c r="CZ51" s="2"/>
      <c r="DA51" s="2"/>
      <c r="DE51" s="20" t="s">
        <v>265</v>
      </c>
      <c r="DF51" s="19">
        <f>COUNTIF(B3:DE44,"阪神")</f>
        <v>41</v>
      </c>
      <c r="DO51" s="2" t="s">
        <v>45</v>
      </c>
      <c r="DP51" s="11">
        <f t="shared" si="18"/>
        <v>288</v>
      </c>
      <c r="DQ51" s="11">
        <f t="shared" si="18"/>
        <v>26</v>
      </c>
      <c r="DR51" s="11">
        <f t="shared" si="18"/>
        <v>27</v>
      </c>
      <c r="DS51" s="11">
        <f t="shared" si="18"/>
        <v>17</v>
      </c>
      <c r="DT51" s="18">
        <f t="shared" si="18"/>
        <v>70</v>
      </c>
      <c r="DU51" s="15">
        <f t="shared" si="19"/>
        <v>0.24305555555555555</v>
      </c>
    </row>
    <row r="52" spans="5:125" ht="14.25" customHeight="1">
      <c r="BD52" s="2"/>
      <c r="BL52" s="2"/>
      <c r="BM52" s="2"/>
      <c r="BN52" s="2"/>
      <c r="BO52" s="2"/>
      <c r="BU52" s="2"/>
      <c r="BV52" s="2"/>
      <c r="BW52" s="2"/>
      <c r="BX52" s="2"/>
      <c r="CE52" s="2"/>
      <c r="CF52" s="2"/>
      <c r="CG52" s="2"/>
      <c r="CH52" s="2"/>
      <c r="CN52" s="2"/>
      <c r="CO52" s="2"/>
      <c r="CP52" s="2"/>
      <c r="CQ52" s="2"/>
      <c r="CX52" s="2"/>
      <c r="CY52" s="2"/>
      <c r="CZ52" s="2"/>
      <c r="DA52" s="2"/>
      <c r="DE52" s="20" t="s">
        <v>267</v>
      </c>
      <c r="DF52" s="19">
        <f>COUNTIF(B3:DE44,"札幌")</f>
        <v>12</v>
      </c>
      <c r="DO52" s="2" t="s">
        <v>8</v>
      </c>
      <c r="DP52" s="11">
        <f t="shared" si="18"/>
        <v>288</v>
      </c>
      <c r="DQ52" s="11">
        <f t="shared" si="18"/>
        <v>34</v>
      </c>
      <c r="DR52" s="11">
        <f t="shared" si="18"/>
        <v>20</v>
      </c>
      <c r="DS52" s="11">
        <f t="shared" si="18"/>
        <v>29</v>
      </c>
      <c r="DT52" s="18">
        <f t="shared" si="18"/>
        <v>83</v>
      </c>
      <c r="DU52" s="15">
        <f t="shared" si="19"/>
        <v>0.28819444444444442</v>
      </c>
    </row>
    <row r="53" spans="5:125" ht="14.25" customHeight="1">
      <c r="BD53" s="2"/>
      <c r="BL53" s="2"/>
      <c r="BM53" s="2"/>
      <c r="BN53" s="2"/>
      <c r="BO53" s="2"/>
      <c r="BU53" s="2"/>
      <c r="BV53" s="2"/>
      <c r="BW53" s="2"/>
      <c r="BX53" s="2"/>
      <c r="CE53" s="2"/>
      <c r="CF53" s="2"/>
      <c r="CG53" s="2"/>
      <c r="CH53" s="2"/>
      <c r="CN53" s="2"/>
      <c r="CO53" s="2"/>
      <c r="CP53" s="2"/>
      <c r="CQ53" s="2"/>
      <c r="CX53" s="2"/>
      <c r="CY53" s="2"/>
      <c r="CZ53" s="2"/>
      <c r="DA53" s="2"/>
      <c r="DE53" s="20" t="s">
        <v>269</v>
      </c>
      <c r="DF53" s="19">
        <f>COUNTIF(B3:DE44,"小倉")</f>
        <v>20</v>
      </c>
      <c r="DO53" s="2" t="s">
        <v>47</v>
      </c>
      <c r="DP53" s="11">
        <f t="shared" si="18"/>
        <v>288</v>
      </c>
      <c r="DQ53" s="11">
        <f t="shared" si="18"/>
        <v>25</v>
      </c>
      <c r="DR53" s="11">
        <f t="shared" si="18"/>
        <v>22</v>
      </c>
      <c r="DS53" s="11">
        <f t="shared" si="18"/>
        <v>21</v>
      </c>
      <c r="DT53" s="18">
        <f t="shared" si="18"/>
        <v>68</v>
      </c>
      <c r="DU53" s="15">
        <f t="shared" si="19"/>
        <v>0.2361111111111111</v>
      </c>
    </row>
    <row r="54" spans="5:125" ht="14.25" customHeight="1">
      <c r="E54" s="10"/>
      <c r="N54" s="10"/>
      <c r="V54" s="10"/>
      <c r="AE54" s="10"/>
      <c r="AN54" s="10"/>
      <c r="AW54" s="10"/>
      <c r="BD54" s="2"/>
      <c r="BE54" s="10"/>
      <c r="BL54" s="2"/>
      <c r="BM54" s="2"/>
      <c r="BN54" s="10"/>
      <c r="BO54" s="2"/>
      <c r="BU54" s="2"/>
      <c r="BV54" s="2"/>
      <c r="BW54" s="10"/>
      <c r="BX54" s="2"/>
      <c r="CE54" s="2"/>
      <c r="CF54" s="2"/>
      <c r="CG54" s="10"/>
      <c r="CH54" s="2"/>
      <c r="CN54" s="2"/>
      <c r="CO54" s="2"/>
      <c r="CP54" s="10"/>
      <c r="CQ54" s="2"/>
      <c r="CX54" s="2"/>
      <c r="CY54" s="2"/>
      <c r="CZ54" s="10"/>
      <c r="DA54" s="2"/>
      <c r="DE54" s="20" t="s">
        <v>270</v>
      </c>
      <c r="DF54" s="19">
        <f>COUNTIF(B3:DE44,"中京")</f>
        <v>26</v>
      </c>
      <c r="DO54" s="2" t="s">
        <v>48</v>
      </c>
      <c r="DP54" s="11">
        <f t="shared" si="18"/>
        <v>288</v>
      </c>
      <c r="DQ54" s="11">
        <f t="shared" si="18"/>
        <v>24</v>
      </c>
      <c r="DR54" s="11">
        <f t="shared" si="18"/>
        <v>17</v>
      </c>
      <c r="DS54" s="11">
        <f t="shared" si="18"/>
        <v>14</v>
      </c>
      <c r="DT54" s="18">
        <f t="shared" si="18"/>
        <v>55</v>
      </c>
      <c r="DU54" s="15">
        <f t="shared" si="19"/>
        <v>0.19097222222222221</v>
      </c>
    </row>
    <row r="55" spans="5:125" ht="14.25" customHeight="1">
      <c r="BD55" s="2"/>
      <c r="BL55" s="2"/>
      <c r="BM55" s="2"/>
      <c r="BN55" s="2"/>
      <c r="BO55" s="2"/>
      <c r="BU55" s="2"/>
      <c r="BV55" s="2"/>
      <c r="BW55" s="2"/>
      <c r="BX55" s="2"/>
      <c r="CE55" s="2"/>
      <c r="CF55" s="2"/>
      <c r="CG55" s="2"/>
      <c r="CH55" s="2"/>
      <c r="CN55" s="2"/>
      <c r="CO55" s="2"/>
      <c r="CP55" s="2"/>
      <c r="CQ55" s="2"/>
      <c r="CX55" s="2"/>
      <c r="CY55" s="2"/>
      <c r="CZ55" s="2"/>
      <c r="DA55" s="2"/>
      <c r="DE55" s="2" t="s">
        <v>320</v>
      </c>
      <c r="DF55" s="19">
        <f>COUNTIF(B3:DE41,"福島")</f>
        <v>20</v>
      </c>
      <c r="DO55" s="2" t="s">
        <v>49</v>
      </c>
      <c r="DP55" s="11">
        <f t="shared" si="18"/>
        <v>286</v>
      </c>
      <c r="DQ55" s="11">
        <f t="shared" si="18"/>
        <v>23</v>
      </c>
      <c r="DR55" s="11">
        <f t="shared" si="18"/>
        <v>23</v>
      </c>
      <c r="DS55" s="11">
        <f t="shared" si="18"/>
        <v>9</v>
      </c>
      <c r="DT55" s="18">
        <f t="shared" si="18"/>
        <v>55</v>
      </c>
      <c r="DU55" s="15">
        <f t="shared" si="19"/>
        <v>0.19230769230769232</v>
      </c>
    </row>
    <row r="56" spans="5:125" ht="14.25" customHeight="1">
      <c r="BD56" s="2"/>
      <c r="BL56" s="2"/>
      <c r="BM56" s="2"/>
      <c r="BN56" s="2"/>
      <c r="BO56" s="2"/>
      <c r="BU56" s="2"/>
      <c r="BV56" s="2"/>
      <c r="BW56" s="2"/>
      <c r="BX56" s="2"/>
      <c r="CE56" s="2"/>
      <c r="CF56" s="2"/>
      <c r="CG56" s="2"/>
      <c r="CH56" s="2"/>
      <c r="CN56" s="2"/>
      <c r="CO56" s="2"/>
      <c r="CP56" s="2"/>
      <c r="CQ56" s="2"/>
      <c r="CX56" s="2"/>
      <c r="CY56" s="2"/>
      <c r="CZ56" s="2"/>
      <c r="DA56" s="2"/>
      <c r="DE56" s="20" t="s">
        <v>271</v>
      </c>
      <c r="DF56" s="19">
        <f>COUNTIF(B3:DE41,"函館")</f>
        <v>12</v>
      </c>
    </row>
    <row r="57" spans="5:125" ht="14.25" customHeight="1">
      <c r="BD57" s="2"/>
      <c r="BL57" s="2"/>
      <c r="BM57" s="2"/>
      <c r="BN57" s="2"/>
      <c r="BO57" s="2"/>
      <c r="BU57" s="2"/>
      <c r="BV57" s="2"/>
      <c r="BW57" s="2"/>
      <c r="BX57" s="2"/>
      <c r="CE57" s="2"/>
      <c r="CF57" s="2"/>
      <c r="CG57" s="2"/>
      <c r="CH57" s="2"/>
      <c r="CN57" s="2"/>
      <c r="CO57" s="2"/>
      <c r="CP57" s="2"/>
      <c r="CQ57" s="2"/>
      <c r="CX57" s="2"/>
      <c r="CY57" s="2"/>
      <c r="CZ57" s="2"/>
      <c r="DA57" s="2"/>
      <c r="DE57" s="20" t="s">
        <v>272</v>
      </c>
      <c r="DF57" s="19">
        <f>COUNTIF(B3:DE41,"新潟")</f>
        <v>26</v>
      </c>
    </row>
    <row r="58" spans="5:125" ht="14.25" customHeight="1">
      <c r="E58" s="10"/>
      <c r="F58" s="10"/>
      <c r="N58" s="10"/>
      <c r="V58" s="10"/>
      <c r="AE58" s="10"/>
      <c r="AN58" s="10"/>
      <c r="AW58" s="10"/>
      <c r="BD58" s="2"/>
      <c r="BE58" s="10"/>
      <c r="BL58" s="2"/>
      <c r="BM58" s="2"/>
      <c r="BN58" s="10"/>
      <c r="BO58" s="2"/>
      <c r="BU58" s="2"/>
      <c r="BV58" s="2"/>
      <c r="BW58" s="10"/>
      <c r="BX58" s="2"/>
      <c r="CE58" s="2"/>
      <c r="CF58" s="2"/>
      <c r="CG58" s="10"/>
      <c r="CH58" s="2"/>
      <c r="CN58" s="2"/>
      <c r="CO58" s="2"/>
      <c r="CP58" s="10"/>
      <c r="CQ58" s="2"/>
      <c r="CX58" s="2"/>
      <c r="CY58" s="2"/>
      <c r="CZ58" s="10"/>
      <c r="DA58" s="2"/>
      <c r="DP58" s="2">
        <f>SUM(DP44:DP57)</f>
        <v>3454</v>
      </c>
      <c r="DQ58" s="2">
        <f>SUM(DQ44:DQ57)</f>
        <v>337</v>
      </c>
      <c r="DR58" s="2">
        <f>SUM(DR44:DR57)</f>
        <v>275</v>
      </c>
      <c r="DS58" s="2">
        <f>SUM(DS44:DS57)</f>
        <v>200</v>
      </c>
      <c r="DT58" s="2">
        <f>SUM(DT44:DT57)</f>
        <v>812</v>
      </c>
      <c r="DU58" s="15">
        <f>DT58/DP58</f>
        <v>0.23508975101331789</v>
      </c>
    </row>
    <row r="59" spans="5:125" ht="14.25" customHeight="1"/>
    <row r="60" spans="5:125" ht="14.25" customHeight="1"/>
    <row r="61" spans="5:125" ht="14.25" customHeight="1"/>
    <row r="62" spans="5:125" ht="14.25" customHeight="1"/>
    <row r="63" spans="5:125" ht="14.25" customHeight="1"/>
    <row r="64" spans="5:12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</sheetData>
  <phoneticPr fontId="2"/>
  <conditionalFormatting sqref="B4:DD15">
    <cfRule type="cellIs" dxfId="247" priority="3" operator="between">
      <formula>2</formula>
      <formula>4</formula>
    </cfRule>
  </conditionalFormatting>
  <conditionalFormatting sqref="B17:DD28">
    <cfRule type="cellIs" dxfId="246" priority="2" operator="between">
      <formula>2</formula>
      <formula>4</formula>
    </cfRule>
  </conditionalFormatting>
  <conditionalFormatting sqref="F30:DA41">
    <cfRule type="cellIs" dxfId="245" priority="1" operator="between">
      <formula>2</formula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50"/>
  <sheetViews>
    <sheetView zoomScale="70" zoomScaleNormal="70" workbookViewId="0"/>
  </sheetViews>
  <sheetFormatPr defaultColWidth="9" defaultRowHeight="17.399999999999999"/>
  <cols>
    <col min="1" max="1" width="5.88671875" style="1" customWidth="1"/>
    <col min="2" max="35" width="5.21875" style="2" bestFit="1" customWidth="1"/>
    <col min="36" max="36" width="5.21875" style="2" customWidth="1"/>
    <col min="37" max="55" width="5.21875" style="2" bestFit="1" customWidth="1"/>
    <col min="56" max="56" width="5.21875" style="8" bestFit="1" customWidth="1"/>
    <col min="57" max="60" width="5.21875" style="2" bestFit="1" customWidth="1"/>
    <col min="61" max="78" width="5.21875" style="8" bestFit="1" customWidth="1"/>
    <col min="79" max="79" width="5.21875" style="8" customWidth="1"/>
    <col min="80" max="88" width="5.21875" style="8" bestFit="1" customWidth="1"/>
    <col min="89" max="94" width="6.21875" style="8" bestFit="1" customWidth="1"/>
    <col min="95" max="97" width="5.21875" style="8" bestFit="1" customWidth="1"/>
    <col min="98" max="103" width="6.21875" style="8" bestFit="1" customWidth="1"/>
    <col min="104" max="106" width="5.21875" style="8" bestFit="1" customWidth="1"/>
    <col min="107" max="111" width="6.21875" style="8" bestFit="1" customWidth="1"/>
    <col min="112" max="112" width="7.109375" style="8" bestFit="1" customWidth="1"/>
    <col min="113" max="113" width="4.88671875" style="2" bestFit="1" customWidth="1"/>
    <col min="114" max="114" width="8.44140625" style="2" bestFit="1" customWidth="1"/>
    <col min="115" max="115" width="7.88671875" style="2" bestFit="1" customWidth="1"/>
    <col min="116" max="116" width="2.77734375" style="2" bestFit="1" customWidth="1"/>
    <col min="117" max="117" width="4.88671875" style="2" bestFit="1" customWidth="1"/>
    <col min="118" max="118" width="5.88671875" style="2" bestFit="1" customWidth="1"/>
    <col min="119" max="119" width="6.88671875" style="2" bestFit="1" customWidth="1"/>
    <col min="120" max="120" width="9" style="2"/>
    <col min="121" max="121" width="9" style="1"/>
    <col min="122" max="122" width="5.109375" style="2" bestFit="1" customWidth="1"/>
    <col min="123" max="123" width="6.88671875" style="2" bestFit="1" customWidth="1"/>
    <col min="124" max="125" width="4.88671875" style="2" bestFit="1" customWidth="1"/>
    <col min="126" max="127" width="4.88671875" style="1" bestFit="1" customWidth="1"/>
    <col min="128" max="128" width="7.88671875" style="1" bestFit="1" customWidth="1"/>
    <col min="129" max="16384" width="9" style="1"/>
  </cols>
  <sheetData>
    <row r="1" spans="1:136">
      <c r="T1" s="2" t="s">
        <v>321</v>
      </c>
      <c r="BD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</row>
    <row r="2" spans="1:136" ht="13.8">
      <c r="A2" s="3">
        <v>2017</v>
      </c>
      <c r="B2" s="4">
        <v>42009</v>
      </c>
      <c r="C2" s="4">
        <v>42742</v>
      </c>
      <c r="D2" s="4">
        <v>42743</v>
      </c>
      <c r="E2" s="4">
        <v>42749</v>
      </c>
      <c r="F2" s="4">
        <v>42750</v>
      </c>
      <c r="G2" s="4">
        <v>42751</v>
      </c>
      <c r="H2" s="4">
        <v>42752</v>
      </c>
      <c r="I2" s="4">
        <v>42756</v>
      </c>
      <c r="J2" s="4">
        <v>42757</v>
      </c>
      <c r="K2" s="4">
        <v>42763</v>
      </c>
      <c r="L2" s="4">
        <v>42764</v>
      </c>
      <c r="M2" s="4">
        <v>42770</v>
      </c>
      <c r="N2" s="4">
        <v>42771</v>
      </c>
      <c r="O2" s="4">
        <v>42777</v>
      </c>
      <c r="P2" s="4">
        <v>42778</v>
      </c>
      <c r="Q2" s="4">
        <v>42779</v>
      </c>
      <c r="R2" s="4">
        <v>42784</v>
      </c>
      <c r="S2" s="4">
        <v>42785</v>
      </c>
      <c r="T2" s="4">
        <v>42791</v>
      </c>
      <c r="U2" s="4">
        <v>42792</v>
      </c>
      <c r="V2" s="4">
        <v>42798</v>
      </c>
      <c r="W2" s="4">
        <v>42799</v>
      </c>
      <c r="X2" s="4">
        <v>42805</v>
      </c>
      <c r="Y2" s="4">
        <v>42806</v>
      </c>
      <c r="Z2" s="4">
        <v>42812</v>
      </c>
      <c r="AA2" s="4">
        <v>42813</v>
      </c>
      <c r="AB2" s="4">
        <v>42814</v>
      </c>
      <c r="AC2" s="4">
        <v>42819</v>
      </c>
      <c r="AD2" s="4">
        <v>42820</v>
      </c>
      <c r="AE2" s="4">
        <v>42826</v>
      </c>
      <c r="AF2" s="4">
        <v>42827</v>
      </c>
      <c r="AG2" s="4">
        <v>42833</v>
      </c>
      <c r="AH2" s="4">
        <v>42834</v>
      </c>
      <c r="AI2" s="4">
        <v>42840</v>
      </c>
      <c r="AJ2" s="4">
        <v>42841</v>
      </c>
      <c r="AK2" s="4">
        <v>42847</v>
      </c>
      <c r="AL2" s="4">
        <v>42848</v>
      </c>
      <c r="AM2" s="4">
        <v>42854</v>
      </c>
      <c r="AN2" s="4">
        <v>42855</v>
      </c>
      <c r="AO2" s="4">
        <v>42861</v>
      </c>
      <c r="AP2" s="4">
        <v>42862</v>
      </c>
      <c r="AQ2" s="4">
        <v>42868</v>
      </c>
      <c r="AR2" s="4">
        <v>42869</v>
      </c>
      <c r="AS2" s="4">
        <v>42875</v>
      </c>
      <c r="AT2" s="4">
        <v>42876</v>
      </c>
      <c r="AU2" s="4">
        <v>42882</v>
      </c>
      <c r="AV2" s="4">
        <v>42883</v>
      </c>
      <c r="AW2" s="4">
        <v>42889</v>
      </c>
      <c r="AX2" s="4">
        <v>42890</v>
      </c>
      <c r="AY2" s="4">
        <v>42896</v>
      </c>
      <c r="AZ2" s="4">
        <v>42897</v>
      </c>
      <c r="BA2" s="4">
        <v>42903</v>
      </c>
      <c r="BB2" s="4">
        <v>42904</v>
      </c>
      <c r="BC2" s="4">
        <v>42910</v>
      </c>
      <c r="BD2" s="4">
        <v>42911</v>
      </c>
      <c r="BE2" s="4">
        <v>42917</v>
      </c>
      <c r="BF2" s="4">
        <v>42918</v>
      </c>
      <c r="BG2" s="4">
        <v>42924</v>
      </c>
      <c r="BH2" s="4">
        <v>42925</v>
      </c>
      <c r="BI2" s="4">
        <v>42931</v>
      </c>
      <c r="BJ2" s="4">
        <v>42932</v>
      </c>
      <c r="BK2" s="4">
        <v>42938</v>
      </c>
      <c r="BL2" s="4">
        <v>42939</v>
      </c>
      <c r="BM2" s="4">
        <v>42945</v>
      </c>
      <c r="BN2" s="4">
        <v>42946</v>
      </c>
      <c r="BO2" s="4">
        <v>42952</v>
      </c>
      <c r="BP2" s="4">
        <v>42953</v>
      </c>
      <c r="BQ2" s="4">
        <v>42959</v>
      </c>
      <c r="BR2" s="4">
        <v>42960</v>
      </c>
      <c r="BS2" s="4">
        <v>42966</v>
      </c>
      <c r="BT2" s="4">
        <v>42967</v>
      </c>
      <c r="BU2" s="4">
        <v>42973</v>
      </c>
      <c r="BV2" s="4">
        <v>42974</v>
      </c>
      <c r="BW2" s="4">
        <v>42980</v>
      </c>
      <c r="BX2" s="4">
        <v>42981</v>
      </c>
      <c r="BY2" s="4">
        <v>42987</v>
      </c>
      <c r="BZ2" s="4">
        <v>42988</v>
      </c>
      <c r="CA2" s="4">
        <v>42994</v>
      </c>
      <c r="CB2" s="4">
        <v>42995</v>
      </c>
      <c r="CC2" s="4">
        <v>42996</v>
      </c>
      <c r="CD2" s="4">
        <v>43001</v>
      </c>
      <c r="CE2" s="4">
        <v>43002</v>
      </c>
      <c r="CF2" s="4">
        <v>43008</v>
      </c>
      <c r="CG2" s="4">
        <v>43009</v>
      </c>
      <c r="CH2" s="4">
        <v>43015</v>
      </c>
      <c r="CI2" s="4">
        <v>43016</v>
      </c>
      <c r="CJ2" s="4">
        <v>43017</v>
      </c>
      <c r="CK2" s="4">
        <v>43022</v>
      </c>
      <c r="CL2" s="4">
        <v>43023</v>
      </c>
      <c r="CM2" s="4">
        <v>43029</v>
      </c>
      <c r="CN2" s="4">
        <v>43030</v>
      </c>
      <c r="CO2" s="4">
        <v>43036</v>
      </c>
      <c r="CP2" s="4">
        <v>43037</v>
      </c>
      <c r="CQ2" s="4">
        <v>43042</v>
      </c>
      <c r="CR2" s="4">
        <v>43043</v>
      </c>
      <c r="CS2" s="4">
        <v>43044</v>
      </c>
      <c r="CT2" s="4">
        <v>43050</v>
      </c>
      <c r="CU2" s="4">
        <v>43051</v>
      </c>
      <c r="CV2" s="4">
        <v>43057</v>
      </c>
      <c r="CW2" s="4">
        <v>43058</v>
      </c>
      <c r="CX2" s="4">
        <v>43064</v>
      </c>
      <c r="CY2" s="4">
        <v>43065</v>
      </c>
      <c r="CZ2" s="4">
        <v>43071</v>
      </c>
      <c r="DA2" s="4">
        <v>43072</v>
      </c>
      <c r="DB2" s="4">
        <v>43078</v>
      </c>
      <c r="DC2" s="4">
        <v>43079</v>
      </c>
      <c r="DD2" s="4">
        <v>43085</v>
      </c>
      <c r="DE2" s="4">
        <v>43086</v>
      </c>
      <c r="DF2" s="4">
        <v>43092</v>
      </c>
      <c r="DG2" s="4">
        <v>43093</v>
      </c>
      <c r="DH2" s="4">
        <v>43097</v>
      </c>
      <c r="DI2" s="11">
        <f>COUNTA(B2:DH2)</f>
        <v>111</v>
      </c>
      <c r="DJ2" s="4"/>
      <c r="DK2" s="4"/>
      <c r="DL2" s="4"/>
      <c r="DM2" s="4"/>
      <c r="DN2" s="4"/>
      <c r="DO2" s="4"/>
      <c r="DP2" s="4"/>
      <c r="DQ2" s="16"/>
      <c r="DR2" s="4"/>
      <c r="DS2" s="4"/>
      <c r="DT2" s="4"/>
      <c r="DU2" s="4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</row>
    <row r="3" spans="1:136" ht="13.8">
      <c r="B3" s="7" t="s">
        <v>13</v>
      </c>
      <c r="C3" s="7" t="s">
        <v>13</v>
      </c>
      <c r="D3" s="7" t="s">
        <v>13</v>
      </c>
      <c r="E3" s="7" t="s">
        <v>13</v>
      </c>
      <c r="F3" s="7" t="s">
        <v>13</v>
      </c>
      <c r="I3" s="7" t="s">
        <v>13</v>
      </c>
      <c r="J3" s="7" t="s">
        <v>13</v>
      </c>
      <c r="K3" s="7" t="s">
        <v>70</v>
      </c>
      <c r="L3" s="7" t="s">
        <v>70</v>
      </c>
      <c r="M3" s="7" t="s">
        <v>70</v>
      </c>
      <c r="N3" s="7" t="s">
        <v>70</v>
      </c>
      <c r="O3" s="7" t="s">
        <v>70</v>
      </c>
      <c r="P3" s="7" t="s">
        <v>70</v>
      </c>
      <c r="R3" s="7" t="s">
        <v>70</v>
      </c>
      <c r="S3" s="7" t="s">
        <v>70</v>
      </c>
      <c r="T3" s="7" t="s">
        <v>13</v>
      </c>
      <c r="U3" s="7" t="s">
        <v>13</v>
      </c>
      <c r="V3" s="7" t="s">
        <v>13</v>
      </c>
      <c r="W3" s="7" t="s">
        <v>13</v>
      </c>
      <c r="X3" s="7" t="s">
        <v>13</v>
      </c>
      <c r="Y3" s="7" t="s">
        <v>13</v>
      </c>
      <c r="AA3" s="7" t="s">
        <v>13</v>
      </c>
      <c r="AB3" s="7" t="s">
        <v>13</v>
      </c>
      <c r="AC3" s="7" t="s">
        <v>13</v>
      </c>
      <c r="AD3" s="7" t="s">
        <v>13</v>
      </c>
      <c r="AE3" s="7" t="s">
        <v>13</v>
      </c>
      <c r="AF3" s="7" t="s">
        <v>13</v>
      </c>
      <c r="AG3" s="7" t="s">
        <v>13</v>
      </c>
      <c r="AH3" s="7" t="s">
        <v>13</v>
      </c>
      <c r="AI3" s="7" t="s">
        <v>13</v>
      </c>
      <c r="AJ3" s="7" t="s">
        <v>13</v>
      </c>
      <c r="AK3" s="7" t="s">
        <v>70</v>
      </c>
      <c r="AL3" s="7" t="s">
        <v>70</v>
      </c>
      <c r="AM3" s="7" t="s">
        <v>70</v>
      </c>
      <c r="AN3" s="7" t="s">
        <v>70</v>
      </c>
      <c r="AO3" s="7" t="s">
        <v>70</v>
      </c>
      <c r="AP3" s="7" t="s">
        <v>70</v>
      </c>
      <c r="AQ3" s="7" t="s">
        <v>70</v>
      </c>
      <c r="AR3" s="7" t="s">
        <v>70</v>
      </c>
      <c r="AS3" s="7" t="s">
        <v>70</v>
      </c>
      <c r="AT3" s="7" t="s">
        <v>70</v>
      </c>
      <c r="AU3" s="7" t="s">
        <v>70</v>
      </c>
      <c r="AV3" s="7" t="s">
        <v>70</v>
      </c>
      <c r="AW3" s="7" t="s">
        <v>70</v>
      </c>
      <c r="AX3" s="7" t="s">
        <v>70</v>
      </c>
      <c r="AY3" s="7" t="s">
        <v>70</v>
      </c>
      <c r="AZ3" s="7" t="s">
        <v>70</v>
      </c>
      <c r="BA3" s="7" t="s">
        <v>70</v>
      </c>
      <c r="BB3" s="7" t="s">
        <v>70</v>
      </c>
      <c r="BC3" s="7" t="s">
        <v>70</v>
      </c>
      <c r="BD3" s="7" t="s">
        <v>70</v>
      </c>
      <c r="BE3" s="7" t="s">
        <v>71</v>
      </c>
      <c r="BF3" s="7" t="s">
        <v>71</v>
      </c>
      <c r="BG3" s="7" t="s">
        <v>71</v>
      </c>
      <c r="BH3" s="7" t="s">
        <v>71</v>
      </c>
      <c r="BI3" s="7" t="s">
        <v>71</v>
      </c>
      <c r="BJ3" s="7" t="s">
        <v>71</v>
      </c>
      <c r="BK3" s="7" t="s">
        <v>71</v>
      </c>
      <c r="BL3" s="7" t="s">
        <v>71</v>
      </c>
      <c r="BM3" s="91" t="s">
        <v>314</v>
      </c>
      <c r="BN3" s="91" t="s">
        <v>314</v>
      </c>
      <c r="BO3" s="91" t="s">
        <v>314</v>
      </c>
      <c r="BP3" s="91" t="s">
        <v>314</v>
      </c>
      <c r="BQ3" s="91" t="s">
        <v>314</v>
      </c>
      <c r="BR3" s="91" t="s">
        <v>314</v>
      </c>
      <c r="BS3" s="91" t="s">
        <v>314</v>
      </c>
      <c r="BT3" s="91" t="s">
        <v>314</v>
      </c>
      <c r="BU3" s="91" t="s">
        <v>314</v>
      </c>
      <c r="BV3" s="91" t="s">
        <v>314</v>
      </c>
      <c r="BW3" s="91" t="s">
        <v>314</v>
      </c>
      <c r="BX3" s="91" t="s">
        <v>314</v>
      </c>
      <c r="BY3" s="24" t="s">
        <v>35</v>
      </c>
      <c r="BZ3" s="24" t="s">
        <v>35</v>
      </c>
      <c r="CA3" s="24" t="s">
        <v>35</v>
      </c>
      <c r="CB3" s="24" t="s">
        <v>35</v>
      </c>
      <c r="CC3" s="24" t="s">
        <v>35</v>
      </c>
      <c r="CD3" s="24" t="s">
        <v>35</v>
      </c>
      <c r="CE3" s="24" t="s">
        <v>35</v>
      </c>
      <c r="CF3" s="24" t="s">
        <v>35</v>
      </c>
      <c r="CG3" s="24" t="s">
        <v>35</v>
      </c>
      <c r="CH3" s="21" t="s">
        <v>17</v>
      </c>
      <c r="CI3" s="21" t="s">
        <v>17</v>
      </c>
      <c r="CJ3" s="21" t="s">
        <v>17</v>
      </c>
      <c r="CK3" s="21" t="s">
        <v>17</v>
      </c>
      <c r="CL3" s="21" t="s">
        <v>17</v>
      </c>
      <c r="CM3" s="21" t="s">
        <v>17</v>
      </c>
      <c r="CN3" s="21" t="s">
        <v>17</v>
      </c>
      <c r="CO3" s="21" t="s">
        <v>17</v>
      </c>
      <c r="CP3" s="21" t="s">
        <v>17</v>
      </c>
      <c r="CQ3" s="9"/>
      <c r="CR3" s="21" t="s">
        <v>17</v>
      </c>
      <c r="CS3" s="21" t="s">
        <v>17</v>
      </c>
      <c r="CT3" s="21" t="s">
        <v>17</v>
      </c>
      <c r="CU3" s="21" t="s">
        <v>17</v>
      </c>
      <c r="CV3" s="21" t="s">
        <v>17</v>
      </c>
      <c r="CW3" s="21" t="s">
        <v>17</v>
      </c>
      <c r="CX3" s="21" t="s">
        <v>17</v>
      </c>
      <c r="CY3" s="21" t="s">
        <v>17</v>
      </c>
      <c r="CZ3" s="24" t="s">
        <v>35</v>
      </c>
      <c r="DA3" s="24" t="s">
        <v>35</v>
      </c>
      <c r="DB3" s="24" t="s">
        <v>35</v>
      </c>
      <c r="DC3" s="24" t="s">
        <v>35</v>
      </c>
      <c r="DD3" s="24" t="s">
        <v>35</v>
      </c>
      <c r="DE3" s="24" t="s">
        <v>35</v>
      </c>
      <c r="DF3" s="24" t="s">
        <v>35</v>
      </c>
      <c r="DG3" s="24" t="s">
        <v>35</v>
      </c>
      <c r="DH3" s="24" t="s">
        <v>35</v>
      </c>
      <c r="DI3" s="11">
        <f>COUNTA(B3:DH3)</f>
        <v>106</v>
      </c>
      <c r="DS3" s="2" t="s">
        <v>12</v>
      </c>
      <c r="DT3" s="17">
        <v>2</v>
      </c>
      <c r="DU3" s="17">
        <v>3</v>
      </c>
      <c r="DV3" s="17">
        <v>4</v>
      </c>
    </row>
    <row r="4" spans="1:136" ht="13.8">
      <c r="A4" s="23" t="s">
        <v>322</v>
      </c>
      <c r="B4" s="25">
        <v>7</v>
      </c>
      <c r="C4" s="25">
        <v>6</v>
      </c>
      <c r="D4" s="25">
        <v>1</v>
      </c>
      <c r="E4" s="26">
        <v>2</v>
      </c>
      <c r="F4" s="25">
        <v>3</v>
      </c>
      <c r="G4" s="25"/>
      <c r="H4" s="25"/>
      <c r="I4" s="25">
        <v>5</v>
      </c>
      <c r="J4" s="25">
        <v>16</v>
      </c>
      <c r="K4" s="26">
        <v>39</v>
      </c>
      <c r="L4" s="25">
        <v>5</v>
      </c>
      <c r="M4" s="26">
        <v>3</v>
      </c>
      <c r="N4" s="25">
        <v>7</v>
      </c>
      <c r="O4" s="25">
        <v>4</v>
      </c>
      <c r="P4" s="25">
        <v>3</v>
      </c>
      <c r="Q4" s="26"/>
      <c r="R4" s="25">
        <v>1</v>
      </c>
      <c r="S4" s="25">
        <v>1</v>
      </c>
      <c r="T4" s="25">
        <v>3</v>
      </c>
      <c r="U4" s="25">
        <v>14</v>
      </c>
      <c r="V4" s="25">
        <v>2</v>
      </c>
      <c r="W4" s="25">
        <v>11</v>
      </c>
      <c r="X4" s="25">
        <v>4</v>
      </c>
      <c r="Y4" s="25">
        <v>36</v>
      </c>
      <c r="Z4" s="25"/>
      <c r="AA4" s="25">
        <v>89</v>
      </c>
      <c r="AB4" s="26">
        <v>94</v>
      </c>
      <c r="AC4" s="25">
        <v>12</v>
      </c>
      <c r="AD4" s="25">
        <v>1</v>
      </c>
      <c r="AE4" s="25">
        <v>16</v>
      </c>
      <c r="AF4" s="25">
        <v>77</v>
      </c>
      <c r="AG4" s="20">
        <v>1</v>
      </c>
      <c r="AH4" s="26">
        <v>3</v>
      </c>
      <c r="AI4" s="26">
        <v>3</v>
      </c>
      <c r="AJ4" s="26">
        <v>15</v>
      </c>
      <c r="AK4" s="20">
        <v>3</v>
      </c>
      <c r="AL4" s="27">
        <v>41</v>
      </c>
      <c r="AM4" s="25">
        <v>7</v>
      </c>
      <c r="AN4" s="26">
        <v>2</v>
      </c>
      <c r="AO4" s="20">
        <v>19</v>
      </c>
      <c r="AP4" s="25">
        <v>1</v>
      </c>
      <c r="AQ4" s="20">
        <v>3</v>
      </c>
      <c r="AR4" s="20">
        <v>6</v>
      </c>
      <c r="AS4" s="20">
        <v>25</v>
      </c>
      <c r="AT4" s="20">
        <v>47</v>
      </c>
      <c r="AU4" s="20">
        <v>32</v>
      </c>
      <c r="AV4" s="20">
        <v>1</v>
      </c>
      <c r="AW4" s="25">
        <v>18</v>
      </c>
      <c r="AX4" s="20">
        <v>11</v>
      </c>
      <c r="AY4" s="26">
        <v>13</v>
      </c>
      <c r="AZ4" s="20">
        <v>1</v>
      </c>
      <c r="BA4" s="20">
        <v>2</v>
      </c>
      <c r="BB4" s="28">
        <v>10</v>
      </c>
      <c r="BC4" s="49">
        <v>1</v>
      </c>
      <c r="BD4" s="29">
        <v>4</v>
      </c>
      <c r="BE4" s="30">
        <v>1</v>
      </c>
      <c r="BF4" s="30">
        <v>78</v>
      </c>
      <c r="BG4" s="30">
        <v>7</v>
      </c>
      <c r="BH4" s="28">
        <v>4</v>
      </c>
      <c r="BI4" s="29">
        <v>5</v>
      </c>
      <c r="BJ4" s="28">
        <v>4</v>
      </c>
      <c r="BK4" s="48">
        <v>10</v>
      </c>
      <c r="BL4" s="29">
        <v>7</v>
      </c>
      <c r="BM4" s="30">
        <v>3</v>
      </c>
      <c r="BN4" s="28">
        <v>1</v>
      </c>
      <c r="BO4" s="29">
        <v>3</v>
      </c>
      <c r="BP4" s="29">
        <v>1</v>
      </c>
      <c r="BQ4" s="29">
        <v>4</v>
      </c>
      <c r="BR4" s="29">
        <v>7</v>
      </c>
      <c r="BS4" s="29">
        <v>1</v>
      </c>
      <c r="BT4" s="29">
        <v>2</v>
      </c>
      <c r="BU4" s="29">
        <v>13</v>
      </c>
      <c r="BV4" s="29">
        <v>6</v>
      </c>
      <c r="BW4" s="29">
        <v>20</v>
      </c>
      <c r="BX4" s="29">
        <v>4</v>
      </c>
      <c r="BY4" s="29">
        <v>4</v>
      </c>
      <c r="BZ4" s="29">
        <v>1</v>
      </c>
      <c r="CA4" s="29">
        <v>1</v>
      </c>
      <c r="CB4" s="29">
        <v>21</v>
      </c>
      <c r="CC4" s="48">
        <v>8</v>
      </c>
      <c r="CD4" s="29">
        <v>13</v>
      </c>
      <c r="CE4" s="30">
        <v>58</v>
      </c>
      <c r="CF4" s="29">
        <v>10</v>
      </c>
      <c r="CG4" s="30">
        <v>41</v>
      </c>
      <c r="CH4" s="29">
        <v>2</v>
      </c>
      <c r="CI4" s="29">
        <v>1</v>
      </c>
      <c r="CJ4" s="30">
        <v>1</v>
      </c>
      <c r="CK4" s="30">
        <v>1</v>
      </c>
      <c r="CL4" s="29">
        <v>8</v>
      </c>
      <c r="CM4" s="29">
        <v>11</v>
      </c>
      <c r="CN4" s="29">
        <v>1</v>
      </c>
      <c r="CO4" s="29">
        <v>1</v>
      </c>
      <c r="CP4" s="29">
        <v>4</v>
      </c>
      <c r="CQ4" s="30"/>
      <c r="CR4" s="30">
        <v>4</v>
      </c>
      <c r="CS4" s="29">
        <v>16</v>
      </c>
      <c r="CT4" s="29">
        <v>16</v>
      </c>
      <c r="CU4" s="29">
        <v>29</v>
      </c>
      <c r="CV4" s="29">
        <v>2</v>
      </c>
      <c r="CW4" s="29">
        <v>4</v>
      </c>
      <c r="CX4" s="30">
        <v>4</v>
      </c>
      <c r="CY4" s="29">
        <v>10</v>
      </c>
      <c r="CZ4" s="29">
        <v>80</v>
      </c>
      <c r="DA4" s="29">
        <v>1</v>
      </c>
      <c r="DB4" s="29">
        <v>3</v>
      </c>
      <c r="DC4" s="29">
        <v>8</v>
      </c>
      <c r="DD4" s="48">
        <v>28</v>
      </c>
      <c r="DE4" s="29">
        <v>1</v>
      </c>
      <c r="DF4" s="48">
        <v>8</v>
      </c>
      <c r="DG4" s="30">
        <v>57</v>
      </c>
      <c r="DH4" s="30">
        <v>1</v>
      </c>
      <c r="DI4" s="13">
        <v>6</v>
      </c>
      <c r="DL4" s="2">
        <v>1</v>
      </c>
      <c r="DM4" s="2">
        <f>COUNTIF(B4:DH15,"1")</f>
        <v>195</v>
      </c>
      <c r="DN4" s="2">
        <f>COUNTA(B4:DH15)</f>
        <v>1271</v>
      </c>
      <c r="DO4" s="10">
        <f>DM4/DN4</f>
        <v>0.15342250196695514</v>
      </c>
      <c r="DR4" s="2" t="s">
        <v>0</v>
      </c>
      <c r="DS4" s="11">
        <f>COUNTA(B4:DH4)</f>
        <v>106</v>
      </c>
      <c r="DT4" s="2">
        <f>COUNTIF(B4:DH4,"2")</f>
        <v>7</v>
      </c>
      <c r="DU4" s="2">
        <f t="shared" ref="DU4:DU15" si="0">COUNTIF(B4:DH4,"3")</f>
        <v>11</v>
      </c>
      <c r="DV4" s="2">
        <f>COUNTIF(B4:DH4,"4")</f>
        <v>12</v>
      </c>
      <c r="DW4" s="1">
        <f>SUM(DT4:DV4)</f>
        <v>30</v>
      </c>
      <c r="DX4" s="15">
        <f>DW4/DS4</f>
        <v>0.28301886792452829</v>
      </c>
    </row>
    <row r="5" spans="1:136" ht="13.8">
      <c r="A5" s="23" t="s">
        <v>323</v>
      </c>
      <c r="B5" s="25">
        <v>23</v>
      </c>
      <c r="C5" s="25">
        <v>6</v>
      </c>
      <c r="D5" s="25">
        <v>14</v>
      </c>
      <c r="E5" s="25">
        <v>31</v>
      </c>
      <c r="F5" s="25">
        <v>74</v>
      </c>
      <c r="G5" s="25"/>
      <c r="H5" s="25"/>
      <c r="I5" s="25">
        <v>6</v>
      </c>
      <c r="J5" s="25">
        <v>1</v>
      </c>
      <c r="K5" s="26">
        <v>1</v>
      </c>
      <c r="L5" s="25">
        <v>1</v>
      </c>
      <c r="M5" s="26">
        <v>1</v>
      </c>
      <c r="N5" s="25">
        <v>5</v>
      </c>
      <c r="O5" s="25">
        <v>2</v>
      </c>
      <c r="P5" s="25">
        <v>8</v>
      </c>
      <c r="Q5" s="26"/>
      <c r="R5" s="25">
        <v>1</v>
      </c>
      <c r="S5" s="25">
        <v>1</v>
      </c>
      <c r="T5" s="25">
        <v>1</v>
      </c>
      <c r="U5" s="25">
        <v>4</v>
      </c>
      <c r="V5" s="25">
        <v>3</v>
      </c>
      <c r="W5" s="26">
        <v>3</v>
      </c>
      <c r="X5" s="25">
        <v>3</v>
      </c>
      <c r="Y5" s="25">
        <v>4</v>
      </c>
      <c r="Z5" s="26"/>
      <c r="AA5" s="25">
        <v>2</v>
      </c>
      <c r="AB5" s="25">
        <v>8</v>
      </c>
      <c r="AC5" s="25">
        <v>5</v>
      </c>
      <c r="AD5" s="25">
        <v>2</v>
      </c>
      <c r="AE5" s="25">
        <v>7</v>
      </c>
      <c r="AF5" s="25">
        <v>1</v>
      </c>
      <c r="AG5" s="20">
        <v>1</v>
      </c>
      <c r="AH5" s="26">
        <v>1</v>
      </c>
      <c r="AI5" s="20">
        <v>3</v>
      </c>
      <c r="AJ5" s="20">
        <v>2</v>
      </c>
      <c r="AK5" s="25">
        <v>6</v>
      </c>
      <c r="AL5" s="27">
        <v>1</v>
      </c>
      <c r="AM5" s="20">
        <v>10</v>
      </c>
      <c r="AN5" s="20">
        <v>1</v>
      </c>
      <c r="AO5" s="25">
        <v>4</v>
      </c>
      <c r="AP5" s="20">
        <v>20</v>
      </c>
      <c r="AQ5" s="25">
        <v>3</v>
      </c>
      <c r="AR5" s="20">
        <v>8</v>
      </c>
      <c r="AS5" s="26">
        <v>2</v>
      </c>
      <c r="AT5" s="20">
        <v>1</v>
      </c>
      <c r="AU5" s="25">
        <v>25</v>
      </c>
      <c r="AV5" s="20">
        <v>9</v>
      </c>
      <c r="AW5" s="25">
        <v>2</v>
      </c>
      <c r="AX5" s="25">
        <v>1</v>
      </c>
      <c r="AY5" s="20">
        <v>3</v>
      </c>
      <c r="AZ5" s="20">
        <v>14</v>
      </c>
      <c r="BA5" s="20">
        <v>5</v>
      </c>
      <c r="BB5" s="30">
        <v>21</v>
      </c>
      <c r="BC5" s="49">
        <v>10</v>
      </c>
      <c r="BD5" s="30">
        <v>9</v>
      </c>
      <c r="BE5" s="30">
        <v>13</v>
      </c>
      <c r="BF5" s="30">
        <v>3</v>
      </c>
      <c r="BG5" s="28">
        <v>2</v>
      </c>
      <c r="BH5" s="28">
        <v>1</v>
      </c>
      <c r="BI5" s="29">
        <v>6</v>
      </c>
      <c r="BJ5" s="29">
        <v>34</v>
      </c>
      <c r="BK5" s="48">
        <v>7</v>
      </c>
      <c r="BL5" s="30">
        <v>2</v>
      </c>
      <c r="BM5" s="29">
        <v>1</v>
      </c>
      <c r="BN5" s="29">
        <v>3</v>
      </c>
      <c r="BO5" s="28">
        <v>1</v>
      </c>
      <c r="BP5" s="28">
        <v>9</v>
      </c>
      <c r="BQ5" s="29">
        <v>4</v>
      </c>
      <c r="BR5" s="29">
        <v>58</v>
      </c>
      <c r="BS5" s="29">
        <v>2</v>
      </c>
      <c r="BT5" s="30">
        <v>23</v>
      </c>
      <c r="BU5" s="30">
        <v>48</v>
      </c>
      <c r="BV5" s="30">
        <v>14</v>
      </c>
      <c r="BW5" s="29">
        <v>14</v>
      </c>
      <c r="BX5" s="30">
        <v>8</v>
      </c>
      <c r="BY5" s="30">
        <v>28</v>
      </c>
      <c r="BZ5" s="30">
        <v>2</v>
      </c>
      <c r="CA5" s="29">
        <v>3</v>
      </c>
      <c r="CB5" s="29">
        <v>60</v>
      </c>
      <c r="CC5" s="49">
        <v>1</v>
      </c>
      <c r="CD5" s="29">
        <v>7</v>
      </c>
      <c r="CE5" s="29">
        <v>24</v>
      </c>
      <c r="CF5" s="29">
        <v>1</v>
      </c>
      <c r="CG5" s="29">
        <v>2</v>
      </c>
      <c r="CH5" s="29">
        <v>3</v>
      </c>
      <c r="CI5" s="29">
        <v>5</v>
      </c>
      <c r="CJ5" s="30">
        <v>5</v>
      </c>
      <c r="CK5" s="29">
        <v>1</v>
      </c>
      <c r="CL5" s="29">
        <v>1</v>
      </c>
      <c r="CM5" s="29">
        <v>5</v>
      </c>
      <c r="CN5" s="30">
        <v>6</v>
      </c>
      <c r="CO5" s="29">
        <v>3</v>
      </c>
      <c r="CP5" s="29">
        <v>53</v>
      </c>
      <c r="CQ5" s="30"/>
      <c r="CR5" s="29">
        <v>4</v>
      </c>
      <c r="CS5" s="29">
        <v>9</v>
      </c>
      <c r="CT5" s="29">
        <v>4</v>
      </c>
      <c r="CU5" s="29">
        <v>3</v>
      </c>
      <c r="CV5" s="29">
        <v>12</v>
      </c>
      <c r="CW5" s="29">
        <v>13</v>
      </c>
      <c r="CX5" s="30">
        <v>7</v>
      </c>
      <c r="CY5" s="30">
        <v>1</v>
      </c>
      <c r="CZ5" s="30">
        <v>57</v>
      </c>
      <c r="DA5" s="30">
        <v>44</v>
      </c>
      <c r="DB5" s="29">
        <v>1</v>
      </c>
      <c r="DC5" s="29">
        <v>3</v>
      </c>
      <c r="DD5" s="48">
        <v>16</v>
      </c>
      <c r="DE5" s="29">
        <v>3</v>
      </c>
      <c r="DF5" s="48">
        <v>13</v>
      </c>
      <c r="DG5" s="30">
        <v>6</v>
      </c>
      <c r="DH5" s="29">
        <v>9</v>
      </c>
      <c r="DL5" s="2">
        <v>2</v>
      </c>
      <c r="DM5" s="2">
        <f>COUNTIF(B4:DH15,"2")</f>
        <v>105</v>
      </c>
      <c r="DN5" s="2">
        <f>DN4</f>
        <v>1271</v>
      </c>
      <c r="DO5" s="10">
        <f>DM5/DN5</f>
        <v>8.2612116443745082E-2</v>
      </c>
      <c r="DR5" s="2" t="s">
        <v>323</v>
      </c>
      <c r="DS5" s="11">
        <f t="shared" ref="DS5:DS15" si="1">COUNTA(B5:DH5)</f>
        <v>106</v>
      </c>
      <c r="DT5" s="2">
        <f t="shared" ref="DT5:DT15" si="2">COUNTIF(B5:DH5,"2")</f>
        <v>11</v>
      </c>
      <c r="DU5" s="2">
        <f t="shared" si="0"/>
        <v>14</v>
      </c>
      <c r="DV5" s="2">
        <f t="shared" ref="DV5:DV14" si="3">COUNTIF(B5:DH5,"4")</f>
        <v>6</v>
      </c>
      <c r="DW5" s="1">
        <f t="shared" ref="DW5:DW14" si="4">SUM(DT5:DV5)</f>
        <v>31</v>
      </c>
      <c r="DX5" s="15">
        <f t="shared" ref="DX5:DX15" si="5">DW5/DS5</f>
        <v>0.29245283018867924</v>
      </c>
    </row>
    <row r="6" spans="1:136" ht="13.8">
      <c r="A6" s="23" t="s">
        <v>324</v>
      </c>
      <c r="B6" s="25">
        <v>45</v>
      </c>
      <c r="C6" s="25">
        <v>1</v>
      </c>
      <c r="D6" s="25">
        <v>18</v>
      </c>
      <c r="E6" s="26">
        <v>8</v>
      </c>
      <c r="F6" s="25">
        <v>8</v>
      </c>
      <c r="G6" s="25"/>
      <c r="H6" s="25"/>
      <c r="I6" s="25">
        <v>2</v>
      </c>
      <c r="J6" s="25">
        <v>36</v>
      </c>
      <c r="K6" s="26">
        <v>1</v>
      </c>
      <c r="L6" s="25">
        <v>5</v>
      </c>
      <c r="M6" s="26">
        <v>3</v>
      </c>
      <c r="N6" s="25">
        <v>4</v>
      </c>
      <c r="O6" s="25">
        <v>5</v>
      </c>
      <c r="P6" s="25">
        <v>3</v>
      </c>
      <c r="Q6" s="26"/>
      <c r="R6" s="25">
        <v>6</v>
      </c>
      <c r="S6" s="25">
        <v>11</v>
      </c>
      <c r="T6" s="25">
        <v>1</v>
      </c>
      <c r="U6" s="25">
        <v>2</v>
      </c>
      <c r="V6" s="25">
        <v>6</v>
      </c>
      <c r="W6" s="25">
        <v>2</v>
      </c>
      <c r="X6" s="25">
        <v>4</v>
      </c>
      <c r="Y6" s="25">
        <v>6</v>
      </c>
      <c r="Z6" s="25"/>
      <c r="AA6" s="25">
        <v>27</v>
      </c>
      <c r="AB6" s="25">
        <v>2</v>
      </c>
      <c r="AC6" s="25">
        <v>70</v>
      </c>
      <c r="AD6" s="25">
        <v>1</v>
      </c>
      <c r="AE6" s="25">
        <v>15</v>
      </c>
      <c r="AF6" s="25">
        <v>4</v>
      </c>
      <c r="AG6" s="20">
        <v>4</v>
      </c>
      <c r="AH6" s="20">
        <v>8</v>
      </c>
      <c r="AI6" s="26">
        <v>7</v>
      </c>
      <c r="AJ6" s="20">
        <v>12</v>
      </c>
      <c r="AK6" s="20">
        <v>5</v>
      </c>
      <c r="AL6" s="27">
        <v>26</v>
      </c>
      <c r="AM6" s="25">
        <v>57</v>
      </c>
      <c r="AN6" s="20">
        <v>4</v>
      </c>
      <c r="AO6" s="25">
        <v>28</v>
      </c>
      <c r="AP6" s="20">
        <v>37</v>
      </c>
      <c r="AQ6" s="20">
        <v>13</v>
      </c>
      <c r="AR6" s="26">
        <v>5</v>
      </c>
      <c r="AS6" s="20">
        <v>3</v>
      </c>
      <c r="AT6" s="20">
        <v>5</v>
      </c>
      <c r="AU6" s="20">
        <v>5</v>
      </c>
      <c r="AV6" s="20">
        <v>6</v>
      </c>
      <c r="AW6" s="25">
        <v>15</v>
      </c>
      <c r="AX6" s="26">
        <v>23</v>
      </c>
      <c r="AY6" s="20">
        <v>17</v>
      </c>
      <c r="AZ6" s="20">
        <v>5</v>
      </c>
      <c r="BA6" s="20">
        <v>14</v>
      </c>
      <c r="BB6" s="28">
        <v>1</v>
      </c>
      <c r="BC6" s="49">
        <v>23</v>
      </c>
      <c r="BD6" s="30">
        <v>9</v>
      </c>
      <c r="BE6" s="29">
        <v>1</v>
      </c>
      <c r="BF6" s="30">
        <v>18</v>
      </c>
      <c r="BG6" s="30">
        <v>6</v>
      </c>
      <c r="BH6" s="30">
        <v>7</v>
      </c>
      <c r="BI6" s="29">
        <v>9</v>
      </c>
      <c r="BJ6" s="28">
        <v>46</v>
      </c>
      <c r="BK6" s="48">
        <v>49</v>
      </c>
      <c r="BL6" s="29">
        <v>4</v>
      </c>
      <c r="BM6" s="29">
        <v>6</v>
      </c>
      <c r="BN6" s="29">
        <v>9</v>
      </c>
      <c r="BO6" s="29">
        <v>32</v>
      </c>
      <c r="BP6" s="28">
        <v>1</v>
      </c>
      <c r="BQ6" s="29">
        <v>8</v>
      </c>
      <c r="BR6" s="29">
        <v>12</v>
      </c>
      <c r="BS6" s="29">
        <v>28</v>
      </c>
      <c r="BT6" s="29">
        <v>4</v>
      </c>
      <c r="BU6" s="29">
        <v>60</v>
      </c>
      <c r="BV6" s="29">
        <v>5</v>
      </c>
      <c r="BW6" s="29">
        <v>14</v>
      </c>
      <c r="BX6" s="29">
        <v>6</v>
      </c>
      <c r="BY6" s="30">
        <v>11</v>
      </c>
      <c r="BZ6" s="29">
        <v>1</v>
      </c>
      <c r="CA6" s="30">
        <v>27</v>
      </c>
      <c r="CB6" s="29">
        <v>6</v>
      </c>
      <c r="CC6" s="48">
        <v>5</v>
      </c>
      <c r="CD6" s="30">
        <v>10</v>
      </c>
      <c r="CE6" s="29">
        <v>12</v>
      </c>
      <c r="CF6" s="29">
        <v>1</v>
      </c>
      <c r="CG6" s="29">
        <v>3</v>
      </c>
      <c r="CH6" s="30">
        <v>18</v>
      </c>
      <c r="CI6" s="29">
        <v>11</v>
      </c>
      <c r="CJ6" s="29">
        <v>4</v>
      </c>
      <c r="CK6" s="29">
        <v>3</v>
      </c>
      <c r="CL6" s="29">
        <v>4</v>
      </c>
      <c r="CM6" s="29">
        <v>1</v>
      </c>
      <c r="CN6" s="29">
        <v>11</v>
      </c>
      <c r="CO6" s="29">
        <v>1</v>
      </c>
      <c r="CP6" s="29">
        <v>3</v>
      </c>
      <c r="CQ6" s="29"/>
      <c r="CR6" s="30">
        <v>6</v>
      </c>
      <c r="CS6" s="29">
        <v>3</v>
      </c>
      <c r="CT6" s="30">
        <v>1</v>
      </c>
      <c r="CU6" s="29">
        <v>1</v>
      </c>
      <c r="CV6" s="30">
        <v>2</v>
      </c>
      <c r="CW6" s="30">
        <v>8</v>
      </c>
      <c r="CX6" s="29">
        <v>15</v>
      </c>
      <c r="CY6" s="29">
        <v>15</v>
      </c>
      <c r="CZ6" s="30">
        <v>115</v>
      </c>
      <c r="DA6" s="29">
        <v>1</v>
      </c>
      <c r="DB6" s="29">
        <v>11</v>
      </c>
      <c r="DC6" s="29">
        <v>4</v>
      </c>
      <c r="DD6" s="48">
        <v>1</v>
      </c>
      <c r="DE6" s="29">
        <v>5</v>
      </c>
      <c r="DF6" s="48">
        <v>5</v>
      </c>
      <c r="DG6" s="29">
        <v>4</v>
      </c>
      <c r="DH6" s="29">
        <v>5</v>
      </c>
      <c r="DL6" s="2">
        <v>3</v>
      </c>
      <c r="DM6" s="2">
        <f>COUNTIF(B4:DH15,"3")</f>
        <v>105</v>
      </c>
      <c r="DN6" s="2">
        <f>DN5</f>
        <v>1271</v>
      </c>
      <c r="DO6" s="10">
        <f>DM6/DN6</f>
        <v>8.2612116443745082E-2</v>
      </c>
      <c r="DR6" s="2" t="s">
        <v>325</v>
      </c>
      <c r="DS6" s="11">
        <f t="shared" si="1"/>
        <v>106</v>
      </c>
      <c r="DT6" s="2">
        <f t="shared" si="2"/>
        <v>5</v>
      </c>
      <c r="DU6" s="2">
        <f t="shared" si="0"/>
        <v>7</v>
      </c>
      <c r="DV6" s="2">
        <f t="shared" si="3"/>
        <v>11</v>
      </c>
      <c r="DW6" s="1">
        <f t="shared" si="4"/>
        <v>23</v>
      </c>
      <c r="DX6" s="15">
        <f t="shared" si="5"/>
        <v>0.21698113207547171</v>
      </c>
    </row>
    <row r="7" spans="1:136" ht="13.8">
      <c r="A7" s="23" t="s">
        <v>326</v>
      </c>
      <c r="B7" s="25">
        <v>21</v>
      </c>
      <c r="C7" s="25">
        <v>42</v>
      </c>
      <c r="D7" s="25">
        <v>17</v>
      </c>
      <c r="E7" s="26">
        <v>32</v>
      </c>
      <c r="F7" s="25">
        <v>19</v>
      </c>
      <c r="G7" s="25"/>
      <c r="H7" s="25"/>
      <c r="I7" s="25">
        <v>30</v>
      </c>
      <c r="J7" s="25">
        <v>2</v>
      </c>
      <c r="K7" s="26">
        <v>6</v>
      </c>
      <c r="L7" s="25">
        <v>3</v>
      </c>
      <c r="M7" s="25">
        <v>7</v>
      </c>
      <c r="N7" s="25">
        <v>1</v>
      </c>
      <c r="O7" s="25">
        <v>42</v>
      </c>
      <c r="P7" s="25">
        <v>1</v>
      </c>
      <c r="Q7" s="26"/>
      <c r="R7" s="25">
        <v>14</v>
      </c>
      <c r="S7" s="26">
        <v>10</v>
      </c>
      <c r="T7" s="25">
        <v>34</v>
      </c>
      <c r="U7" s="25">
        <v>6</v>
      </c>
      <c r="V7" s="25">
        <v>20</v>
      </c>
      <c r="W7" s="25">
        <v>3</v>
      </c>
      <c r="X7" s="25">
        <v>1</v>
      </c>
      <c r="Y7" s="26">
        <v>1</v>
      </c>
      <c r="Z7" s="25"/>
      <c r="AA7" s="25">
        <v>6</v>
      </c>
      <c r="AB7" s="25">
        <v>17</v>
      </c>
      <c r="AC7" s="25">
        <v>17</v>
      </c>
      <c r="AD7" s="25">
        <v>16</v>
      </c>
      <c r="AE7" s="25">
        <v>8</v>
      </c>
      <c r="AF7" s="25">
        <v>31</v>
      </c>
      <c r="AG7" s="20">
        <v>3</v>
      </c>
      <c r="AH7" s="20">
        <v>5</v>
      </c>
      <c r="AI7" s="25">
        <v>1</v>
      </c>
      <c r="AJ7" s="20">
        <v>1</v>
      </c>
      <c r="AK7" s="20">
        <v>21</v>
      </c>
      <c r="AL7" s="27">
        <v>33</v>
      </c>
      <c r="AM7" s="20">
        <v>24</v>
      </c>
      <c r="AN7" s="20">
        <v>3</v>
      </c>
      <c r="AO7" s="20">
        <v>4</v>
      </c>
      <c r="AP7" s="20">
        <v>1</v>
      </c>
      <c r="AQ7" s="25">
        <v>11</v>
      </c>
      <c r="AR7" s="25">
        <v>3</v>
      </c>
      <c r="AS7" s="20">
        <v>15</v>
      </c>
      <c r="AT7" s="20">
        <v>47</v>
      </c>
      <c r="AU7" s="20">
        <v>4</v>
      </c>
      <c r="AV7" s="20">
        <v>47</v>
      </c>
      <c r="AW7" s="26">
        <v>10</v>
      </c>
      <c r="AX7" s="20">
        <v>28</v>
      </c>
      <c r="AY7" s="20">
        <v>35</v>
      </c>
      <c r="AZ7" s="20">
        <v>21</v>
      </c>
      <c r="BA7" s="20">
        <v>5</v>
      </c>
      <c r="BB7" s="30">
        <v>25</v>
      </c>
      <c r="BC7" s="49">
        <v>1</v>
      </c>
      <c r="BD7" s="30">
        <v>14</v>
      </c>
      <c r="BE7" s="28">
        <v>5</v>
      </c>
      <c r="BF7" s="30">
        <v>24</v>
      </c>
      <c r="BG7" s="30">
        <v>34</v>
      </c>
      <c r="BH7" s="30">
        <v>24</v>
      </c>
      <c r="BI7" s="29">
        <v>7</v>
      </c>
      <c r="BJ7" s="28">
        <v>2</v>
      </c>
      <c r="BK7" s="48">
        <v>5</v>
      </c>
      <c r="BL7" s="30">
        <v>1</v>
      </c>
      <c r="BM7" s="30">
        <v>2</v>
      </c>
      <c r="BN7" s="28">
        <v>1</v>
      </c>
      <c r="BO7" s="29">
        <v>1</v>
      </c>
      <c r="BP7" s="29">
        <v>4</v>
      </c>
      <c r="BQ7" s="29">
        <v>3</v>
      </c>
      <c r="BR7" s="29">
        <v>2</v>
      </c>
      <c r="BS7" s="29">
        <v>16</v>
      </c>
      <c r="BT7" s="30">
        <v>14</v>
      </c>
      <c r="BU7" s="30">
        <v>1</v>
      </c>
      <c r="BV7" s="29">
        <v>11</v>
      </c>
      <c r="BW7" s="29">
        <v>47</v>
      </c>
      <c r="BX7" s="29">
        <v>2</v>
      </c>
      <c r="BY7" s="29">
        <v>18</v>
      </c>
      <c r="BZ7" s="30">
        <v>66</v>
      </c>
      <c r="CA7" s="29">
        <v>13</v>
      </c>
      <c r="CB7" s="29">
        <v>3</v>
      </c>
      <c r="CC7" s="49">
        <v>13</v>
      </c>
      <c r="CD7" s="29">
        <v>3</v>
      </c>
      <c r="CE7" s="29">
        <v>11</v>
      </c>
      <c r="CF7" s="29">
        <v>26</v>
      </c>
      <c r="CG7" s="29">
        <v>2</v>
      </c>
      <c r="CH7" s="29">
        <v>6</v>
      </c>
      <c r="CI7" s="29">
        <v>2</v>
      </c>
      <c r="CJ7" s="30">
        <v>2</v>
      </c>
      <c r="CK7" s="29">
        <v>3</v>
      </c>
      <c r="CL7" s="29">
        <v>15</v>
      </c>
      <c r="CM7" s="30">
        <v>15</v>
      </c>
      <c r="CN7" s="29">
        <v>4</v>
      </c>
      <c r="CO7" s="29">
        <v>8</v>
      </c>
      <c r="CP7" s="29">
        <v>7</v>
      </c>
      <c r="CQ7" s="29"/>
      <c r="CR7" s="30">
        <v>2</v>
      </c>
      <c r="CS7" s="30">
        <v>1</v>
      </c>
      <c r="CT7" s="29">
        <v>17</v>
      </c>
      <c r="CU7" s="29">
        <v>3</v>
      </c>
      <c r="CV7" s="29">
        <v>2</v>
      </c>
      <c r="CW7" s="29">
        <v>1</v>
      </c>
      <c r="CX7" s="29">
        <v>2</v>
      </c>
      <c r="CY7" s="30">
        <v>8</v>
      </c>
      <c r="CZ7" s="29">
        <v>13</v>
      </c>
      <c r="DA7" s="29">
        <v>2</v>
      </c>
      <c r="DB7" s="29">
        <v>8</v>
      </c>
      <c r="DC7" s="29">
        <v>1</v>
      </c>
      <c r="DD7" s="48">
        <v>1</v>
      </c>
      <c r="DE7" s="29">
        <v>3</v>
      </c>
      <c r="DF7" s="48">
        <v>14</v>
      </c>
      <c r="DG7" s="29">
        <v>5</v>
      </c>
      <c r="DH7" s="29">
        <v>9</v>
      </c>
      <c r="DL7" s="2">
        <v>4</v>
      </c>
      <c r="DM7" s="2">
        <f>COUNTIF(B4:DH15,"4")</f>
        <v>87</v>
      </c>
      <c r="DN7" s="2">
        <f>DN6</f>
        <v>1271</v>
      </c>
      <c r="DO7" s="10">
        <f>DM7/DN7</f>
        <v>6.8450039339103069E-2</v>
      </c>
      <c r="DR7" s="2" t="s">
        <v>327</v>
      </c>
      <c r="DS7" s="11">
        <f t="shared" si="1"/>
        <v>106</v>
      </c>
      <c r="DT7" s="2">
        <f t="shared" si="2"/>
        <v>12</v>
      </c>
      <c r="DU7" s="2">
        <f t="shared" si="0"/>
        <v>11</v>
      </c>
      <c r="DV7" s="2">
        <f t="shared" si="3"/>
        <v>4</v>
      </c>
      <c r="DW7" s="1">
        <f t="shared" si="4"/>
        <v>27</v>
      </c>
      <c r="DX7" s="15">
        <f t="shared" si="5"/>
        <v>0.25471698113207547</v>
      </c>
    </row>
    <row r="8" spans="1:136" ht="13.8">
      <c r="A8" s="23" t="s">
        <v>328</v>
      </c>
      <c r="B8" s="25">
        <v>6</v>
      </c>
      <c r="C8" s="25">
        <v>39</v>
      </c>
      <c r="D8" s="25">
        <v>2</v>
      </c>
      <c r="E8" s="26">
        <v>4</v>
      </c>
      <c r="F8" s="25">
        <v>17</v>
      </c>
      <c r="G8" s="25"/>
      <c r="H8" s="25"/>
      <c r="I8" s="25">
        <v>2</v>
      </c>
      <c r="J8" s="25">
        <v>3</v>
      </c>
      <c r="K8" s="26">
        <v>2</v>
      </c>
      <c r="L8" s="25">
        <v>9</v>
      </c>
      <c r="M8" s="26">
        <v>1</v>
      </c>
      <c r="N8" s="25">
        <v>1</v>
      </c>
      <c r="O8" s="25">
        <v>46</v>
      </c>
      <c r="P8" s="25">
        <v>34</v>
      </c>
      <c r="Q8" s="26"/>
      <c r="R8" s="25">
        <v>11</v>
      </c>
      <c r="S8" s="25">
        <v>7</v>
      </c>
      <c r="T8" s="25">
        <v>11</v>
      </c>
      <c r="U8" s="25">
        <v>5</v>
      </c>
      <c r="V8" s="25">
        <v>10</v>
      </c>
      <c r="W8" s="25">
        <v>11</v>
      </c>
      <c r="X8" s="25">
        <v>7</v>
      </c>
      <c r="Y8" s="25">
        <v>1</v>
      </c>
      <c r="Z8" s="25"/>
      <c r="AA8" s="25">
        <v>14</v>
      </c>
      <c r="AB8" s="26">
        <v>3</v>
      </c>
      <c r="AC8" s="25">
        <v>6</v>
      </c>
      <c r="AD8" s="25">
        <v>6</v>
      </c>
      <c r="AE8" s="26">
        <v>16</v>
      </c>
      <c r="AF8" s="25">
        <v>1</v>
      </c>
      <c r="AG8" s="20">
        <v>4</v>
      </c>
      <c r="AH8" s="20">
        <v>9</v>
      </c>
      <c r="AI8" s="26">
        <v>17</v>
      </c>
      <c r="AJ8" s="20">
        <v>1</v>
      </c>
      <c r="AK8" s="20">
        <v>8</v>
      </c>
      <c r="AL8" s="27">
        <v>24</v>
      </c>
      <c r="AM8" s="20">
        <v>11</v>
      </c>
      <c r="AN8" s="20">
        <v>7</v>
      </c>
      <c r="AO8" s="20">
        <v>9</v>
      </c>
      <c r="AP8" s="20">
        <v>5</v>
      </c>
      <c r="AQ8" s="25">
        <v>3</v>
      </c>
      <c r="AR8" s="25">
        <v>16</v>
      </c>
      <c r="AS8" s="20">
        <v>10</v>
      </c>
      <c r="AT8" s="25">
        <v>8</v>
      </c>
      <c r="AU8" s="20">
        <v>13</v>
      </c>
      <c r="AV8" s="20">
        <v>10</v>
      </c>
      <c r="AW8" s="25">
        <v>3</v>
      </c>
      <c r="AX8" s="26">
        <v>1</v>
      </c>
      <c r="AY8" s="20">
        <v>3</v>
      </c>
      <c r="AZ8" s="25">
        <v>22</v>
      </c>
      <c r="BA8" s="20">
        <v>6</v>
      </c>
      <c r="BB8" s="30">
        <v>3</v>
      </c>
      <c r="BC8" s="49">
        <v>21</v>
      </c>
      <c r="BD8" s="30">
        <v>2</v>
      </c>
      <c r="BE8" s="30">
        <v>13</v>
      </c>
      <c r="BF8" s="30">
        <v>32</v>
      </c>
      <c r="BG8" s="30">
        <v>3</v>
      </c>
      <c r="BH8" s="30">
        <v>6</v>
      </c>
      <c r="BI8" s="29">
        <v>2</v>
      </c>
      <c r="BJ8" s="29">
        <v>8</v>
      </c>
      <c r="BK8" s="48">
        <v>5</v>
      </c>
      <c r="BL8" s="29">
        <v>25</v>
      </c>
      <c r="BM8" s="29">
        <v>2</v>
      </c>
      <c r="BN8" s="28">
        <v>3</v>
      </c>
      <c r="BO8" s="29">
        <v>6</v>
      </c>
      <c r="BP8" s="30">
        <v>4</v>
      </c>
      <c r="BQ8" s="29">
        <v>18</v>
      </c>
      <c r="BR8" s="30">
        <v>17</v>
      </c>
      <c r="BS8" s="29">
        <v>42</v>
      </c>
      <c r="BT8" s="29">
        <v>12</v>
      </c>
      <c r="BU8" s="30">
        <v>10</v>
      </c>
      <c r="BV8" s="29">
        <v>3</v>
      </c>
      <c r="BW8" s="29">
        <v>1</v>
      </c>
      <c r="BX8" s="29">
        <v>2</v>
      </c>
      <c r="BY8" s="29">
        <v>3</v>
      </c>
      <c r="BZ8" s="29">
        <v>23</v>
      </c>
      <c r="CA8" s="30">
        <v>7</v>
      </c>
      <c r="CB8" s="29">
        <v>1</v>
      </c>
      <c r="CC8" s="48">
        <v>6</v>
      </c>
      <c r="CD8" s="29">
        <v>1</v>
      </c>
      <c r="CE8" s="29">
        <v>1</v>
      </c>
      <c r="CF8" s="29">
        <v>5</v>
      </c>
      <c r="CG8" s="29">
        <v>1</v>
      </c>
      <c r="CH8" s="30">
        <v>10</v>
      </c>
      <c r="CI8" s="29">
        <v>5</v>
      </c>
      <c r="CJ8" s="29">
        <v>3</v>
      </c>
      <c r="CK8" s="30">
        <v>5</v>
      </c>
      <c r="CL8" s="29">
        <v>1</v>
      </c>
      <c r="CM8" s="29">
        <v>2</v>
      </c>
      <c r="CN8" s="30">
        <v>47</v>
      </c>
      <c r="CO8" s="29">
        <v>29</v>
      </c>
      <c r="CP8" s="29">
        <v>1</v>
      </c>
      <c r="CQ8" s="29"/>
      <c r="CR8" s="29">
        <v>4</v>
      </c>
      <c r="CS8" s="29">
        <v>20</v>
      </c>
      <c r="CT8" s="29">
        <v>29</v>
      </c>
      <c r="CU8" s="29">
        <v>21</v>
      </c>
      <c r="CV8" s="30">
        <v>13</v>
      </c>
      <c r="CW8" s="29">
        <v>5</v>
      </c>
      <c r="CX8" s="30">
        <v>1</v>
      </c>
      <c r="CY8" s="29">
        <v>34</v>
      </c>
      <c r="CZ8" s="29">
        <v>2</v>
      </c>
      <c r="DA8" s="30">
        <v>1</v>
      </c>
      <c r="DB8" s="29">
        <v>1</v>
      </c>
      <c r="DC8" s="29">
        <v>78</v>
      </c>
      <c r="DD8" s="48">
        <v>15</v>
      </c>
      <c r="DE8" s="29">
        <v>1</v>
      </c>
      <c r="DF8" s="48">
        <v>28</v>
      </c>
      <c r="DG8" s="29">
        <v>8</v>
      </c>
      <c r="DH8" s="29">
        <v>1</v>
      </c>
      <c r="DL8" s="2">
        <v>5</v>
      </c>
      <c r="DM8" s="2">
        <f>COUNTIF(B4:DH15,"5")</f>
        <v>76</v>
      </c>
      <c r="DN8" s="2">
        <f>DN7</f>
        <v>1271</v>
      </c>
      <c r="DO8" s="10">
        <f>DM8/DN8</f>
        <v>5.9795436664044063E-2</v>
      </c>
      <c r="DR8" s="2" t="s">
        <v>329</v>
      </c>
      <c r="DS8" s="11">
        <f t="shared" si="1"/>
        <v>106</v>
      </c>
      <c r="DT8" s="2">
        <f t="shared" si="2"/>
        <v>9</v>
      </c>
      <c r="DU8" s="2">
        <f t="shared" si="0"/>
        <v>11</v>
      </c>
      <c r="DV8" s="2">
        <f t="shared" si="3"/>
        <v>4</v>
      </c>
      <c r="DW8" s="1">
        <f t="shared" si="4"/>
        <v>24</v>
      </c>
      <c r="DX8" s="15">
        <f t="shared" si="5"/>
        <v>0.22641509433962265</v>
      </c>
    </row>
    <row r="9" spans="1:136" ht="13.8">
      <c r="A9" s="22" t="s">
        <v>330</v>
      </c>
      <c r="B9" s="31">
        <v>28</v>
      </c>
      <c r="C9" s="31">
        <v>15</v>
      </c>
      <c r="D9" s="31">
        <v>1</v>
      </c>
      <c r="E9" s="31">
        <v>15</v>
      </c>
      <c r="F9" s="31">
        <v>41</v>
      </c>
      <c r="G9" s="31"/>
      <c r="H9" s="31"/>
      <c r="I9" s="31">
        <v>16</v>
      </c>
      <c r="J9" s="31">
        <v>14</v>
      </c>
      <c r="K9" s="32">
        <v>5</v>
      </c>
      <c r="L9" s="31">
        <v>5</v>
      </c>
      <c r="M9" s="31">
        <v>64</v>
      </c>
      <c r="N9" s="31">
        <v>33</v>
      </c>
      <c r="O9" s="31">
        <v>33</v>
      </c>
      <c r="P9" s="31">
        <v>8</v>
      </c>
      <c r="Q9" s="32"/>
      <c r="R9" s="31">
        <v>2</v>
      </c>
      <c r="S9" s="31">
        <v>18</v>
      </c>
      <c r="T9" s="31">
        <v>27</v>
      </c>
      <c r="U9" s="31">
        <v>7</v>
      </c>
      <c r="V9" s="31">
        <v>22</v>
      </c>
      <c r="W9" s="31">
        <v>8</v>
      </c>
      <c r="X9" s="31">
        <v>4</v>
      </c>
      <c r="Y9" s="31">
        <v>7</v>
      </c>
      <c r="Z9" s="31"/>
      <c r="AA9" s="31">
        <v>12</v>
      </c>
      <c r="AB9" s="32">
        <v>15</v>
      </c>
      <c r="AC9" s="31">
        <v>43</v>
      </c>
      <c r="AD9" s="31">
        <v>2</v>
      </c>
      <c r="AE9" s="32">
        <v>21</v>
      </c>
      <c r="AF9" s="31">
        <v>35</v>
      </c>
      <c r="AG9" s="31">
        <v>1</v>
      </c>
      <c r="AH9" s="31">
        <v>40</v>
      </c>
      <c r="AI9" s="31">
        <v>9</v>
      </c>
      <c r="AJ9" s="31">
        <v>40</v>
      </c>
      <c r="AK9" s="31">
        <v>1</v>
      </c>
      <c r="AL9" s="33">
        <v>14</v>
      </c>
      <c r="AM9" s="31">
        <v>1</v>
      </c>
      <c r="AN9" s="31">
        <v>21</v>
      </c>
      <c r="AO9" s="31">
        <v>4</v>
      </c>
      <c r="AP9" s="31">
        <v>8</v>
      </c>
      <c r="AQ9" s="31">
        <v>36</v>
      </c>
      <c r="AR9" s="31">
        <v>7</v>
      </c>
      <c r="AS9" s="31">
        <v>1</v>
      </c>
      <c r="AT9" s="31">
        <v>11</v>
      </c>
      <c r="AU9" s="31">
        <v>9</v>
      </c>
      <c r="AV9" s="31">
        <v>5</v>
      </c>
      <c r="AW9" s="31">
        <v>24</v>
      </c>
      <c r="AX9" s="31">
        <v>15</v>
      </c>
      <c r="AY9" s="31">
        <v>9</v>
      </c>
      <c r="AZ9" s="31">
        <v>7</v>
      </c>
      <c r="BA9" s="31">
        <v>1</v>
      </c>
      <c r="BB9" s="34">
        <v>6</v>
      </c>
      <c r="BC9" s="57">
        <v>68</v>
      </c>
      <c r="BD9" s="34">
        <v>3</v>
      </c>
      <c r="BE9" s="34">
        <v>21</v>
      </c>
      <c r="BF9" s="34">
        <v>3</v>
      </c>
      <c r="BG9" s="34">
        <v>50</v>
      </c>
      <c r="BH9" s="34">
        <v>3</v>
      </c>
      <c r="BI9" s="35">
        <v>21</v>
      </c>
      <c r="BJ9" s="35">
        <v>2</v>
      </c>
      <c r="BK9" s="57">
        <v>35</v>
      </c>
      <c r="BL9" s="34">
        <v>45</v>
      </c>
      <c r="BM9" s="35">
        <v>3</v>
      </c>
      <c r="BN9" s="35">
        <v>26</v>
      </c>
      <c r="BO9" s="34">
        <v>16</v>
      </c>
      <c r="BP9" s="34">
        <v>3</v>
      </c>
      <c r="BQ9" s="35">
        <v>9</v>
      </c>
      <c r="BR9" s="35">
        <v>2</v>
      </c>
      <c r="BS9" s="35">
        <v>26</v>
      </c>
      <c r="BT9" s="35">
        <v>21</v>
      </c>
      <c r="BU9" s="35">
        <v>10</v>
      </c>
      <c r="BV9" s="34">
        <v>8</v>
      </c>
      <c r="BW9" s="35">
        <v>16</v>
      </c>
      <c r="BX9" s="35">
        <v>8</v>
      </c>
      <c r="BY9" s="35">
        <v>16</v>
      </c>
      <c r="BZ9" s="34">
        <v>12</v>
      </c>
      <c r="CA9" s="35">
        <v>5</v>
      </c>
      <c r="CB9" s="34">
        <v>25</v>
      </c>
      <c r="CC9" s="50">
        <v>9</v>
      </c>
      <c r="CD9" s="35">
        <v>5</v>
      </c>
      <c r="CE9" s="35">
        <v>4</v>
      </c>
      <c r="CF9" s="35">
        <v>1</v>
      </c>
      <c r="CG9" s="35">
        <v>3</v>
      </c>
      <c r="CH9" s="35">
        <v>18</v>
      </c>
      <c r="CI9" s="35">
        <v>29</v>
      </c>
      <c r="CJ9" s="34">
        <v>75</v>
      </c>
      <c r="CK9" s="35">
        <v>4</v>
      </c>
      <c r="CL9" s="35">
        <v>5</v>
      </c>
      <c r="CM9" s="35">
        <v>6</v>
      </c>
      <c r="CN9" s="35">
        <v>1</v>
      </c>
      <c r="CO9" s="35">
        <v>1</v>
      </c>
      <c r="CP9" s="35">
        <v>15</v>
      </c>
      <c r="CQ9" s="35"/>
      <c r="CR9" s="35">
        <v>10</v>
      </c>
      <c r="CS9" s="35">
        <v>9</v>
      </c>
      <c r="CT9" s="35">
        <v>1</v>
      </c>
      <c r="CU9" s="35">
        <v>25</v>
      </c>
      <c r="CV9" s="35">
        <v>2</v>
      </c>
      <c r="CW9" s="35">
        <v>26</v>
      </c>
      <c r="CX9" s="35">
        <v>10</v>
      </c>
      <c r="CY9" s="34">
        <v>1</v>
      </c>
      <c r="CZ9" s="35">
        <v>1</v>
      </c>
      <c r="DA9" s="34">
        <v>1</v>
      </c>
      <c r="DB9" s="35">
        <v>2</v>
      </c>
      <c r="DC9" s="35">
        <v>1</v>
      </c>
      <c r="DD9" s="50">
        <v>1</v>
      </c>
      <c r="DE9" s="35">
        <v>3</v>
      </c>
      <c r="DF9" s="50">
        <v>7</v>
      </c>
      <c r="DG9" s="34">
        <v>1</v>
      </c>
      <c r="DH9" s="35">
        <v>14</v>
      </c>
      <c r="DR9" s="2" t="s">
        <v>37</v>
      </c>
      <c r="DS9" s="11">
        <f t="shared" si="1"/>
        <v>106</v>
      </c>
      <c r="DT9" s="2">
        <f t="shared" si="2"/>
        <v>6</v>
      </c>
      <c r="DU9" s="2">
        <f t="shared" si="0"/>
        <v>7</v>
      </c>
      <c r="DV9" s="2">
        <f t="shared" si="3"/>
        <v>4</v>
      </c>
      <c r="DW9" s="1">
        <f t="shared" si="4"/>
        <v>17</v>
      </c>
      <c r="DX9" s="15">
        <f t="shared" si="5"/>
        <v>0.16037735849056603</v>
      </c>
    </row>
    <row r="10" spans="1:136" ht="13.8">
      <c r="A10" s="2" t="s">
        <v>331</v>
      </c>
      <c r="B10" s="20">
        <v>2</v>
      </c>
      <c r="C10" s="20">
        <v>2</v>
      </c>
      <c r="D10" s="20">
        <v>4</v>
      </c>
      <c r="E10" s="26">
        <v>19</v>
      </c>
      <c r="F10" s="20">
        <v>20</v>
      </c>
      <c r="G10" s="20"/>
      <c r="H10" s="20"/>
      <c r="I10" s="20">
        <v>2</v>
      </c>
      <c r="J10" s="20">
        <v>39</v>
      </c>
      <c r="K10" s="26">
        <v>72</v>
      </c>
      <c r="L10" s="20">
        <v>3</v>
      </c>
      <c r="M10" s="20">
        <v>45</v>
      </c>
      <c r="N10" s="20">
        <v>51</v>
      </c>
      <c r="O10" s="20">
        <v>39</v>
      </c>
      <c r="P10" s="20">
        <v>18</v>
      </c>
      <c r="Q10" s="26"/>
      <c r="R10" s="20">
        <v>83</v>
      </c>
      <c r="S10" s="20">
        <v>30</v>
      </c>
      <c r="T10" s="26">
        <v>25</v>
      </c>
      <c r="U10" s="20">
        <v>18</v>
      </c>
      <c r="V10" s="20">
        <v>4</v>
      </c>
      <c r="W10" s="20">
        <v>25</v>
      </c>
      <c r="X10" s="20">
        <v>10</v>
      </c>
      <c r="Y10" s="20">
        <v>105</v>
      </c>
      <c r="Z10" s="20"/>
      <c r="AA10" s="20">
        <v>35</v>
      </c>
      <c r="AB10" s="26">
        <v>2</v>
      </c>
      <c r="AC10" s="20">
        <v>9</v>
      </c>
      <c r="AD10" s="20">
        <v>1</v>
      </c>
      <c r="AE10" s="20">
        <v>50</v>
      </c>
      <c r="AF10" s="20">
        <v>4</v>
      </c>
      <c r="AG10" s="20">
        <v>2</v>
      </c>
      <c r="AH10" s="20">
        <v>1</v>
      </c>
      <c r="AI10" s="26">
        <v>7</v>
      </c>
      <c r="AJ10" s="20">
        <v>5</v>
      </c>
      <c r="AK10" s="20">
        <v>5</v>
      </c>
      <c r="AL10" s="27">
        <v>6</v>
      </c>
      <c r="AM10" s="20">
        <v>4</v>
      </c>
      <c r="AN10" s="20">
        <v>4</v>
      </c>
      <c r="AO10" s="20">
        <v>9</v>
      </c>
      <c r="AP10" s="20">
        <v>1</v>
      </c>
      <c r="AQ10" s="26">
        <v>23</v>
      </c>
      <c r="AR10" s="20">
        <v>15</v>
      </c>
      <c r="AS10" s="20">
        <v>14</v>
      </c>
      <c r="AT10" s="20">
        <v>36</v>
      </c>
      <c r="AU10" s="20">
        <v>1</v>
      </c>
      <c r="AV10" s="20">
        <v>6</v>
      </c>
      <c r="AW10" s="20">
        <v>8</v>
      </c>
      <c r="AX10" s="20">
        <v>11</v>
      </c>
      <c r="AY10" s="20">
        <v>19</v>
      </c>
      <c r="AZ10" s="25">
        <v>8</v>
      </c>
      <c r="BA10" s="20">
        <v>3</v>
      </c>
      <c r="BB10" s="30">
        <v>1</v>
      </c>
      <c r="BC10" s="55">
        <v>1</v>
      </c>
      <c r="BD10" s="30">
        <v>3</v>
      </c>
      <c r="BE10" s="30">
        <v>1</v>
      </c>
      <c r="BF10" s="30">
        <v>6</v>
      </c>
      <c r="BG10" s="30">
        <v>22</v>
      </c>
      <c r="BH10" s="30">
        <v>8</v>
      </c>
      <c r="BI10" s="29">
        <v>13</v>
      </c>
      <c r="BJ10" s="28">
        <v>9</v>
      </c>
      <c r="BK10" s="48">
        <v>46</v>
      </c>
      <c r="BL10" s="28">
        <v>1</v>
      </c>
      <c r="BM10" s="29">
        <v>5</v>
      </c>
      <c r="BN10" s="30">
        <v>4</v>
      </c>
      <c r="BO10" s="29">
        <v>3</v>
      </c>
      <c r="BP10" s="29">
        <v>6</v>
      </c>
      <c r="BQ10" s="30">
        <v>33</v>
      </c>
      <c r="BR10" s="29">
        <v>1</v>
      </c>
      <c r="BS10" s="29">
        <v>69</v>
      </c>
      <c r="BT10" s="29">
        <v>5</v>
      </c>
      <c r="BU10" s="29">
        <v>12</v>
      </c>
      <c r="BV10" s="29">
        <v>14</v>
      </c>
      <c r="BW10" s="29">
        <v>1</v>
      </c>
      <c r="BX10" s="30">
        <v>29</v>
      </c>
      <c r="BY10" s="29">
        <v>5</v>
      </c>
      <c r="BZ10" s="30">
        <v>10</v>
      </c>
      <c r="CA10" s="29">
        <v>8</v>
      </c>
      <c r="CB10" s="29">
        <v>7</v>
      </c>
      <c r="CC10" s="48">
        <v>1</v>
      </c>
      <c r="CD10" s="30">
        <v>2</v>
      </c>
      <c r="CE10" s="30">
        <v>18</v>
      </c>
      <c r="CF10" s="29">
        <v>2</v>
      </c>
      <c r="CG10" s="29">
        <v>17</v>
      </c>
      <c r="CH10" s="29">
        <v>6</v>
      </c>
      <c r="CI10" s="29">
        <v>1</v>
      </c>
      <c r="CJ10" s="30">
        <v>23</v>
      </c>
      <c r="CK10" s="29">
        <v>3</v>
      </c>
      <c r="CL10" s="30">
        <v>102</v>
      </c>
      <c r="CM10" s="29">
        <v>38</v>
      </c>
      <c r="CN10" s="29">
        <v>28</v>
      </c>
      <c r="CO10" s="29">
        <v>2</v>
      </c>
      <c r="CP10" s="30">
        <v>21</v>
      </c>
      <c r="CQ10" s="29"/>
      <c r="CR10" s="29">
        <v>40</v>
      </c>
      <c r="CS10" s="29">
        <v>1</v>
      </c>
      <c r="CT10" s="29">
        <v>14</v>
      </c>
      <c r="CU10" s="29">
        <v>14</v>
      </c>
      <c r="CV10" s="29">
        <v>29</v>
      </c>
      <c r="CW10" s="29">
        <v>40</v>
      </c>
      <c r="CX10" s="29">
        <v>3</v>
      </c>
      <c r="CY10" s="29">
        <v>4</v>
      </c>
      <c r="CZ10" s="29">
        <v>41</v>
      </c>
      <c r="DA10" s="29">
        <v>3</v>
      </c>
      <c r="DB10" s="29">
        <v>117</v>
      </c>
      <c r="DC10" s="29">
        <v>14</v>
      </c>
      <c r="DD10" s="48">
        <v>67</v>
      </c>
      <c r="DE10" s="29">
        <v>1</v>
      </c>
      <c r="DF10" s="48">
        <v>1</v>
      </c>
      <c r="DG10" s="29">
        <v>6</v>
      </c>
      <c r="DH10" s="29">
        <v>20</v>
      </c>
      <c r="DR10" s="2" t="s">
        <v>331</v>
      </c>
      <c r="DS10" s="11">
        <f t="shared" si="1"/>
        <v>106</v>
      </c>
      <c r="DT10" s="2">
        <f t="shared" si="2"/>
        <v>8</v>
      </c>
      <c r="DU10" s="2">
        <f t="shared" si="0"/>
        <v>7</v>
      </c>
      <c r="DV10" s="2">
        <f t="shared" si="3"/>
        <v>7</v>
      </c>
      <c r="DW10" s="1">
        <f t="shared" si="4"/>
        <v>22</v>
      </c>
      <c r="DX10" s="15">
        <f t="shared" si="5"/>
        <v>0.20754716981132076</v>
      </c>
    </row>
    <row r="11" spans="1:136" ht="13.8">
      <c r="A11" s="2" t="s">
        <v>332</v>
      </c>
      <c r="B11" s="20">
        <v>4</v>
      </c>
      <c r="C11" s="20">
        <v>6</v>
      </c>
      <c r="D11" s="20">
        <v>17</v>
      </c>
      <c r="E11" s="26">
        <v>5</v>
      </c>
      <c r="F11" s="20">
        <v>19</v>
      </c>
      <c r="G11" s="20"/>
      <c r="H11" s="20"/>
      <c r="I11" s="20">
        <v>4</v>
      </c>
      <c r="J11" s="20">
        <v>6</v>
      </c>
      <c r="K11" s="26">
        <v>4</v>
      </c>
      <c r="L11" s="20">
        <v>4</v>
      </c>
      <c r="M11" s="20">
        <v>21</v>
      </c>
      <c r="N11" s="20">
        <v>15</v>
      </c>
      <c r="O11" s="20">
        <v>19</v>
      </c>
      <c r="P11" s="20">
        <v>6</v>
      </c>
      <c r="Q11" s="26"/>
      <c r="R11" s="20">
        <v>11</v>
      </c>
      <c r="S11" s="20">
        <v>1</v>
      </c>
      <c r="T11" s="20">
        <v>4</v>
      </c>
      <c r="U11" s="20">
        <v>5</v>
      </c>
      <c r="V11" s="20">
        <v>6</v>
      </c>
      <c r="W11" s="20">
        <v>18</v>
      </c>
      <c r="X11" s="20">
        <v>1</v>
      </c>
      <c r="Y11" s="20">
        <v>24</v>
      </c>
      <c r="Z11" s="20"/>
      <c r="AA11" s="20">
        <v>47</v>
      </c>
      <c r="AB11" s="20">
        <v>39</v>
      </c>
      <c r="AC11" s="20">
        <v>4</v>
      </c>
      <c r="AD11" s="20">
        <v>5</v>
      </c>
      <c r="AE11" s="20">
        <v>1</v>
      </c>
      <c r="AF11" s="20">
        <v>5</v>
      </c>
      <c r="AG11" s="20">
        <v>13</v>
      </c>
      <c r="AH11" s="20">
        <v>10</v>
      </c>
      <c r="AI11" s="20">
        <v>2</v>
      </c>
      <c r="AJ11" s="20">
        <v>3</v>
      </c>
      <c r="AK11" s="20">
        <v>46</v>
      </c>
      <c r="AL11" s="27">
        <v>1</v>
      </c>
      <c r="AM11" s="20">
        <v>45</v>
      </c>
      <c r="AN11" s="25">
        <v>66</v>
      </c>
      <c r="AO11" s="20">
        <v>4</v>
      </c>
      <c r="AP11" s="20">
        <v>4</v>
      </c>
      <c r="AQ11" s="20">
        <v>12</v>
      </c>
      <c r="AR11" s="20">
        <v>21</v>
      </c>
      <c r="AS11" s="20">
        <v>6</v>
      </c>
      <c r="AT11" s="20">
        <v>1</v>
      </c>
      <c r="AU11" s="20">
        <v>2</v>
      </c>
      <c r="AV11" s="25">
        <v>1</v>
      </c>
      <c r="AW11" s="25">
        <v>3</v>
      </c>
      <c r="AX11" s="20">
        <v>3</v>
      </c>
      <c r="AY11" s="20">
        <v>8</v>
      </c>
      <c r="AZ11" s="20">
        <v>1</v>
      </c>
      <c r="BA11" s="20">
        <v>23</v>
      </c>
      <c r="BB11" s="30">
        <v>3</v>
      </c>
      <c r="BC11" s="49">
        <v>11</v>
      </c>
      <c r="BD11" s="30">
        <v>48</v>
      </c>
      <c r="BE11" s="30">
        <v>2</v>
      </c>
      <c r="BF11" s="30">
        <v>1</v>
      </c>
      <c r="BG11" s="30">
        <v>16</v>
      </c>
      <c r="BH11" s="30">
        <v>11</v>
      </c>
      <c r="BI11" s="29">
        <v>56</v>
      </c>
      <c r="BJ11" s="30">
        <v>16</v>
      </c>
      <c r="BK11" s="55">
        <v>9</v>
      </c>
      <c r="BL11" s="29">
        <v>45</v>
      </c>
      <c r="BM11" s="28">
        <v>8</v>
      </c>
      <c r="BN11" s="29">
        <v>1</v>
      </c>
      <c r="BO11" s="29">
        <v>4</v>
      </c>
      <c r="BP11" s="28">
        <v>4</v>
      </c>
      <c r="BQ11" s="29">
        <v>1</v>
      </c>
      <c r="BR11" s="29">
        <v>19</v>
      </c>
      <c r="BS11" s="29">
        <v>2</v>
      </c>
      <c r="BT11" s="29">
        <v>1</v>
      </c>
      <c r="BU11" s="29">
        <v>3</v>
      </c>
      <c r="BV11" s="29">
        <v>6</v>
      </c>
      <c r="BW11" s="30">
        <v>27</v>
      </c>
      <c r="BX11" s="29">
        <v>22</v>
      </c>
      <c r="BY11" s="29">
        <v>3</v>
      </c>
      <c r="BZ11" s="29">
        <v>6</v>
      </c>
      <c r="CA11" s="29">
        <v>52</v>
      </c>
      <c r="CB11" s="29">
        <v>3</v>
      </c>
      <c r="CC11" s="49">
        <v>11</v>
      </c>
      <c r="CD11" s="29">
        <v>2</v>
      </c>
      <c r="CE11" s="29">
        <v>7</v>
      </c>
      <c r="CF11" s="30">
        <v>37</v>
      </c>
      <c r="CG11" s="29">
        <v>25</v>
      </c>
      <c r="CH11" s="29">
        <v>12</v>
      </c>
      <c r="CI11" s="30">
        <v>8</v>
      </c>
      <c r="CJ11" s="29">
        <v>1</v>
      </c>
      <c r="CK11" s="29">
        <v>3</v>
      </c>
      <c r="CL11" s="30">
        <v>1</v>
      </c>
      <c r="CM11" s="29">
        <v>1</v>
      </c>
      <c r="CN11" s="29">
        <v>6</v>
      </c>
      <c r="CO11" s="30">
        <v>32</v>
      </c>
      <c r="CP11" s="29">
        <v>16</v>
      </c>
      <c r="CQ11" s="29"/>
      <c r="CR11" s="29">
        <v>1</v>
      </c>
      <c r="CS11" s="29">
        <v>5</v>
      </c>
      <c r="CT11" s="29">
        <v>27</v>
      </c>
      <c r="CU11" s="29">
        <v>3</v>
      </c>
      <c r="CV11" s="29">
        <v>2</v>
      </c>
      <c r="CW11" s="29">
        <v>10</v>
      </c>
      <c r="CX11" s="29">
        <v>2</v>
      </c>
      <c r="CY11" s="29">
        <v>5</v>
      </c>
      <c r="CZ11" s="29">
        <v>2</v>
      </c>
      <c r="DA11" s="29">
        <v>3</v>
      </c>
      <c r="DB11" s="29">
        <v>1</v>
      </c>
      <c r="DC11" s="29">
        <v>1</v>
      </c>
      <c r="DD11" s="48">
        <v>9</v>
      </c>
      <c r="DE11" s="29">
        <v>4</v>
      </c>
      <c r="DF11" s="48">
        <v>22</v>
      </c>
      <c r="DG11" s="29">
        <v>1</v>
      </c>
      <c r="DH11" s="29">
        <v>19</v>
      </c>
      <c r="DI11" s="9"/>
      <c r="DJ11" s="9"/>
      <c r="DR11" s="2" t="s">
        <v>332</v>
      </c>
      <c r="DS11" s="11">
        <f t="shared" si="1"/>
        <v>106</v>
      </c>
      <c r="DT11" s="2">
        <f t="shared" si="2"/>
        <v>8</v>
      </c>
      <c r="DU11" s="2">
        <f t="shared" si="0"/>
        <v>10</v>
      </c>
      <c r="DV11" s="2">
        <f t="shared" si="3"/>
        <v>11</v>
      </c>
      <c r="DW11" s="1">
        <f t="shared" si="4"/>
        <v>29</v>
      </c>
      <c r="DX11" s="15">
        <f t="shared" si="5"/>
        <v>0.27358490566037735</v>
      </c>
    </row>
    <row r="12" spans="1:136" ht="13.8">
      <c r="A12" s="2" t="s">
        <v>333</v>
      </c>
      <c r="B12" s="20">
        <v>2</v>
      </c>
      <c r="C12" s="20">
        <v>3</v>
      </c>
      <c r="D12" s="20">
        <v>64</v>
      </c>
      <c r="E12" s="20">
        <v>7</v>
      </c>
      <c r="F12" s="20">
        <v>15</v>
      </c>
      <c r="G12" s="20"/>
      <c r="H12" s="20"/>
      <c r="I12" s="20">
        <v>3</v>
      </c>
      <c r="J12" s="20">
        <v>40</v>
      </c>
      <c r="K12" s="26">
        <v>1</v>
      </c>
      <c r="L12" s="26">
        <v>19</v>
      </c>
      <c r="M12" s="26">
        <v>11</v>
      </c>
      <c r="N12" s="20">
        <v>3</v>
      </c>
      <c r="O12" s="20">
        <v>1</v>
      </c>
      <c r="P12" s="20">
        <v>3</v>
      </c>
      <c r="Q12" s="20"/>
      <c r="R12" s="20">
        <v>2</v>
      </c>
      <c r="S12" s="26">
        <v>1</v>
      </c>
      <c r="T12" s="26">
        <v>3</v>
      </c>
      <c r="U12" s="20">
        <v>18</v>
      </c>
      <c r="V12" s="20">
        <v>4</v>
      </c>
      <c r="W12" s="25">
        <v>14</v>
      </c>
      <c r="X12" s="20">
        <v>1</v>
      </c>
      <c r="Y12" s="20">
        <v>24</v>
      </c>
      <c r="Z12" s="20"/>
      <c r="AA12" s="20">
        <v>1</v>
      </c>
      <c r="AB12" s="20">
        <v>10</v>
      </c>
      <c r="AC12" s="20">
        <v>2</v>
      </c>
      <c r="AD12" s="20">
        <v>18</v>
      </c>
      <c r="AE12" s="20">
        <v>26</v>
      </c>
      <c r="AF12" s="20">
        <v>24</v>
      </c>
      <c r="AG12" s="20">
        <v>6</v>
      </c>
      <c r="AH12" s="20">
        <v>47</v>
      </c>
      <c r="AI12" s="20">
        <v>2</v>
      </c>
      <c r="AJ12" s="20">
        <v>1</v>
      </c>
      <c r="AK12" s="20">
        <v>30</v>
      </c>
      <c r="AL12" s="27">
        <v>12</v>
      </c>
      <c r="AM12" s="20">
        <v>6</v>
      </c>
      <c r="AN12" s="20">
        <v>9</v>
      </c>
      <c r="AO12" s="20">
        <v>3</v>
      </c>
      <c r="AP12" s="20">
        <v>10</v>
      </c>
      <c r="AQ12" s="25">
        <v>19</v>
      </c>
      <c r="AR12" s="25">
        <v>4</v>
      </c>
      <c r="AS12" s="20">
        <v>42</v>
      </c>
      <c r="AT12" s="26">
        <v>12</v>
      </c>
      <c r="AU12" s="20">
        <v>15</v>
      </c>
      <c r="AV12" s="26">
        <v>55</v>
      </c>
      <c r="AW12" s="25">
        <v>1</v>
      </c>
      <c r="AX12" s="25">
        <v>2</v>
      </c>
      <c r="AY12" s="20">
        <v>4</v>
      </c>
      <c r="AZ12" s="20">
        <v>40</v>
      </c>
      <c r="BA12" s="20">
        <v>17</v>
      </c>
      <c r="BB12" s="30">
        <v>2</v>
      </c>
      <c r="BC12" s="49">
        <v>23</v>
      </c>
      <c r="BD12" s="28">
        <v>1</v>
      </c>
      <c r="BE12" s="30">
        <v>7</v>
      </c>
      <c r="BF12" s="30">
        <v>5</v>
      </c>
      <c r="BG12" s="30">
        <v>4</v>
      </c>
      <c r="BH12" s="30">
        <v>3</v>
      </c>
      <c r="BI12" s="29">
        <v>6</v>
      </c>
      <c r="BJ12" s="30">
        <v>8</v>
      </c>
      <c r="BK12" s="48">
        <v>8</v>
      </c>
      <c r="BL12" s="29">
        <v>6</v>
      </c>
      <c r="BM12" s="29">
        <v>6</v>
      </c>
      <c r="BN12" s="29">
        <v>8</v>
      </c>
      <c r="BO12" s="29">
        <v>4</v>
      </c>
      <c r="BP12" s="29">
        <v>16</v>
      </c>
      <c r="BQ12" s="30">
        <v>20</v>
      </c>
      <c r="BR12" s="29">
        <v>5</v>
      </c>
      <c r="BS12" s="29">
        <v>15</v>
      </c>
      <c r="BT12" s="29">
        <v>2</v>
      </c>
      <c r="BU12" s="29">
        <v>1</v>
      </c>
      <c r="BV12" s="29">
        <v>124</v>
      </c>
      <c r="BW12" s="29">
        <v>33</v>
      </c>
      <c r="BX12" s="29">
        <v>2</v>
      </c>
      <c r="BY12" s="29">
        <v>8</v>
      </c>
      <c r="BZ12" s="29">
        <v>18</v>
      </c>
      <c r="CA12" s="29">
        <v>10</v>
      </c>
      <c r="CB12" s="29">
        <v>12</v>
      </c>
      <c r="CC12" s="48">
        <v>1</v>
      </c>
      <c r="CD12" s="29">
        <v>2</v>
      </c>
      <c r="CE12" s="30">
        <v>3</v>
      </c>
      <c r="CF12" s="30">
        <v>15</v>
      </c>
      <c r="CG12" s="29">
        <v>1</v>
      </c>
      <c r="CH12" s="29">
        <v>66</v>
      </c>
      <c r="CI12" s="29">
        <v>48</v>
      </c>
      <c r="CJ12" s="29">
        <v>41</v>
      </c>
      <c r="CK12" s="29">
        <v>4</v>
      </c>
      <c r="CL12" s="29">
        <v>1</v>
      </c>
      <c r="CM12" s="29">
        <v>15</v>
      </c>
      <c r="CN12" s="29">
        <v>6</v>
      </c>
      <c r="CO12" s="29">
        <v>3</v>
      </c>
      <c r="CP12" s="30">
        <v>16</v>
      </c>
      <c r="CQ12" s="30"/>
      <c r="CR12" s="29">
        <v>6</v>
      </c>
      <c r="CS12" s="29">
        <v>14</v>
      </c>
      <c r="CT12" s="29">
        <v>3</v>
      </c>
      <c r="CU12" s="29">
        <v>31</v>
      </c>
      <c r="CV12" s="29">
        <v>71</v>
      </c>
      <c r="CW12" s="30">
        <v>2</v>
      </c>
      <c r="CX12" s="29">
        <v>13</v>
      </c>
      <c r="CY12" s="29">
        <v>5</v>
      </c>
      <c r="CZ12" s="29">
        <v>5</v>
      </c>
      <c r="DA12" s="29">
        <v>28</v>
      </c>
      <c r="DB12" s="29">
        <v>6</v>
      </c>
      <c r="DC12" s="29">
        <v>2</v>
      </c>
      <c r="DD12" s="48">
        <v>18</v>
      </c>
      <c r="DE12" s="29">
        <v>6</v>
      </c>
      <c r="DF12" s="48">
        <v>29</v>
      </c>
      <c r="DG12" s="29">
        <v>5</v>
      </c>
      <c r="DH12" s="30">
        <v>8</v>
      </c>
      <c r="DI12" s="9"/>
      <c r="DJ12" s="9"/>
      <c r="DR12" s="2" t="s">
        <v>334</v>
      </c>
      <c r="DS12" s="11">
        <f t="shared" si="1"/>
        <v>106</v>
      </c>
      <c r="DT12" s="2">
        <f t="shared" si="2"/>
        <v>11</v>
      </c>
      <c r="DU12" s="2">
        <f t="shared" si="0"/>
        <v>10</v>
      </c>
      <c r="DV12" s="2">
        <f t="shared" si="3"/>
        <v>6</v>
      </c>
      <c r="DW12" s="1">
        <f t="shared" si="4"/>
        <v>27</v>
      </c>
      <c r="DX12" s="15">
        <f t="shared" si="5"/>
        <v>0.25471698113207547</v>
      </c>
    </row>
    <row r="13" spans="1:136" ht="13.8">
      <c r="A13" s="2" t="s">
        <v>335</v>
      </c>
      <c r="B13" s="20">
        <v>8</v>
      </c>
      <c r="C13" s="20">
        <v>9</v>
      </c>
      <c r="D13" s="20">
        <v>1</v>
      </c>
      <c r="E13" s="26">
        <v>8</v>
      </c>
      <c r="F13" s="20">
        <v>6</v>
      </c>
      <c r="G13" s="20"/>
      <c r="H13" s="20"/>
      <c r="I13" s="20">
        <v>2</v>
      </c>
      <c r="J13" s="20">
        <v>68</v>
      </c>
      <c r="K13" s="26">
        <v>5</v>
      </c>
      <c r="L13" s="20">
        <v>7</v>
      </c>
      <c r="M13" s="26">
        <v>2</v>
      </c>
      <c r="N13" s="20">
        <v>94</v>
      </c>
      <c r="O13" s="20">
        <v>30</v>
      </c>
      <c r="P13" s="20">
        <v>1</v>
      </c>
      <c r="Q13" s="20"/>
      <c r="R13" s="20">
        <v>14</v>
      </c>
      <c r="S13" s="20">
        <v>1</v>
      </c>
      <c r="T13" s="20">
        <v>3</v>
      </c>
      <c r="U13" s="20">
        <v>20</v>
      </c>
      <c r="V13" s="36">
        <v>9</v>
      </c>
      <c r="W13" s="20">
        <v>79</v>
      </c>
      <c r="X13" s="20">
        <v>4</v>
      </c>
      <c r="Y13" s="20">
        <v>4</v>
      </c>
      <c r="Z13" s="20"/>
      <c r="AA13" s="26">
        <v>39</v>
      </c>
      <c r="AB13" s="20">
        <v>2</v>
      </c>
      <c r="AC13" s="20">
        <v>7</v>
      </c>
      <c r="AD13" s="25">
        <v>104</v>
      </c>
      <c r="AE13" s="20">
        <v>33</v>
      </c>
      <c r="AF13" s="25">
        <v>1</v>
      </c>
      <c r="AG13" s="25">
        <v>18</v>
      </c>
      <c r="AH13" s="20">
        <v>4</v>
      </c>
      <c r="AI13" s="20">
        <v>74</v>
      </c>
      <c r="AJ13" s="20">
        <v>27</v>
      </c>
      <c r="AK13" s="20">
        <v>1</v>
      </c>
      <c r="AL13" s="27">
        <v>9</v>
      </c>
      <c r="AM13" s="20">
        <v>32</v>
      </c>
      <c r="AN13" s="20">
        <v>7</v>
      </c>
      <c r="AO13" s="25">
        <v>21</v>
      </c>
      <c r="AP13" s="20">
        <v>42</v>
      </c>
      <c r="AQ13" s="20">
        <v>3</v>
      </c>
      <c r="AR13" s="20">
        <v>45</v>
      </c>
      <c r="AS13" s="25">
        <v>1</v>
      </c>
      <c r="AT13" s="20">
        <v>45</v>
      </c>
      <c r="AU13" s="25">
        <v>1</v>
      </c>
      <c r="AV13" s="20">
        <v>4</v>
      </c>
      <c r="AW13" s="20">
        <v>7</v>
      </c>
      <c r="AX13" s="20">
        <v>14</v>
      </c>
      <c r="AY13" s="25">
        <v>9</v>
      </c>
      <c r="AZ13" s="26">
        <v>3</v>
      </c>
      <c r="BA13" s="20">
        <v>13</v>
      </c>
      <c r="BB13" s="30">
        <v>12</v>
      </c>
      <c r="BC13" s="48">
        <v>16</v>
      </c>
      <c r="BD13" s="30">
        <v>1</v>
      </c>
      <c r="BE13" s="30">
        <v>5</v>
      </c>
      <c r="BF13" s="30">
        <v>22</v>
      </c>
      <c r="BG13" s="30">
        <v>5</v>
      </c>
      <c r="BH13" s="28">
        <v>3</v>
      </c>
      <c r="BI13" s="29">
        <v>36</v>
      </c>
      <c r="BJ13" s="29">
        <v>2</v>
      </c>
      <c r="BK13" s="48">
        <v>27</v>
      </c>
      <c r="BL13" s="29">
        <v>1</v>
      </c>
      <c r="BM13" s="29">
        <v>7</v>
      </c>
      <c r="BN13" s="30">
        <v>15</v>
      </c>
      <c r="BO13" s="30">
        <v>1</v>
      </c>
      <c r="BP13" s="29">
        <v>24</v>
      </c>
      <c r="BQ13" s="29">
        <v>2</v>
      </c>
      <c r="BR13" s="29">
        <v>17</v>
      </c>
      <c r="BS13" s="29">
        <v>9</v>
      </c>
      <c r="BT13" s="29">
        <v>4</v>
      </c>
      <c r="BU13" s="29">
        <v>19</v>
      </c>
      <c r="BV13" s="29">
        <v>6</v>
      </c>
      <c r="BW13" s="29">
        <v>6</v>
      </c>
      <c r="BX13" s="29">
        <v>9</v>
      </c>
      <c r="BY13" s="29">
        <v>36</v>
      </c>
      <c r="BZ13" s="29">
        <v>5</v>
      </c>
      <c r="CA13" s="29">
        <v>4</v>
      </c>
      <c r="CB13" s="30">
        <v>16</v>
      </c>
      <c r="CC13" s="48">
        <v>5</v>
      </c>
      <c r="CD13" s="29">
        <v>4</v>
      </c>
      <c r="CE13" s="29">
        <v>4</v>
      </c>
      <c r="CF13" s="29">
        <v>75</v>
      </c>
      <c r="CG13" s="29">
        <v>37</v>
      </c>
      <c r="CH13" s="29">
        <v>10</v>
      </c>
      <c r="CI13" s="29">
        <v>5</v>
      </c>
      <c r="CJ13" s="29">
        <v>3</v>
      </c>
      <c r="CK13" s="29">
        <v>1</v>
      </c>
      <c r="CL13" s="29">
        <v>15</v>
      </c>
      <c r="CM13" s="29">
        <v>42</v>
      </c>
      <c r="CN13" s="29">
        <v>1</v>
      </c>
      <c r="CO13" s="29">
        <v>14</v>
      </c>
      <c r="CP13" s="29">
        <v>31</v>
      </c>
      <c r="CQ13" s="29"/>
      <c r="CR13" s="29">
        <v>9</v>
      </c>
      <c r="CS13" s="29">
        <v>57</v>
      </c>
      <c r="CT13" s="30">
        <v>1</v>
      </c>
      <c r="CU13" s="29">
        <v>7</v>
      </c>
      <c r="CV13" s="29">
        <v>2</v>
      </c>
      <c r="CW13" s="30">
        <v>18</v>
      </c>
      <c r="CX13" s="29">
        <v>5</v>
      </c>
      <c r="CY13" s="29">
        <v>19</v>
      </c>
      <c r="CZ13" s="29">
        <v>6</v>
      </c>
      <c r="DA13" s="29">
        <v>14</v>
      </c>
      <c r="DB13" s="29">
        <v>60</v>
      </c>
      <c r="DC13" s="29">
        <v>4</v>
      </c>
      <c r="DD13" s="48">
        <v>17</v>
      </c>
      <c r="DE13" s="29">
        <v>3</v>
      </c>
      <c r="DF13" s="48">
        <v>1</v>
      </c>
      <c r="DG13" s="29">
        <v>44</v>
      </c>
      <c r="DH13" s="29">
        <v>50</v>
      </c>
      <c r="DI13" s="9"/>
      <c r="DJ13" s="9"/>
      <c r="DR13" s="2" t="s">
        <v>9</v>
      </c>
      <c r="DS13" s="11">
        <f t="shared" si="1"/>
        <v>106</v>
      </c>
      <c r="DT13" s="2">
        <f t="shared" si="2"/>
        <v>6</v>
      </c>
      <c r="DU13" s="2">
        <f t="shared" si="0"/>
        <v>6</v>
      </c>
      <c r="DV13" s="2">
        <f t="shared" si="3"/>
        <v>9</v>
      </c>
      <c r="DW13" s="1">
        <f t="shared" si="4"/>
        <v>21</v>
      </c>
      <c r="DX13" s="15">
        <f t="shared" si="5"/>
        <v>0.19811320754716982</v>
      </c>
    </row>
    <row r="14" spans="1:136" ht="13.8">
      <c r="A14" s="2" t="s">
        <v>336</v>
      </c>
      <c r="B14" s="20">
        <v>7</v>
      </c>
      <c r="C14" s="20">
        <v>9</v>
      </c>
      <c r="D14" s="20">
        <v>21</v>
      </c>
      <c r="E14" s="26">
        <v>36</v>
      </c>
      <c r="F14" s="20">
        <v>8</v>
      </c>
      <c r="G14" s="20"/>
      <c r="H14" s="20"/>
      <c r="I14" s="20">
        <v>7</v>
      </c>
      <c r="J14" s="20">
        <v>6</v>
      </c>
      <c r="K14" s="26">
        <v>10</v>
      </c>
      <c r="L14" s="20">
        <v>1</v>
      </c>
      <c r="M14" s="26">
        <v>7</v>
      </c>
      <c r="N14" s="20">
        <v>13</v>
      </c>
      <c r="O14" s="20">
        <v>5</v>
      </c>
      <c r="P14" s="20">
        <v>9</v>
      </c>
      <c r="Q14" s="20"/>
      <c r="R14" s="20">
        <v>7</v>
      </c>
      <c r="S14" s="20">
        <v>4</v>
      </c>
      <c r="T14" s="20">
        <v>7</v>
      </c>
      <c r="U14" s="20">
        <v>26</v>
      </c>
      <c r="V14" s="26">
        <v>1</v>
      </c>
      <c r="W14" s="20">
        <v>19</v>
      </c>
      <c r="X14" s="20">
        <v>2</v>
      </c>
      <c r="Y14" s="20">
        <v>7</v>
      </c>
      <c r="Z14" s="20"/>
      <c r="AA14" s="20">
        <v>6</v>
      </c>
      <c r="AB14" s="20">
        <v>8</v>
      </c>
      <c r="AC14" s="20">
        <v>15</v>
      </c>
      <c r="AD14" s="20">
        <v>40</v>
      </c>
      <c r="AE14" s="20">
        <v>7</v>
      </c>
      <c r="AF14" s="20">
        <v>18</v>
      </c>
      <c r="AG14" s="20">
        <v>59</v>
      </c>
      <c r="AH14" s="20">
        <v>58</v>
      </c>
      <c r="AI14" s="20">
        <v>5</v>
      </c>
      <c r="AJ14" s="20">
        <v>31</v>
      </c>
      <c r="AK14" s="20">
        <v>9</v>
      </c>
      <c r="AL14" s="27">
        <v>67</v>
      </c>
      <c r="AM14" s="20">
        <v>3</v>
      </c>
      <c r="AN14" s="20">
        <v>27</v>
      </c>
      <c r="AO14" s="20">
        <v>1</v>
      </c>
      <c r="AP14" s="20">
        <v>58</v>
      </c>
      <c r="AQ14" s="20">
        <v>54</v>
      </c>
      <c r="AR14" s="20">
        <v>61</v>
      </c>
      <c r="AS14" s="20">
        <v>2</v>
      </c>
      <c r="AT14" s="20">
        <v>6</v>
      </c>
      <c r="AU14" s="20">
        <v>7</v>
      </c>
      <c r="AV14" s="20">
        <v>27</v>
      </c>
      <c r="AW14" s="20">
        <v>6</v>
      </c>
      <c r="AX14" s="20">
        <v>40</v>
      </c>
      <c r="AY14" s="20">
        <v>28</v>
      </c>
      <c r="AZ14" s="20">
        <v>5</v>
      </c>
      <c r="BA14" s="20">
        <v>1</v>
      </c>
      <c r="BB14" s="30">
        <v>9</v>
      </c>
      <c r="BC14" s="49">
        <v>18</v>
      </c>
      <c r="BD14" s="30">
        <v>2</v>
      </c>
      <c r="BE14" s="30">
        <v>1</v>
      </c>
      <c r="BF14" s="30">
        <v>22</v>
      </c>
      <c r="BG14" s="30">
        <v>4</v>
      </c>
      <c r="BH14" s="30">
        <v>4</v>
      </c>
      <c r="BI14" s="30">
        <v>6</v>
      </c>
      <c r="BJ14" s="29">
        <v>2</v>
      </c>
      <c r="BK14" s="48">
        <v>50</v>
      </c>
      <c r="BL14" s="29">
        <v>2</v>
      </c>
      <c r="BM14" s="29">
        <v>5</v>
      </c>
      <c r="BN14" s="29">
        <v>14</v>
      </c>
      <c r="BO14" s="29">
        <v>1</v>
      </c>
      <c r="BP14" s="29">
        <v>82</v>
      </c>
      <c r="BQ14" s="29">
        <v>4</v>
      </c>
      <c r="BR14" s="29">
        <v>31</v>
      </c>
      <c r="BS14" s="29">
        <v>3</v>
      </c>
      <c r="BT14" s="29">
        <v>5</v>
      </c>
      <c r="BU14" s="29">
        <v>12</v>
      </c>
      <c r="BV14" s="29">
        <v>14</v>
      </c>
      <c r="BW14" s="29">
        <v>3</v>
      </c>
      <c r="BX14" s="29">
        <v>5</v>
      </c>
      <c r="BY14" s="29">
        <v>4</v>
      </c>
      <c r="BZ14" s="29">
        <v>13</v>
      </c>
      <c r="CA14" s="29">
        <v>19</v>
      </c>
      <c r="CB14" s="29">
        <v>14</v>
      </c>
      <c r="CC14" s="49">
        <v>1</v>
      </c>
      <c r="CD14" s="29">
        <v>1</v>
      </c>
      <c r="CE14" s="29">
        <v>5</v>
      </c>
      <c r="CF14" s="30">
        <v>1</v>
      </c>
      <c r="CG14" s="29">
        <v>3</v>
      </c>
      <c r="CH14" s="29">
        <v>1</v>
      </c>
      <c r="CI14" s="29">
        <v>10</v>
      </c>
      <c r="CJ14" s="29">
        <v>3</v>
      </c>
      <c r="CK14" s="30">
        <v>8</v>
      </c>
      <c r="CL14" s="29">
        <v>1</v>
      </c>
      <c r="CM14" s="29">
        <v>4</v>
      </c>
      <c r="CN14" s="29">
        <v>20</v>
      </c>
      <c r="CO14" s="29">
        <v>57</v>
      </c>
      <c r="CP14" s="30">
        <v>1</v>
      </c>
      <c r="CQ14" s="29"/>
      <c r="CR14" s="29">
        <v>4</v>
      </c>
      <c r="CS14" s="29">
        <v>7</v>
      </c>
      <c r="CT14" s="29">
        <v>41</v>
      </c>
      <c r="CU14" s="29">
        <v>4</v>
      </c>
      <c r="CV14" s="29">
        <v>1</v>
      </c>
      <c r="CW14" s="29">
        <v>6</v>
      </c>
      <c r="CX14" s="29">
        <v>1</v>
      </c>
      <c r="CY14" s="29">
        <v>7</v>
      </c>
      <c r="CZ14" s="30">
        <v>1</v>
      </c>
      <c r="DA14" s="29">
        <v>2</v>
      </c>
      <c r="DB14" s="29">
        <v>13</v>
      </c>
      <c r="DC14" s="29">
        <v>31</v>
      </c>
      <c r="DD14" s="48">
        <v>9</v>
      </c>
      <c r="DE14" s="29">
        <v>14</v>
      </c>
      <c r="DF14" s="49">
        <v>7</v>
      </c>
      <c r="DG14" s="29">
        <v>9</v>
      </c>
      <c r="DH14" s="29">
        <v>4</v>
      </c>
      <c r="DI14" s="9"/>
      <c r="DJ14" s="9"/>
      <c r="DR14" s="2" t="s">
        <v>336</v>
      </c>
      <c r="DS14" s="11">
        <f t="shared" si="1"/>
        <v>106</v>
      </c>
      <c r="DT14" s="2">
        <f t="shared" si="2"/>
        <v>6</v>
      </c>
      <c r="DU14" s="2">
        <f t="shared" si="0"/>
        <v>5</v>
      </c>
      <c r="DV14" s="2">
        <f t="shared" si="3"/>
        <v>9</v>
      </c>
      <c r="DW14" s="1">
        <f t="shared" si="4"/>
        <v>20</v>
      </c>
      <c r="DX14" s="15">
        <f t="shared" si="5"/>
        <v>0.18867924528301888</v>
      </c>
    </row>
    <row r="15" spans="1:136" ht="13.8">
      <c r="A15" s="2" t="s">
        <v>337</v>
      </c>
      <c r="B15" s="20">
        <v>4</v>
      </c>
      <c r="C15" s="20">
        <v>7</v>
      </c>
      <c r="D15" s="20">
        <v>29</v>
      </c>
      <c r="E15" s="20">
        <v>22</v>
      </c>
      <c r="F15" s="20">
        <v>4</v>
      </c>
      <c r="G15" s="20"/>
      <c r="H15" s="20"/>
      <c r="I15" s="20">
        <v>2</v>
      </c>
      <c r="J15" s="20">
        <v>5</v>
      </c>
      <c r="K15" s="26">
        <v>2</v>
      </c>
      <c r="L15" s="20">
        <v>2</v>
      </c>
      <c r="M15" s="26">
        <v>9</v>
      </c>
      <c r="N15" s="20">
        <v>43</v>
      </c>
      <c r="O15" s="20">
        <v>10</v>
      </c>
      <c r="P15" s="20">
        <v>5</v>
      </c>
      <c r="Q15" s="20"/>
      <c r="R15" s="20">
        <v>19</v>
      </c>
      <c r="S15" s="20">
        <v>3</v>
      </c>
      <c r="T15" s="20">
        <v>49</v>
      </c>
      <c r="U15" s="20">
        <v>17</v>
      </c>
      <c r="V15" s="20">
        <v>2</v>
      </c>
      <c r="W15" s="20">
        <v>2</v>
      </c>
      <c r="X15" s="20">
        <v>33</v>
      </c>
      <c r="Y15" s="20">
        <v>1</v>
      </c>
      <c r="Z15" s="20"/>
      <c r="AA15" s="20">
        <v>30</v>
      </c>
      <c r="AB15" s="20">
        <v>3</v>
      </c>
      <c r="AC15" s="20">
        <v>1</v>
      </c>
      <c r="AD15" s="20">
        <v>5</v>
      </c>
      <c r="AE15" s="20">
        <v>3</v>
      </c>
      <c r="AF15" s="20">
        <v>34</v>
      </c>
      <c r="AG15" s="20">
        <v>21</v>
      </c>
      <c r="AH15" s="20">
        <v>5</v>
      </c>
      <c r="AI15" s="20">
        <v>4</v>
      </c>
      <c r="AJ15" s="25">
        <v>21</v>
      </c>
      <c r="AK15" s="20">
        <v>11</v>
      </c>
      <c r="AL15" s="27">
        <v>7</v>
      </c>
      <c r="AM15" s="20">
        <v>9</v>
      </c>
      <c r="AN15" s="20">
        <v>43</v>
      </c>
      <c r="AO15" s="20">
        <v>2</v>
      </c>
      <c r="AP15" s="20">
        <v>24</v>
      </c>
      <c r="AQ15" s="25">
        <v>2</v>
      </c>
      <c r="AR15" s="20">
        <v>50</v>
      </c>
      <c r="AS15" s="26">
        <v>7</v>
      </c>
      <c r="AT15" s="25">
        <v>21</v>
      </c>
      <c r="AU15" s="20">
        <v>21</v>
      </c>
      <c r="AV15" s="20">
        <v>8</v>
      </c>
      <c r="AW15" s="20">
        <v>59</v>
      </c>
      <c r="AX15" s="26">
        <v>1</v>
      </c>
      <c r="AY15" s="20">
        <v>3</v>
      </c>
      <c r="AZ15" s="26">
        <v>6</v>
      </c>
      <c r="BA15" s="20">
        <v>12</v>
      </c>
      <c r="BB15" s="30">
        <v>27</v>
      </c>
      <c r="BC15" s="49">
        <v>19</v>
      </c>
      <c r="BD15" s="30">
        <v>2</v>
      </c>
      <c r="BE15" s="30">
        <v>6</v>
      </c>
      <c r="BF15" s="30">
        <v>2</v>
      </c>
      <c r="BG15" s="30">
        <v>2</v>
      </c>
      <c r="BH15" s="28">
        <v>16</v>
      </c>
      <c r="BI15" s="29">
        <v>22</v>
      </c>
      <c r="BJ15" s="29">
        <v>23</v>
      </c>
      <c r="BK15" s="48">
        <v>20</v>
      </c>
      <c r="BL15" s="29">
        <v>6</v>
      </c>
      <c r="BM15" s="29">
        <v>3</v>
      </c>
      <c r="BN15" s="29">
        <v>5</v>
      </c>
      <c r="BO15" s="29">
        <v>46</v>
      </c>
      <c r="BP15" s="29">
        <v>88</v>
      </c>
      <c r="BQ15" s="29">
        <v>2</v>
      </c>
      <c r="BR15" s="29">
        <v>17</v>
      </c>
      <c r="BS15" s="29">
        <v>5</v>
      </c>
      <c r="BT15" s="29">
        <v>13</v>
      </c>
      <c r="BU15" s="29">
        <v>22</v>
      </c>
      <c r="BV15" s="29">
        <v>36</v>
      </c>
      <c r="BW15" s="29">
        <v>8</v>
      </c>
      <c r="BX15" s="29">
        <v>17</v>
      </c>
      <c r="BY15" s="29">
        <v>27</v>
      </c>
      <c r="BZ15" s="29">
        <v>9</v>
      </c>
      <c r="CA15" s="29">
        <v>77</v>
      </c>
      <c r="CB15" s="29">
        <v>2</v>
      </c>
      <c r="CC15" s="48">
        <v>1</v>
      </c>
      <c r="CD15" s="30">
        <v>27</v>
      </c>
      <c r="CE15" s="29">
        <v>1</v>
      </c>
      <c r="CF15" s="30">
        <v>7</v>
      </c>
      <c r="CG15" s="29">
        <v>72</v>
      </c>
      <c r="CH15" s="29">
        <v>1</v>
      </c>
      <c r="CI15" s="29">
        <v>2</v>
      </c>
      <c r="CJ15" s="29">
        <v>61</v>
      </c>
      <c r="CK15" s="29">
        <v>26</v>
      </c>
      <c r="CL15" s="29">
        <v>59</v>
      </c>
      <c r="CM15" s="29">
        <v>41</v>
      </c>
      <c r="CN15" s="29">
        <v>3</v>
      </c>
      <c r="CO15" s="29">
        <v>9</v>
      </c>
      <c r="CP15" s="29">
        <v>11</v>
      </c>
      <c r="CQ15" s="29"/>
      <c r="CR15" s="29">
        <v>4</v>
      </c>
      <c r="CS15" s="30">
        <v>22</v>
      </c>
      <c r="CT15" s="30">
        <v>1</v>
      </c>
      <c r="CU15" s="29">
        <v>9</v>
      </c>
      <c r="CV15" s="29">
        <v>1</v>
      </c>
      <c r="CW15" s="29">
        <v>2</v>
      </c>
      <c r="CX15" s="30">
        <v>1</v>
      </c>
      <c r="CY15" s="98"/>
      <c r="CZ15" s="29">
        <v>1</v>
      </c>
      <c r="DA15" s="29">
        <v>2</v>
      </c>
      <c r="DB15" s="29">
        <v>8</v>
      </c>
      <c r="DC15" s="29">
        <v>26</v>
      </c>
      <c r="DD15" s="48">
        <v>5</v>
      </c>
      <c r="DE15" s="29">
        <v>2</v>
      </c>
      <c r="DF15" s="49">
        <v>31</v>
      </c>
      <c r="DG15" s="29">
        <v>7</v>
      </c>
      <c r="DH15" s="29">
        <v>15</v>
      </c>
      <c r="DI15" s="9"/>
      <c r="DJ15" s="9"/>
      <c r="DR15" s="2" t="s">
        <v>338</v>
      </c>
      <c r="DS15" s="11">
        <f t="shared" si="1"/>
        <v>105</v>
      </c>
      <c r="DT15" s="2">
        <f t="shared" si="2"/>
        <v>16</v>
      </c>
      <c r="DU15" s="2">
        <f t="shared" si="0"/>
        <v>6</v>
      </c>
      <c r="DV15" s="2">
        <f>COUNTIF(B15:DH15,"4")</f>
        <v>4</v>
      </c>
      <c r="DW15" s="1">
        <f>SUM(DT15:DV15)</f>
        <v>26</v>
      </c>
      <c r="DX15" s="15">
        <f t="shared" si="5"/>
        <v>0.24761904761904763</v>
      </c>
    </row>
    <row r="16" spans="1:136" ht="13.8">
      <c r="A16" s="2"/>
      <c r="B16" s="7" t="s">
        <v>15</v>
      </c>
      <c r="C16" s="7" t="s">
        <v>15</v>
      </c>
      <c r="D16" s="7" t="s">
        <v>15</v>
      </c>
      <c r="E16" s="7" t="s">
        <v>15</v>
      </c>
      <c r="H16" s="7" t="s">
        <v>15</v>
      </c>
      <c r="I16" s="7" t="s">
        <v>15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7" t="s">
        <v>15</v>
      </c>
      <c r="P16" s="7" t="s">
        <v>15</v>
      </c>
      <c r="R16" s="7" t="s">
        <v>15</v>
      </c>
      <c r="S16" s="7" t="s">
        <v>15</v>
      </c>
      <c r="T16" s="7" t="s">
        <v>195</v>
      </c>
      <c r="U16" s="7" t="s">
        <v>195</v>
      </c>
      <c r="V16" s="7" t="s">
        <v>195</v>
      </c>
      <c r="W16" s="7" t="s">
        <v>195</v>
      </c>
      <c r="X16" s="7" t="s">
        <v>195</v>
      </c>
      <c r="Y16" s="7" t="s">
        <v>195</v>
      </c>
      <c r="Z16" s="7" t="s">
        <v>195</v>
      </c>
      <c r="AA16" s="7" t="s">
        <v>195</v>
      </c>
      <c r="AC16" s="7" t="s">
        <v>195</v>
      </c>
      <c r="AD16" s="7" t="s">
        <v>195</v>
      </c>
      <c r="AE16" s="7" t="s">
        <v>195</v>
      </c>
      <c r="AF16" s="7" t="s">
        <v>195</v>
      </c>
      <c r="AG16" s="7" t="s">
        <v>195</v>
      </c>
      <c r="AH16" s="7" t="s">
        <v>195</v>
      </c>
      <c r="AI16" s="7" t="s">
        <v>195</v>
      </c>
      <c r="AJ16" s="7" t="s">
        <v>195</v>
      </c>
      <c r="AK16" s="7" t="s">
        <v>15</v>
      </c>
      <c r="AL16" s="7" t="s">
        <v>15</v>
      </c>
      <c r="AM16" s="7" t="s">
        <v>15</v>
      </c>
      <c r="AN16" s="7" t="s">
        <v>15</v>
      </c>
      <c r="AO16" s="7" t="s">
        <v>15</v>
      </c>
      <c r="AP16" s="7" t="s">
        <v>15</v>
      </c>
      <c r="AQ16" s="7" t="s">
        <v>15</v>
      </c>
      <c r="AR16" s="7" t="s">
        <v>15</v>
      </c>
      <c r="AS16" s="7" t="s">
        <v>15</v>
      </c>
      <c r="AT16" s="7" t="s">
        <v>15</v>
      </c>
      <c r="AU16" s="7" t="s">
        <v>15</v>
      </c>
      <c r="AV16" s="7" t="s">
        <v>15</v>
      </c>
      <c r="AW16" s="7" t="s">
        <v>195</v>
      </c>
      <c r="AX16" s="7" t="s">
        <v>195</v>
      </c>
      <c r="AY16" s="7" t="s">
        <v>195</v>
      </c>
      <c r="AZ16" s="7" t="s">
        <v>195</v>
      </c>
      <c r="BA16" s="7" t="s">
        <v>195</v>
      </c>
      <c r="BB16" s="7" t="s">
        <v>195</v>
      </c>
      <c r="BC16" s="7" t="s">
        <v>195</v>
      </c>
      <c r="BD16" s="7" t="s">
        <v>195</v>
      </c>
      <c r="BE16" s="7" t="s">
        <v>14</v>
      </c>
      <c r="BF16" s="7" t="s">
        <v>14</v>
      </c>
      <c r="BG16" s="7" t="s">
        <v>14</v>
      </c>
      <c r="BH16" s="7" t="s">
        <v>14</v>
      </c>
      <c r="BI16" s="7" t="s">
        <v>14</v>
      </c>
      <c r="BJ16" s="7" t="s">
        <v>14</v>
      </c>
      <c r="BK16" s="7" t="s">
        <v>14</v>
      </c>
      <c r="BL16" s="7" t="s">
        <v>14</v>
      </c>
      <c r="BM16" s="7" t="s">
        <v>196</v>
      </c>
      <c r="BN16" s="7" t="s">
        <v>196</v>
      </c>
      <c r="BO16" s="7" t="s">
        <v>196</v>
      </c>
      <c r="BP16" s="7" t="s">
        <v>196</v>
      </c>
      <c r="BQ16" s="7" t="s">
        <v>196</v>
      </c>
      <c r="BR16" s="7" t="s">
        <v>196</v>
      </c>
      <c r="BS16" s="7" t="s">
        <v>196</v>
      </c>
      <c r="BT16" s="7" t="s">
        <v>196</v>
      </c>
      <c r="BU16" s="7" t="s">
        <v>196</v>
      </c>
      <c r="BV16" s="7" t="s">
        <v>196</v>
      </c>
      <c r="BW16" s="7" t="s">
        <v>196</v>
      </c>
      <c r="BX16" s="7" t="s">
        <v>196</v>
      </c>
      <c r="BY16" s="7" t="s">
        <v>195</v>
      </c>
      <c r="BZ16" s="7" t="s">
        <v>195</v>
      </c>
      <c r="CA16" s="7" t="s">
        <v>195</v>
      </c>
      <c r="CB16" s="7" t="s">
        <v>195</v>
      </c>
      <c r="CC16" s="7" t="s">
        <v>195</v>
      </c>
      <c r="CD16" s="7" t="s">
        <v>195</v>
      </c>
      <c r="CE16" s="7" t="s">
        <v>195</v>
      </c>
      <c r="CF16" s="7" t="s">
        <v>195</v>
      </c>
      <c r="CG16" s="7" t="s">
        <v>195</v>
      </c>
      <c r="CH16" s="21" t="s">
        <v>22</v>
      </c>
      <c r="CI16" s="21" t="s">
        <v>22</v>
      </c>
      <c r="CJ16" s="21" t="s">
        <v>22</v>
      </c>
      <c r="CK16" s="21" t="s">
        <v>22</v>
      </c>
      <c r="CL16" s="21" t="s">
        <v>22</v>
      </c>
      <c r="CM16" s="21" t="s">
        <v>22</v>
      </c>
      <c r="CN16" s="21" t="s">
        <v>22</v>
      </c>
      <c r="CO16" s="21" t="s">
        <v>22</v>
      </c>
      <c r="CP16" s="21" t="s">
        <v>22</v>
      </c>
      <c r="CQ16" s="21" t="s">
        <v>22</v>
      </c>
      <c r="CR16" s="9"/>
      <c r="CS16" s="21" t="s">
        <v>22</v>
      </c>
      <c r="CT16" s="21" t="s">
        <v>22</v>
      </c>
      <c r="CU16" s="21" t="s">
        <v>22</v>
      </c>
      <c r="CV16" s="21" t="s">
        <v>22</v>
      </c>
      <c r="CW16" s="21" t="s">
        <v>22</v>
      </c>
      <c r="CX16" s="21" t="s">
        <v>22</v>
      </c>
      <c r="CY16" s="21" t="s">
        <v>22</v>
      </c>
      <c r="CZ16" s="24" t="s">
        <v>16</v>
      </c>
      <c r="DA16" s="24" t="s">
        <v>16</v>
      </c>
      <c r="DB16" s="24" t="s">
        <v>16</v>
      </c>
      <c r="DC16" s="24" t="s">
        <v>16</v>
      </c>
      <c r="DD16" s="24" t="s">
        <v>16</v>
      </c>
      <c r="DE16" s="24" t="s">
        <v>16</v>
      </c>
      <c r="DF16" s="24" t="s">
        <v>16</v>
      </c>
      <c r="DG16" s="24" t="s">
        <v>16</v>
      </c>
      <c r="DH16" s="24" t="s">
        <v>16</v>
      </c>
      <c r="DI16" s="11">
        <f>COUNTA(B16:DH16)</f>
        <v>106</v>
      </c>
      <c r="DJ16" s="9"/>
      <c r="DT16" s="17">
        <v>2</v>
      </c>
      <c r="DU16" s="17">
        <v>3</v>
      </c>
      <c r="DV16" s="17">
        <v>4</v>
      </c>
      <c r="DX16" s="15"/>
    </row>
    <row r="17" spans="1:128" ht="13.8">
      <c r="A17" s="23" t="s">
        <v>339</v>
      </c>
      <c r="B17" s="25">
        <v>32</v>
      </c>
      <c r="C17" s="26">
        <v>1</v>
      </c>
      <c r="D17" s="37">
        <v>6</v>
      </c>
      <c r="E17" s="26">
        <v>2</v>
      </c>
      <c r="F17" s="25"/>
      <c r="G17" s="25"/>
      <c r="H17" s="25">
        <v>36</v>
      </c>
      <c r="I17" s="25">
        <v>54</v>
      </c>
      <c r="J17" s="37">
        <v>1</v>
      </c>
      <c r="K17" s="25">
        <v>1</v>
      </c>
      <c r="L17" s="25">
        <v>1</v>
      </c>
      <c r="M17" s="25">
        <v>11</v>
      </c>
      <c r="N17" s="25">
        <v>1</v>
      </c>
      <c r="O17" s="25">
        <v>1</v>
      </c>
      <c r="P17" s="25">
        <v>19</v>
      </c>
      <c r="Q17" s="25"/>
      <c r="R17" s="37">
        <v>1</v>
      </c>
      <c r="S17" s="25">
        <v>9</v>
      </c>
      <c r="T17" s="25">
        <v>15</v>
      </c>
      <c r="U17" s="25">
        <v>1</v>
      </c>
      <c r="V17" s="26">
        <v>3</v>
      </c>
      <c r="W17" s="25">
        <v>1</v>
      </c>
      <c r="X17" s="26">
        <v>3</v>
      </c>
      <c r="Y17" s="25">
        <v>3</v>
      </c>
      <c r="Z17" s="25">
        <v>4</v>
      </c>
      <c r="AA17" s="25">
        <v>23</v>
      </c>
      <c r="AB17" s="25"/>
      <c r="AC17" s="25">
        <v>1</v>
      </c>
      <c r="AD17" s="25">
        <v>1</v>
      </c>
      <c r="AE17" s="25">
        <v>8</v>
      </c>
      <c r="AF17" s="25">
        <v>33</v>
      </c>
      <c r="AG17" s="20">
        <v>8</v>
      </c>
      <c r="AH17" s="20">
        <v>3</v>
      </c>
      <c r="AI17" s="25">
        <v>3</v>
      </c>
      <c r="AJ17" s="38">
        <v>1</v>
      </c>
      <c r="AK17" s="20">
        <v>83</v>
      </c>
      <c r="AL17" s="20">
        <v>28</v>
      </c>
      <c r="AM17" s="25">
        <v>4</v>
      </c>
      <c r="AN17" s="20">
        <v>1</v>
      </c>
      <c r="AO17" s="20">
        <v>10</v>
      </c>
      <c r="AP17" s="26">
        <v>10</v>
      </c>
      <c r="AQ17" s="20">
        <v>15</v>
      </c>
      <c r="AR17" s="20">
        <v>4</v>
      </c>
      <c r="AS17" s="25">
        <v>1</v>
      </c>
      <c r="AT17" s="20">
        <v>7</v>
      </c>
      <c r="AU17" s="20">
        <v>12</v>
      </c>
      <c r="AV17" s="20">
        <v>5</v>
      </c>
      <c r="AW17" s="20">
        <v>3</v>
      </c>
      <c r="AX17" s="20">
        <v>4</v>
      </c>
      <c r="AY17" s="20">
        <v>15</v>
      </c>
      <c r="AZ17" s="20">
        <v>87</v>
      </c>
      <c r="BA17" s="26">
        <v>3</v>
      </c>
      <c r="BB17" s="20">
        <v>4</v>
      </c>
      <c r="BC17" s="20">
        <v>1</v>
      </c>
      <c r="BD17" s="25">
        <v>66</v>
      </c>
      <c r="BE17" s="20">
        <v>23</v>
      </c>
      <c r="BF17" s="20">
        <v>2</v>
      </c>
      <c r="BG17" s="20">
        <v>5</v>
      </c>
      <c r="BH17" s="20">
        <v>3</v>
      </c>
      <c r="BI17" s="20">
        <v>10</v>
      </c>
      <c r="BJ17" s="20">
        <v>5</v>
      </c>
      <c r="BK17" s="20">
        <v>1</v>
      </c>
      <c r="BL17" s="20">
        <v>3</v>
      </c>
      <c r="BM17" s="20">
        <v>2</v>
      </c>
      <c r="BN17" s="20">
        <v>1</v>
      </c>
      <c r="BO17" s="20">
        <v>13</v>
      </c>
      <c r="BP17" s="27">
        <v>18</v>
      </c>
      <c r="BQ17" s="20">
        <v>3</v>
      </c>
      <c r="BR17" s="20">
        <v>5</v>
      </c>
      <c r="BS17" s="48">
        <v>29</v>
      </c>
      <c r="BT17" s="29">
        <v>27</v>
      </c>
      <c r="BU17" s="29">
        <v>6</v>
      </c>
      <c r="BV17" s="30">
        <v>6</v>
      </c>
      <c r="BW17" s="29">
        <v>6</v>
      </c>
      <c r="BX17" s="29">
        <v>1</v>
      </c>
      <c r="BY17" s="30">
        <v>20</v>
      </c>
      <c r="BZ17" s="29">
        <v>6</v>
      </c>
      <c r="CA17" s="29">
        <v>8</v>
      </c>
      <c r="CB17" s="29">
        <v>2</v>
      </c>
      <c r="CC17" s="29">
        <v>1</v>
      </c>
      <c r="CD17" s="30">
        <v>2</v>
      </c>
      <c r="CE17" s="30">
        <v>7</v>
      </c>
      <c r="CF17" s="30">
        <v>4</v>
      </c>
      <c r="CG17" s="30">
        <v>25</v>
      </c>
      <c r="CH17" s="29">
        <v>11</v>
      </c>
      <c r="CI17" s="30">
        <v>2</v>
      </c>
      <c r="CJ17" s="30">
        <v>7</v>
      </c>
      <c r="CK17" s="30">
        <v>2</v>
      </c>
      <c r="CL17" s="29">
        <v>1</v>
      </c>
      <c r="CM17" s="29">
        <v>27</v>
      </c>
      <c r="CN17" s="29">
        <v>30</v>
      </c>
      <c r="CO17" s="29">
        <v>11</v>
      </c>
      <c r="CP17" s="29">
        <v>5</v>
      </c>
      <c r="CQ17" s="29">
        <v>41</v>
      </c>
      <c r="CR17" s="29"/>
      <c r="CS17" s="30">
        <v>9</v>
      </c>
      <c r="CT17" s="29">
        <v>33</v>
      </c>
      <c r="CU17" s="29">
        <v>4</v>
      </c>
      <c r="CV17" s="29">
        <v>8</v>
      </c>
      <c r="CW17" s="29">
        <v>1</v>
      </c>
      <c r="CX17" s="30">
        <v>2</v>
      </c>
      <c r="CY17" s="29">
        <v>2</v>
      </c>
      <c r="CZ17" s="30">
        <v>4</v>
      </c>
      <c r="DA17" s="29">
        <v>1</v>
      </c>
      <c r="DB17" s="29">
        <v>5</v>
      </c>
      <c r="DC17" s="29">
        <v>57</v>
      </c>
      <c r="DD17" s="29">
        <v>22</v>
      </c>
      <c r="DE17" s="29">
        <v>2</v>
      </c>
      <c r="DF17" s="29">
        <v>6</v>
      </c>
      <c r="DG17" s="29">
        <v>1</v>
      </c>
      <c r="DH17" s="29">
        <v>7</v>
      </c>
      <c r="DI17" s="13">
        <v>5</v>
      </c>
      <c r="DJ17" s="9"/>
      <c r="DK17" s="1"/>
      <c r="DL17" s="2">
        <v>1</v>
      </c>
      <c r="DM17" s="2">
        <f>COUNTIF(B17:DH28,"1")</f>
        <v>216</v>
      </c>
      <c r="DN17" s="2">
        <f>COUNTA(B17:DH28)</f>
        <v>1272</v>
      </c>
      <c r="DO17" s="10">
        <f>DM17/DN17</f>
        <v>0.16981132075471697</v>
      </c>
      <c r="DP17" s="1"/>
      <c r="DR17" s="2" t="s">
        <v>39</v>
      </c>
      <c r="DS17" s="11">
        <f t="shared" ref="DS17:DS28" si="6">COUNTA(B17:DH17)</f>
        <v>106</v>
      </c>
      <c r="DT17" s="2">
        <f t="shared" ref="DT17:DT28" si="7">COUNTIF(B17:DH17,"2")</f>
        <v>10</v>
      </c>
      <c r="DU17" s="2">
        <f t="shared" ref="DU17:DU28" si="8">COUNTIF(B17:DH17,"3")</f>
        <v>10</v>
      </c>
      <c r="DV17" s="2">
        <f>COUNTIF(B17:DH17,"4")</f>
        <v>8</v>
      </c>
      <c r="DW17" s="1">
        <f>SUM(DT17:DV17)</f>
        <v>28</v>
      </c>
      <c r="DX17" s="15">
        <f>DW17/DS17</f>
        <v>0.26415094339622641</v>
      </c>
    </row>
    <row r="18" spans="1:128" ht="13.8">
      <c r="A18" s="23" t="s">
        <v>40</v>
      </c>
      <c r="B18" s="25">
        <v>12</v>
      </c>
      <c r="C18" s="26">
        <v>1</v>
      </c>
      <c r="D18" s="37">
        <v>74</v>
      </c>
      <c r="E18" s="26">
        <v>15</v>
      </c>
      <c r="F18" s="25"/>
      <c r="G18" s="25"/>
      <c r="H18" s="25">
        <v>6</v>
      </c>
      <c r="I18" s="25">
        <v>1</v>
      </c>
      <c r="J18" s="37">
        <v>10</v>
      </c>
      <c r="K18" s="25">
        <v>2</v>
      </c>
      <c r="L18" s="26">
        <v>5</v>
      </c>
      <c r="M18" s="25">
        <v>21</v>
      </c>
      <c r="N18" s="25">
        <v>5</v>
      </c>
      <c r="O18" s="25">
        <v>4</v>
      </c>
      <c r="P18" s="25">
        <v>2</v>
      </c>
      <c r="Q18" s="25"/>
      <c r="R18" s="37">
        <v>1</v>
      </c>
      <c r="S18" s="25">
        <v>13</v>
      </c>
      <c r="T18" s="25">
        <v>2</v>
      </c>
      <c r="U18" s="25">
        <v>13</v>
      </c>
      <c r="V18" s="26">
        <v>5</v>
      </c>
      <c r="W18" s="25">
        <v>11</v>
      </c>
      <c r="X18" s="26">
        <v>2</v>
      </c>
      <c r="Y18" s="25">
        <v>1</v>
      </c>
      <c r="Z18" s="25">
        <v>20</v>
      </c>
      <c r="AA18" s="25">
        <v>1</v>
      </c>
      <c r="AB18" s="25"/>
      <c r="AC18" s="25">
        <v>2</v>
      </c>
      <c r="AD18" s="25">
        <v>2</v>
      </c>
      <c r="AE18" s="25">
        <v>1</v>
      </c>
      <c r="AF18" s="25">
        <v>12</v>
      </c>
      <c r="AG18" s="20">
        <v>2</v>
      </c>
      <c r="AH18" s="20">
        <v>7</v>
      </c>
      <c r="AI18" s="20">
        <v>1</v>
      </c>
      <c r="AJ18" s="38">
        <v>2</v>
      </c>
      <c r="AK18" s="20">
        <v>2</v>
      </c>
      <c r="AL18" s="25">
        <v>26</v>
      </c>
      <c r="AM18" s="20">
        <v>1</v>
      </c>
      <c r="AN18" s="20">
        <v>1</v>
      </c>
      <c r="AO18" s="20">
        <v>2</v>
      </c>
      <c r="AP18" s="20">
        <v>9</v>
      </c>
      <c r="AQ18" s="20">
        <v>89</v>
      </c>
      <c r="AR18" s="20">
        <v>1</v>
      </c>
      <c r="AS18" s="20">
        <v>5</v>
      </c>
      <c r="AT18" s="20">
        <v>3</v>
      </c>
      <c r="AU18" s="26">
        <v>25</v>
      </c>
      <c r="AV18" s="25">
        <v>1</v>
      </c>
      <c r="AW18" s="20">
        <v>32</v>
      </c>
      <c r="AX18" s="25">
        <v>1</v>
      </c>
      <c r="AY18" s="20">
        <v>28</v>
      </c>
      <c r="AZ18" s="20">
        <v>2</v>
      </c>
      <c r="BA18" s="20">
        <v>39</v>
      </c>
      <c r="BB18" s="20">
        <v>1</v>
      </c>
      <c r="BC18" s="20">
        <v>1</v>
      </c>
      <c r="BD18" s="30">
        <v>7</v>
      </c>
      <c r="BE18" s="20">
        <v>34</v>
      </c>
      <c r="BF18" s="20">
        <v>27</v>
      </c>
      <c r="BG18" s="20">
        <v>3</v>
      </c>
      <c r="BH18" s="20">
        <v>60</v>
      </c>
      <c r="BI18" s="20">
        <v>2</v>
      </c>
      <c r="BJ18" s="20">
        <v>4</v>
      </c>
      <c r="BK18" s="20">
        <v>33</v>
      </c>
      <c r="BL18" s="20">
        <v>43</v>
      </c>
      <c r="BM18" s="20">
        <v>8</v>
      </c>
      <c r="BN18" s="20">
        <v>7</v>
      </c>
      <c r="BO18" s="20">
        <v>12</v>
      </c>
      <c r="BP18" s="27">
        <v>9</v>
      </c>
      <c r="BQ18" s="20">
        <v>11</v>
      </c>
      <c r="BR18" s="20">
        <v>16</v>
      </c>
      <c r="BS18" s="48">
        <v>6</v>
      </c>
      <c r="BT18" s="29">
        <v>53</v>
      </c>
      <c r="BU18" s="29">
        <v>3</v>
      </c>
      <c r="BV18" s="29">
        <v>1</v>
      </c>
      <c r="BW18" s="30">
        <v>1</v>
      </c>
      <c r="BX18" s="29">
        <v>1</v>
      </c>
      <c r="BY18" s="29">
        <v>5</v>
      </c>
      <c r="BZ18" s="29">
        <v>2</v>
      </c>
      <c r="CA18" s="29">
        <v>1</v>
      </c>
      <c r="CB18" s="29">
        <v>2</v>
      </c>
      <c r="CC18" s="29">
        <v>1</v>
      </c>
      <c r="CD18" s="29">
        <v>4</v>
      </c>
      <c r="CE18" s="29">
        <v>1</v>
      </c>
      <c r="CF18" s="29">
        <v>10</v>
      </c>
      <c r="CG18" s="29">
        <v>4</v>
      </c>
      <c r="CH18" s="29">
        <v>5</v>
      </c>
      <c r="CI18" s="29">
        <v>21</v>
      </c>
      <c r="CJ18" s="30">
        <v>4</v>
      </c>
      <c r="CK18" s="30">
        <v>6</v>
      </c>
      <c r="CL18" s="29">
        <v>5</v>
      </c>
      <c r="CM18" s="29">
        <v>5</v>
      </c>
      <c r="CN18" s="30">
        <v>23</v>
      </c>
      <c r="CO18" s="30">
        <v>6</v>
      </c>
      <c r="CP18" s="29">
        <v>1</v>
      </c>
      <c r="CQ18" s="30">
        <v>2</v>
      </c>
      <c r="CR18" s="30"/>
      <c r="CS18" s="30">
        <v>1</v>
      </c>
      <c r="CT18" s="30">
        <v>1</v>
      </c>
      <c r="CU18" s="30">
        <v>5</v>
      </c>
      <c r="CV18" s="29">
        <v>1</v>
      </c>
      <c r="CW18" s="29">
        <v>28</v>
      </c>
      <c r="CX18" s="30">
        <v>1</v>
      </c>
      <c r="CY18" s="30">
        <v>2</v>
      </c>
      <c r="CZ18" s="29">
        <v>9</v>
      </c>
      <c r="DA18" s="29">
        <v>5</v>
      </c>
      <c r="DB18" s="29">
        <v>9</v>
      </c>
      <c r="DC18" s="29">
        <v>7</v>
      </c>
      <c r="DD18" s="29">
        <v>4</v>
      </c>
      <c r="DE18" s="29">
        <v>32</v>
      </c>
      <c r="DF18" s="29">
        <v>3</v>
      </c>
      <c r="DG18" s="29">
        <v>37</v>
      </c>
      <c r="DH18" s="30">
        <v>14</v>
      </c>
      <c r="DI18" s="9"/>
      <c r="DJ18" s="9"/>
      <c r="DK18" s="1"/>
      <c r="DL18" s="2">
        <v>2</v>
      </c>
      <c r="DM18" s="2">
        <f>COUNTIF(B17:DH28,"2")</f>
        <v>132</v>
      </c>
      <c r="DN18" s="2">
        <f>DN17</f>
        <v>1272</v>
      </c>
      <c r="DO18" s="10">
        <f>DM18/DN18</f>
        <v>0.10377358490566038</v>
      </c>
      <c r="DP18" s="1"/>
      <c r="DR18" s="2" t="s">
        <v>40</v>
      </c>
      <c r="DS18" s="11">
        <f t="shared" si="6"/>
        <v>106</v>
      </c>
      <c r="DT18" s="2">
        <f t="shared" si="7"/>
        <v>16</v>
      </c>
      <c r="DU18" s="2">
        <f t="shared" si="8"/>
        <v>4</v>
      </c>
      <c r="DV18" s="2">
        <f t="shared" ref="DV18:DV28" si="9">COUNTIF(B18:DH18,"4")</f>
        <v>6</v>
      </c>
      <c r="DW18" s="1">
        <f t="shared" ref="DW18:DW27" si="10">SUM(DT18:DV18)</f>
        <v>26</v>
      </c>
      <c r="DX18" s="15">
        <f t="shared" ref="DX18:DX28" si="11">DW18/DS18</f>
        <v>0.24528301886792453</v>
      </c>
    </row>
    <row r="19" spans="1:128" ht="13.8">
      <c r="A19" s="23" t="s">
        <v>340</v>
      </c>
      <c r="B19" s="25">
        <v>3</v>
      </c>
      <c r="C19" s="26">
        <v>5</v>
      </c>
      <c r="D19" s="37">
        <v>7</v>
      </c>
      <c r="E19" s="25">
        <v>8</v>
      </c>
      <c r="F19" s="25"/>
      <c r="G19" s="25"/>
      <c r="H19" s="25">
        <v>1</v>
      </c>
      <c r="I19" s="25">
        <v>2</v>
      </c>
      <c r="J19" s="37">
        <v>6</v>
      </c>
      <c r="K19" s="25">
        <v>18</v>
      </c>
      <c r="L19" s="25">
        <v>3</v>
      </c>
      <c r="M19" s="25">
        <v>28</v>
      </c>
      <c r="N19" s="25">
        <v>12</v>
      </c>
      <c r="O19" s="25">
        <v>6</v>
      </c>
      <c r="P19" s="25">
        <v>12</v>
      </c>
      <c r="Q19" s="25"/>
      <c r="R19" s="37">
        <v>27</v>
      </c>
      <c r="S19" s="25">
        <v>3</v>
      </c>
      <c r="T19" s="25">
        <v>9</v>
      </c>
      <c r="U19" s="25">
        <v>2</v>
      </c>
      <c r="V19" s="25">
        <v>19</v>
      </c>
      <c r="W19" s="25">
        <v>35</v>
      </c>
      <c r="X19" s="26">
        <v>5</v>
      </c>
      <c r="Y19" s="25">
        <v>2</v>
      </c>
      <c r="Z19" s="25">
        <v>2</v>
      </c>
      <c r="AA19" s="25">
        <v>1</v>
      </c>
      <c r="AB19" s="25"/>
      <c r="AC19" s="25">
        <v>4</v>
      </c>
      <c r="AD19" s="25">
        <v>2</v>
      </c>
      <c r="AE19" s="25">
        <v>2</v>
      </c>
      <c r="AF19" s="25">
        <v>1</v>
      </c>
      <c r="AG19" s="20">
        <v>6</v>
      </c>
      <c r="AH19" s="25">
        <v>56</v>
      </c>
      <c r="AI19" s="20">
        <v>1</v>
      </c>
      <c r="AJ19" s="38">
        <v>2</v>
      </c>
      <c r="AK19" s="20">
        <v>12</v>
      </c>
      <c r="AL19" s="20">
        <v>65</v>
      </c>
      <c r="AM19" s="20">
        <v>1</v>
      </c>
      <c r="AN19" s="26">
        <v>5</v>
      </c>
      <c r="AO19" s="20">
        <v>5</v>
      </c>
      <c r="AP19" s="20">
        <v>1</v>
      </c>
      <c r="AQ19" s="20">
        <v>15</v>
      </c>
      <c r="AR19" s="20">
        <v>2</v>
      </c>
      <c r="AS19" s="20">
        <v>3</v>
      </c>
      <c r="AT19" s="20">
        <v>46</v>
      </c>
      <c r="AU19" s="20">
        <v>10</v>
      </c>
      <c r="AV19" s="25">
        <v>1</v>
      </c>
      <c r="AW19" s="26">
        <v>41</v>
      </c>
      <c r="AX19" s="20">
        <v>30</v>
      </c>
      <c r="AY19" s="20">
        <v>2</v>
      </c>
      <c r="AZ19" s="20">
        <v>14</v>
      </c>
      <c r="BA19" s="20">
        <v>60</v>
      </c>
      <c r="BB19" s="20">
        <v>4</v>
      </c>
      <c r="BC19" s="20">
        <v>7</v>
      </c>
      <c r="BD19" s="30">
        <v>11</v>
      </c>
      <c r="BE19" s="20">
        <v>80</v>
      </c>
      <c r="BF19" s="20">
        <v>5</v>
      </c>
      <c r="BG19" s="20">
        <v>1</v>
      </c>
      <c r="BH19" s="20">
        <v>6</v>
      </c>
      <c r="BI19" s="20">
        <v>2</v>
      </c>
      <c r="BJ19" s="20">
        <v>14</v>
      </c>
      <c r="BK19" s="20">
        <v>13</v>
      </c>
      <c r="BL19" s="20">
        <v>38</v>
      </c>
      <c r="BM19" s="20">
        <v>32</v>
      </c>
      <c r="BN19" s="20">
        <v>11</v>
      </c>
      <c r="BO19" s="20">
        <v>2</v>
      </c>
      <c r="BP19" s="27">
        <v>11</v>
      </c>
      <c r="BQ19" s="20">
        <v>1</v>
      </c>
      <c r="BR19" s="20">
        <v>20</v>
      </c>
      <c r="BS19" s="48">
        <v>1</v>
      </c>
      <c r="BT19" s="29">
        <v>2</v>
      </c>
      <c r="BU19" s="29">
        <v>26</v>
      </c>
      <c r="BV19" s="29">
        <v>14</v>
      </c>
      <c r="BW19" s="29">
        <v>5</v>
      </c>
      <c r="BX19" s="30">
        <v>7</v>
      </c>
      <c r="BY19" s="29">
        <v>1</v>
      </c>
      <c r="BZ19" s="29">
        <v>2</v>
      </c>
      <c r="CA19" s="29">
        <v>11</v>
      </c>
      <c r="CB19" s="29">
        <v>7</v>
      </c>
      <c r="CC19" s="29">
        <v>12</v>
      </c>
      <c r="CD19" s="29">
        <v>1</v>
      </c>
      <c r="CE19" s="29">
        <v>36</v>
      </c>
      <c r="CF19" s="29">
        <v>3</v>
      </c>
      <c r="CG19" s="29">
        <v>23</v>
      </c>
      <c r="CH19" s="29">
        <v>2</v>
      </c>
      <c r="CI19" s="30">
        <v>1</v>
      </c>
      <c r="CJ19" s="30">
        <v>1</v>
      </c>
      <c r="CK19" s="29">
        <v>3</v>
      </c>
      <c r="CL19" s="30">
        <v>2</v>
      </c>
      <c r="CM19" s="30">
        <v>3</v>
      </c>
      <c r="CN19" s="29">
        <v>1</v>
      </c>
      <c r="CO19" s="29">
        <v>4</v>
      </c>
      <c r="CP19" s="30">
        <v>28</v>
      </c>
      <c r="CQ19" s="30">
        <v>11</v>
      </c>
      <c r="CR19" s="30"/>
      <c r="CS19" s="29">
        <v>6</v>
      </c>
      <c r="CT19" s="29">
        <v>20</v>
      </c>
      <c r="CU19" s="30">
        <v>3</v>
      </c>
      <c r="CV19" s="30">
        <v>31</v>
      </c>
      <c r="CW19" s="30">
        <v>1</v>
      </c>
      <c r="CX19" s="29">
        <v>20</v>
      </c>
      <c r="CY19" s="29">
        <v>4</v>
      </c>
      <c r="CZ19" s="30">
        <v>1</v>
      </c>
      <c r="DA19" s="29">
        <v>2</v>
      </c>
      <c r="DB19" s="29">
        <v>4</v>
      </c>
      <c r="DC19" s="29">
        <v>11</v>
      </c>
      <c r="DD19" s="29">
        <v>1</v>
      </c>
      <c r="DE19" s="29">
        <v>24</v>
      </c>
      <c r="DF19" s="29">
        <v>25</v>
      </c>
      <c r="DG19" s="30">
        <v>10</v>
      </c>
      <c r="DH19" s="29">
        <v>4</v>
      </c>
      <c r="DI19" s="9"/>
      <c r="DJ19" s="9"/>
      <c r="DK19" s="1"/>
      <c r="DL19" s="2">
        <v>3</v>
      </c>
      <c r="DM19" s="2">
        <f>COUNTIF(B17:DH28,"3")</f>
        <v>98</v>
      </c>
      <c r="DN19" s="2">
        <f>DN18</f>
        <v>1272</v>
      </c>
      <c r="DO19" s="10">
        <f>DM19/DN19</f>
        <v>7.7044025157232701E-2</v>
      </c>
      <c r="DP19" s="1"/>
      <c r="DR19" s="2" t="s">
        <v>41</v>
      </c>
      <c r="DS19" s="11">
        <f t="shared" si="6"/>
        <v>106</v>
      </c>
      <c r="DT19" s="2">
        <f t="shared" si="7"/>
        <v>16</v>
      </c>
      <c r="DU19" s="2">
        <f t="shared" si="8"/>
        <v>8</v>
      </c>
      <c r="DV19" s="2">
        <f t="shared" si="9"/>
        <v>6</v>
      </c>
      <c r="DW19" s="1">
        <f t="shared" si="10"/>
        <v>30</v>
      </c>
      <c r="DX19" s="15">
        <f t="shared" si="11"/>
        <v>0.28301886792452829</v>
      </c>
    </row>
    <row r="20" spans="1:128" ht="13.8">
      <c r="A20" s="23" t="s">
        <v>341</v>
      </c>
      <c r="B20" s="25">
        <v>2</v>
      </c>
      <c r="C20" s="26">
        <v>18</v>
      </c>
      <c r="D20" s="37">
        <v>7</v>
      </c>
      <c r="E20" s="26">
        <v>18</v>
      </c>
      <c r="F20" s="25"/>
      <c r="G20" s="25"/>
      <c r="H20" s="25">
        <v>28</v>
      </c>
      <c r="I20" s="25">
        <v>15</v>
      </c>
      <c r="J20" s="37">
        <v>1</v>
      </c>
      <c r="K20" s="25">
        <v>1</v>
      </c>
      <c r="L20" s="25">
        <v>2</v>
      </c>
      <c r="M20" s="25">
        <v>34</v>
      </c>
      <c r="N20" s="25">
        <v>2</v>
      </c>
      <c r="O20" s="25">
        <v>25</v>
      </c>
      <c r="P20" s="25">
        <v>18</v>
      </c>
      <c r="Q20" s="25"/>
      <c r="R20" s="37">
        <v>77</v>
      </c>
      <c r="S20" s="25">
        <v>58</v>
      </c>
      <c r="T20" s="25">
        <v>27</v>
      </c>
      <c r="U20" s="25">
        <v>2</v>
      </c>
      <c r="V20" s="26">
        <v>20</v>
      </c>
      <c r="W20" s="25">
        <v>31</v>
      </c>
      <c r="X20" s="26">
        <v>7</v>
      </c>
      <c r="Y20" s="25">
        <v>26</v>
      </c>
      <c r="Z20" s="25">
        <v>56</v>
      </c>
      <c r="AA20" s="25">
        <v>43</v>
      </c>
      <c r="AB20" s="25"/>
      <c r="AC20" s="25">
        <v>20</v>
      </c>
      <c r="AD20" s="25">
        <v>9</v>
      </c>
      <c r="AE20" s="25">
        <v>2</v>
      </c>
      <c r="AF20" s="26">
        <v>10</v>
      </c>
      <c r="AG20" s="20">
        <v>18</v>
      </c>
      <c r="AH20" s="20">
        <v>26</v>
      </c>
      <c r="AI20" s="20">
        <v>11</v>
      </c>
      <c r="AJ20" s="38">
        <v>2</v>
      </c>
      <c r="AK20" s="20">
        <v>9</v>
      </c>
      <c r="AL20" s="20">
        <v>1</v>
      </c>
      <c r="AM20" s="20">
        <v>58</v>
      </c>
      <c r="AN20" s="20">
        <v>1</v>
      </c>
      <c r="AO20" s="25">
        <v>2</v>
      </c>
      <c r="AP20" s="20">
        <v>36</v>
      </c>
      <c r="AQ20" s="20">
        <v>9</v>
      </c>
      <c r="AR20" s="20">
        <v>5</v>
      </c>
      <c r="AS20" s="20">
        <v>9</v>
      </c>
      <c r="AT20" s="20">
        <v>2</v>
      </c>
      <c r="AU20" s="20">
        <v>1</v>
      </c>
      <c r="AV20" s="20">
        <v>6</v>
      </c>
      <c r="AW20" s="20">
        <v>9</v>
      </c>
      <c r="AX20" s="20">
        <v>2</v>
      </c>
      <c r="AY20" s="20">
        <v>64</v>
      </c>
      <c r="AZ20" s="20">
        <v>18</v>
      </c>
      <c r="BA20" s="20">
        <v>2</v>
      </c>
      <c r="BB20" s="20">
        <v>22</v>
      </c>
      <c r="BC20" s="20">
        <v>7</v>
      </c>
      <c r="BD20" s="25">
        <v>15</v>
      </c>
      <c r="BE20" s="20">
        <v>19</v>
      </c>
      <c r="BF20" s="26">
        <v>54</v>
      </c>
      <c r="BG20" s="20">
        <v>23</v>
      </c>
      <c r="BH20" s="25">
        <v>21</v>
      </c>
      <c r="BI20" s="20">
        <v>2</v>
      </c>
      <c r="BJ20" s="20">
        <v>2</v>
      </c>
      <c r="BK20" s="20">
        <v>3</v>
      </c>
      <c r="BL20" s="20">
        <v>1</v>
      </c>
      <c r="BM20" s="20">
        <v>31</v>
      </c>
      <c r="BN20" s="20">
        <v>11</v>
      </c>
      <c r="BO20" s="20">
        <v>1</v>
      </c>
      <c r="BP20" s="27">
        <v>5</v>
      </c>
      <c r="BQ20" s="20">
        <v>65</v>
      </c>
      <c r="BR20" s="20">
        <v>13</v>
      </c>
      <c r="BS20" s="48">
        <v>19</v>
      </c>
      <c r="BT20" s="29">
        <v>27</v>
      </c>
      <c r="BU20" s="30">
        <v>27</v>
      </c>
      <c r="BV20" s="29">
        <v>6</v>
      </c>
      <c r="BW20" s="29">
        <v>6</v>
      </c>
      <c r="BX20" s="29">
        <v>1</v>
      </c>
      <c r="BY20" s="29">
        <v>2</v>
      </c>
      <c r="BZ20" s="29">
        <v>1</v>
      </c>
      <c r="CA20" s="29">
        <v>4</v>
      </c>
      <c r="CB20" s="29">
        <v>13</v>
      </c>
      <c r="CC20" s="29">
        <v>86</v>
      </c>
      <c r="CD20" s="29">
        <v>38</v>
      </c>
      <c r="CE20" s="29">
        <v>5</v>
      </c>
      <c r="CF20" s="29">
        <v>5</v>
      </c>
      <c r="CG20" s="30">
        <v>4</v>
      </c>
      <c r="CH20" s="30">
        <v>8</v>
      </c>
      <c r="CI20" s="29">
        <v>3</v>
      </c>
      <c r="CJ20" s="30">
        <v>11</v>
      </c>
      <c r="CK20" s="29">
        <v>4</v>
      </c>
      <c r="CL20" s="29">
        <v>2</v>
      </c>
      <c r="CM20" s="30">
        <v>4</v>
      </c>
      <c r="CN20" s="29">
        <v>3</v>
      </c>
      <c r="CO20" s="29">
        <v>3</v>
      </c>
      <c r="CP20" s="29">
        <v>37</v>
      </c>
      <c r="CQ20" s="29">
        <v>1</v>
      </c>
      <c r="CR20" s="29"/>
      <c r="CS20" s="29">
        <v>3</v>
      </c>
      <c r="CT20" s="29">
        <v>6</v>
      </c>
      <c r="CU20" s="29">
        <v>3</v>
      </c>
      <c r="CV20" s="29">
        <v>9</v>
      </c>
      <c r="CW20" s="29">
        <v>27</v>
      </c>
      <c r="CX20" s="29">
        <v>10</v>
      </c>
      <c r="CY20" s="29">
        <v>4</v>
      </c>
      <c r="CZ20" s="29">
        <v>1</v>
      </c>
      <c r="DA20" s="29">
        <v>39</v>
      </c>
      <c r="DB20" s="29">
        <v>11</v>
      </c>
      <c r="DC20" s="29">
        <v>3</v>
      </c>
      <c r="DD20" s="29">
        <v>1</v>
      </c>
      <c r="DE20" s="29">
        <v>3</v>
      </c>
      <c r="DF20" s="29">
        <v>13</v>
      </c>
      <c r="DG20" s="29">
        <v>21</v>
      </c>
      <c r="DH20" s="29">
        <v>14</v>
      </c>
      <c r="DI20" s="9"/>
      <c r="DJ20" s="9"/>
      <c r="DK20" s="1"/>
      <c r="DL20" s="2">
        <v>4</v>
      </c>
      <c r="DM20" s="2">
        <f>COUNTIF(B17:DH28,"4")</f>
        <v>77</v>
      </c>
      <c r="DN20" s="2">
        <f>DN19</f>
        <v>1272</v>
      </c>
      <c r="DO20" s="10">
        <f>DM20/DN20</f>
        <v>6.0534591194968554E-2</v>
      </c>
      <c r="DP20" s="1"/>
      <c r="DR20" s="2" t="s">
        <v>50</v>
      </c>
      <c r="DS20" s="11">
        <f t="shared" si="6"/>
        <v>106</v>
      </c>
      <c r="DT20" s="2">
        <f t="shared" si="7"/>
        <v>14</v>
      </c>
      <c r="DU20" s="2">
        <f t="shared" si="8"/>
        <v>8</v>
      </c>
      <c r="DV20" s="2">
        <f t="shared" si="9"/>
        <v>5</v>
      </c>
      <c r="DW20" s="1">
        <f t="shared" si="10"/>
        <v>27</v>
      </c>
      <c r="DX20" s="15">
        <f t="shared" si="11"/>
        <v>0.25471698113207547</v>
      </c>
    </row>
    <row r="21" spans="1:128" ht="13.8">
      <c r="A21" s="23" t="s">
        <v>328</v>
      </c>
      <c r="B21" s="25">
        <v>4</v>
      </c>
      <c r="C21" s="26">
        <v>1</v>
      </c>
      <c r="D21" s="37">
        <v>18</v>
      </c>
      <c r="E21" s="26">
        <v>9</v>
      </c>
      <c r="F21" s="25"/>
      <c r="G21" s="25"/>
      <c r="H21" s="25">
        <v>4</v>
      </c>
      <c r="I21" s="25">
        <v>17</v>
      </c>
      <c r="J21" s="37">
        <v>5</v>
      </c>
      <c r="K21" s="25">
        <v>65</v>
      </c>
      <c r="L21" s="25">
        <v>6</v>
      </c>
      <c r="M21" s="25">
        <v>22</v>
      </c>
      <c r="N21" s="25">
        <v>4</v>
      </c>
      <c r="O21" s="25">
        <v>10</v>
      </c>
      <c r="P21" s="25">
        <v>5</v>
      </c>
      <c r="Q21" s="25"/>
      <c r="R21" s="37">
        <v>1</v>
      </c>
      <c r="S21" s="25">
        <v>11</v>
      </c>
      <c r="T21" s="25">
        <v>1</v>
      </c>
      <c r="U21" s="26">
        <v>36</v>
      </c>
      <c r="V21" s="26">
        <v>1</v>
      </c>
      <c r="W21" s="25">
        <v>3</v>
      </c>
      <c r="X21" s="26">
        <v>3</v>
      </c>
      <c r="Y21" s="25">
        <v>3</v>
      </c>
      <c r="Z21" s="25">
        <v>1</v>
      </c>
      <c r="AA21" s="25">
        <v>12</v>
      </c>
      <c r="AB21" s="26"/>
      <c r="AC21" s="25">
        <v>4</v>
      </c>
      <c r="AD21" s="25">
        <v>8</v>
      </c>
      <c r="AE21" s="25">
        <v>19</v>
      </c>
      <c r="AF21" s="25">
        <v>21</v>
      </c>
      <c r="AG21" s="20">
        <v>42</v>
      </c>
      <c r="AH21" s="20">
        <v>26</v>
      </c>
      <c r="AI21" s="20">
        <v>2</v>
      </c>
      <c r="AJ21" s="20">
        <v>1</v>
      </c>
      <c r="AK21" s="20">
        <v>1</v>
      </c>
      <c r="AL21" s="25">
        <v>4</v>
      </c>
      <c r="AM21" s="20">
        <v>12</v>
      </c>
      <c r="AN21" s="25">
        <v>3</v>
      </c>
      <c r="AO21" s="20">
        <v>3</v>
      </c>
      <c r="AP21" s="20">
        <v>1</v>
      </c>
      <c r="AQ21" s="20">
        <v>2</v>
      </c>
      <c r="AR21" s="20">
        <v>3</v>
      </c>
      <c r="AS21" s="20">
        <v>47</v>
      </c>
      <c r="AT21" s="20">
        <v>29</v>
      </c>
      <c r="AU21" s="20">
        <v>6</v>
      </c>
      <c r="AV21" s="20">
        <v>26</v>
      </c>
      <c r="AW21" s="20">
        <v>13</v>
      </c>
      <c r="AX21" s="25">
        <v>3</v>
      </c>
      <c r="AY21" s="20">
        <v>4</v>
      </c>
      <c r="AZ21" s="20">
        <v>17</v>
      </c>
      <c r="BA21" s="25">
        <v>16</v>
      </c>
      <c r="BB21" s="20">
        <v>10</v>
      </c>
      <c r="BC21" s="20">
        <v>3</v>
      </c>
      <c r="BD21" s="26">
        <v>6</v>
      </c>
      <c r="BE21" s="20">
        <v>1</v>
      </c>
      <c r="BF21" s="20">
        <v>3</v>
      </c>
      <c r="BG21" s="20">
        <v>1</v>
      </c>
      <c r="BH21" s="20">
        <v>6</v>
      </c>
      <c r="BI21" s="26">
        <v>2</v>
      </c>
      <c r="BJ21" s="26">
        <v>1</v>
      </c>
      <c r="BK21" s="26">
        <v>2</v>
      </c>
      <c r="BL21" s="26">
        <v>32</v>
      </c>
      <c r="BM21" s="26">
        <v>1</v>
      </c>
      <c r="BN21" s="26">
        <v>1</v>
      </c>
      <c r="BO21" s="26">
        <v>8</v>
      </c>
      <c r="BP21" s="39">
        <v>34</v>
      </c>
      <c r="BQ21" s="26">
        <v>3</v>
      </c>
      <c r="BR21" s="26">
        <v>3</v>
      </c>
      <c r="BS21" s="48">
        <v>1</v>
      </c>
      <c r="BT21" s="29">
        <v>40</v>
      </c>
      <c r="BU21" s="29">
        <v>15</v>
      </c>
      <c r="BV21" s="29">
        <v>3</v>
      </c>
      <c r="BW21" s="29">
        <v>4</v>
      </c>
      <c r="BX21" s="30">
        <v>2</v>
      </c>
      <c r="BY21" s="29">
        <v>5</v>
      </c>
      <c r="BZ21" s="29">
        <v>1</v>
      </c>
      <c r="CA21" s="29">
        <v>16</v>
      </c>
      <c r="CB21" s="30">
        <v>18</v>
      </c>
      <c r="CC21" s="30">
        <v>6</v>
      </c>
      <c r="CD21" s="29">
        <v>6</v>
      </c>
      <c r="CE21" s="29">
        <v>13</v>
      </c>
      <c r="CF21" s="30">
        <v>31</v>
      </c>
      <c r="CG21" s="30">
        <v>1</v>
      </c>
      <c r="CH21" s="29">
        <v>1</v>
      </c>
      <c r="CI21" s="30">
        <v>8</v>
      </c>
      <c r="CJ21" s="29">
        <v>2</v>
      </c>
      <c r="CK21" s="30">
        <v>26</v>
      </c>
      <c r="CL21" s="29">
        <v>2</v>
      </c>
      <c r="CM21" s="29">
        <v>6</v>
      </c>
      <c r="CN21" s="29">
        <v>3</v>
      </c>
      <c r="CO21" s="29">
        <v>2</v>
      </c>
      <c r="CP21" s="29">
        <v>26</v>
      </c>
      <c r="CQ21" s="29">
        <v>26</v>
      </c>
      <c r="CR21" s="29"/>
      <c r="CS21" s="30">
        <v>10</v>
      </c>
      <c r="CT21" s="30">
        <v>16</v>
      </c>
      <c r="CU21" s="29">
        <v>1</v>
      </c>
      <c r="CV21" s="29">
        <v>6</v>
      </c>
      <c r="CW21" s="29">
        <v>1</v>
      </c>
      <c r="CX21" s="29">
        <v>1</v>
      </c>
      <c r="CY21" s="29">
        <v>7</v>
      </c>
      <c r="CZ21" s="29">
        <v>8</v>
      </c>
      <c r="DA21" s="29">
        <v>1</v>
      </c>
      <c r="DB21" s="30">
        <v>37</v>
      </c>
      <c r="DC21" s="30">
        <v>4</v>
      </c>
      <c r="DD21" s="30">
        <v>1</v>
      </c>
      <c r="DE21" s="30">
        <v>2</v>
      </c>
      <c r="DF21" s="29">
        <v>1</v>
      </c>
      <c r="DG21" s="29">
        <v>11</v>
      </c>
      <c r="DH21" s="29">
        <v>29</v>
      </c>
      <c r="DI21" s="9"/>
      <c r="DJ21" s="9"/>
      <c r="DK21" s="1"/>
      <c r="DL21" s="2">
        <v>5</v>
      </c>
      <c r="DM21" s="2">
        <f>COUNTIF(B17:DH29,"5")</f>
        <v>65</v>
      </c>
      <c r="DN21" s="2">
        <f>DN20</f>
        <v>1272</v>
      </c>
      <c r="DO21" s="10">
        <f>DM21/DN21</f>
        <v>5.1100628930817613E-2</v>
      </c>
      <c r="DP21" s="1"/>
      <c r="DR21" s="2" t="s">
        <v>342</v>
      </c>
      <c r="DS21" s="11">
        <f t="shared" si="6"/>
        <v>106</v>
      </c>
      <c r="DT21" s="2">
        <f>COUNTIF(B21:DH21,"2")</f>
        <v>9</v>
      </c>
      <c r="DU21" s="2">
        <f t="shared" si="8"/>
        <v>13</v>
      </c>
      <c r="DV21" s="2">
        <f t="shared" si="9"/>
        <v>8</v>
      </c>
      <c r="DW21" s="1">
        <f t="shared" si="10"/>
        <v>30</v>
      </c>
      <c r="DX21" s="15">
        <f t="shared" si="11"/>
        <v>0.28301886792452829</v>
      </c>
    </row>
    <row r="22" spans="1:128" ht="13.8">
      <c r="A22" s="22" t="s">
        <v>43</v>
      </c>
      <c r="B22" s="31">
        <v>3</v>
      </c>
      <c r="C22" s="32">
        <v>10</v>
      </c>
      <c r="D22" s="33">
        <v>69</v>
      </c>
      <c r="E22" s="32">
        <v>4</v>
      </c>
      <c r="F22" s="31"/>
      <c r="G22" s="31"/>
      <c r="H22" s="31">
        <v>21</v>
      </c>
      <c r="I22" s="31">
        <v>41</v>
      </c>
      <c r="J22" s="33">
        <v>1</v>
      </c>
      <c r="K22" s="31">
        <v>4</v>
      </c>
      <c r="L22" s="31">
        <v>5</v>
      </c>
      <c r="M22" s="31">
        <v>1</v>
      </c>
      <c r="N22" s="31">
        <v>26</v>
      </c>
      <c r="O22" s="31">
        <v>8</v>
      </c>
      <c r="P22" s="31">
        <v>33</v>
      </c>
      <c r="Q22" s="31"/>
      <c r="R22" s="33">
        <v>40</v>
      </c>
      <c r="S22" s="31">
        <v>5</v>
      </c>
      <c r="T22" s="31">
        <v>1</v>
      </c>
      <c r="U22" s="31">
        <v>2</v>
      </c>
      <c r="V22" s="32">
        <v>1</v>
      </c>
      <c r="W22" s="31">
        <v>9</v>
      </c>
      <c r="X22" s="32">
        <v>11</v>
      </c>
      <c r="Y22" s="31">
        <v>4</v>
      </c>
      <c r="Z22" s="31">
        <v>12</v>
      </c>
      <c r="AA22" s="32">
        <v>13</v>
      </c>
      <c r="AB22" s="31"/>
      <c r="AC22" s="31">
        <v>3</v>
      </c>
      <c r="AD22" s="31">
        <v>20</v>
      </c>
      <c r="AE22" s="31">
        <v>1</v>
      </c>
      <c r="AF22" s="31">
        <v>1</v>
      </c>
      <c r="AG22" s="31">
        <v>3</v>
      </c>
      <c r="AH22" s="31">
        <v>15</v>
      </c>
      <c r="AI22" s="31">
        <v>30</v>
      </c>
      <c r="AJ22" s="31">
        <v>7</v>
      </c>
      <c r="AK22" s="31">
        <v>23</v>
      </c>
      <c r="AL22" s="31">
        <v>6</v>
      </c>
      <c r="AM22" s="31">
        <v>7</v>
      </c>
      <c r="AN22" s="31">
        <v>23</v>
      </c>
      <c r="AO22" s="31">
        <v>7</v>
      </c>
      <c r="AP22" s="31">
        <v>1</v>
      </c>
      <c r="AQ22" s="31">
        <v>10</v>
      </c>
      <c r="AR22" s="31">
        <v>18</v>
      </c>
      <c r="AS22" s="31">
        <v>1</v>
      </c>
      <c r="AT22" s="31">
        <v>83</v>
      </c>
      <c r="AU22" s="31">
        <v>3</v>
      </c>
      <c r="AV22" s="31">
        <v>84</v>
      </c>
      <c r="AW22" s="31">
        <v>16</v>
      </c>
      <c r="AX22" s="31">
        <v>8</v>
      </c>
      <c r="AY22" s="31">
        <v>9</v>
      </c>
      <c r="AZ22" s="31">
        <v>5</v>
      </c>
      <c r="BA22" s="31">
        <v>9</v>
      </c>
      <c r="BB22" s="31">
        <v>1</v>
      </c>
      <c r="BC22" s="31">
        <v>4</v>
      </c>
      <c r="BD22" s="31">
        <v>4</v>
      </c>
      <c r="BE22" s="31">
        <v>12</v>
      </c>
      <c r="BF22" s="31">
        <v>3</v>
      </c>
      <c r="BG22" s="31">
        <v>3</v>
      </c>
      <c r="BH22" s="31">
        <v>33</v>
      </c>
      <c r="BI22" s="31">
        <v>8</v>
      </c>
      <c r="BJ22" s="31">
        <v>17</v>
      </c>
      <c r="BK22" s="31">
        <v>8</v>
      </c>
      <c r="BL22" s="31">
        <v>22</v>
      </c>
      <c r="BM22" s="31">
        <v>7</v>
      </c>
      <c r="BN22" s="31">
        <v>11</v>
      </c>
      <c r="BO22" s="31">
        <v>6</v>
      </c>
      <c r="BP22" s="33">
        <v>13</v>
      </c>
      <c r="BQ22" s="31">
        <v>3</v>
      </c>
      <c r="BR22" s="31">
        <v>9</v>
      </c>
      <c r="BS22" s="57">
        <v>5</v>
      </c>
      <c r="BT22" s="35">
        <v>6</v>
      </c>
      <c r="BU22" s="35">
        <v>3</v>
      </c>
      <c r="BV22" s="35">
        <v>28</v>
      </c>
      <c r="BW22" s="34">
        <v>4</v>
      </c>
      <c r="BX22" s="35">
        <v>3</v>
      </c>
      <c r="BY22" s="35">
        <v>3</v>
      </c>
      <c r="BZ22" s="35">
        <v>1</v>
      </c>
      <c r="CA22" s="35">
        <v>21</v>
      </c>
      <c r="CB22" s="35">
        <v>60</v>
      </c>
      <c r="CC22" s="34">
        <v>33</v>
      </c>
      <c r="CD22" s="35">
        <v>2</v>
      </c>
      <c r="CE22" s="35">
        <v>1</v>
      </c>
      <c r="CF22" s="35">
        <v>1</v>
      </c>
      <c r="CG22" s="35">
        <v>3</v>
      </c>
      <c r="CH22" s="34">
        <v>16</v>
      </c>
      <c r="CI22" s="35">
        <v>9</v>
      </c>
      <c r="CJ22" s="35">
        <v>1</v>
      </c>
      <c r="CK22" s="35">
        <v>10</v>
      </c>
      <c r="CL22" s="35">
        <v>5</v>
      </c>
      <c r="CM22" s="35">
        <v>10</v>
      </c>
      <c r="CN22" s="35">
        <v>8</v>
      </c>
      <c r="CO22" s="35">
        <v>10</v>
      </c>
      <c r="CP22" s="35">
        <v>2</v>
      </c>
      <c r="CQ22" s="35">
        <v>7</v>
      </c>
      <c r="CR22" s="34"/>
      <c r="CS22" s="35">
        <v>2</v>
      </c>
      <c r="CT22" s="35">
        <v>18</v>
      </c>
      <c r="CU22" s="35">
        <v>18</v>
      </c>
      <c r="CV22" s="35">
        <v>2</v>
      </c>
      <c r="CW22" s="35">
        <v>3</v>
      </c>
      <c r="CX22" s="35">
        <v>1</v>
      </c>
      <c r="CY22" s="35">
        <v>6</v>
      </c>
      <c r="CZ22" s="35">
        <v>9</v>
      </c>
      <c r="DA22" s="34">
        <v>15</v>
      </c>
      <c r="DB22" s="35">
        <v>1</v>
      </c>
      <c r="DC22" s="35">
        <v>8</v>
      </c>
      <c r="DD22" s="35">
        <v>9</v>
      </c>
      <c r="DE22" s="35">
        <v>54</v>
      </c>
      <c r="DF22" s="35">
        <v>4</v>
      </c>
      <c r="DG22" s="35">
        <v>2</v>
      </c>
      <c r="DH22" s="34">
        <v>2</v>
      </c>
      <c r="DI22" s="9"/>
      <c r="DJ22" s="9"/>
      <c r="DK22" s="1"/>
      <c r="DL22" s="1"/>
      <c r="DN22" s="1"/>
      <c r="DO22" s="1"/>
      <c r="DP22" s="1"/>
      <c r="DR22" s="2" t="s">
        <v>343</v>
      </c>
      <c r="DS22" s="11">
        <f t="shared" si="6"/>
        <v>106</v>
      </c>
      <c r="DT22" s="2">
        <f t="shared" si="7"/>
        <v>7</v>
      </c>
      <c r="DU22" s="2">
        <f t="shared" si="8"/>
        <v>12</v>
      </c>
      <c r="DV22" s="2">
        <f t="shared" si="9"/>
        <v>7</v>
      </c>
      <c r="DW22" s="1">
        <f t="shared" si="10"/>
        <v>26</v>
      </c>
      <c r="DX22" s="15">
        <f t="shared" si="11"/>
        <v>0.24528301886792453</v>
      </c>
    </row>
    <row r="23" spans="1:128" ht="13.8">
      <c r="A23" s="2" t="s">
        <v>44</v>
      </c>
      <c r="B23" s="20">
        <v>12</v>
      </c>
      <c r="C23" s="20">
        <v>2</v>
      </c>
      <c r="D23" s="27">
        <v>6</v>
      </c>
      <c r="E23" s="20">
        <v>26</v>
      </c>
      <c r="F23" s="20"/>
      <c r="G23" s="26"/>
      <c r="H23" s="20">
        <v>6</v>
      </c>
      <c r="I23" s="20">
        <v>59</v>
      </c>
      <c r="J23" s="27">
        <v>1</v>
      </c>
      <c r="K23" s="20">
        <v>13</v>
      </c>
      <c r="L23" s="20">
        <v>1</v>
      </c>
      <c r="M23" s="26">
        <v>4</v>
      </c>
      <c r="N23" s="20">
        <v>25</v>
      </c>
      <c r="O23" s="20">
        <v>3</v>
      </c>
      <c r="P23" s="20">
        <v>5</v>
      </c>
      <c r="Q23" s="20"/>
      <c r="R23" s="27">
        <v>9</v>
      </c>
      <c r="S23" s="20">
        <v>5</v>
      </c>
      <c r="T23" s="26">
        <v>8</v>
      </c>
      <c r="U23" s="20">
        <v>1</v>
      </c>
      <c r="V23" s="36">
        <v>7</v>
      </c>
      <c r="W23" s="20">
        <v>3</v>
      </c>
      <c r="X23" s="36">
        <v>1</v>
      </c>
      <c r="Y23" s="20">
        <v>12</v>
      </c>
      <c r="Z23" s="20">
        <v>17</v>
      </c>
      <c r="AA23" s="20">
        <v>33</v>
      </c>
      <c r="AB23" s="26"/>
      <c r="AC23" s="20">
        <v>2</v>
      </c>
      <c r="AD23" s="20">
        <v>6</v>
      </c>
      <c r="AE23" s="20">
        <v>1</v>
      </c>
      <c r="AF23" s="20">
        <v>10</v>
      </c>
      <c r="AG23" s="20">
        <v>13</v>
      </c>
      <c r="AH23" s="20">
        <v>2</v>
      </c>
      <c r="AI23" s="20">
        <v>7</v>
      </c>
      <c r="AJ23" s="20">
        <v>10</v>
      </c>
      <c r="AK23" s="20">
        <v>1</v>
      </c>
      <c r="AL23" s="20">
        <v>2</v>
      </c>
      <c r="AM23" s="20">
        <v>7</v>
      </c>
      <c r="AN23" s="20">
        <v>1</v>
      </c>
      <c r="AO23" s="25">
        <v>1</v>
      </c>
      <c r="AP23" s="20">
        <v>32</v>
      </c>
      <c r="AQ23" s="20">
        <v>25</v>
      </c>
      <c r="AR23" s="20">
        <v>34</v>
      </c>
      <c r="AS23" s="20">
        <v>3</v>
      </c>
      <c r="AT23" s="20">
        <v>95</v>
      </c>
      <c r="AU23" s="20">
        <v>7</v>
      </c>
      <c r="AV23" s="20">
        <v>21</v>
      </c>
      <c r="AW23" s="20">
        <v>1</v>
      </c>
      <c r="AX23" s="20">
        <v>2</v>
      </c>
      <c r="AY23" s="26">
        <v>3</v>
      </c>
      <c r="AZ23" s="20">
        <v>14</v>
      </c>
      <c r="BA23" s="20">
        <v>80</v>
      </c>
      <c r="BB23" s="20">
        <v>4</v>
      </c>
      <c r="BC23" s="26">
        <v>23</v>
      </c>
      <c r="BD23" s="30">
        <v>8</v>
      </c>
      <c r="BE23" s="20">
        <v>7</v>
      </c>
      <c r="BF23" s="20">
        <v>6</v>
      </c>
      <c r="BG23" s="20">
        <v>15</v>
      </c>
      <c r="BH23" s="26">
        <v>20</v>
      </c>
      <c r="BI23" s="26">
        <v>3</v>
      </c>
      <c r="BJ23" s="26">
        <v>4</v>
      </c>
      <c r="BK23" s="26">
        <v>48</v>
      </c>
      <c r="BL23" s="26">
        <v>11</v>
      </c>
      <c r="BM23" s="26">
        <v>28</v>
      </c>
      <c r="BN23" s="26">
        <v>9</v>
      </c>
      <c r="BO23" s="26">
        <v>8</v>
      </c>
      <c r="BP23" s="39">
        <v>20</v>
      </c>
      <c r="BQ23" s="26">
        <v>3</v>
      </c>
      <c r="BR23" s="26">
        <v>6</v>
      </c>
      <c r="BS23" s="48">
        <v>1</v>
      </c>
      <c r="BT23" s="29">
        <v>30</v>
      </c>
      <c r="BU23" s="29">
        <v>2</v>
      </c>
      <c r="BV23" s="29">
        <v>1</v>
      </c>
      <c r="BW23" s="29">
        <v>28</v>
      </c>
      <c r="BX23" s="29">
        <v>23</v>
      </c>
      <c r="BY23" s="30">
        <v>45</v>
      </c>
      <c r="BZ23" s="29">
        <v>1</v>
      </c>
      <c r="CA23" s="30">
        <v>1</v>
      </c>
      <c r="CB23" s="29">
        <v>15</v>
      </c>
      <c r="CC23" s="29">
        <v>6</v>
      </c>
      <c r="CD23" s="30">
        <v>12</v>
      </c>
      <c r="CE23" s="29">
        <v>7</v>
      </c>
      <c r="CF23" s="29">
        <v>1</v>
      </c>
      <c r="CG23" s="29">
        <v>95</v>
      </c>
      <c r="CH23" s="29">
        <v>2</v>
      </c>
      <c r="CI23" s="30">
        <v>18</v>
      </c>
      <c r="CJ23" s="30">
        <v>3</v>
      </c>
      <c r="CK23" s="30">
        <v>2</v>
      </c>
      <c r="CL23" s="30">
        <v>1</v>
      </c>
      <c r="CM23" s="29">
        <v>4</v>
      </c>
      <c r="CN23" s="30">
        <v>15</v>
      </c>
      <c r="CO23" s="29">
        <v>20</v>
      </c>
      <c r="CP23" s="29">
        <v>3</v>
      </c>
      <c r="CQ23" s="29">
        <v>4</v>
      </c>
      <c r="CR23" s="29"/>
      <c r="CS23" s="29">
        <v>1</v>
      </c>
      <c r="CT23" s="29">
        <v>1</v>
      </c>
      <c r="CU23" s="29">
        <v>5</v>
      </c>
      <c r="CV23" s="29">
        <v>9</v>
      </c>
      <c r="CW23" s="30">
        <v>5</v>
      </c>
      <c r="CX23" s="29">
        <v>6</v>
      </c>
      <c r="CY23" s="30">
        <v>9</v>
      </c>
      <c r="CZ23" s="29">
        <v>17</v>
      </c>
      <c r="DA23" s="29">
        <v>4</v>
      </c>
      <c r="DB23" s="29">
        <v>27</v>
      </c>
      <c r="DC23" s="29">
        <v>3</v>
      </c>
      <c r="DD23" s="29">
        <v>11</v>
      </c>
      <c r="DE23" s="29">
        <v>10</v>
      </c>
      <c r="DF23" s="29">
        <v>1</v>
      </c>
      <c r="DG23" s="29">
        <v>35</v>
      </c>
      <c r="DH23" s="29">
        <v>11</v>
      </c>
      <c r="DI23" s="1"/>
      <c r="DK23" s="1"/>
      <c r="DL23" s="1"/>
      <c r="DN23" s="1"/>
      <c r="DO23" s="1"/>
      <c r="DP23" s="1"/>
      <c r="DR23" s="2" t="s">
        <v>44</v>
      </c>
      <c r="DS23" s="11">
        <f t="shared" si="6"/>
        <v>106</v>
      </c>
      <c r="DT23" s="2">
        <f t="shared" si="7"/>
        <v>8</v>
      </c>
      <c r="DU23" s="2">
        <f t="shared" si="8"/>
        <v>9</v>
      </c>
      <c r="DV23" s="2">
        <f>COUNTIF(B23:DH23,"4")</f>
        <v>6</v>
      </c>
      <c r="DW23" s="1">
        <f t="shared" si="10"/>
        <v>23</v>
      </c>
      <c r="DX23" s="15">
        <f t="shared" si="11"/>
        <v>0.21698113207547171</v>
      </c>
    </row>
    <row r="24" spans="1:128" ht="13.8">
      <c r="A24" s="2" t="s">
        <v>45</v>
      </c>
      <c r="B24" s="20">
        <v>14</v>
      </c>
      <c r="C24" s="20">
        <v>1</v>
      </c>
      <c r="D24" s="27">
        <v>8</v>
      </c>
      <c r="E24" s="26">
        <v>1</v>
      </c>
      <c r="F24" s="20"/>
      <c r="G24" s="20"/>
      <c r="H24" s="20">
        <v>1</v>
      </c>
      <c r="I24" s="20">
        <v>4</v>
      </c>
      <c r="J24" s="27">
        <v>23</v>
      </c>
      <c r="K24" s="20">
        <v>18</v>
      </c>
      <c r="L24" s="20">
        <v>15</v>
      </c>
      <c r="M24" s="20">
        <v>1</v>
      </c>
      <c r="N24" s="20">
        <v>23</v>
      </c>
      <c r="O24" s="20">
        <v>1</v>
      </c>
      <c r="P24" s="20">
        <v>1</v>
      </c>
      <c r="Q24" s="20"/>
      <c r="R24" s="27">
        <v>12</v>
      </c>
      <c r="S24" s="20">
        <v>68</v>
      </c>
      <c r="T24" s="20">
        <v>3</v>
      </c>
      <c r="U24" s="20">
        <v>5</v>
      </c>
      <c r="V24" s="36">
        <v>14</v>
      </c>
      <c r="W24" s="20">
        <v>4</v>
      </c>
      <c r="X24" s="20">
        <v>1</v>
      </c>
      <c r="Y24" s="20">
        <v>1</v>
      </c>
      <c r="Z24" s="20">
        <v>1</v>
      </c>
      <c r="AA24" s="20">
        <v>4</v>
      </c>
      <c r="AB24" s="20"/>
      <c r="AC24" s="20">
        <v>45</v>
      </c>
      <c r="AD24" s="20">
        <v>4</v>
      </c>
      <c r="AE24" s="20">
        <v>4</v>
      </c>
      <c r="AF24" s="20">
        <v>3</v>
      </c>
      <c r="AG24" s="26">
        <v>16</v>
      </c>
      <c r="AH24" s="20">
        <v>20</v>
      </c>
      <c r="AI24" s="20">
        <v>12</v>
      </c>
      <c r="AJ24" s="20">
        <v>32</v>
      </c>
      <c r="AK24" s="20">
        <v>33</v>
      </c>
      <c r="AL24" s="20">
        <v>11</v>
      </c>
      <c r="AM24" s="20">
        <v>20</v>
      </c>
      <c r="AN24" s="20">
        <v>55</v>
      </c>
      <c r="AO24" s="20">
        <v>8</v>
      </c>
      <c r="AP24" s="20">
        <v>8</v>
      </c>
      <c r="AQ24" s="20">
        <v>14</v>
      </c>
      <c r="AR24" s="20">
        <v>18</v>
      </c>
      <c r="AS24" s="20">
        <v>1</v>
      </c>
      <c r="AT24" s="20">
        <v>7</v>
      </c>
      <c r="AU24" s="20">
        <v>6</v>
      </c>
      <c r="AV24" s="20">
        <v>5</v>
      </c>
      <c r="AW24" s="20">
        <v>33</v>
      </c>
      <c r="AX24" s="20">
        <v>15</v>
      </c>
      <c r="AY24" s="25">
        <v>16</v>
      </c>
      <c r="AZ24" s="25">
        <v>78</v>
      </c>
      <c r="BA24" s="20">
        <v>1</v>
      </c>
      <c r="BB24" s="20">
        <v>43</v>
      </c>
      <c r="BC24" s="20">
        <v>64</v>
      </c>
      <c r="BD24" s="30">
        <v>4</v>
      </c>
      <c r="BE24" s="20">
        <v>2</v>
      </c>
      <c r="BF24" s="26">
        <v>42</v>
      </c>
      <c r="BG24" s="20">
        <v>6</v>
      </c>
      <c r="BH24" s="20">
        <v>1</v>
      </c>
      <c r="BI24" s="20">
        <v>6</v>
      </c>
      <c r="BJ24" s="20">
        <v>31</v>
      </c>
      <c r="BK24" s="20">
        <v>5</v>
      </c>
      <c r="BL24" s="20">
        <v>7</v>
      </c>
      <c r="BM24" s="20">
        <v>4</v>
      </c>
      <c r="BN24" s="20">
        <v>3</v>
      </c>
      <c r="BO24" s="20">
        <v>1</v>
      </c>
      <c r="BP24" s="27">
        <v>5</v>
      </c>
      <c r="BQ24" s="20">
        <v>8</v>
      </c>
      <c r="BR24" s="20">
        <v>6</v>
      </c>
      <c r="BS24" s="48">
        <v>21</v>
      </c>
      <c r="BT24" s="30">
        <v>45</v>
      </c>
      <c r="BU24" s="29">
        <v>2</v>
      </c>
      <c r="BV24" s="29">
        <v>2</v>
      </c>
      <c r="BW24" s="30">
        <v>5</v>
      </c>
      <c r="BX24" s="29">
        <v>60</v>
      </c>
      <c r="BY24" s="30">
        <v>35</v>
      </c>
      <c r="BZ24" s="29">
        <v>8</v>
      </c>
      <c r="CA24" s="30">
        <v>3</v>
      </c>
      <c r="CB24" s="30">
        <v>3</v>
      </c>
      <c r="CC24" s="29">
        <v>49</v>
      </c>
      <c r="CD24" s="29">
        <v>22</v>
      </c>
      <c r="CE24" s="29">
        <v>3</v>
      </c>
      <c r="CF24" s="29">
        <v>31</v>
      </c>
      <c r="CG24" s="30">
        <v>2</v>
      </c>
      <c r="CH24" s="29">
        <v>40</v>
      </c>
      <c r="CI24" s="29">
        <v>34</v>
      </c>
      <c r="CJ24" s="29">
        <v>5</v>
      </c>
      <c r="CK24" s="29">
        <v>1</v>
      </c>
      <c r="CL24" s="29">
        <v>23</v>
      </c>
      <c r="CM24" s="30">
        <v>24</v>
      </c>
      <c r="CN24" s="29">
        <v>7</v>
      </c>
      <c r="CO24" s="30">
        <v>7</v>
      </c>
      <c r="CP24" s="30">
        <v>5</v>
      </c>
      <c r="CQ24" s="29">
        <v>8</v>
      </c>
      <c r="CR24" s="29"/>
      <c r="CS24" s="30">
        <v>19</v>
      </c>
      <c r="CT24" s="29">
        <v>2</v>
      </c>
      <c r="CU24" s="29">
        <v>4</v>
      </c>
      <c r="CV24" s="29">
        <v>1</v>
      </c>
      <c r="CW24" s="29">
        <v>9</v>
      </c>
      <c r="CX24" s="29">
        <v>4</v>
      </c>
      <c r="CY24" s="29">
        <v>9</v>
      </c>
      <c r="CZ24" s="29">
        <v>1</v>
      </c>
      <c r="DA24" s="30">
        <v>103</v>
      </c>
      <c r="DB24" s="29">
        <v>1</v>
      </c>
      <c r="DC24" s="29">
        <v>26</v>
      </c>
      <c r="DD24" s="29">
        <v>25</v>
      </c>
      <c r="DE24" s="29">
        <v>11</v>
      </c>
      <c r="DF24" s="29">
        <v>11</v>
      </c>
      <c r="DG24" s="29">
        <v>19</v>
      </c>
      <c r="DH24" s="29">
        <v>10</v>
      </c>
      <c r="DI24" s="1"/>
      <c r="DK24" s="1"/>
      <c r="DL24" s="1"/>
      <c r="DN24" s="1"/>
      <c r="DO24" s="1"/>
      <c r="DP24" s="1"/>
      <c r="DR24" s="2" t="s">
        <v>45</v>
      </c>
      <c r="DS24" s="11">
        <f t="shared" si="6"/>
        <v>106</v>
      </c>
      <c r="DT24" s="2">
        <f t="shared" si="7"/>
        <v>5</v>
      </c>
      <c r="DU24" s="2">
        <f t="shared" si="8"/>
        <v>6</v>
      </c>
      <c r="DV24" s="2">
        <f t="shared" si="9"/>
        <v>9</v>
      </c>
      <c r="DW24" s="1">
        <f t="shared" si="10"/>
        <v>20</v>
      </c>
      <c r="DX24" s="15">
        <f t="shared" si="11"/>
        <v>0.18867924528301888</v>
      </c>
    </row>
    <row r="25" spans="1:128" ht="13.8">
      <c r="A25" s="2" t="s">
        <v>46</v>
      </c>
      <c r="B25" s="20">
        <v>2</v>
      </c>
      <c r="C25" s="20">
        <v>6</v>
      </c>
      <c r="D25" s="27">
        <v>19</v>
      </c>
      <c r="E25" s="26">
        <v>13</v>
      </c>
      <c r="F25" s="20"/>
      <c r="G25" s="20"/>
      <c r="H25" s="20">
        <v>28</v>
      </c>
      <c r="I25" s="36">
        <v>1</v>
      </c>
      <c r="J25" s="27">
        <v>6</v>
      </c>
      <c r="K25" s="20">
        <v>11</v>
      </c>
      <c r="L25" s="26">
        <v>2</v>
      </c>
      <c r="M25" s="20">
        <v>12</v>
      </c>
      <c r="N25" s="20">
        <v>1</v>
      </c>
      <c r="O25" s="20">
        <v>8</v>
      </c>
      <c r="P25" s="20">
        <v>6</v>
      </c>
      <c r="Q25" s="20"/>
      <c r="R25" s="27">
        <v>24</v>
      </c>
      <c r="S25" s="20">
        <v>2</v>
      </c>
      <c r="T25" s="20">
        <v>3</v>
      </c>
      <c r="U25" s="20">
        <v>12</v>
      </c>
      <c r="V25" s="26">
        <v>5</v>
      </c>
      <c r="W25" s="25">
        <v>9</v>
      </c>
      <c r="X25" s="36">
        <v>15</v>
      </c>
      <c r="Y25" s="20">
        <v>6</v>
      </c>
      <c r="Z25" s="20">
        <v>5</v>
      </c>
      <c r="AA25" s="26">
        <v>2</v>
      </c>
      <c r="AB25" s="20"/>
      <c r="AC25" s="20">
        <v>4</v>
      </c>
      <c r="AD25" s="20">
        <v>10</v>
      </c>
      <c r="AE25" s="20">
        <v>1</v>
      </c>
      <c r="AF25" s="20">
        <v>2</v>
      </c>
      <c r="AG25" s="20">
        <v>3</v>
      </c>
      <c r="AH25" s="20">
        <v>10</v>
      </c>
      <c r="AI25" s="20">
        <v>1</v>
      </c>
      <c r="AJ25" s="20">
        <v>44</v>
      </c>
      <c r="AK25" s="25">
        <v>2</v>
      </c>
      <c r="AL25" s="26">
        <v>2</v>
      </c>
      <c r="AM25" s="25">
        <v>7</v>
      </c>
      <c r="AN25" s="20">
        <v>37</v>
      </c>
      <c r="AO25" s="26">
        <v>6</v>
      </c>
      <c r="AP25" s="20">
        <v>1</v>
      </c>
      <c r="AQ25" s="20">
        <v>4</v>
      </c>
      <c r="AR25" s="20">
        <v>7</v>
      </c>
      <c r="AS25" s="25">
        <v>79</v>
      </c>
      <c r="AT25" s="20">
        <v>5</v>
      </c>
      <c r="AU25" s="20">
        <v>2</v>
      </c>
      <c r="AV25" s="20">
        <v>9</v>
      </c>
      <c r="AW25" s="20">
        <v>1</v>
      </c>
      <c r="AX25" s="20">
        <v>4</v>
      </c>
      <c r="AY25" s="20">
        <v>3</v>
      </c>
      <c r="AZ25" s="20">
        <v>1</v>
      </c>
      <c r="BA25" s="20">
        <v>9</v>
      </c>
      <c r="BB25" s="20">
        <v>49</v>
      </c>
      <c r="BC25" s="20">
        <v>1</v>
      </c>
      <c r="BD25" s="30">
        <v>2</v>
      </c>
      <c r="BE25" s="20">
        <v>1</v>
      </c>
      <c r="BF25" s="20">
        <v>7</v>
      </c>
      <c r="BG25" s="20">
        <v>12</v>
      </c>
      <c r="BH25" s="20">
        <v>6</v>
      </c>
      <c r="BI25" s="20">
        <v>20</v>
      </c>
      <c r="BJ25" s="20">
        <v>4</v>
      </c>
      <c r="BK25" s="20">
        <v>1</v>
      </c>
      <c r="BL25" s="20">
        <v>46</v>
      </c>
      <c r="BM25" s="20">
        <v>17</v>
      </c>
      <c r="BN25" s="20">
        <v>1</v>
      </c>
      <c r="BO25" s="20">
        <v>4</v>
      </c>
      <c r="BP25" s="27">
        <v>1</v>
      </c>
      <c r="BQ25" s="20">
        <v>27</v>
      </c>
      <c r="BR25" s="20">
        <v>4</v>
      </c>
      <c r="BS25" s="48">
        <v>8</v>
      </c>
      <c r="BT25" s="29">
        <v>4</v>
      </c>
      <c r="BU25" s="29">
        <v>1</v>
      </c>
      <c r="BV25" s="29">
        <v>6</v>
      </c>
      <c r="BW25" s="30">
        <v>2</v>
      </c>
      <c r="BX25" s="29">
        <v>1</v>
      </c>
      <c r="BY25" s="29">
        <v>1</v>
      </c>
      <c r="BZ25" s="29">
        <v>4</v>
      </c>
      <c r="CA25" s="29">
        <v>1</v>
      </c>
      <c r="CB25" s="29">
        <v>20</v>
      </c>
      <c r="CC25" s="29">
        <v>1</v>
      </c>
      <c r="CD25" s="29">
        <v>3</v>
      </c>
      <c r="CE25" s="29">
        <v>1</v>
      </c>
      <c r="CF25" s="29">
        <v>19</v>
      </c>
      <c r="CG25" s="29">
        <v>12</v>
      </c>
      <c r="CH25" s="30">
        <v>2</v>
      </c>
      <c r="CI25" s="30">
        <v>8</v>
      </c>
      <c r="CJ25" s="29">
        <v>2</v>
      </c>
      <c r="CK25" s="29">
        <v>3</v>
      </c>
      <c r="CL25" s="29">
        <v>1</v>
      </c>
      <c r="CM25" s="30">
        <v>7</v>
      </c>
      <c r="CN25" s="29">
        <v>3</v>
      </c>
      <c r="CO25" s="29">
        <v>6</v>
      </c>
      <c r="CP25" s="29">
        <v>23</v>
      </c>
      <c r="CQ25" s="29">
        <v>4</v>
      </c>
      <c r="CR25" s="29"/>
      <c r="CS25" s="29">
        <v>12</v>
      </c>
      <c r="CT25" s="29">
        <v>5</v>
      </c>
      <c r="CU25" s="30">
        <v>48</v>
      </c>
      <c r="CV25" s="30">
        <v>22</v>
      </c>
      <c r="CW25" s="29">
        <v>3</v>
      </c>
      <c r="CX25" s="29">
        <v>32</v>
      </c>
      <c r="CY25" s="29">
        <v>3</v>
      </c>
      <c r="CZ25" s="29">
        <v>1</v>
      </c>
      <c r="DA25" s="29">
        <v>24</v>
      </c>
      <c r="DB25" s="29">
        <v>8</v>
      </c>
      <c r="DC25" s="29">
        <v>1</v>
      </c>
      <c r="DD25" s="29">
        <v>1</v>
      </c>
      <c r="DE25" s="29">
        <v>4</v>
      </c>
      <c r="DF25" s="29">
        <v>2</v>
      </c>
      <c r="DG25" s="29">
        <v>8</v>
      </c>
      <c r="DH25" s="29">
        <v>1</v>
      </c>
      <c r="DI25" s="1"/>
      <c r="DK25" s="1"/>
      <c r="DL25" s="1"/>
      <c r="DN25" s="1"/>
      <c r="DO25" s="1"/>
      <c r="DP25" s="1"/>
      <c r="DR25" s="2" t="s">
        <v>46</v>
      </c>
      <c r="DS25" s="11">
        <f t="shared" si="6"/>
        <v>106</v>
      </c>
      <c r="DT25" s="2">
        <f t="shared" si="7"/>
        <v>13</v>
      </c>
      <c r="DU25" s="2">
        <f t="shared" si="8"/>
        <v>8</v>
      </c>
      <c r="DV25" s="2">
        <f t="shared" si="9"/>
        <v>10</v>
      </c>
      <c r="DW25" s="1">
        <f t="shared" si="10"/>
        <v>31</v>
      </c>
      <c r="DX25" s="15">
        <f t="shared" si="11"/>
        <v>0.29245283018867924</v>
      </c>
    </row>
    <row r="26" spans="1:128" ht="13.8">
      <c r="A26" s="2" t="s">
        <v>47</v>
      </c>
      <c r="B26" s="20">
        <v>18</v>
      </c>
      <c r="C26" s="20">
        <v>2</v>
      </c>
      <c r="D26" s="27">
        <v>1</v>
      </c>
      <c r="E26" s="26">
        <v>1</v>
      </c>
      <c r="F26" s="20"/>
      <c r="G26" s="20"/>
      <c r="H26" s="20">
        <v>7</v>
      </c>
      <c r="I26" s="26">
        <v>10</v>
      </c>
      <c r="J26" s="27">
        <v>1</v>
      </c>
      <c r="K26" s="20">
        <v>37</v>
      </c>
      <c r="L26" s="20">
        <v>1</v>
      </c>
      <c r="M26" s="20">
        <v>5</v>
      </c>
      <c r="N26" s="20">
        <v>2</v>
      </c>
      <c r="O26" s="20">
        <v>10</v>
      </c>
      <c r="P26" s="20">
        <v>20</v>
      </c>
      <c r="Q26" s="20"/>
      <c r="R26" s="27">
        <v>1</v>
      </c>
      <c r="S26" s="20">
        <v>4</v>
      </c>
      <c r="T26" s="20">
        <v>9</v>
      </c>
      <c r="U26" s="20">
        <v>39</v>
      </c>
      <c r="V26" s="26">
        <v>1</v>
      </c>
      <c r="W26" s="20">
        <v>2</v>
      </c>
      <c r="X26" s="36">
        <v>5</v>
      </c>
      <c r="Y26" s="20">
        <v>22</v>
      </c>
      <c r="Z26" s="20">
        <v>6</v>
      </c>
      <c r="AA26" s="20">
        <v>26</v>
      </c>
      <c r="AB26" s="20"/>
      <c r="AC26" s="20">
        <v>2</v>
      </c>
      <c r="AD26" s="20">
        <v>2</v>
      </c>
      <c r="AE26" s="20">
        <v>15</v>
      </c>
      <c r="AF26" s="20">
        <v>15</v>
      </c>
      <c r="AG26" s="20">
        <v>3</v>
      </c>
      <c r="AH26" s="20">
        <v>2</v>
      </c>
      <c r="AI26" s="25">
        <v>1</v>
      </c>
      <c r="AJ26" s="20">
        <v>1</v>
      </c>
      <c r="AK26" s="20">
        <v>8</v>
      </c>
      <c r="AL26" s="20">
        <v>19</v>
      </c>
      <c r="AM26" s="20">
        <v>12</v>
      </c>
      <c r="AN26" s="20">
        <v>118</v>
      </c>
      <c r="AO26" s="20">
        <v>1</v>
      </c>
      <c r="AP26" s="20">
        <v>4</v>
      </c>
      <c r="AQ26" s="20">
        <v>1</v>
      </c>
      <c r="AR26" s="20">
        <v>9</v>
      </c>
      <c r="AS26" s="26">
        <v>40</v>
      </c>
      <c r="AT26" s="20">
        <v>45</v>
      </c>
      <c r="AU26" s="20">
        <v>7</v>
      </c>
      <c r="AV26" s="20">
        <v>95</v>
      </c>
      <c r="AW26" s="20">
        <v>6</v>
      </c>
      <c r="AX26" s="25">
        <v>16</v>
      </c>
      <c r="AY26" s="20">
        <v>1</v>
      </c>
      <c r="AZ26" s="20">
        <v>3</v>
      </c>
      <c r="BA26" s="25">
        <v>2</v>
      </c>
      <c r="BB26" s="25">
        <v>10</v>
      </c>
      <c r="BC26" s="20">
        <v>1</v>
      </c>
      <c r="BD26" s="30">
        <v>6</v>
      </c>
      <c r="BE26" s="20">
        <v>10</v>
      </c>
      <c r="BF26" s="20">
        <v>1</v>
      </c>
      <c r="BG26" s="20">
        <v>11</v>
      </c>
      <c r="BH26" s="20">
        <v>1</v>
      </c>
      <c r="BI26" s="20">
        <v>65</v>
      </c>
      <c r="BJ26" s="20">
        <v>16</v>
      </c>
      <c r="BK26" s="20">
        <v>4</v>
      </c>
      <c r="BL26" s="20">
        <v>4</v>
      </c>
      <c r="BM26" s="20">
        <v>8</v>
      </c>
      <c r="BN26" s="20">
        <v>3</v>
      </c>
      <c r="BO26" s="20">
        <v>4</v>
      </c>
      <c r="BP26" s="27">
        <v>20</v>
      </c>
      <c r="BQ26" s="20">
        <v>33</v>
      </c>
      <c r="BR26" s="20">
        <v>33</v>
      </c>
      <c r="BS26" s="48">
        <v>12</v>
      </c>
      <c r="BT26" s="30">
        <v>2</v>
      </c>
      <c r="BU26" s="29">
        <v>10</v>
      </c>
      <c r="BV26" s="29">
        <v>51</v>
      </c>
      <c r="BW26" s="29">
        <v>8</v>
      </c>
      <c r="BX26" s="29">
        <v>41</v>
      </c>
      <c r="BY26" s="29">
        <v>3</v>
      </c>
      <c r="BZ26" s="29">
        <v>1</v>
      </c>
      <c r="CA26" s="29">
        <v>1</v>
      </c>
      <c r="CB26" s="29">
        <v>8</v>
      </c>
      <c r="CC26" s="29">
        <v>3</v>
      </c>
      <c r="CD26" s="29">
        <v>22</v>
      </c>
      <c r="CE26" s="30">
        <v>3</v>
      </c>
      <c r="CF26" s="29">
        <v>5</v>
      </c>
      <c r="CG26" s="29">
        <v>2</v>
      </c>
      <c r="CH26" s="30">
        <v>21</v>
      </c>
      <c r="CI26" s="30">
        <v>9</v>
      </c>
      <c r="CJ26" s="29">
        <v>6</v>
      </c>
      <c r="CK26" s="29">
        <v>1</v>
      </c>
      <c r="CL26" s="29">
        <v>11</v>
      </c>
      <c r="CM26" s="30">
        <v>36</v>
      </c>
      <c r="CN26" s="29">
        <v>18</v>
      </c>
      <c r="CO26" s="30">
        <v>1</v>
      </c>
      <c r="CP26" s="29">
        <v>25</v>
      </c>
      <c r="CQ26" s="30">
        <v>3</v>
      </c>
      <c r="CR26" s="30"/>
      <c r="CS26" s="30">
        <v>4</v>
      </c>
      <c r="CT26" s="29">
        <v>21</v>
      </c>
      <c r="CU26" s="29">
        <v>42</v>
      </c>
      <c r="CV26" s="29">
        <v>10</v>
      </c>
      <c r="CW26" s="29">
        <v>20</v>
      </c>
      <c r="CX26" s="30">
        <v>6</v>
      </c>
      <c r="CY26" s="29">
        <v>2</v>
      </c>
      <c r="CZ26" s="29">
        <v>2</v>
      </c>
      <c r="DA26" s="29">
        <v>1</v>
      </c>
      <c r="DB26" s="29">
        <v>4</v>
      </c>
      <c r="DC26" s="29">
        <v>5</v>
      </c>
      <c r="DD26" s="29">
        <v>5</v>
      </c>
      <c r="DE26" s="29">
        <v>6</v>
      </c>
      <c r="DF26" s="29">
        <v>1</v>
      </c>
      <c r="DG26" s="29">
        <v>9</v>
      </c>
      <c r="DH26" s="29">
        <v>5</v>
      </c>
      <c r="DI26" s="1"/>
      <c r="DK26" s="1"/>
      <c r="DL26" s="1"/>
      <c r="DN26" s="1"/>
      <c r="DO26" s="1"/>
      <c r="DP26" s="1"/>
      <c r="DR26" s="2" t="s">
        <v>47</v>
      </c>
      <c r="DS26" s="11">
        <f t="shared" si="6"/>
        <v>106</v>
      </c>
      <c r="DT26" s="2">
        <f t="shared" si="7"/>
        <v>11</v>
      </c>
      <c r="DU26" s="2">
        <f t="shared" si="8"/>
        <v>7</v>
      </c>
      <c r="DV26" s="2">
        <f t="shared" si="9"/>
        <v>7</v>
      </c>
      <c r="DW26" s="1">
        <f t="shared" si="10"/>
        <v>25</v>
      </c>
      <c r="DX26" s="15">
        <f t="shared" si="11"/>
        <v>0.23584905660377359</v>
      </c>
    </row>
    <row r="27" spans="1:128" ht="13.8">
      <c r="A27" s="2" t="s">
        <v>48</v>
      </c>
      <c r="B27" s="20">
        <v>3</v>
      </c>
      <c r="C27" s="20">
        <v>5</v>
      </c>
      <c r="D27" s="27">
        <v>35</v>
      </c>
      <c r="E27" s="20">
        <v>20</v>
      </c>
      <c r="F27" s="20"/>
      <c r="G27" s="20"/>
      <c r="H27" s="20">
        <v>1</v>
      </c>
      <c r="I27" s="26">
        <v>1</v>
      </c>
      <c r="J27" s="27">
        <v>40</v>
      </c>
      <c r="K27" s="20">
        <v>2</v>
      </c>
      <c r="L27" s="20">
        <v>10</v>
      </c>
      <c r="M27" s="20">
        <v>23</v>
      </c>
      <c r="N27" s="20">
        <v>5</v>
      </c>
      <c r="O27" s="20">
        <v>6</v>
      </c>
      <c r="P27" s="20">
        <v>11</v>
      </c>
      <c r="Q27" s="20"/>
      <c r="R27" s="27">
        <v>12</v>
      </c>
      <c r="S27" s="26">
        <v>7</v>
      </c>
      <c r="T27" s="20">
        <v>3</v>
      </c>
      <c r="U27" s="20">
        <v>27</v>
      </c>
      <c r="V27" s="26">
        <v>11</v>
      </c>
      <c r="W27" s="20">
        <v>50</v>
      </c>
      <c r="X27" s="36">
        <v>1</v>
      </c>
      <c r="Y27" s="20">
        <v>1</v>
      </c>
      <c r="Z27" s="20">
        <v>7</v>
      </c>
      <c r="AA27" s="20">
        <v>1</v>
      </c>
      <c r="AB27" s="20"/>
      <c r="AC27" s="20">
        <v>1</v>
      </c>
      <c r="AD27" s="20">
        <v>7</v>
      </c>
      <c r="AE27" s="20">
        <v>3</v>
      </c>
      <c r="AF27" s="20">
        <v>7</v>
      </c>
      <c r="AG27" s="20">
        <v>2</v>
      </c>
      <c r="AH27" s="20">
        <v>28</v>
      </c>
      <c r="AI27" s="20">
        <v>15</v>
      </c>
      <c r="AJ27" s="20">
        <v>3</v>
      </c>
      <c r="AK27" s="26">
        <v>22</v>
      </c>
      <c r="AL27" s="20">
        <v>1</v>
      </c>
      <c r="AM27" s="20">
        <v>1</v>
      </c>
      <c r="AN27" s="26">
        <v>2</v>
      </c>
      <c r="AO27" s="20">
        <v>1</v>
      </c>
      <c r="AP27" s="20">
        <v>8</v>
      </c>
      <c r="AQ27" s="25">
        <v>13</v>
      </c>
      <c r="AR27" s="20">
        <v>2</v>
      </c>
      <c r="AS27" s="20">
        <v>7</v>
      </c>
      <c r="AT27" s="20">
        <v>21</v>
      </c>
      <c r="AU27" s="25">
        <v>94</v>
      </c>
      <c r="AV27" s="20">
        <v>2</v>
      </c>
      <c r="AW27" s="20">
        <v>2</v>
      </c>
      <c r="AX27" s="20">
        <v>6</v>
      </c>
      <c r="AY27" s="20">
        <v>7</v>
      </c>
      <c r="AZ27" s="25">
        <v>2</v>
      </c>
      <c r="BA27" s="20">
        <v>16</v>
      </c>
      <c r="BB27" s="20">
        <v>2</v>
      </c>
      <c r="BC27" s="20">
        <v>4</v>
      </c>
      <c r="BD27" s="30">
        <v>17</v>
      </c>
      <c r="BE27" s="20">
        <v>9</v>
      </c>
      <c r="BF27" s="20">
        <v>60</v>
      </c>
      <c r="BG27" s="20">
        <v>33</v>
      </c>
      <c r="BH27" s="20">
        <v>1</v>
      </c>
      <c r="BI27" s="20">
        <v>9</v>
      </c>
      <c r="BJ27" s="20">
        <v>1</v>
      </c>
      <c r="BK27" s="20">
        <v>4</v>
      </c>
      <c r="BL27" s="20">
        <v>8</v>
      </c>
      <c r="BM27" s="20">
        <v>17</v>
      </c>
      <c r="BN27" s="20">
        <v>39</v>
      </c>
      <c r="BO27" s="20">
        <v>34</v>
      </c>
      <c r="BP27" s="27">
        <v>5</v>
      </c>
      <c r="BQ27" s="20">
        <v>36</v>
      </c>
      <c r="BR27" s="20">
        <v>16</v>
      </c>
      <c r="BS27" s="48">
        <v>32</v>
      </c>
      <c r="BT27" s="29">
        <v>48</v>
      </c>
      <c r="BU27" s="29">
        <v>38</v>
      </c>
      <c r="BV27" s="30">
        <v>7</v>
      </c>
      <c r="BW27" s="29">
        <v>18</v>
      </c>
      <c r="BX27" s="29">
        <v>10</v>
      </c>
      <c r="BY27" s="29">
        <v>9</v>
      </c>
      <c r="BZ27" s="29">
        <v>11</v>
      </c>
      <c r="CA27" s="29">
        <v>22</v>
      </c>
      <c r="CB27" s="30">
        <v>54</v>
      </c>
      <c r="CC27" s="30">
        <v>1</v>
      </c>
      <c r="CD27" s="30">
        <v>2</v>
      </c>
      <c r="CE27" s="29">
        <v>1</v>
      </c>
      <c r="CF27" s="29">
        <v>46</v>
      </c>
      <c r="CG27" s="29">
        <v>31</v>
      </c>
      <c r="CH27" s="30">
        <v>27</v>
      </c>
      <c r="CI27" s="29">
        <v>12</v>
      </c>
      <c r="CJ27" s="29">
        <v>15</v>
      </c>
      <c r="CK27" s="29">
        <v>11</v>
      </c>
      <c r="CL27" s="29">
        <v>3</v>
      </c>
      <c r="CM27" s="29">
        <v>9</v>
      </c>
      <c r="CN27" s="30">
        <v>34</v>
      </c>
      <c r="CO27" s="29">
        <v>43</v>
      </c>
      <c r="CP27" s="29">
        <v>9</v>
      </c>
      <c r="CQ27" s="29">
        <v>12</v>
      </c>
      <c r="CR27" s="29"/>
      <c r="CS27" s="29">
        <v>25</v>
      </c>
      <c r="CT27" s="29">
        <v>9</v>
      </c>
      <c r="CU27" s="30">
        <v>30</v>
      </c>
      <c r="CV27" s="29">
        <v>5</v>
      </c>
      <c r="CW27" s="29">
        <v>8</v>
      </c>
      <c r="CX27" s="30">
        <v>1</v>
      </c>
      <c r="CY27" s="30">
        <v>1</v>
      </c>
      <c r="CZ27" s="29">
        <v>5</v>
      </c>
      <c r="DA27" s="29">
        <v>13</v>
      </c>
      <c r="DB27" s="29">
        <v>1</v>
      </c>
      <c r="DC27" s="29">
        <v>2</v>
      </c>
      <c r="DD27" s="29">
        <v>29</v>
      </c>
      <c r="DE27" s="29">
        <v>2</v>
      </c>
      <c r="DF27" s="29">
        <v>9</v>
      </c>
      <c r="DG27" s="29">
        <v>1</v>
      </c>
      <c r="DH27" s="30">
        <v>24</v>
      </c>
      <c r="DI27" s="1"/>
      <c r="DK27" s="1"/>
      <c r="DL27" s="1"/>
      <c r="DN27" s="1"/>
      <c r="DO27" s="1"/>
      <c r="DP27" s="1"/>
      <c r="DR27" s="2" t="s">
        <v>48</v>
      </c>
      <c r="DS27" s="11">
        <f t="shared" si="6"/>
        <v>106</v>
      </c>
      <c r="DT27" s="2">
        <f t="shared" si="7"/>
        <v>11</v>
      </c>
      <c r="DU27" s="2">
        <f t="shared" si="8"/>
        <v>5</v>
      </c>
      <c r="DV27" s="2">
        <f t="shared" si="9"/>
        <v>2</v>
      </c>
      <c r="DW27" s="1">
        <f t="shared" si="10"/>
        <v>18</v>
      </c>
      <c r="DX27" s="15">
        <f t="shared" si="11"/>
        <v>0.16981132075471697</v>
      </c>
    </row>
    <row r="28" spans="1:128" ht="13.8">
      <c r="A28" s="2" t="s">
        <v>49</v>
      </c>
      <c r="B28" s="20">
        <v>3</v>
      </c>
      <c r="C28" s="20">
        <v>92</v>
      </c>
      <c r="D28" s="27">
        <v>8</v>
      </c>
      <c r="E28" s="20">
        <v>3</v>
      </c>
      <c r="F28" s="20"/>
      <c r="G28" s="20"/>
      <c r="H28" s="20">
        <v>4</v>
      </c>
      <c r="I28" s="20">
        <v>19</v>
      </c>
      <c r="J28" s="27">
        <v>33</v>
      </c>
      <c r="K28" s="20">
        <v>14</v>
      </c>
      <c r="L28" s="20">
        <v>10</v>
      </c>
      <c r="M28" s="20">
        <v>52</v>
      </c>
      <c r="N28" s="20">
        <v>20</v>
      </c>
      <c r="O28" s="20">
        <v>3</v>
      </c>
      <c r="P28" s="20">
        <v>85</v>
      </c>
      <c r="Q28" s="20"/>
      <c r="R28" s="27">
        <v>11</v>
      </c>
      <c r="S28" s="20">
        <v>101</v>
      </c>
      <c r="T28" s="20">
        <v>1</v>
      </c>
      <c r="U28" s="20">
        <v>8</v>
      </c>
      <c r="V28" s="20">
        <v>20</v>
      </c>
      <c r="W28" s="20">
        <v>1</v>
      </c>
      <c r="X28" s="26">
        <v>17</v>
      </c>
      <c r="Y28" s="20">
        <v>15</v>
      </c>
      <c r="Z28" s="20">
        <v>4</v>
      </c>
      <c r="AA28" s="26">
        <v>27</v>
      </c>
      <c r="AB28" s="20"/>
      <c r="AC28" s="20">
        <v>9</v>
      </c>
      <c r="AD28" s="20">
        <v>20</v>
      </c>
      <c r="AE28" s="20">
        <v>38</v>
      </c>
      <c r="AF28" s="20">
        <v>1</v>
      </c>
      <c r="AG28" s="20">
        <v>11</v>
      </c>
      <c r="AH28" s="20">
        <v>10</v>
      </c>
      <c r="AI28" s="20">
        <v>4</v>
      </c>
      <c r="AJ28" s="20">
        <v>17</v>
      </c>
      <c r="AK28" s="20">
        <v>48</v>
      </c>
      <c r="AL28" s="20">
        <v>2</v>
      </c>
      <c r="AM28" s="20">
        <v>24</v>
      </c>
      <c r="AN28" s="20">
        <v>27</v>
      </c>
      <c r="AO28" s="20">
        <v>75</v>
      </c>
      <c r="AP28" s="20">
        <v>19</v>
      </c>
      <c r="AQ28" s="20">
        <v>1</v>
      </c>
      <c r="AR28" s="20">
        <v>9</v>
      </c>
      <c r="AS28" s="20">
        <v>2</v>
      </c>
      <c r="AT28" s="20">
        <v>77</v>
      </c>
      <c r="AU28" s="20">
        <v>8</v>
      </c>
      <c r="AV28" s="20">
        <v>2</v>
      </c>
      <c r="AW28" s="20">
        <v>5</v>
      </c>
      <c r="AX28" s="20">
        <v>2</v>
      </c>
      <c r="AY28" s="20">
        <v>7</v>
      </c>
      <c r="AZ28" s="25">
        <v>3</v>
      </c>
      <c r="BA28" s="20">
        <v>5</v>
      </c>
      <c r="BB28" s="20">
        <v>3</v>
      </c>
      <c r="BC28" s="20">
        <v>15</v>
      </c>
      <c r="BD28" s="30">
        <v>7</v>
      </c>
      <c r="BE28" s="20">
        <v>13</v>
      </c>
      <c r="BF28" s="20">
        <v>25</v>
      </c>
      <c r="BG28" s="20">
        <v>5</v>
      </c>
      <c r="BH28" s="20">
        <v>12</v>
      </c>
      <c r="BI28" s="20">
        <v>2</v>
      </c>
      <c r="BJ28" s="20">
        <v>36</v>
      </c>
      <c r="BK28" s="20">
        <v>7</v>
      </c>
      <c r="BL28" s="20">
        <v>18</v>
      </c>
      <c r="BM28" s="20">
        <v>2</v>
      </c>
      <c r="BN28" s="20">
        <v>22</v>
      </c>
      <c r="BO28" s="20">
        <v>3</v>
      </c>
      <c r="BP28" s="27">
        <v>8</v>
      </c>
      <c r="BQ28" s="20">
        <v>2</v>
      </c>
      <c r="BR28" s="20">
        <v>10</v>
      </c>
      <c r="BS28" s="48">
        <v>17</v>
      </c>
      <c r="BT28" s="29">
        <v>19</v>
      </c>
      <c r="BU28" s="29">
        <v>46</v>
      </c>
      <c r="BV28" s="29">
        <v>21</v>
      </c>
      <c r="BW28" s="29">
        <v>2</v>
      </c>
      <c r="BX28" s="29">
        <v>5</v>
      </c>
      <c r="BY28" s="29">
        <v>6</v>
      </c>
      <c r="BZ28" s="29">
        <v>7</v>
      </c>
      <c r="CA28" s="29">
        <v>34</v>
      </c>
      <c r="CB28" s="29">
        <v>7</v>
      </c>
      <c r="CC28" s="30">
        <v>50</v>
      </c>
      <c r="CD28" s="29">
        <v>2</v>
      </c>
      <c r="CE28" s="29">
        <v>2</v>
      </c>
      <c r="CF28" s="29">
        <v>99</v>
      </c>
      <c r="CG28" s="29">
        <v>17</v>
      </c>
      <c r="CH28" s="29">
        <v>1</v>
      </c>
      <c r="CI28" s="29">
        <v>2</v>
      </c>
      <c r="CJ28" s="29">
        <v>10</v>
      </c>
      <c r="CK28" s="29">
        <v>7</v>
      </c>
      <c r="CL28" s="30">
        <v>31</v>
      </c>
      <c r="CM28" s="30">
        <v>6</v>
      </c>
      <c r="CN28" s="29">
        <v>2</v>
      </c>
      <c r="CO28" s="29">
        <v>39</v>
      </c>
      <c r="CP28" s="30">
        <v>20</v>
      </c>
      <c r="CQ28" s="29">
        <v>64</v>
      </c>
      <c r="CR28" s="29"/>
      <c r="CS28" s="29">
        <v>3</v>
      </c>
      <c r="CT28" s="29">
        <v>6</v>
      </c>
      <c r="CU28" s="29">
        <v>8</v>
      </c>
      <c r="CV28" s="29">
        <v>6</v>
      </c>
      <c r="CW28" s="30">
        <v>3</v>
      </c>
      <c r="CX28" s="30">
        <v>25</v>
      </c>
      <c r="CY28" s="29">
        <v>64</v>
      </c>
      <c r="CZ28" s="29">
        <v>6</v>
      </c>
      <c r="DA28" s="29">
        <v>5</v>
      </c>
      <c r="DB28" s="29">
        <v>10</v>
      </c>
      <c r="DC28" s="29">
        <v>36</v>
      </c>
      <c r="DD28" s="29">
        <v>41</v>
      </c>
      <c r="DE28" s="29">
        <v>60</v>
      </c>
      <c r="DF28" s="29">
        <v>10</v>
      </c>
      <c r="DG28" s="29">
        <v>33</v>
      </c>
      <c r="DH28" s="29">
        <v>7</v>
      </c>
      <c r="DI28" s="1"/>
      <c r="DK28" s="1"/>
      <c r="DL28" s="1"/>
      <c r="DN28" s="1"/>
      <c r="DO28" s="1"/>
      <c r="DP28" s="1"/>
      <c r="DR28" s="2" t="s">
        <v>49</v>
      </c>
      <c r="DS28" s="11">
        <f t="shared" si="6"/>
        <v>106</v>
      </c>
      <c r="DT28" s="2">
        <f t="shared" si="7"/>
        <v>12</v>
      </c>
      <c r="DU28" s="2">
        <f t="shared" si="8"/>
        <v>8</v>
      </c>
      <c r="DV28" s="2">
        <f t="shared" si="9"/>
        <v>3</v>
      </c>
      <c r="DW28" s="1">
        <f>SUM(DT28:DV28)</f>
        <v>23</v>
      </c>
      <c r="DX28" s="15">
        <f t="shared" si="11"/>
        <v>0.21698113207547171</v>
      </c>
    </row>
    <row r="29" spans="1:128" ht="13.8">
      <c r="E29" s="7" t="s">
        <v>14</v>
      </c>
      <c r="G29" s="7" t="s">
        <v>14</v>
      </c>
      <c r="I29" s="7" t="s">
        <v>14</v>
      </c>
      <c r="J29" s="7" t="s">
        <v>14</v>
      </c>
      <c r="K29" s="7" t="s">
        <v>14</v>
      </c>
      <c r="L29" s="7" t="s">
        <v>14</v>
      </c>
      <c r="P29" s="7" t="s">
        <v>196</v>
      </c>
      <c r="Q29" s="7" t="s">
        <v>196</v>
      </c>
      <c r="R29" s="7" t="s">
        <v>196</v>
      </c>
      <c r="S29" s="7" t="s">
        <v>196</v>
      </c>
      <c r="T29" s="7" t="s">
        <v>196</v>
      </c>
      <c r="U29" s="7" t="s">
        <v>196</v>
      </c>
      <c r="V29" s="7" t="s">
        <v>196</v>
      </c>
      <c r="W29" s="7" t="s">
        <v>196</v>
      </c>
      <c r="X29" s="7" t="s">
        <v>14</v>
      </c>
      <c r="Y29" s="7" t="s">
        <v>14</v>
      </c>
      <c r="Z29" s="7" t="s">
        <v>14</v>
      </c>
      <c r="AB29" s="7" t="s">
        <v>14</v>
      </c>
      <c r="AC29" s="7" t="s">
        <v>14</v>
      </c>
      <c r="AD29" s="7" t="s">
        <v>14</v>
      </c>
      <c r="AG29" s="7" t="s">
        <v>71</v>
      </c>
      <c r="AH29" s="7" t="s">
        <v>71</v>
      </c>
      <c r="AI29" s="7" t="s">
        <v>71</v>
      </c>
      <c r="AJ29" s="7" t="s">
        <v>71</v>
      </c>
      <c r="AK29" s="7" t="s">
        <v>71</v>
      </c>
      <c r="AL29" s="7" t="s">
        <v>71</v>
      </c>
      <c r="AM29" s="7" t="s">
        <v>72</v>
      </c>
      <c r="AN29" s="7" t="s">
        <v>72</v>
      </c>
      <c r="AO29" s="7" t="s">
        <v>72</v>
      </c>
      <c r="AP29" s="7" t="s">
        <v>72</v>
      </c>
      <c r="AQ29" s="7" t="s">
        <v>72</v>
      </c>
      <c r="AR29" s="7" t="s">
        <v>72</v>
      </c>
      <c r="AS29" s="7" t="s">
        <v>72</v>
      </c>
      <c r="AT29" s="7" t="s">
        <v>72</v>
      </c>
      <c r="BA29" s="7" t="s">
        <v>237</v>
      </c>
      <c r="BB29" s="7" t="s">
        <v>237</v>
      </c>
      <c r="BC29" s="7" t="s">
        <v>237</v>
      </c>
      <c r="BD29" s="7" t="s">
        <v>237</v>
      </c>
      <c r="BE29" s="7" t="s">
        <v>237</v>
      </c>
      <c r="BF29" s="7" t="s">
        <v>237</v>
      </c>
      <c r="BG29" s="7" t="s">
        <v>237</v>
      </c>
      <c r="BH29" s="7" t="s">
        <v>237</v>
      </c>
      <c r="BI29" s="7" t="s">
        <v>237</v>
      </c>
      <c r="BJ29" s="7" t="s">
        <v>237</v>
      </c>
      <c r="BK29" s="7" t="s">
        <v>237</v>
      </c>
      <c r="BL29" s="7" t="s">
        <v>237</v>
      </c>
      <c r="BM29" s="7" t="s">
        <v>238</v>
      </c>
      <c r="BN29" s="7" t="s">
        <v>238</v>
      </c>
      <c r="BO29" s="7" t="s">
        <v>238</v>
      </c>
      <c r="BP29" s="7" t="s">
        <v>238</v>
      </c>
      <c r="BQ29" s="7" t="s">
        <v>238</v>
      </c>
      <c r="BR29" s="7" t="s">
        <v>238</v>
      </c>
      <c r="BS29" s="7" t="s">
        <v>238</v>
      </c>
      <c r="BT29" s="7" t="s">
        <v>238</v>
      </c>
      <c r="BU29" s="7" t="s">
        <v>238</v>
      </c>
      <c r="BV29" s="7" t="s">
        <v>238</v>
      </c>
      <c r="BW29" s="7" t="s">
        <v>238</v>
      </c>
      <c r="BX29" s="7" t="s">
        <v>238</v>
      </c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24" t="s">
        <v>23</v>
      </c>
      <c r="CL29" s="24" t="s">
        <v>23</v>
      </c>
      <c r="CM29" s="24" t="s">
        <v>23</v>
      </c>
      <c r="CN29" s="24" t="s">
        <v>23</v>
      </c>
      <c r="CO29" s="24" t="s">
        <v>23</v>
      </c>
      <c r="CP29" s="24" t="s">
        <v>23</v>
      </c>
      <c r="CQ29" s="21" t="s">
        <v>20</v>
      </c>
      <c r="CR29" s="21" t="s">
        <v>20</v>
      </c>
      <c r="CS29" s="9"/>
      <c r="CT29" s="21" t="s">
        <v>20</v>
      </c>
      <c r="CU29" s="21" t="s">
        <v>20</v>
      </c>
      <c r="CV29" s="21" t="s">
        <v>20</v>
      </c>
      <c r="CW29" s="21" t="s">
        <v>20</v>
      </c>
      <c r="CX29" s="9"/>
      <c r="CY29" s="9"/>
      <c r="CZ29" s="24" t="s">
        <v>19</v>
      </c>
      <c r="DA29" s="24" t="s">
        <v>19</v>
      </c>
      <c r="DB29" s="24" t="s">
        <v>19</v>
      </c>
      <c r="DC29" s="24" t="s">
        <v>19</v>
      </c>
      <c r="DD29" s="24" t="s">
        <v>19</v>
      </c>
      <c r="DE29" s="24" t="s">
        <v>19</v>
      </c>
      <c r="DF29" s="9"/>
      <c r="DG29" s="9"/>
      <c r="DH29" s="9"/>
      <c r="DI29" s="11">
        <f>COUNTA(B29:DH29)</f>
        <v>76</v>
      </c>
      <c r="DK29" s="1"/>
      <c r="DL29" s="1"/>
      <c r="DN29" s="1"/>
      <c r="DO29" s="1"/>
      <c r="DP29" s="1"/>
      <c r="DR29" s="1"/>
      <c r="DS29" s="1"/>
      <c r="DT29" s="17">
        <v>2</v>
      </c>
      <c r="DU29" s="17">
        <v>3</v>
      </c>
      <c r="DV29" s="17">
        <v>4</v>
      </c>
      <c r="DX29" s="15"/>
    </row>
    <row r="30" spans="1:128" ht="13.8">
      <c r="A30" s="23" t="s">
        <v>39</v>
      </c>
      <c r="B30" s="40"/>
      <c r="C30" s="40"/>
      <c r="D30" s="40"/>
      <c r="E30" s="40">
        <v>2</v>
      </c>
      <c r="F30" s="25"/>
      <c r="G30" s="25">
        <v>6</v>
      </c>
      <c r="H30" s="25"/>
      <c r="I30" s="25">
        <v>11</v>
      </c>
      <c r="J30" s="25">
        <v>3</v>
      </c>
      <c r="K30" s="25">
        <v>2</v>
      </c>
      <c r="L30" s="25">
        <v>27</v>
      </c>
      <c r="M30" s="25"/>
      <c r="N30" s="25"/>
      <c r="O30" s="25"/>
      <c r="P30" s="25">
        <v>5</v>
      </c>
      <c r="Q30" s="25">
        <v>47</v>
      </c>
      <c r="R30" s="25">
        <v>32</v>
      </c>
      <c r="S30" s="25">
        <v>4</v>
      </c>
      <c r="T30" s="25">
        <v>6</v>
      </c>
      <c r="U30" s="25">
        <v>1</v>
      </c>
      <c r="V30" s="25">
        <v>1</v>
      </c>
      <c r="W30" s="25">
        <v>29</v>
      </c>
      <c r="X30" s="26">
        <v>5</v>
      </c>
      <c r="Y30" s="25">
        <v>8</v>
      </c>
      <c r="Z30" s="25">
        <v>2</v>
      </c>
      <c r="AA30" s="26"/>
      <c r="AB30" s="26">
        <v>1</v>
      </c>
      <c r="AC30" s="25">
        <v>5</v>
      </c>
      <c r="AD30" s="25">
        <v>26</v>
      </c>
      <c r="AE30" s="25"/>
      <c r="AF30" s="25"/>
      <c r="AG30" s="25">
        <v>34</v>
      </c>
      <c r="AH30" s="20">
        <v>31</v>
      </c>
      <c r="AI30" s="25">
        <v>10</v>
      </c>
      <c r="AJ30" s="38">
        <v>23</v>
      </c>
      <c r="AK30" s="20">
        <v>1</v>
      </c>
      <c r="AL30" s="20">
        <v>27</v>
      </c>
      <c r="AM30" s="25">
        <v>9</v>
      </c>
      <c r="AN30" s="20">
        <v>2</v>
      </c>
      <c r="AO30" s="20">
        <v>8</v>
      </c>
      <c r="AP30" s="20">
        <v>4</v>
      </c>
      <c r="AQ30" s="26">
        <v>1</v>
      </c>
      <c r="AR30" s="20">
        <v>8</v>
      </c>
      <c r="AS30" s="20">
        <v>4</v>
      </c>
      <c r="AT30" s="20">
        <v>8</v>
      </c>
      <c r="AU30" s="20"/>
      <c r="AV30" s="20"/>
      <c r="AW30" s="20"/>
      <c r="AX30" s="20"/>
      <c r="AY30" s="20"/>
      <c r="AZ30" s="20"/>
      <c r="BA30" s="20">
        <v>1</v>
      </c>
      <c r="BB30" s="20">
        <v>2</v>
      </c>
      <c r="BC30" s="25">
        <v>56</v>
      </c>
      <c r="BD30" s="30">
        <v>2</v>
      </c>
      <c r="BE30" s="20">
        <v>3</v>
      </c>
      <c r="BF30" s="20">
        <v>13</v>
      </c>
      <c r="BG30" s="20">
        <v>2</v>
      </c>
      <c r="BH30" s="20">
        <v>2</v>
      </c>
      <c r="BI30" s="29">
        <v>3</v>
      </c>
      <c r="BJ30" s="29">
        <v>8</v>
      </c>
      <c r="BK30" s="36">
        <v>1</v>
      </c>
      <c r="BL30" s="29">
        <v>12</v>
      </c>
      <c r="BM30" s="30">
        <v>1</v>
      </c>
      <c r="BN30" s="29">
        <v>8</v>
      </c>
      <c r="BO30" s="29">
        <v>1</v>
      </c>
      <c r="BP30" s="29">
        <v>7</v>
      </c>
      <c r="BQ30" s="29">
        <v>2</v>
      </c>
      <c r="BR30" s="30">
        <v>9</v>
      </c>
      <c r="BS30" s="29">
        <v>1</v>
      </c>
      <c r="BT30" s="29">
        <v>1</v>
      </c>
      <c r="BU30" s="29">
        <v>33</v>
      </c>
      <c r="BV30" s="29">
        <v>9</v>
      </c>
      <c r="BW30" s="29">
        <v>1</v>
      </c>
      <c r="BX30" s="29">
        <v>1</v>
      </c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>
        <v>4</v>
      </c>
      <c r="CL30" s="29">
        <v>1</v>
      </c>
      <c r="CM30" s="29">
        <v>32</v>
      </c>
      <c r="CN30" s="48">
        <v>23</v>
      </c>
      <c r="CO30" s="29">
        <v>25</v>
      </c>
      <c r="CP30" s="30">
        <v>4</v>
      </c>
      <c r="CQ30" s="30">
        <v>3</v>
      </c>
      <c r="CR30" s="30">
        <v>2</v>
      </c>
      <c r="CS30" s="29"/>
      <c r="CT30" s="29">
        <v>1</v>
      </c>
      <c r="CU30" s="29">
        <v>6</v>
      </c>
      <c r="CV30" s="29">
        <v>7</v>
      </c>
      <c r="CW30" s="29">
        <v>1</v>
      </c>
      <c r="CX30" s="29"/>
      <c r="CY30" s="29"/>
      <c r="CZ30" s="29">
        <v>13</v>
      </c>
      <c r="DA30" s="30">
        <v>2</v>
      </c>
      <c r="DB30" s="30">
        <v>8</v>
      </c>
      <c r="DC30" s="30">
        <v>22</v>
      </c>
      <c r="DD30" s="30">
        <v>1</v>
      </c>
      <c r="DE30" s="30">
        <v>2</v>
      </c>
      <c r="DF30" s="29"/>
      <c r="DG30" s="29"/>
      <c r="DH30" s="41"/>
      <c r="DI30" s="13">
        <v>1</v>
      </c>
      <c r="DK30" s="1"/>
      <c r="DL30" s="2">
        <v>1</v>
      </c>
      <c r="DM30" s="2">
        <f>COUNTIF(B30:DH41,"1")</f>
        <v>129</v>
      </c>
      <c r="DN30" s="2">
        <f>COUNTA(B30:DH41)</f>
        <v>912</v>
      </c>
      <c r="DO30" s="10">
        <f>DM30/DN30</f>
        <v>0.14144736842105263</v>
      </c>
      <c r="DP30" s="1"/>
      <c r="DR30" s="2" t="s">
        <v>39</v>
      </c>
      <c r="DS30" s="11">
        <f>COUNTA(B30:DH30)</f>
        <v>76</v>
      </c>
      <c r="DT30" s="2">
        <f t="shared" ref="DT30:DT41" si="12">COUNTIF(B30:DH30,"2")</f>
        <v>12</v>
      </c>
      <c r="DU30" s="2">
        <f t="shared" ref="DU30:DU41" si="13">COUNTIF(B30:DH30,"3")</f>
        <v>4</v>
      </c>
      <c r="DV30" s="2">
        <f>COUNTIF(B30:DH30,"4")</f>
        <v>5</v>
      </c>
      <c r="DW30" s="1">
        <f>SUM(DT30:DV30)</f>
        <v>21</v>
      </c>
      <c r="DX30" s="15">
        <f>DW30/DS30</f>
        <v>0.27631578947368424</v>
      </c>
    </row>
    <row r="31" spans="1:128" ht="13.8">
      <c r="A31" s="23" t="s">
        <v>40</v>
      </c>
      <c r="B31" s="40"/>
      <c r="C31" s="40"/>
      <c r="D31" s="40"/>
      <c r="E31" s="40">
        <v>9</v>
      </c>
      <c r="F31" s="25"/>
      <c r="G31" s="25">
        <v>4</v>
      </c>
      <c r="H31" s="25"/>
      <c r="I31" s="25">
        <v>41</v>
      </c>
      <c r="J31" s="25">
        <v>1</v>
      </c>
      <c r="K31" s="25">
        <v>1</v>
      </c>
      <c r="L31" s="25">
        <v>1</v>
      </c>
      <c r="M31" s="25"/>
      <c r="N31" s="25"/>
      <c r="O31" s="25"/>
      <c r="P31" s="25">
        <v>2</v>
      </c>
      <c r="Q31" s="25">
        <v>4</v>
      </c>
      <c r="R31" s="25">
        <v>1</v>
      </c>
      <c r="S31" s="25">
        <v>13</v>
      </c>
      <c r="T31" s="25">
        <v>1</v>
      </c>
      <c r="U31" s="25">
        <v>3</v>
      </c>
      <c r="V31" s="26">
        <v>12</v>
      </c>
      <c r="W31" s="25">
        <v>35</v>
      </c>
      <c r="X31" s="26">
        <v>3</v>
      </c>
      <c r="Y31" s="25">
        <v>21</v>
      </c>
      <c r="Z31" s="25">
        <v>4</v>
      </c>
      <c r="AA31" s="26"/>
      <c r="AB31" s="25">
        <v>6</v>
      </c>
      <c r="AC31" s="25">
        <v>20</v>
      </c>
      <c r="AD31" s="25">
        <v>25</v>
      </c>
      <c r="AE31" s="25"/>
      <c r="AF31" s="25"/>
      <c r="AG31" s="20">
        <v>11</v>
      </c>
      <c r="AH31" s="20">
        <v>1</v>
      </c>
      <c r="AI31" s="20">
        <v>4</v>
      </c>
      <c r="AJ31" s="38">
        <v>16</v>
      </c>
      <c r="AK31" s="20">
        <v>2</v>
      </c>
      <c r="AL31" s="20">
        <v>36</v>
      </c>
      <c r="AM31" s="20">
        <v>2</v>
      </c>
      <c r="AN31" s="20">
        <v>9</v>
      </c>
      <c r="AO31" s="20">
        <v>2</v>
      </c>
      <c r="AP31" s="20">
        <v>1</v>
      </c>
      <c r="AQ31" s="20">
        <v>8</v>
      </c>
      <c r="AR31" s="20">
        <v>19</v>
      </c>
      <c r="AS31" s="20">
        <v>11</v>
      </c>
      <c r="AT31" s="20">
        <v>2</v>
      </c>
      <c r="AU31" s="20"/>
      <c r="AV31" s="20"/>
      <c r="AW31" s="20"/>
      <c r="AX31" s="20"/>
      <c r="AY31" s="20"/>
      <c r="AZ31" s="25"/>
      <c r="BA31" s="20">
        <v>29</v>
      </c>
      <c r="BB31" s="20">
        <v>18</v>
      </c>
      <c r="BC31" s="20">
        <v>13</v>
      </c>
      <c r="BD31" s="30">
        <v>43</v>
      </c>
      <c r="BE31" s="20">
        <v>82</v>
      </c>
      <c r="BF31" s="20">
        <v>4</v>
      </c>
      <c r="BG31" s="20">
        <v>1</v>
      </c>
      <c r="BH31" s="20">
        <v>7</v>
      </c>
      <c r="BI31" s="29">
        <v>21</v>
      </c>
      <c r="BJ31" s="29">
        <v>7</v>
      </c>
      <c r="BK31" s="26">
        <v>1</v>
      </c>
      <c r="BL31" s="26">
        <v>4</v>
      </c>
      <c r="BM31" s="30">
        <v>3</v>
      </c>
      <c r="BN31" s="29">
        <v>1</v>
      </c>
      <c r="BO31" s="29">
        <v>1</v>
      </c>
      <c r="BP31" s="29">
        <v>2</v>
      </c>
      <c r="BQ31" s="29">
        <v>2</v>
      </c>
      <c r="BR31" s="30">
        <v>17</v>
      </c>
      <c r="BS31" s="29">
        <v>3</v>
      </c>
      <c r="BT31" s="29">
        <v>9</v>
      </c>
      <c r="BU31" s="30">
        <v>28</v>
      </c>
      <c r="BV31" s="30">
        <v>27</v>
      </c>
      <c r="BW31" s="29">
        <v>6</v>
      </c>
      <c r="BX31" s="29">
        <v>13</v>
      </c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>
        <v>1</v>
      </c>
      <c r="CL31" s="30">
        <v>1</v>
      </c>
      <c r="CM31" s="29">
        <v>1</v>
      </c>
      <c r="CN31" s="48">
        <v>10</v>
      </c>
      <c r="CO31" s="29">
        <v>1</v>
      </c>
      <c r="CP31" s="30">
        <v>2</v>
      </c>
      <c r="CQ31" s="29">
        <v>15</v>
      </c>
      <c r="CR31" s="29">
        <v>3</v>
      </c>
      <c r="CS31" s="29"/>
      <c r="CT31" s="29">
        <v>6</v>
      </c>
      <c r="CU31" s="29">
        <v>4</v>
      </c>
      <c r="CV31" s="29">
        <v>12</v>
      </c>
      <c r="CW31" s="29">
        <v>47</v>
      </c>
      <c r="CX31" s="29"/>
      <c r="CY31" s="29"/>
      <c r="CZ31" s="29">
        <v>14</v>
      </c>
      <c r="DA31" s="30">
        <v>1</v>
      </c>
      <c r="DB31" s="29">
        <v>5</v>
      </c>
      <c r="DC31" s="29">
        <v>13</v>
      </c>
      <c r="DD31" s="29">
        <v>2</v>
      </c>
      <c r="DE31" s="29">
        <v>4</v>
      </c>
      <c r="DF31" s="29"/>
      <c r="DG31" s="29"/>
      <c r="DH31" s="41"/>
      <c r="DI31" s="1"/>
      <c r="DK31" s="1"/>
      <c r="DL31" s="2">
        <v>2</v>
      </c>
      <c r="DM31" s="2">
        <f>COUNTIF(B30:DH41,"2")</f>
        <v>94</v>
      </c>
      <c r="DN31" s="2">
        <f>DN30</f>
        <v>912</v>
      </c>
      <c r="DO31" s="10">
        <f>DM31/DN31</f>
        <v>0.10307017543859649</v>
      </c>
      <c r="DP31" s="1"/>
      <c r="DR31" s="2" t="s">
        <v>40</v>
      </c>
      <c r="DS31" s="11">
        <f t="shared" ref="DS31:DS41" si="14">COUNTA(B31:DH31)</f>
        <v>76</v>
      </c>
      <c r="DT31" s="2">
        <f t="shared" si="12"/>
        <v>9</v>
      </c>
      <c r="DU31" s="2">
        <f t="shared" si="13"/>
        <v>5</v>
      </c>
      <c r="DV31" s="2">
        <f t="shared" ref="DV31:DV41" si="15">COUNTIF(B31:DH31,"4")</f>
        <v>8</v>
      </c>
      <c r="DW31" s="1">
        <f t="shared" ref="DW31:DW40" si="16">SUM(DT31:DV31)</f>
        <v>22</v>
      </c>
      <c r="DX31" s="15">
        <f t="shared" ref="DX31:DX41" si="17">DW31/DS31</f>
        <v>0.28947368421052633</v>
      </c>
    </row>
    <row r="32" spans="1:128" ht="13.8">
      <c r="A32" s="23" t="s">
        <v>41</v>
      </c>
      <c r="B32" s="40"/>
      <c r="C32" s="40"/>
      <c r="D32" s="40"/>
      <c r="E32" s="40">
        <v>1</v>
      </c>
      <c r="F32" s="25"/>
      <c r="G32" s="25">
        <v>16</v>
      </c>
      <c r="H32" s="25"/>
      <c r="I32" s="25">
        <v>11</v>
      </c>
      <c r="J32" s="25">
        <v>1</v>
      </c>
      <c r="K32" s="25">
        <v>19</v>
      </c>
      <c r="L32" s="25">
        <v>8</v>
      </c>
      <c r="M32" s="25"/>
      <c r="N32" s="25"/>
      <c r="O32" s="25"/>
      <c r="P32" s="25">
        <v>48</v>
      </c>
      <c r="Q32" s="25">
        <v>10</v>
      </c>
      <c r="R32" s="25">
        <v>37</v>
      </c>
      <c r="S32" s="25">
        <v>2</v>
      </c>
      <c r="T32" s="25">
        <v>15</v>
      </c>
      <c r="U32" s="25">
        <v>2</v>
      </c>
      <c r="V32" s="26">
        <v>1</v>
      </c>
      <c r="W32" s="25">
        <v>17</v>
      </c>
      <c r="X32" s="25">
        <v>2</v>
      </c>
      <c r="Y32" s="25">
        <v>21</v>
      </c>
      <c r="Z32" s="25">
        <v>19</v>
      </c>
      <c r="AA32" s="26"/>
      <c r="AB32" s="26">
        <v>3</v>
      </c>
      <c r="AC32" s="25">
        <v>11</v>
      </c>
      <c r="AD32" s="25">
        <v>6</v>
      </c>
      <c r="AE32" s="25"/>
      <c r="AF32" s="25"/>
      <c r="AG32" s="25">
        <v>1</v>
      </c>
      <c r="AH32" s="20">
        <v>3</v>
      </c>
      <c r="AI32" s="20">
        <v>3</v>
      </c>
      <c r="AJ32" s="38">
        <v>8</v>
      </c>
      <c r="AK32" s="20">
        <v>9</v>
      </c>
      <c r="AL32" s="20">
        <v>13</v>
      </c>
      <c r="AM32" s="20">
        <v>4</v>
      </c>
      <c r="AN32" s="20">
        <v>7</v>
      </c>
      <c r="AO32" s="26">
        <v>12</v>
      </c>
      <c r="AP32" s="25">
        <v>4</v>
      </c>
      <c r="AQ32" s="20">
        <v>13</v>
      </c>
      <c r="AR32" s="20">
        <v>33</v>
      </c>
      <c r="AS32" s="20">
        <v>1</v>
      </c>
      <c r="AT32" s="20">
        <v>11</v>
      </c>
      <c r="AU32" s="20"/>
      <c r="AV32" s="20"/>
      <c r="AW32" s="20"/>
      <c r="AX32" s="20"/>
      <c r="AY32" s="20"/>
      <c r="AZ32" s="20"/>
      <c r="BA32" s="20">
        <v>5</v>
      </c>
      <c r="BB32" s="20">
        <v>11</v>
      </c>
      <c r="BC32" s="25">
        <v>11</v>
      </c>
      <c r="BD32" s="26">
        <v>16</v>
      </c>
      <c r="BE32" s="20">
        <v>6</v>
      </c>
      <c r="BF32" s="20">
        <v>1</v>
      </c>
      <c r="BG32" s="20">
        <v>19</v>
      </c>
      <c r="BH32" s="20">
        <v>1</v>
      </c>
      <c r="BI32" s="29">
        <v>11</v>
      </c>
      <c r="BJ32" s="29">
        <v>1</v>
      </c>
      <c r="BK32" s="26">
        <v>6</v>
      </c>
      <c r="BL32" s="26">
        <v>25</v>
      </c>
      <c r="BM32" s="29">
        <v>10</v>
      </c>
      <c r="BN32" s="30">
        <v>4</v>
      </c>
      <c r="BO32" s="29">
        <v>6</v>
      </c>
      <c r="BP32" s="29">
        <v>15</v>
      </c>
      <c r="BQ32" s="29">
        <v>5</v>
      </c>
      <c r="BR32" s="30">
        <v>10</v>
      </c>
      <c r="BS32" s="29">
        <v>1</v>
      </c>
      <c r="BT32" s="29">
        <v>1</v>
      </c>
      <c r="BU32" s="29">
        <v>57</v>
      </c>
      <c r="BV32" s="29">
        <v>35</v>
      </c>
      <c r="BW32" s="29">
        <v>2</v>
      </c>
      <c r="BX32" s="29">
        <v>12</v>
      </c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30"/>
      <c r="CK32" s="29">
        <v>2</v>
      </c>
      <c r="CL32" s="30">
        <v>56</v>
      </c>
      <c r="CM32" s="29">
        <v>14</v>
      </c>
      <c r="CN32" s="48">
        <v>18</v>
      </c>
      <c r="CO32" s="29">
        <v>104</v>
      </c>
      <c r="CP32" s="30">
        <v>2</v>
      </c>
      <c r="CQ32" s="29">
        <v>4</v>
      </c>
      <c r="CR32" s="30">
        <v>4</v>
      </c>
      <c r="CS32" s="29"/>
      <c r="CT32" s="29">
        <v>2</v>
      </c>
      <c r="CU32" s="29">
        <v>4</v>
      </c>
      <c r="CV32" s="29">
        <v>14</v>
      </c>
      <c r="CW32" s="29">
        <v>11</v>
      </c>
      <c r="CX32" s="29"/>
      <c r="CY32" s="29"/>
      <c r="CZ32" s="29">
        <v>3</v>
      </c>
      <c r="DA32" s="29">
        <v>18</v>
      </c>
      <c r="DB32" s="29">
        <v>24</v>
      </c>
      <c r="DC32" s="29">
        <v>32</v>
      </c>
      <c r="DD32" s="29">
        <v>2</v>
      </c>
      <c r="DE32" s="29">
        <v>31</v>
      </c>
      <c r="DF32" s="29"/>
      <c r="DG32" s="29"/>
      <c r="DH32" s="41"/>
      <c r="DI32" s="1"/>
      <c r="DK32" s="1"/>
      <c r="DL32" s="2">
        <v>3</v>
      </c>
      <c r="DM32" s="2">
        <f>COUNTIF(B30:DH41,"3")</f>
        <v>68</v>
      </c>
      <c r="DN32" s="2">
        <f>DN31</f>
        <v>912</v>
      </c>
      <c r="DO32" s="10">
        <f>DM32/DN32</f>
        <v>7.4561403508771926E-2</v>
      </c>
      <c r="DP32" s="1"/>
      <c r="DR32" s="2" t="s">
        <v>41</v>
      </c>
      <c r="DS32" s="11">
        <f t="shared" si="14"/>
        <v>76</v>
      </c>
      <c r="DT32" s="2">
        <f t="shared" si="12"/>
        <v>8</v>
      </c>
      <c r="DU32" s="2">
        <f t="shared" si="13"/>
        <v>4</v>
      </c>
      <c r="DV32" s="2">
        <f t="shared" si="15"/>
        <v>6</v>
      </c>
      <c r="DW32" s="1">
        <f t="shared" si="16"/>
        <v>18</v>
      </c>
      <c r="DX32" s="15">
        <f t="shared" si="17"/>
        <v>0.23684210526315788</v>
      </c>
    </row>
    <row r="33" spans="1:128" ht="13.8">
      <c r="A33" s="23" t="s">
        <v>50</v>
      </c>
      <c r="B33" s="40"/>
      <c r="C33" s="40"/>
      <c r="D33" s="40"/>
      <c r="E33" s="40">
        <v>1</v>
      </c>
      <c r="F33" s="25"/>
      <c r="G33" s="25">
        <v>43</v>
      </c>
      <c r="H33" s="25"/>
      <c r="I33" s="25">
        <v>14</v>
      </c>
      <c r="J33" s="25">
        <v>1</v>
      </c>
      <c r="K33" s="25">
        <v>1</v>
      </c>
      <c r="L33" s="25">
        <v>4</v>
      </c>
      <c r="M33" s="25"/>
      <c r="N33" s="25"/>
      <c r="O33" s="25"/>
      <c r="P33" s="25">
        <v>1</v>
      </c>
      <c r="Q33" s="25">
        <v>5</v>
      </c>
      <c r="R33" s="25">
        <v>28</v>
      </c>
      <c r="S33" s="26">
        <v>12</v>
      </c>
      <c r="T33" s="25">
        <v>3</v>
      </c>
      <c r="U33" s="25">
        <v>131</v>
      </c>
      <c r="V33" s="26">
        <v>16</v>
      </c>
      <c r="W33" s="25">
        <v>1</v>
      </c>
      <c r="X33" s="26">
        <v>14</v>
      </c>
      <c r="Y33" s="25">
        <v>5</v>
      </c>
      <c r="Z33" s="25">
        <v>3</v>
      </c>
      <c r="AA33" s="26"/>
      <c r="AB33" s="26">
        <v>29</v>
      </c>
      <c r="AC33" s="25">
        <v>1</v>
      </c>
      <c r="AD33" s="25">
        <v>25</v>
      </c>
      <c r="AE33" s="25"/>
      <c r="AF33" s="25"/>
      <c r="AG33" s="25">
        <v>8</v>
      </c>
      <c r="AH33" s="20">
        <v>7</v>
      </c>
      <c r="AI33" s="20">
        <v>2</v>
      </c>
      <c r="AJ33" s="38">
        <v>5</v>
      </c>
      <c r="AK33" s="20">
        <v>8</v>
      </c>
      <c r="AL33" s="20">
        <v>2</v>
      </c>
      <c r="AM33" s="20">
        <v>16</v>
      </c>
      <c r="AN33" s="20">
        <v>1</v>
      </c>
      <c r="AO33" s="20">
        <v>14</v>
      </c>
      <c r="AP33" s="20">
        <v>2</v>
      </c>
      <c r="AQ33" s="20">
        <v>10</v>
      </c>
      <c r="AR33" s="20">
        <v>2</v>
      </c>
      <c r="AS33" s="20">
        <v>3</v>
      </c>
      <c r="AT33" s="20">
        <v>6</v>
      </c>
      <c r="AU33" s="20"/>
      <c r="AV33" s="20"/>
      <c r="AW33" s="20"/>
      <c r="AX33" s="20"/>
      <c r="AY33" s="25"/>
      <c r="AZ33" s="20"/>
      <c r="BA33" s="20">
        <v>2</v>
      </c>
      <c r="BB33" s="20">
        <v>26</v>
      </c>
      <c r="BC33" s="20">
        <v>9</v>
      </c>
      <c r="BD33" s="30">
        <v>64</v>
      </c>
      <c r="BE33" s="20">
        <v>1</v>
      </c>
      <c r="BF33" s="20">
        <v>3</v>
      </c>
      <c r="BG33" s="20">
        <v>1</v>
      </c>
      <c r="BH33" s="20">
        <v>9</v>
      </c>
      <c r="BI33" s="29">
        <v>6</v>
      </c>
      <c r="BJ33" s="25">
        <v>2</v>
      </c>
      <c r="BK33" s="36">
        <v>1</v>
      </c>
      <c r="BL33" s="29">
        <v>1</v>
      </c>
      <c r="BM33" s="26">
        <v>3</v>
      </c>
      <c r="BN33" s="30">
        <v>3</v>
      </c>
      <c r="BO33" s="30">
        <v>5</v>
      </c>
      <c r="BP33" s="29">
        <v>2</v>
      </c>
      <c r="BQ33" s="29">
        <v>16</v>
      </c>
      <c r="BR33" s="30">
        <v>8</v>
      </c>
      <c r="BS33" s="29">
        <v>16</v>
      </c>
      <c r="BT33" s="30">
        <v>57</v>
      </c>
      <c r="BU33" s="30">
        <v>6</v>
      </c>
      <c r="BV33" s="29">
        <v>3</v>
      </c>
      <c r="BW33" s="29">
        <v>1</v>
      </c>
      <c r="BX33" s="29">
        <v>5</v>
      </c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30">
        <v>1</v>
      </c>
      <c r="CL33" s="29">
        <v>2</v>
      </c>
      <c r="CM33" s="29">
        <v>6</v>
      </c>
      <c r="CN33" s="49">
        <v>1</v>
      </c>
      <c r="CO33" s="29">
        <v>6</v>
      </c>
      <c r="CP33" s="29">
        <v>21</v>
      </c>
      <c r="CQ33" s="30">
        <v>58</v>
      </c>
      <c r="CR33" s="29">
        <v>23</v>
      </c>
      <c r="CS33" s="29"/>
      <c r="CT33" s="29">
        <v>15</v>
      </c>
      <c r="CU33" s="29">
        <v>1</v>
      </c>
      <c r="CV33" s="29">
        <v>8</v>
      </c>
      <c r="CW33" s="29">
        <v>10</v>
      </c>
      <c r="CX33" s="29"/>
      <c r="CY33" s="29"/>
      <c r="CZ33" s="29">
        <v>1</v>
      </c>
      <c r="DA33" s="29">
        <v>4</v>
      </c>
      <c r="DB33" s="30">
        <v>27</v>
      </c>
      <c r="DC33" s="30">
        <v>20</v>
      </c>
      <c r="DD33" s="30">
        <v>2</v>
      </c>
      <c r="DE33" s="30">
        <v>43</v>
      </c>
      <c r="DF33" s="29"/>
      <c r="DG33" s="29"/>
      <c r="DH33" s="41"/>
      <c r="DI33" s="1"/>
      <c r="DK33" s="1"/>
      <c r="DL33" s="2">
        <v>4</v>
      </c>
      <c r="DM33" s="2">
        <f>COUNTIF(B30:DH41,"4")</f>
        <v>66</v>
      </c>
      <c r="DN33" s="2">
        <f>DN32</f>
        <v>912</v>
      </c>
      <c r="DO33" s="10">
        <f>DM33/DN33</f>
        <v>7.2368421052631582E-2</v>
      </c>
      <c r="DP33" s="1"/>
      <c r="DR33" s="2" t="s">
        <v>50</v>
      </c>
      <c r="DS33" s="11">
        <f t="shared" si="14"/>
        <v>76</v>
      </c>
      <c r="DT33" s="2">
        <f t="shared" si="12"/>
        <v>9</v>
      </c>
      <c r="DU33" s="2">
        <f t="shared" si="13"/>
        <v>7</v>
      </c>
      <c r="DV33" s="2">
        <f t="shared" si="15"/>
        <v>2</v>
      </c>
      <c r="DW33" s="1">
        <f t="shared" si="16"/>
        <v>18</v>
      </c>
      <c r="DX33" s="15">
        <f t="shared" si="17"/>
        <v>0.23684210526315788</v>
      </c>
    </row>
    <row r="34" spans="1:128" ht="13.8">
      <c r="A34" s="23" t="s">
        <v>42</v>
      </c>
      <c r="B34" s="40"/>
      <c r="C34" s="40"/>
      <c r="D34" s="40"/>
      <c r="E34" s="40">
        <v>6</v>
      </c>
      <c r="F34" s="25"/>
      <c r="G34" s="25">
        <v>1</v>
      </c>
      <c r="H34" s="25"/>
      <c r="I34" s="25">
        <v>4</v>
      </c>
      <c r="J34" s="25">
        <v>10</v>
      </c>
      <c r="K34" s="25">
        <v>1</v>
      </c>
      <c r="L34" s="25">
        <v>3</v>
      </c>
      <c r="M34" s="25"/>
      <c r="N34" s="25"/>
      <c r="O34" s="25"/>
      <c r="P34" s="25">
        <v>17</v>
      </c>
      <c r="Q34" s="25">
        <v>48</v>
      </c>
      <c r="R34" s="26">
        <v>83</v>
      </c>
      <c r="S34" s="25">
        <v>16</v>
      </c>
      <c r="T34" s="25">
        <v>8</v>
      </c>
      <c r="U34" s="25">
        <v>4</v>
      </c>
      <c r="V34" s="26">
        <v>27</v>
      </c>
      <c r="W34" s="25">
        <v>36</v>
      </c>
      <c r="X34" s="26">
        <v>32</v>
      </c>
      <c r="Y34" s="25">
        <v>16</v>
      </c>
      <c r="Z34" s="25">
        <v>4</v>
      </c>
      <c r="AA34" s="26"/>
      <c r="AB34" s="26">
        <v>28</v>
      </c>
      <c r="AC34" s="25">
        <v>5</v>
      </c>
      <c r="AD34" s="25">
        <v>2</v>
      </c>
      <c r="AE34" s="25"/>
      <c r="AF34" s="25"/>
      <c r="AG34" s="20">
        <v>11</v>
      </c>
      <c r="AH34" s="20">
        <v>4</v>
      </c>
      <c r="AI34" s="20">
        <v>7</v>
      </c>
      <c r="AJ34" s="38">
        <v>4</v>
      </c>
      <c r="AK34" s="25">
        <v>8</v>
      </c>
      <c r="AL34" s="20">
        <v>49</v>
      </c>
      <c r="AM34" s="20">
        <v>1</v>
      </c>
      <c r="AN34" s="20">
        <v>3</v>
      </c>
      <c r="AO34" s="20">
        <v>7</v>
      </c>
      <c r="AP34" s="25">
        <v>1</v>
      </c>
      <c r="AQ34" s="20">
        <v>3</v>
      </c>
      <c r="AR34" s="20">
        <v>2</v>
      </c>
      <c r="AS34" s="20">
        <v>3</v>
      </c>
      <c r="AT34" s="20">
        <v>1</v>
      </c>
      <c r="AU34" s="20"/>
      <c r="AV34" s="20"/>
      <c r="AW34" s="20"/>
      <c r="AX34" s="20"/>
      <c r="AY34" s="26"/>
      <c r="AZ34" s="20"/>
      <c r="BA34" s="20">
        <v>3</v>
      </c>
      <c r="BB34" s="20">
        <v>13</v>
      </c>
      <c r="BC34" s="20">
        <v>5</v>
      </c>
      <c r="BD34" s="30">
        <v>5</v>
      </c>
      <c r="BE34" s="25">
        <v>3</v>
      </c>
      <c r="BF34" s="20">
        <v>2</v>
      </c>
      <c r="BG34" s="20">
        <v>3</v>
      </c>
      <c r="BH34" s="25">
        <v>1</v>
      </c>
      <c r="BI34" s="29">
        <v>7</v>
      </c>
      <c r="BJ34" s="30">
        <v>3</v>
      </c>
      <c r="BK34" s="26">
        <v>4</v>
      </c>
      <c r="BL34" s="29">
        <v>5</v>
      </c>
      <c r="BM34" s="29">
        <v>5</v>
      </c>
      <c r="BN34" s="26">
        <v>1</v>
      </c>
      <c r="BO34" s="29">
        <v>8</v>
      </c>
      <c r="BP34" s="29">
        <v>1</v>
      </c>
      <c r="BQ34" s="29">
        <v>1</v>
      </c>
      <c r="BR34" s="29">
        <v>3</v>
      </c>
      <c r="BS34" s="29">
        <v>1</v>
      </c>
      <c r="BT34" s="29">
        <v>1</v>
      </c>
      <c r="BU34" s="30">
        <v>3</v>
      </c>
      <c r="BV34" s="29">
        <v>6</v>
      </c>
      <c r="BW34" s="29">
        <v>4</v>
      </c>
      <c r="BX34" s="29">
        <v>1</v>
      </c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>
        <v>25</v>
      </c>
      <c r="CL34" s="29">
        <v>14</v>
      </c>
      <c r="CM34" s="30">
        <v>4</v>
      </c>
      <c r="CN34" s="48">
        <v>71</v>
      </c>
      <c r="CO34" s="29">
        <v>32</v>
      </c>
      <c r="CP34" s="29">
        <v>33</v>
      </c>
      <c r="CQ34" s="30">
        <v>15</v>
      </c>
      <c r="CR34" s="29">
        <v>6</v>
      </c>
      <c r="CS34" s="29"/>
      <c r="CT34" s="29">
        <v>19</v>
      </c>
      <c r="CU34" s="29">
        <v>2</v>
      </c>
      <c r="CV34" s="29">
        <v>1</v>
      </c>
      <c r="CW34" s="29">
        <v>7</v>
      </c>
      <c r="CX34" s="29"/>
      <c r="CY34" s="30"/>
      <c r="CZ34" s="29">
        <v>2</v>
      </c>
      <c r="DA34" s="29">
        <v>3</v>
      </c>
      <c r="DB34" s="29">
        <v>37</v>
      </c>
      <c r="DC34" s="29">
        <v>2</v>
      </c>
      <c r="DD34" s="29">
        <v>4</v>
      </c>
      <c r="DE34" s="29">
        <v>2</v>
      </c>
      <c r="DF34" s="29"/>
      <c r="DG34" s="29"/>
      <c r="DH34" s="41"/>
      <c r="DI34" s="1"/>
      <c r="DK34" s="1"/>
      <c r="DL34" s="2">
        <v>5</v>
      </c>
      <c r="DM34" s="2">
        <f>COUNTIF(B30:DH41,"5")</f>
        <v>40</v>
      </c>
      <c r="DN34" s="2">
        <f>DN33</f>
        <v>912</v>
      </c>
      <c r="DO34" s="10">
        <f>DM34/DN34</f>
        <v>4.3859649122807015E-2</v>
      </c>
      <c r="DP34" s="1"/>
      <c r="DR34" s="2" t="s">
        <v>42</v>
      </c>
      <c r="DS34" s="11">
        <f t="shared" si="14"/>
        <v>76</v>
      </c>
      <c r="DT34" s="2">
        <f t="shared" si="12"/>
        <v>7</v>
      </c>
      <c r="DU34" s="2">
        <f t="shared" si="13"/>
        <v>11</v>
      </c>
      <c r="DV34" s="2">
        <f t="shared" si="15"/>
        <v>9</v>
      </c>
      <c r="DW34" s="1">
        <f t="shared" si="16"/>
        <v>27</v>
      </c>
      <c r="DX34" s="15">
        <f t="shared" si="17"/>
        <v>0.35526315789473684</v>
      </c>
    </row>
    <row r="35" spans="1:128" ht="13.8">
      <c r="A35" s="22" t="s">
        <v>43</v>
      </c>
      <c r="B35" s="42"/>
      <c r="C35" s="42"/>
      <c r="D35" s="42"/>
      <c r="E35" s="42">
        <v>2</v>
      </c>
      <c r="F35" s="31"/>
      <c r="G35" s="31">
        <v>8</v>
      </c>
      <c r="H35" s="31"/>
      <c r="I35" s="31">
        <v>3</v>
      </c>
      <c r="J35" s="31">
        <v>1</v>
      </c>
      <c r="K35" s="31">
        <v>2</v>
      </c>
      <c r="L35" s="31">
        <v>32</v>
      </c>
      <c r="M35" s="31"/>
      <c r="N35" s="31"/>
      <c r="O35" s="31"/>
      <c r="P35" s="31">
        <v>17</v>
      </c>
      <c r="Q35" s="31">
        <v>4</v>
      </c>
      <c r="R35" s="31">
        <v>63</v>
      </c>
      <c r="S35" s="31">
        <v>9</v>
      </c>
      <c r="T35" s="31">
        <v>5</v>
      </c>
      <c r="U35" s="31">
        <v>2</v>
      </c>
      <c r="V35" s="32">
        <v>3</v>
      </c>
      <c r="W35" s="31">
        <v>7</v>
      </c>
      <c r="X35" s="32">
        <v>19</v>
      </c>
      <c r="Y35" s="31">
        <v>6</v>
      </c>
      <c r="Z35" s="31">
        <v>30</v>
      </c>
      <c r="AA35" s="32"/>
      <c r="AB35" s="31">
        <v>2</v>
      </c>
      <c r="AC35" s="31">
        <v>5</v>
      </c>
      <c r="AD35" s="31">
        <v>24</v>
      </c>
      <c r="AE35" s="31"/>
      <c r="AF35" s="31"/>
      <c r="AG35" s="31">
        <v>5</v>
      </c>
      <c r="AH35" s="31">
        <v>70</v>
      </c>
      <c r="AI35" s="31">
        <v>1</v>
      </c>
      <c r="AJ35" s="31">
        <v>1</v>
      </c>
      <c r="AK35" s="31">
        <v>7</v>
      </c>
      <c r="AL35" s="31">
        <v>22</v>
      </c>
      <c r="AM35" s="31">
        <v>22</v>
      </c>
      <c r="AN35" s="31">
        <v>1</v>
      </c>
      <c r="AO35" s="31">
        <v>3</v>
      </c>
      <c r="AP35" s="31">
        <v>14</v>
      </c>
      <c r="AQ35" s="31">
        <v>2</v>
      </c>
      <c r="AR35" s="31">
        <v>5</v>
      </c>
      <c r="AS35" s="31">
        <v>8</v>
      </c>
      <c r="AT35" s="31">
        <v>3</v>
      </c>
      <c r="AU35" s="31"/>
      <c r="AV35" s="31"/>
      <c r="AW35" s="31"/>
      <c r="AX35" s="31"/>
      <c r="AY35" s="31"/>
      <c r="AZ35" s="31"/>
      <c r="BA35" s="31">
        <v>8</v>
      </c>
      <c r="BB35" s="31">
        <v>5</v>
      </c>
      <c r="BC35" s="31">
        <v>8</v>
      </c>
      <c r="BD35" s="34">
        <v>2</v>
      </c>
      <c r="BE35" s="31">
        <v>19</v>
      </c>
      <c r="BF35" s="31">
        <v>14</v>
      </c>
      <c r="BG35" s="31">
        <v>1</v>
      </c>
      <c r="BH35" s="32">
        <v>12</v>
      </c>
      <c r="BI35" s="31">
        <v>4</v>
      </c>
      <c r="BJ35" s="34">
        <v>19</v>
      </c>
      <c r="BK35" s="35">
        <v>22</v>
      </c>
      <c r="BL35" s="35">
        <v>4</v>
      </c>
      <c r="BM35" s="32">
        <v>3</v>
      </c>
      <c r="BN35" s="35">
        <v>3</v>
      </c>
      <c r="BO35" s="32">
        <v>1</v>
      </c>
      <c r="BP35" s="35">
        <v>16</v>
      </c>
      <c r="BQ35" s="34">
        <v>7</v>
      </c>
      <c r="BR35" s="35">
        <v>16</v>
      </c>
      <c r="BS35" s="35">
        <v>1</v>
      </c>
      <c r="BT35" s="35">
        <v>26</v>
      </c>
      <c r="BU35" s="35">
        <v>13</v>
      </c>
      <c r="BV35" s="34">
        <v>31</v>
      </c>
      <c r="BW35" s="35">
        <v>19</v>
      </c>
      <c r="BX35" s="35">
        <v>8</v>
      </c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>
        <v>7</v>
      </c>
      <c r="CL35" s="35">
        <v>10</v>
      </c>
      <c r="CM35" s="35">
        <v>22</v>
      </c>
      <c r="CN35" s="50">
        <v>12</v>
      </c>
      <c r="CO35" s="35">
        <v>1</v>
      </c>
      <c r="CP35" s="35">
        <v>1</v>
      </c>
      <c r="CQ35" s="35">
        <v>18</v>
      </c>
      <c r="CR35" s="34">
        <v>7</v>
      </c>
      <c r="CS35" s="35"/>
      <c r="CT35" s="35">
        <v>4</v>
      </c>
      <c r="CU35" s="35">
        <v>21</v>
      </c>
      <c r="CV35" s="35">
        <v>3</v>
      </c>
      <c r="CW35" s="35">
        <v>7</v>
      </c>
      <c r="CX35" s="35"/>
      <c r="CY35" s="35"/>
      <c r="CZ35" s="35">
        <v>3</v>
      </c>
      <c r="DA35" s="35">
        <v>6</v>
      </c>
      <c r="DB35" s="35">
        <v>10</v>
      </c>
      <c r="DC35" s="35">
        <v>15</v>
      </c>
      <c r="DD35" s="35">
        <v>11</v>
      </c>
      <c r="DE35" s="35">
        <v>23</v>
      </c>
      <c r="DF35" s="35"/>
      <c r="DG35" s="35"/>
      <c r="DH35" s="43"/>
      <c r="DI35" s="1"/>
      <c r="DK35" s="1"/>
      <c r="DL35" s="1"/>
      <c r="DN35" s="1"/>
      <c r="DO35" s="1"/>
      <c r="DP35" s="1"/>
      <c r="DR35" s="2" t="s">
        <v>43</v>
      </c>
      <c r="DS35" s="11">
        <f t="shared" si="14"/>
        <v>76</v>
      </c>
      <c r="DT35" s="2">
        <f t="shared" si="12"/>
        <v>6</v>
      </c>
      <c r="DU35" s="2">
        <f t="shared" si="13"/>
        <v>8</v>
      </c>
      <c r="DV35" s="2">
        <f t="shared" si="15"/>
        <v>4</v>
      </c>
      <c r="DW35" s="1">
        <f t="shared" si="16"/>
        <v>18</v>
      </c>
      <c r="DX35" s="15">
        <f t="shared" si="17"/>
        <v>0.23684210526315788</v>
      </c>
    </row>
    <row r="36" spans="1:128" ht="15">
      <c r="A36" s="2" t="s">
        <v>44</v>
      </c>
      <c r="B36" s="44"/>
      <c r="C36" s="44"/>
      <c r="D36" s="44"/>
      <c r="E36" s="44">
        <v>7</v>
      </c>
      <c r="F36" s="20"/>
      <c r="G36" s="20">
        <v>50</v>
      </c>
      <c r="H36" s="20"/>
      <c r="I36" s="20">
        <v>65</v>
      </c>
      <c r="J36" s="20">
        <v>4</v>
      </c>
      <c r="K36" s="20">
        <v>8</v>
      </c>
      <c r="L36" s="20">
        <v>1</v>
      </c>
      <c r="M36" s="20"/>
      <c r="N36" s="20"/>
      <c r="O36" s="20"/>
      <c r="P36" s="20">
        <v>16</v>
      </c>
      <c r="Q36" s="20">
        <v>102</v>
      </c>
      <c r="R36" s="20">
        <v>3</v>
      </c>
      <c r="S36" s="20">
        <v>42</v>
      </c>
      <c r="T36" s="20">
        <v>2</v>
      </c>
      <c r="U36" s="20">
        <v>4</v>
      </c>
      <c r="V36" s="26">
        <v>1</v>
      </c>
      <c r="W36" s="25">
        <v>9</v>
      </c>
      <c r="X36" s="36">
        <v>31</v>
      </c>
      <c r="Y36" s="20">
        <v>4</v>
      </c>
      <c r="Z36" s="20">
        <v>6</v>
      </c>
      <c r="AA36" s="25"/>
      <c r="AB36" s="20">
        <v>10</v>
      </c>
      <c r="AC36" s="20">
        <v>3</v>
      </c>
      <c r="AD36" s="20">
        <v>4</v>
      </c>
      <c r="AE36" s="20"/>
      <c r="AF36" s="20"/>
      <c r="AG36" s="45">
        <v>16</v>
      </c>
      <c r="AH36" s="20">
        <v>2</v>
      </c>
      <c r="AI36" s="20">
        <v>10</v>
      </c>
      <c r="AJ36" s="20">
        <v>16</v>
      </c>
      <c r="AK36" s="20">
        <v>68</v>
      </c>
      <c r="AL36" s="20">
        <v>10</v>
      </c>
      <c r="AM36" s="20">
        <v>8</v>
      </c>
      <c r="AN36" s="20">
        <v>40</v>
      </c>
      <c r="AO36" s="20">
        <v>12</v>
      </c>
      <c r="AP36" s="20">
        <v>2</v>
      </c>
      <c r="AQ36" s="20">
        <v>13</v>
      </c>
      <c r="AR36" s="20">
        <v>48</v>
      </c>
      <c r="AS36" s="20">
        <v>31</v>
      </c>
      <c r="AT36" s="20">
        <v>2</v>
      </c>
      <c r="AU36" s="20"/>
      <c r="AV36" s="20"/>
      <c r="AW36" s="20"/>
      <c r="AX36" s="20"/>
      <c r="AY36" s="20"/>
      <c r="AZ36" s="20"/>
      <c r="BA36" s="20">
        <v>37</v>
      </c>
      <c r="BB36" s="20">
        <v>1</v>
      </c>
      <c r="BC36" s="20">
        <v>41</v>
      </c>
      <c r="BD36" s="30">
        <v>5</v>
      </c>
      <c r="BE36" s="20">
        <v>2</v>
      </c>
      <c r="BF36" s="20">
        <v>4</v>
      </c>
      <c r="BG36" s="20">
        <v>2</v>
      </c>
      <c r="BH36" s="25">
        <v>9</v>
      </c>
      <c r="BI36" s="29">
        <v>10</v>
      </c>
      <c r="BJ36" s="30">
        <v>15</v>
      </c>
      <c r="BK36" s="25">
        <v>1</v>
      </c>
      <c r="BL36" s="25">
        <v>2</v>
      </c>
      <c r="BM36" s="25">
        <v>3</v>
      </c>
      <c r="BN36" s="29">
        <v>24</v>
      </c>
      <c r="BO36" s="30">
        <v>28</v>
      </c>
      <c r="BP36" s="29">
        <v>24</v>
      </c>
      <c r="BQ36" s="29">
        <v>23</v>
      </c>
      <c r="BR36" s="29">
        <v>21</v>
      </c>
      <c r="BS36" s="29">
        <v>6</v>
      </c>
      <c r="BT36" s="29">
        <v>2</v>
      </c>
      <c r="BU36" s="29">
        <v>77</v>
      </c>
      <c r="BV36" s="29">
        <v>1</v>
      </c>
      <c r="BW36" s="29">
        <v>8</v>
      </c>
      <c r="BX36" s="29">
        <v>5</v>
      </c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30"/>
      <c r="CK36" s="29">
        <v>9</v>
      </c>
      <c r="CL36" s="30">
        <v>30</v>
      </c>
      <c r="CM36" s="29">
        <v>41</v>
      </c>
      <c r="CN36" s="49">
        <v>50</v>
      </c>
      <c r="CO36" s="29">
        <v>3</v>
      </c>
      <c r="CP36" s="30">
        <v>3</v>
      </c>
      <c r="CQ36" s="29">
        <v>7</v>
      </c>
      <c r="CR36" s="29">
        <v>9</v>
      </c>
      <c r="CS36" s="29"/>
      <c r="CT36" s="29">
        <v>2</v>
      </c>
      <c r="CU36" s="29">
        <v>33</v>
      </c>
      <c r="CV36" s="29">
        <v>38</v>
      </c>
      <c r="CW36" s="29">
        <v>8</v>
      </c>
      <c r="CX36" s="29"/>
      <c r="CY36" s="29"/>
      <c r="CZ36" s="29">
        <v>8</v>
      </c>
      <c r="DA36" s="30">
        <v>110</v>
      </c>
      <c r="DB36" s="29">
        <v>1</v>
      </c>
      <c r="DC36" s="29">
        <v>2</v>
      </c>
      <c r="DD36" s="29">
        <v>1</v>
      </c>
      <c r="DE36" s="29">
        <v>14</v>
      </c>
      <c r="DF36" s="29"/>
      <c r="DG36" s="29"/>
      <c r="DH36" s="41"/>
      <c r="DI36" s="1"/>
      <c r="DK36" s="1"/>
      <c r="DL36" s="1"/>
      <c r="DN36" s="1"/>
      <c r="DO36" s="1"/>
      <c r="DP36" s="1"/>
      <c r="DR36" s="2" t="s">
        <v>44</v>
      </c>
      <c r="DS36" s="11">
        <f t="shared" si="14"/>
        <v>76</v>
      </c>
      <c r="DT36" s="2">
        <f t="shared" si="12"/>
        <v>10</v>
      </c>
      <c r="DU36" s="2">
        <f t="shared" si="13"/>
        <v>5</v>
      </c>
      <c r="DV36" s="2">
        <f t="shared" si="15"/>
        <v>5</v>
      </c>
      <c r="DW36" s="1">
        <f t="shared" si="16"/>
        <v>20</v>
      </c>
      <c r="DX36" s="15">
        <f t="shared" si="17"/>
        <v>0.26315789473684209</v>
      </c>
    </row>
    <row r="37" spans="1:128" ht="15">
      <c r="A37" s="2" t="s">
        <v>45</v>
      </c>
      <c r="B37" s="44"/>
      <c r="C37" s="44"/>
      <c r="D37" s="44"/>
      <c r="E37" s="44">
        <v>3</v>
      </c>
      <c r="F37" s="20"/>
      <c r="G37" s="20">
        <v>40</v>
      </c>
      <c r="H37" s="20"/>
      <c r="I37" s="20">
        <v>2</v>
      </c>
      <c r="J37" s="20">
        <v>5</v>
      </c>
      <c r="K37" s="26">
        <v>8</v>
      </c>
      <c r="L37" s="20">
        <v>1</v>
      </c>
      <c r="M37" s="20"/>
      <c r="N37" s="20"/>
      <c r="O37" s="20"/>
      <c r="P37" s="20">
        <v>21</v>
      </c>
      <c r="Q37" s="20">
        <v>1</v>
      </c>
      <c r="R37" s="20">
        <v>2</v>
      </c>
      <c r="S37" s="20">
        <v>20</v>
      </c>
      <c r="T37" s="20">
        <v>17</v>
      </c>
      <c r="U37" s="20">
        <v>123</v>
      </c>
      <c r="V37" s="26">
        <v>14</v>
      </c>
      <c r="W37" s="20">
        <v>39</v>
      </c>
      <c r="X37" s="36">
        <v>20</v>
      </c>
      <c r="Y37" s="20">
        <v>2</v>
      </c>
      <c r="Z37" s="20">
        <v>8</v>
      </c>
      <c r="AA37" s="26"/>
      <c r="AB37" s="20">
        <v>14</v>
      </c>
      <c r="AC37" s="20">
        <v>18</v>
      </c>
      <c r="AD37" s="20">
        <v>4</v>
      </c>
      <c r="AE37" s="20"/>
      <c r="AF37" s="20"/>
      <c r="AG37" s="45">
        <v>22</v>
      </c>
      <c r="AH37" s="26">
        <v>55</v>
      </c>
      <c r="AI37" s="20">
        <v>73</v>
      </c>
      <c r="AJ37" s="20">
        <v>19</v>
      </c>
      <c r="AK37" s="20">
        <v>5</v>
      </c>
      <c r="AL37" s="20">
        <v>70</v>
      </c>
      <c r="AM37" s="20">
        <v>10</v>
      </c>
      <c r="AN37" s="20">
        <v>12</v>
      </c>
      <c r="AO37" s="20">
        <v>9</v>
      </c>
      <c r="AP37" s="20">
        <v>3</v>
      </c>
      <c r="AQ37" s="20">
        <v>21</v>
      </c>
      <c r="AR37" s="20">
        <v>13</v>
      </c>
      <c r="AS37" s="20">
        <v>12</v>
      </c>
      <c r="AT37" s="20">
        <v>30</v>
      </c>
      <c r="AU37" s="20"/>
      <c r="AV37" s="20"/>
      <c r="AW37" s="20"/>
      <c r="AX37" s="20"/>
      <c r="AY37" s="20"/>
      <c r="AZ37" s="20"/>
      <c r="BA37" s="20">
        <v>24</v>
      </c>
      <c r="BB37" s="20">
        <v>4</v>
      </c>
      <c r="BC37" s="20">
        <v>2</v>
      </c>
      <c r="BD37" s="30">
        <v>15</v>
      </c>
      <c r="BE37" s="20">
        <v>13</v>
      </c>
      <c r="BF37" s="20">
        <v>2</v>
      </c>
      <c r="BG37" s="20">
        <v>12</v>
      </c>
      <c r="BH37" s="20">
        <v>4</v>
      </c>
      <c r="BI37" s="26">
        <v>6</v>
      </c>
      <c r="BJ37" s="30">
        <v>4</v>
      </c>
      <c r="BK37" s="29">
        <v>4</v>
      </c>
      <c r="BL37" s="29">
        <v>4</v>
      </c>
      <c r="BM37" s="25">
        <v>2</v>
      </c>
      <c r="BN37" s="25">
        <v>12</v>
      </c>
      <c r="BO37" s="25">
        <v>1</v>
      </c>
      <c r="BP37" s="29">
        <v>9</v>
      </c>
      <c r="BQ37" s="30">
        <v>9</v>
      </c>
      <c r="BR37" s="29">
        <v>6</v>
      </c>
      <c r="BS37" s="30">
        <v>8</v>
      </c>
      <c r="BT37" s="30">
        <v>21</v>
      </c>
      <c r="BU37" s="30">
        <v>17</v>
      </c>
      <c r="BV37" s="29">
        <v>2</v>
      </c>
      <c r="BW37" s="29">
        <v>10</v>
      </c>
      <c r="BX37" s="29">
        <v>2</v>
      </c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30"/>
      <c r="CJ37" s="29"/>
      <c r="CK37" s="29">
        <v>2</v>
      </c>
      <c r="CL37" s="29">
        <v>1</v>
      </c>
      <c r="CM37" s="29">
        <v>23</v>
      </c>
      <c r="CN37" s="48">
        <v>1</v>
      </c>
      <c r="CO37" s="29">
        <v>14</v>
      </c>
      <c r="CP37" s="29">
        <v>19</v>
      </c>
      <c r="CQ37" s="29">
        <v>2</v>
      </c>
      <c r="CR37" s="30">
        <v>2</v>
      </c>
      <c r="CS37" s="29"/>
      <c r="CT37" s="29">
        <v>20</v>
      </c>
      <c r="CU37" s="29">
        <v>7</v>
      </c>
      <c r="CV37" s="29">
        <v>11</v>
      </c>
      <c r="CW37" s="29">
        <v>44</v>
      </c>
      <c r="CX37" s="30"/>
      <c r="CY37" s="29"/>
      <c r="CZ37" s="29">
        <v>3</v>
      </c>
      <c r="DA37" s="29">
        <v>18</v>
      </c>
      <c r="DB37" s="29">
        <v>1</v>
      </c>
      <c r="DC37" s="29">
        <v>26</v>
      </c>
      <c r="DD37" s="29">
        <v>2</v>
      </c>
      <c r="DE37" s="29">
        <v>6</v>
      </c>
      <c r="DF37" s="29"/>
      <c r="DG37" s="29"/>
      <c r="DH37" s="41"/>
      <c r="DI37" s="1"/>
      <c r="DJ37" s="1"/>
      <c r="DK37" s="1"/>
      <c r="DL37" s="2">
        <v>1</v>
      </c>
      <c r="DM37" s="2">
        <f t="shared" ref="DM37:DN41" si="18">DM4+DM17+DM30</f>
        <v>540</v>
      </c>
      <c r="DN37" s="2">
        <f t="shared" si="18"/>
        <v>3455</v>
      </c>
      <c r="DO37" s="10">
        <f>DM37/DN37</f>
        <v>0.15629522431259044</v>
      </c>
      <c r="DP37" s="1"/>
      <c r="DR37" s="2" t="s">
        <v>45</v>
      </c>
      <c r="DS37" s="11">
        <f t="shared" si="14"/>
        <v>76</v>
      </c>
      <c r="DT37" s="2">
        <f t="shared" si="12"/>
        <v>12</v>
      </c>
      <c r="DU37" s="2">
        <f t="shared" si="13"/>
        <v>3</v>
      </c>
      <c r="DV37" s="2">
        <f t="shared" si="15"/>
        <v>6</v>
      </c>
      <c r="DW37" s="1">
        <f t="shared" si="16"/>
        <v>21</v>
      </c>
      <c r="DX37" s="15">
        <f t="shared" si="17"/>
        <v>0.27631578947368424</v>
      </c>
    </row>
    <row r="38" spans="1:128" ht="13.8">
      <c r="A38" s="2" t="s">
        <v>46</v>
      </c>
      <c r="B38" s="44"/>
      <c r="C38" s="44"/>
      <c r="D38" s="44"/>
      <c r="E38" s="44">
        <v>2</v>
      </c>
      <c r="F38" s="26"/>
      <c r="G38" s="20">
        <v>6</v>
      </c>
      <c r="H38" s="20"/>
      <c r="I38" s="20">
        <v>2</v>
      </c>
      <c r="J38" s="20">
        <v>11</v>
      </c>
      <c r="K38" s="20">
        <v>28</v>
      </c>
      <c r="L38" s="20">
        <v>5</v>
      </c>
      <c r="M38" s="20"/>
      <c r="N38" s="20"/>
      <c r="O38" s="20"/>
      <c r="P38" s="20">
        <v>6</v>
      </c>
      <c r="Q38" s="20">
        <v>5</v>
      </c>
      <c r="R38" s="20">
        <v>20</v>
      </c>
      <c r="S38" s="20">
        <v>4</v>
      </c>
      <c r="T38" s="20">
        <v>17</v>
      </c>
      <c r="U38" s="20">
        <v>22</v>
      </c>
      <c r="V38" s="26">
        <v>29</v>
      </c>
      <c r="W38" s="25">
        <v>2</v>
      </c>
      <c r="X38" s="36">
        <v>2</v>
      </c>
      <c r="Y38" s="20">
        <v>3</v>
      </c>
      <c r="Z38" s="20">
        <v>7</v>
      </c>
      <c r="AA38" s="26"/>
      <c r="AB38" s="20">
        <v>1</v>
      </c>
      <c r="AC38" s="20">
        <v>59</v>
      </c>
      <c r="AD38" s="20">
        <v>2</v>
      </c>
      <c r="AE38" s="20"/>
      <c r="AF38" s="20"/>
      <c r="AG38" s="20">
        <v>3</v>
      </c>
      <c r="AH38" s="20">
        <v>17</v>
      </c>
      <c r="AI38" s="20">
        <v>17</v>
      </c>
      <c r="AJ38" s="20">
        <v>1</v>
      </c>
      <c r="AK38" s="20">
        <v>1</v>
      </c>
      <c r="AL38" s="20">
        <v>6</v>
      </c>
      <c r="AM38" s="26">
        <v>8</v>
      </c>
      <c r="AN38" s="26">
        <v>7</v>
      </c>
      <c r="AO38" s="20">
        <v>6</v>
      </c>
      <c r="AP38" s="20">
        <v>2</v>
      </c>
      <c r="AQ38" s="20">
        <v>2</v>
      </c>
      <c r="AR38" s="20">
        <v>29</v>
      </c>
      <c r="AS38" s="20">
        <v>8</v>
      </c>
      <c r="AT38" s="20">
        <v>13</v>
      </c>
      <c r="AU38" s="20"/>
      <c r="AV38" s="20"/>
      <c r="AW38" s="20"/>
      <c r="AX38" s="20"/>
      <c r="AY38" s="20"/>
      <c r="AZ38" s="26"/>
      <c r="BA38" s="20">
        <v>30</v>
      </c>
      <c r="BB38" s="20">
        <v>5</v>
      </c>
      <c r="BC38" s="20">
        <v>1</v>
      </c>
      <c r="BD38" s="30">
        <v>31</v>
      </c>
      <c r="BE38" s="20">
        <v>12</v>
      </c>
      <c r="BF38" s="20">
        <v>1</v>
      </c>
      <c r="BG38" s="20">
        <v>13</v>
      </c>
      <c r="BH38" s="20">
        <v>7</v>
      </c>
      <c r="BI38" s="29">
        <v>35</v>
      </c>
      <c r="BJ38" s="29">
        <v>17</v>
      </c>
      <c r="BK38" s="29">
        <v>3</v>
      </c>
      <c r="BL38" s="30">
        <v>14</v>
      </c>
      <c r="BM38" s="30">
        <v>3</v>
      </c>
      <c r="BN38" s="29">
        <v>6</v>
      </c>
      <c r="BO38" s="25">
        <v>29</v>
      </c>
      <c r="BP38" s="25">
        <v>31</v>
      </c>
      <c r="BQ38" s="29">
        <v>10</v>
      </c>
      <c r="BR38" s="29">
        <v>24</v>
      </c>
      <c r="BS38" s="29">
        <v>3</v>
      </c>
      <c r="BT38" s="29">
        <v>5</v>
      </c>
      <c r="BU38" s="29">
        <v>22</v>
      </c>
      <c r="BV38" s="29">
        <v>11</v>
      </c>
      <c r="BW38" s="29">
        <v>8</v>
      </c>
      <c r="BX38" s="29">
        <v>19</v>
      </c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30">
        <v>3</v>
      </c>
      <c r="CL38" s="29">
        <v>1</v>
      </c>
      <c r="CM38" s="29">
        <v>1</v>
      </c>
      <c r="CN38" s="48">
        <v>1</v>
      </c>
      <c r="CO38" s="29">
        <v>2</v>
      </c>
      <c r="CP38" s="29">
        <v>43</v>
      </c>
      <c r="CQ38" s="29">
        <v>2</v>
      </c>
      <c r="CR38" s="30">
        <v>4</v>
      </c>
      <c r="CS38" s="29"/>
      <c r="CT38" s="29">
        <v>3</v>
      </c>
      <c r="CU38" s="29">
        <v>7</v>
      </c>
      <c r="CV38" s="29">
        <v>19</v>
      </c>
      <c r="CW38" s="29">
        <v>9</v>
      </c>
      <c r="CX38" s="29"/>
      <c r="CY38" s="29"/>
      <c r="CZ38" s="30">
        <v>9</v>
      </c>
      <c r="DA38" s="29">
        <v>20</v>
      </c>
      <c r="DB38" s="29">
        <v>8</v>
      </c>
      <c r="DC38" s="29">
        <v>3</v>
      </c>
      <c r="DD38" s="29">
        <v>7</v>
      </c>
      <c r="DE38" s="29">
        <v>65</v>
      </c>
      <c r="DF38" s="29"/>
      <c r="DG38" s="29"/>
      <c r="DH38" s="41"/>
      <c r="DI38" s="1"/>
      <c r="DJ38" s="1"/>
      <c r="DK38" s="1"/>
      <c r="DL38" s="2">
        <v>2</v>
      </c>
      <c r="DM38" s="2">
        <f t="shared" si="18"/>
        <v>331</v>
      </c>
      <c r="DN38" s="2">
        <f t="shared" si="18"/>
        <v>3455</v>
      </c>
      <c r="DO38" s="10">
        <f>DM38/DN38</f>
        <v>9.5803183791606364E-2</v>
      </c>
      <c r="DP38" s="1"/>
      <c r="DR38" s="2" t="s">
        <v>46</v>
      </c>
      <c r="DS38" s="11">
        <f t="shared" si="14"/>
        <v>76</v>
      </c>
      <c r="DT38" s="2">
        <f t="shared" si="12"/>
        <v>9</v>
      </c>
      <c r="DU38" s="2">
        <f t="shared" si="13"/>
        <v>8</v>
      </c>
      <c r="DV38" s="2">
        <f t="shared" si="15"/>
        <v>2</v>
      </c>
      <c r="DW38" s="1">
        <f t="shared" si="16"/>
        <v>19</v>
      </c>
      <c r="DX38" s="15">
        <f t="shared" si="17"/>
        <v>0.25</v>
      </c>
    </row>
    <row r="39" spans="1:128" ht="15">
      <c r="A39" s="2" t="s">
        <v>47</v>
      </c>
      <c r="B39" s="44"/>
      <c r="C39" s="44"/>
      <c r="D39" s="44"/>
      <c r="E39" s="44">
        <v>8</v>
      </c>
      <c r="F39" s="20"/>
      <c r="G39" s="20">
        <v>4</v>
      </c>
      <c r="H39" s="20"/>
      <c r="I39" s="20">
        <v>21</v>
      </c>
      <c r="J39" s="20">
        <v>1</v>
      </c>
      <c r="K39" s="20">
        <v>3</v>
      </c>
      <c r="L39" s="20">
        <v>1</v>
      </c>
      <c r="M39" s="20"/>
      <c r="N39" s="20"/>
      <c r="O39" s="26"/>
      <c r="P39" s="20">
        <v>4</v>
      </c>
      <c r="Q39" s="20">
        <v>2</v>
      </c>
      <c r="R39" s="20">
        <v>2</v>
      </c>
      <c r="S39" s="20">
        <v>21</v>
      </c>
      <c r="T39" s="20">
        <v>4</v>
      </c>
      <c r="U39" s="20">
        <v>5</v>
      </c>
      <c r="V39" s="25">
        <v>13</v>
      </c>
      <c r="W39" s="20">
        <v>1</v>
      </c>
      <c r="X39" s="26">
        <v>10</v>
      </c>
      <c r="Y39" s="20">
        <v>28</v>
      </c>
      <c r="Z39" s="20">
        <v>33</v>
      </c>
      <c r="AA39" s="26"/>
      <c r="AB39" s="20">
        <v>4</v>
      </c>
      <c r="AC39" s="20">
        <v>13</v>
      </c>
      <c r="AD39" s="20">
        <v>13</v>
      </c>
      <c r="AE39" s="20"/>
      <c r="AF39" s="20"/>
      <c r="AG39" s="45">
        <v>3</v>
      </c>
      <c r="AH39" s="20">
        <v>14</v>
      </c>
      <c r="AI39" s="20">
        <v>14</v>
      </c>
      <c r="AJ39" s="20">
        <v>4</v>
      </c>
      <c r="AK39" s="20">
        <v>5</v>
      </c>
      <c r="AL39" s="20">
        <v>46</v>
      </c>
      <c r="AM39" s="20">
        <v>58</v>
      </c>
      <c r="AN39" s="20">
        <v>2</v>
      </c>
      <c r="AO39" s="20">
        <v>48</v>
      </c>
      <c r="AP39" s="20">
        <v>8</v>
      </c>
      <c r="AQ39" s="20">
        <v>34</v>
      </c>
      <c r="AR39" s="20">
        <v>26</v>
      </c>
      <c r="AS39" s="20">
        <v>14</v>
      </c>
      <c r="AT39" s="20">
        <v>18</v>
      </c>
      <c r="AU39" s="20"/>
      <c r="AV39" s="20"/>
      <c r="AW39" s="20"/>
      <c r="AX39" s="20"/>
      <c r="AY39" s="26"/>
      <c r="AZ39" s="20"/>
      <c r="BA39" s="20">
        <v>27</v>
      </c>
      <c r="BB39" s="20">
        <v>3</v>
      </c>
      <c r="BC39" s="20">
        <v>10</v>
      </c>
      <c r="BD39" s="30">
        <v>39</v>
      </c>
      <c r="BE39" s="20">
        <v>6</v>
      </c>
      <c r="BF39" s="20">
        <v>16</v>
      </c>
      <c r="BG39" s="25">
        <v>1</v>
      </c>
      <c r="BH39" s="25">
        <v>8</v>
      </c>
      <c r="BI39" s="29">
        <v>19</v>
      </c>
      <c r="BJ39" s="20">
        <v>58</v>
      </c>
      <c r="BK39" s="20">
        <v>5</v>
      </c>
      <c r="BL39" s="29">
        <v>9</v>
      </c>
      <c r="BM39" s="29">
        <v>1</v>
      </c>
      <c r="BN39" s="29">
        <v>4</v>
      </c>
      <c r="BO39" s="29">
        <v>17</v>
      </c>
      <c r="BP39" s="29">
        <v>6</v>
      </c>
      <c r="BQ39" s="29">
        <v>4</v>
      </c>
      <c r="BR39" s="29">
        <v>1</v>
      </c>
      <c r="BS39" s="29">
        <v>11</v>
      </c>
      <c r="BT39" s="30">
        <v>1</v>
      </c>
      <c r="BU39" s="29">
        <v>5</v>
      </c>
      <c r="BV39" s="29">
        <v>3</v>
      </c>
      <c r="BW39" s="29">
        <v>15</v>
      </c>
      <c r="BX39" s="29">
        <v>32</v>
      </c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>
        <v>11</v>
      </c>
      <c r="CL39" s="29">
        <v>1</v>
      </c>
      <c r="CM39" s="29">
        <v>6</v>
      </c>
      <c r="CN39" s="48">
        <v>15</v>
      </c>
      <c r="CO39" s="29">
        <v>2</v>
      </c>
      <c r="CP39" s="29">
        <v>16</v>
      </c>
      <c r="CQ39" s="30">
        <v>13</v>
      </c>
      <c r="CR39" s="29">
        <v>20</v>
      </c>
      <c r="CS39" s="29"/>
      <c r="CT39" s="29">
        <v>21</v>
      </c>
      <c r="CU39" s="29">
        <v>1</v>
      </c>
      <c r="CV39" s="29">
        <v>21</v>
      </c>
      <c r="CW39" s="29">
        <v>18</v>
      </c>
      <c r="CX39" s="30"/>
      <c r="CY39" s="29"/>
      <c r="CZ39" s="29">
        <v>1</v>
      </c>
      <c r="DA39" s="29">
        <v>1</v>
      </c>
      <c r="DB39" s="29">
        <v>8</v>
      </c>
      <c r="DC39" s="29">
        <v>1</v>
      </c>
      <c r="DD39" s="29">
        <v>24</v>
      </c>
      <c r="DE39" s="29">
        <v>26</v>
      </c>
      <c r="DF39" s="30"/>
      <c r="DG39" s="29"/>
      <c r="DH39" s="41"/>
      <c r="DI39" s="1"/>
      <c r="DJ39" s="1"/>
      <c r="DK39" s="1"/>
      <c r="DL39" s="2">
        <v>3</v>
      </c>
      <c r="DM39" s="2">
        <f t="shared" si="18"/>
        <v>271</v>
      </c>
      <c r="DN39" s="2">
        <f t="shared" si="18"/>
        <v>3455</v>
      </c>
      <c r="DO39" s="10">
        <f>DM39/DN39</f>
        <v>7.8437047756874101E-2</v>
      </c>
      <c r="DP39" s="1"/>
      <c r="DR39" s="2" t="s">
        <v>47</v>
      </c>
      <c r="DS39" s="11">
        <f t="shared" si="14"/>
        <v>76</v>
      </c>
      <c r="DT39" s="2">
        <f>COUNTIF(B39:DH39,"2")</f>
        <v>4</v>
      </c>
      <c r="DU39" s="2">
        <f t="shared" si="13"/>
        <v>4</v>
      </c>
      <c r="DV39" s="2">
        <f t="shared" si="15"/>
        <v>7</v>
      </c>
      <c r="DW39" s="1">
        <f t="shared" si="16"/>
        <v>15</v>
      </c>
      <c r="DX39" s="15">
        <f t="shared" si="17"/>
        <v>0.19736842105263158</v>
      </c>
    </row>
    <row r="40" spans="1:128" ht="13.8">
      <c r="A40" s="2" t="s">
        <v>48</v>
      </c>
      <c r="B40" s="44"/>
      <c r="C40" s="44"/>
      <c r="D40" s="44"/>
      <c r="E40" s="44">
        <v>27</v>
      </c>
      <c r="F40" s="20"/>
      <c r="G40" s="20">
        <v>1</v>
      </c>
      <c r="H40" s="20"/>
      <c r="I40" s="20">
        <v>6</v>
      </c>
      <c r="J40" s="20">
        <v>29</v>
      </c>
      <c r="K40" s="20">
        <v>24</v>
      </c>
      <c r="L40" s="20">
        <v>1</v>
      </c>
      <c r="M40" s="20"/>
      <c r="N40" s="20"/>
      <c r="O40" s="20"/>
      <c r="P40" s="20">
        <v>18</v>
      </c>
      <c r="Q40" s="20">
        <v>4</v>
      </c>
      <c r="R40" s="20">
        <v>21</v>
      </c>
      <c r="S40" s="20">
        <v>44</v>
      </c>
      <c r="T40" s="20">
        <v>17</v>
      </c>
      <c r="U40" s="20">
        <v>29</v>
      </c>
      <c r="V40" s="26">
        <v>16</v>
      </c>
      <c r="W40" s="26">
        <v>14</v>
      </c>
      <c r="X40" s="26">
        <v>14</v>
      </c>
      <c r="Y40" s="20">
        <v>1</v>
      </c>
      <c r="Z40" s="20">
        <v>4</v>
      </c>
      <c r="AA40" s="26"/>
      <c r="AB40" s="20">
        <v>7</v>
      </c>
      <c r="AC40" s="20">
        <v>60</v>
      </c>
      <c r="AD40" s="20">
        <v>10</v>
      </c>
      <c r="AE40" s="20"/>
      <c r="AF40" s="20"/>
      <c r="AG40" s="20">
        <v>8</v>
      </c>
      <c r="AH40" s="20">
        <v>13</v>
      </c>
      <c r="AI40" s="20">
        <v>2</v>
      </c>
      <c r="AJ40" s="20">
        <v>61</v>
      </c>
      <c r="AK40" s="20">
        <v>11</v>
      </c>
      <c r="AL40" s="26">
        <v>25</v>
      </c>
      <c r="AM40" s="20">
        <v>17</v>
      </c>
      <c r="AN40" s="20">
        <v>40</v>
      </c>
      <c r="AO40" s="20">
        <v>7</v>
      </c>
      <c r="AP40" s="20">
        <v>33</v>
      </c>
      <c r="AQ40" s="20">
        <v>13</v>
      </c>
      <c r="AR40" s="20">
        <v>3</v>
      </c>
      <c r="AS40" s="20">
        <v>9</v>
      </c>
      <c r="AT40" s="20">
        <v>17</v>
      </c>
      <c r="AU40" s="20"/>
      <c r="AV40" s="20"/>
      <c r="AW40" s="20"/>
      <c r="AX40" s="20"/>
      <c r="AY40" s="20"/>
      <c r="AZ40" s="20"/>
      <c r="BA40" s="25">
        <v>1</v>
      </c>
      <c r="BB40" s="20">
        <v>11</v>
      </c>
      <c r="BC40" s="20">
        <v>18</v>
      </c>
      <c r="BD40" s="30">
        <v>70</v>
      </c>
      <c r="BE40" s="20">
        <v>11</v>
      </c>
      <c r="BF40" s="20">
        <v>1</v>
      </c>
      <c r="BG40" s="20">
        <v>2</v>
      </c>
      <c r="BH40" s="20">
        <v>4</v>
      </c>
      <c r="BI40" s="29">
        <v>23</v>
      </c>
      <c r="BJ40" s="30">
        <v>85</v>
      </c>
      <c r="BK40" s="29">
        <v>43</v>
      </c>
      <c r="BL40" s="29">
        <v>40</v>
      </c>
      <c r="BM40" s="29">
        <v>8</v>
      </c>
      <c r="BN40" s="29">
        <v>12</v>
      </c>
      <c r="BO40" s="29">
        <v>4</v>
      </c>
      <c r="BP40" s="29">
        <v>6</v>
      </c>
      <c r="BQ40" s="29">
        <v>3</v>
      </c>
      <c r="BR40" s="29">
        <v>4</v>
      </c>
      <c r="BS40" s="29">
        <v>6</v>
      </c>
      <c r="BT40" s="29">
        <v>56</v>
      </c>
      <c r="BU40" s="29">
        <v>8</v>
      </c>
      <c r="BV40" s="29">
        <v>17</v>
      </c>
      <c r="BW40" s="29">
        <v>5</v>
      </c>
      <c r="BX40" s="29">
        <v>13</v>
      </c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>
        <v>1</v>
      </c>
      <c r="CL40" s="29">
        <v>14</v>
      </c>
      <c r="CM40" s="29">
        <v>23</v>
      </c>
      <c r="CN40" s="49">
        <v>74</v>
      </c>
      <c r="CO40" s="29">
        <v>42</v>
      </c>
      <c r="CP40" s="29">
        <v>6</v>
      </c>
      <c r="CQ40" s="30">
        <v>55</v>
      </c>
      <c r="CR40" s="29">
        <v>51</v>
      </c>
      <c r="CS40" s="29"/>
      <c r="CT40" s="29">
        <v>5</v>
      </c>
      <c r="CU40" s="29">
        <v>6</v>
      </c>
      <c r="CV40" s="29">
        <v>30</v>
      </c>
      <c r="CW40" s="29">
        <v>13</v>
      </c>
      <c r="CX40" s="30"/>
      <c r="CY40" s="29"/>
      <c r="CZ40" s="29">
        <v>37</v>
      </c>
      <c r="DA40" s="29">
        <v>18</v>
      </c>
      <c r="DB40" s="29">
        <v>1</v>
      </c>
      <c r="DC40" s="29">
        <v>8</v>
      </c>
      <c r="DD40" s="29">
        <v>82</v>
      </c>
      <c r="DE40" s="29">
        <v>24</v>
      </c>
      <c r="DF40" s="30"/>
      <c r="DG40" s="29"/>
      <c r="DH40" s="41"/>
      <c r="DI40" s="1"/>
      <c r="DJ40" s="1"/>
      <c r="DK40" s="1"/>
      <c r="DL40" s="2">
        <v>4</v>
      </c>
      <c r="DM40" s="2">
        <f t="shared" si="18"/>
        <v>230</v>
      </c>
      <c r="DN40" s="2">
        <f t="shared" si="18"/>
        <v>3455</v>
      </c>
      <c r="DO40" s="10">
        <f>DM40/DN40</f>
        <v>6.6570188133140376E-2</v>
      </c>
      <c r="DP40" s="1"/>
      <c r="DR40" s="2" t="s">
        <v>48</v>
      </c>
      <c r="DS40" s="11">
        <f t="shared" si="14"/>
        <v>76</v>
      </c>
      <c r="DT40" s="2">
        <f t="shared" si="12"/>
        <v>2</v>
      </c>
      <c r="DU40" s="2">
        <f t="shared" si="13"/>
        <v>2</v>
      </c>
      <c r="DV40" s="2">
        <f t="shared" si="15"/>
        <v>5</v>
      </c>
      <c r="DW40" s="1">
        <f t="shared" si="16"/>
        <v>9</v>
      </c>
      <c r="DX40" s="15">
        <f t="shared" si="17"/>
        <v>0.11842105263157894</v>
      </c>
    </row>
    <row r="41" spans="1:128" ht="13.8">
      <c r="A41" s="2" t="s">
        <v>49</v>
      </c>
      <c r="B41" s="44"/>
      <c r="C41" s="44"/>
      <c r="D41" s="44"/>
      <c r="E41" s="44">
        <v>18</v>
      </c>
      <c r="F41" s="20"/>
      <c r="G41" s="20">
        <v>89</v>
      </c>
      <c r="H41" s="20"/>
      <c r="I41" s="20">
        <v>3</v>
      </c>
      <c r="J41" s="20">
        <v>6</v>
      </c>
      <c r="K41" s="20">
        <v>11</v>
      </c>
      <c r="L41" s="20">
        <v>1</v>
      </c>
      <c r="M41" s="20"/>
      <c r="N41" s="20"/>
      <c r="O41" s="20"/>
      <c r="P41" s="20">
        <v>23</v>
      </c>
      <c r="Q41" s="20">
        <v>16</v>
      </c>
      <c r="R41" s="20">
        <v>9</v>
      </c>
      <c r="S41" s="20">
        <v>36</v>
      </c>
      <c r="T41" s="20">
        <v>2</v>
      </c>
      <c r="U41" s="20">
        <v>15</v>
      </c>
      <c r="V41" s="25">
        <v>3</v>
      </c>
      <c r="W41" s="20">
        <v>10</v>
      </c>
      <c r="X41" s="26">
        <v>29</v>
      </c>
      <c r="Y41" s="20">
        <v>2</v>
      </c>
      <c r="Z41" s="20">
        <v>11</v>
      </c>
      <c r="AA41" s="26"/>
      <c r="AB41" s="20">
        <v>18</v>
      </c>
      <c r="AC41" s="20">
        <v>76</v>
      </c>
      <c r="AD41" s="20">
        <v>55</v>
      </c>
      <c r="AE41" s="20"/>
      <c r="AF41" s="20"/>
      <c r="AG41" s="20">
        <v>12</v>
      </c>
      <c r="AH41" s="20">
        <v>19</v>
      </c>
      <c r="AI41" s="20">
        <v>39</v>
      </c>
      <c r="AJ41" s="20">
        <v>6</v>
      </c>
      <c r="AK41" s="20">
        <v>1</v>
      </c>
      <c r="AL41" s="20">
        <v>8</v>
      </c>
      <c r="AM41" s="20">
        <v>8</v>
      </c>
      <c r="AN41" s="20">
        <v>4</v>
      </c>
      <c r="AO41" s="20">
        <v>65</v>
      </c>
      <c r="AP41" s="20">
        <v>30</v>
      </c>
      <c r="AQ41" s="20">
        <v>38</v>
      </c>
      <c r="AR41" s="20">
        <v>19</v>
      </c>
      <c r="AS41" s="20">
        <v>1</v>
      </c>
      <c r="AT41" s="20">
        <v>53</v>
      </c>
      <c r="AU41" s="20"/>
      <c r="AV41" s="20"/>
      <c r="AW41" s="20"/>
      <c r="AX41" s="20"/>
      <c r="AY41" s="20"/>
      <c r="AZ41" s="20"/>
      <c r="BA41" s="20">
        <v>56</v>
      </c>
      <c r="BB41" s="25">
        <v>36</v>
      </c>
      <c r="BC41" s="20">
        <v>11</v>
      </c>
      <c r="BD41" s="30">
        <v>5</v>
      </c>
      <c r="BE41" s="20">
        <v>1</v>
      </c>
      <c r="BF41" s="20">
        <v>3</v>
      </c>
      <c r="BG41" s="25">
        <v>5</v>
      </c>
      <c r="BH41" s="20">
        <v>2</v>
      </c>
      <c r="BI41" s="29">
        <v>12</v>
      </c>
      <c r="BJ41" s="29">
        <v>15</v>
      </c>
      <c r="BK41" s="29">
        <v>1</v>
      </c>
      <c r="BL41" s="29">
        <v>33</v>
      </c>
      <c r="BM41" s="29">
        <v>4</v>
      </c>
      <c r="BN41" s="29">
        <v>10</v>
      </c>
      <c r="BO41" s="25">
        <v>2</v>
      </c>
      <c r="BP41" s="29">
        <v>5</v>
      </c>
      <c r="BQ41" s="29">
        <v>37</v>
      </c>
      <c r="BR41" s="30">
        <v>4</v>
      </c>
      <c r="BS41" s="30">
        <v>5</v>
      </c>
      <c r="BT41" s="29">
        <v>5</v>
      </c>
      <c r="BU41" s="30">
        <v>4</v>
      </c>
      <c r="BV41" s="29">
        <v>69</v>
      </c>
      <c r="BW41" s="29">
        <v>1</v>
      </c>
      <c r="BX41" s="29">
        <v>52</v>
      </c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30">
        <v>34</v>
      </c>
      <c r="CL41" s="29">
        <v>19</v>
      </c>
      <c r="CM41" s="30">
        <v>3</v>
      </c>
      <c r="CN41" s="48">
        <v>75</v>
      </c>
      <c r="CO41" s="29">
        <v>1</v>
      </c>
      <c r="CP41" s="29">
        <v>1</v>
      </c>
      <c r="CQ41" s="29">
        <v>24</v>
      </c>
      <c r="CR41" s="29">
        <v>3</v>
      </c>
      <c r="CS41" s="29"/>
      <c r="CT41" s="29">
        <v>4</v>
      </c>
      <c r="CU41" s="29">
        <v>3</v>
      </c>
      <c r="CV41" s="29">
        <v>25</v>
      </c>
      <c r="CW41" s="29">
        <v>4</v>
      </c>
      <c r="CX41" s="29"/>
      <c r="CY41" s="30"/>
      <c r="CZ41" s="30">
        <v>3</v>
      </c>
      <c r="DA41" s="30">
        <v>9</v>
      </c>
      <c r="DB41" s="30">
        <v>4</v>
      </c>
      <c r="DC41" s="30">
        <v>19</v>
      </c>
      <c r="DD41" s="30">
        <v>2</v>
      </c>
      <c r="DE41" s="30">
        <v>2</v>
      </c>
      <c r="DF41" s="29"/>
      <c r="DG41" s="29"/>
      <c r="DH41" s="41"/>
      <c r="DI41" s="1"/>
      <c r="DJ41" s="1"/>
      <c r="DK41" s="1"/>
      <c r="DL41" s="2">
        <v>5</v>
      </c>
      <c r="DM41" s="2">
        <f t="shared" si="18"/>
        <v>181</v>
      </c>
      <c r="DN41" s="2">
        <f t="shared" si="18"/>
        <v>3455</v>
      </c>
      <c r="DO41" s="10">
        <f>DM41/DN41</f>
        <v>5.2387843704775686E-2</v>
      </c>
      <c r="DP41" s="1"/>
      <c r="DR41" s="2" t="s">
        <v>49</v>
      </c>
      <c r="DS41" s="11">
        <f t="shared" si="14"/>
        <v>76</v>
      </c>
      <c r="DT41" s="2">
        <f t="shared" si="12"/>
        <v>6</v>
      </c>
      <c r="DU41" s="2">
        <f t="shared" si="13"/>
        <v>7</v>
      </c>
      <c r="DV41" s="2">
        <f t="shared" si="15"/>
        <v>7</v>
      </c>
      <c r="DW41" s="1">
        <f>SUM(DT41:DV41)</f>
        <v>20</v>
      </c>
      <c r="DX41" s="15">
        <f t="shared" si="17"/>
        <v>0.26315789473684209</v>
      </c>
    </row>
    <row r="42" spans="1:128">
      <c r="G42" s="5"/>
      <c r="H42" s="5"/>
      <c r="I42" s="5"/>
      <c r="J42" s="5"/>
      <c r="K42" s="5"/>
      <c r="V42" s="23"/>
      <c r="BD42" s="12"/>
      <c r="DH42" s="2" t="s">
        <v>256</v>
      </c>
      <c r="DI42" s="2">
        <f>DI2</f>
        <v>111</v>
      </c>
      <c r="DJ42" s="14">
        <f>DI44/DI42</f>
        <v>0.10810810810810811</v>
      </c>
      <c r="DK42" s="15">
        <f>100%-DJ42</f>
        <v>0.89189189189189189</v>
      </c>
      <c r="DL42" s="1"/>
      <c r="DO42" s="1"/>
      <c r="DP42" s="1"/>
      <c r="DT42" s="1"/>
      <c r="DU42" s="1"/>
    </row>
    <row r="43" spans="1:128">
      <c r="DH43" s="2" t="s">
        <v>257</v>
      </c>
      <c r="DI43" s="2">
        <f>DI3+DI16+DI29</f>
        <v>288</v>
      </c>
      <c r="DJ43" s="14">
        <f>DI44/DI43</f>
        <v>4.1666666666666664E-2</v>
      </c>
      <c r="DK43" s="15">
        <f>100%-DJ43</f>
        <v>0.95833333333333337</v>
      </c>
      <c r="DL43" s="1"/>
      <c r="DO43" s="1"/>
      <c r="DP43" s="1"/>
      <c r="DR43" s="1"/>
      <c r="DS43" s="1"/>
      <c r="DT43" s="17">
        <v>2</v>
      </c>
      <c r="DU43" s="17">
        <v>3</v>
      </c>
      <c r="DV43" s="17">
        <v>4</v>
      </c>
    </row>
    <row r="44" spans="1:128">
      <c r="DH44" s="2" t="s">
        <v>258</v>
      </c>
      <c r="DI44" s="2">
        <f>DI4+DI17+DI30</f>
        <v>12</v>
      </c>
      <c r="DJ44" s="1"/>
      <c r="DK44" s="1"/>
      <c r="DL44" s="1"/>
      <c r="DO44" s="1"/>
      <c r="DP44" s="1"/>
      <c r="DR44" s="2" t="s">
        <v>317</v>
      </c>
      <c r="DS44" s="11">
        <f t="shared" ref="DS44:DW55" si="19">DS4+DS17+DS30</f>
        <v>288</v>
      </c>
      <c r="DT44" s="11">
        <f t="shared" si="19"/>
        <v>29</v>
      </c>
      <c r="DU44" s="11">
        <f t="shared" si="19"/>
        <v>25</v>
      </c>
      <c r="DV44" s="11">
        <f t="shared" si="19"/>
        <v>25</v>
      </c>
      <c r="DW44" s="18">
        <f t="shared" si="19"/>
        <v>79</v>
      </c>
      <c r="DX44" s="15">
        <f>DW44/DS44</f>
        <v>0.27430555555555558</v>
      </c>
    </row>
    <row r="45" spans="1:128">
      <c r="DI45" s="1"/>
      <c r="DJ45" s="1"/>
      <c r="DK45" s="1"/>
      <c r="DL45" s="1"/>
      <c r="DO45" s="1"/>
      <c r="DP45" s="1"/>
      <c r="DR45" s="2" t="s">
        <v>40</v>
      </c>
      <c r="DS45" s="11">
        <f t="shared" si="19"/>
        <v>288</v>
      </c>
      <c r="DT45" s="11">
        <f t="shared" si="19"/>
        <v>36</v>
      </c>
      <c r="DU45" s="11">
        <f t="shared" si="19"/>
        <v>23</v>
      </c>
      <c r="DV45" s="11">
        <f t="shared" si="19"/>
        <v>20</v>
      </c>
      <c r="DW45" s="18">
        <f t="shared" si="19"/>
        <v>79</v>
      </c>
      <c r="DX45" s="15">
        <f t="shared" ref="DX45:DX55" si="20">DW45/DS45</f>
        <v>0.27430555555555558</v>
      </c>
    </row>
    <row r="46" spans="1:128">
      <c r="E46" s="10"/>
      <c r="N46" s="10"/>
      <c r="V46" s="10"/>
      <c r="AE46" s="10"/>
      <c r="AN46" s="10"/>
      <c r="AW46" s="10"/>
      <c r="BD46" s="2"/>
      <c r="BE46" s="10"/>
      <c r="BL46" s="2"/>
      <c r="BM46" s="2"/>
      <c r="BN46" s="10"/>
      <c r="BO46" s="2"/>
      <c r="BU46" s="2"/>
      <c r="BV46" s="2"/>
      <c r="BW46" s="10"/>
      <c r="BX46" s="2"/>
      <c r="CE46" s="2"/>
      <c r="CF46" s="2"/>
      <c r="CG46" s="10"/>
      <c r="CH46" s="2"/>
      <c r="CN46" s="2"/>
      <c r="CO46" s="2"/>
      <c r="CP46" s="10"/>
      <c r="CQ46" s="2"/>
      <c r="CX46" s="2"/>
      <c r="CY46" s="2"/>
      <c r="CZ46" s="10"/>
      <c r="DA46" s="2"/>
      <c r="DL46" s="2">
        <v>2</v>
      </c>
      <c r="DM46" s="2">
        <f t="shared" ref="DM46:DN48" si="21">DM5+DM18+DM31</f>
        <v>331</v>
      </c>
      <c r="DN46" s="2">
        <f t="shared" si="21"/>
        <v>3455</v>
      </c>
      <c r="DO46" s="10">
        <f>DM46/DN46</f>
        <v>9.5803183791606364E-2</v>
      </c>
      <c r="DR46" s="2" t="s">
        <v>41</v>
      </c>
      <c r="DS46" s="11">
        <f t="shared" si="19"/>
        <v>288</v>
      </c>
      <c r="DT46" s="11">
        <f t="shared" si="19"/>
        <v>29</v>
      </c>
      <c r="DU46" s="11">
        <f t="shared" si="19"/>
        <v>19</v>
      </c>
      <c r="DV46" s="11">
        <f t="shared" si="19"/>
        <v>23</v>
      </c>
      <c r="DW46" s="18">
        <f t="shared" si="19"/>
        <v>71</v>
      </c>
      <c r="DX46" s="15">
        <f t="shared" si="20"/>
        <v>0.24652777777777779</v>
      </c>
    </row>
    <row r="47" spans="1:128">
      <c r="BD47" s="2"/>
      <c r="BL47" s="2"/>
      <c r="BM47" s="2"/>
      <c r="BN47" s="2"/>
      <c r="BO47" s="2"/>
      <c r="BU47" s="2"/>
      <c r="BV47" s="2"/>
      <c r="BW47" s="2"/>
      <c r="BX47" s="2"/>
      <c r="CE47" s="2"/>
      <c r="CF47" s="2"/>
      <c r="CG47" s="2"/>
      <c r="CH47" s="2"/>
      <c r="CN47" s="2"/>
      <c r="CO47" s="2"/>
      <c r="CP47" s="2"/>
      <c r="CQ47" s="2"/>
      <c r="CX47" s="2"/>
      <c r="CY47" s="2"/>
      <c r="CZ47" s="2"/>
      <c r="DA47" s="2"/>
      <c r="DL47" s="2">
        <v>3</v>
      </c>
      <c r="DM47" s="2">
        <f t="shared" si="21"/>
        <v>271</v>
      </c>
      <c r="DN47" s="2">
        <f t="shared" si="21"/>
        <v>3455</v>
      </c>
      <c r="DO47" s="10">
        <f>DM47/DN47</f>
        <v>7.8437047756874101E-2</v>
      </c>
      <c r="DR47" s="2" t="s">
        <v>262</v>
      </c>
      <c r="DS47" s="11">
        <f t="shared" si="19"/>
        <v>288</v>
      </c>
      <c r="DT47" s="11">
        <f t="shared" si="19"/>
        <v>35</v>
      </c>
      <c r="DU47" s="11">
        <f t="shared" si="19"/>
        <v>26</v>
      </c>
      <c r="DV47" s="11">
        <f t="shared" si="19"/>
        <v>11</v>
      </c>
      <c r="DW47" s="18">
        <f t="shared" si="19"/>
        <v>72</v>
      </c>
      <c r="DX47" s="15">
        <f t="shared" si="20"/>
        <v>0.25</v>
      </c>
    </row>
    <row r="48" spans="1:128">
      <c r="BD48" s="2"/>
      <c r="BL48" s="2"/>
      <c r="BM48" s="2"/>
      <c r="BN48" s="2"/>
      <c r="BO48" s="2"/>
      <c r="BU48" s="2"/>
      <c r="BV48" s="2"/>
      <c r="BW48" s="2"/>
      <c r="BX48" s="2"/>
      <c r="CE48" s="2"/>
      <c r="CF48" s="2"/>
      <c r="CG48" s="2"/>
      <c r="CH48" s="2"/>
      <c r="CN48" s="2"/>
      <c r="CO48" s="2"/>
      <c r="CP48" s="2"/>
      <c r="CQ48" s="2"/>
      <c r="CX48" s="2"/>
      <c r="CY48" s="2"/>
      <c r="CZ48" s="2"/>
      <c r="DA48" s="2"/>
      <c r="DH48" s="2" t="s">
        <v>318</v>
      </c>
      <c r="DI48" s="19">
        <f>COUNTIF(B3:DH44,"東京")</f>
        <v>45</v>
      </c>
      <c r="DL48" s="2">
        <v>4</v>
      </c>
      <c r="DM48" s="2">
        <f t="shared" si="21"/>
        <v>230</v>
      </c>
      <c r="DN48" s="2">
        <f t="shared" si="21"/>
        <v>3455</v>
      </c>
      <c r="DO48" s="10">
        <f>DM48/DN48</f>
        <v>6.6570188133140376E-2</v>
      </c>
      <c r="DR48" s="2" t="s">
        <v>319</v>
      </c>
      <c r="DS48" s="11">
        <f t="shared" si="19"/>
        <v>288</v>
      </c>
      <c r="DT48" s="11">
        <f t="shared" si="19"/>
        <v>25</v>
      </c>
      <c r="DU48" s="11">
        <f t="shared" si="19"/>
        <v>35</v>
      </c>
      <c r="DV48" s="11">
        <f t="shared" si="19"/>
        <v>21</v>
      </c>
      <c r="DW48" s="18">
        <f t="shared" si="19"/>
        <v>81</v>
      </c>
      <c r="DX48" s="15">
        <f t="shared" si="20"/>
        <v>0.28125</v>
      </c>
    </row>
    <row r="49" spans="5:128" s="1" customForma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8"/>
      <c r="BJ49" s="8"/>
      <c r="BK49" s="8"/>
      <c r="BL49" s="2"/>
      <c r="BM49" s="2"/>
      <c r="BN49" s="2"/>
      <c r="BO49" s="2"/>
      <c r="BP49" s="8"/>
      <c r="BQ49" s="8"/>
      <c r="BR49" s="8"/>
      <c r="BS49" s="8"/>
      <c r="BT49" s="8"/>
      <c r="BU49" s="2"/>
      <c r="BV49" s="2"/>
      <c r="BW49" s="2"/>
      <c r="BX49" s="2"/>
      <c r="BY49" s="8"/>
      <c r="BZ49" s="8"/>
      <c r="CA49" s="8"/>
      <c r="CB49" s="8"/>
      <c r="CC49" s="8"/>
      <c r="CD49" s="8"/>
      <c r="CE49" s="2"/>
      <c r="CF49" s="2"/>
      <c r="CG49" s="2"/>
      <c r="CH49" s="2"/>
      <c r="CI49" s="8"/>
      <c r="CJ49" s="8"/>
      <c r="CK49" s="8"/>
      <c r="CL49" s="8"/>
      <c r="CM49" s="8"/>
      <c r="CN49" s="2"/>
      <c r="CO49" s="2"/>
      <c r="CP49" s="2"/>
      <c r="CQ49" s="2"/>
      <c r="CR49" s="8"/>
      <c r="CS49" s="8"/>
      <c r="CT49" s="8"/>
      <c r="CU49" s="8"/>
      <c r="CV49" s="8"/>
      <c r="CW49" s="8"/>
      <c r="CX49" s="2"/>
      <c r="CY49" s="2"/>
      <c r="CZ49" s="2"/>
      <c r="DA49" s="2"/>
      <c r="DB49" s="8"/>
      <c r="DC49" s="8"/>
      <c r="DD49" s="8"/>
      <c r="DE49" s="8"/>
      <c r="DF49" s="8"/>
      <c r="DG49" s="8"/>
      <c r="DH49" s="20" t="s">
        <v>263</v>
      </c>
      <c r="DI49" s="19">
        <f>COUNTIF(B3:DH44,"中山")</f>
        <v>41</v>
      </c>
      <c r="DJ49" s="2"/>
      <c r="DK49" s="2"/>
      <c r="DL49" s="2"/>
      <c r="DM49" s="2"/>
      <c r="DN49" s="2"/>
      <c r="DO49" s="2"/>
      <c r="DP49" s="2"/>
      <c r="DR49" s="2" t="s">
        <v>344</v>
      </c>
      <c r="DS49" s="11">
        <f t="shared" si="19"/>
        <v>288</v>
      </c>
      <c r="DT49" s="11">
        <f t="shared" si="19"/>
        <v>19</v>
      </c>
      <c r="DU49" s="11">
        <f t="shared" si="19"/>
        <v>27</v>
      </c>
      <c r="DV49" s="11">
        <f t="shared" si="19"/>
        <v>15</v>
      </c>
      <c r="DW49" s="18">
        <f t="shared" si="19"/>
        <v>61</v>
      </c>
      <c r="DX49" s="15">
        <f t="shared" si="20"/>
        <v>0.21180555555555555</v>
      </c>
    </row>
    <row r="50" spans="5:128" s="1" customFormat="1">
      <c r="E50" s="10"/>
      <c r="F50" s="2"/>
      <c r="G50" s="2"/>
      <c r="H50" s="2"/>
      <c r="I50" s="2"/>
      <c r="J50" s="2"/>
      <c r="K50" s="2"/>
      <c r="L50" s="2"/>
      <c r="M50" s="2"/>
      <c r="N50" s="10"/>
      <c r="O50" s="2"/>
      <c r="P50" s="2"/>
      <c r="Q50" s="2"/>
      <c r="R50" s="2"/>
      <c r="S50" s="2"/>
      <c r="T50" s="2"/>
      <c r="U50" s="2"/>
      <c r="V50" s="10"/>
      <c r="W50" s="2"/>
      <c r="X50" s="2"/>
      <c r="Y50" s="2"/>
      <c r="Z50" s="2"/>
      <c r="AA50" s="2"/>
      <c r="AB50" s="2"/>
      <c r="AC50" s="2"/>
      <c r="AD50" s="2"/>
      <c r="AE50" s="10"/>
      <c r="AF50" s="2"/>
      <c r="AG50" s="2"/>
      <c r="AH50" s="2"/>
      <c r="AI50" s="2"/>
      <c r="AJ50" s="2"/>
      <c r="AK50" s="2"/>
      <c r="AL50" s="2"/>
      <c r="AM50" s="2"/>
      <c r="AN50" s="10"/>
      <c r="AO50" s="2"/>
      <c r="AP50" s="2"/>
      <c r="AQ50" s="2"/>
      <c r="AR50" s="2"/>
      <c r="AS50" s="2"/>
      <c r="AT50" s="2"/>
      <c r="AU50" s="2"/>
      <c r="AV50" s="2"/>
      <c r="AW50" s="10"/>
      <c r="AX50" s="2"/>
      <c r="AY50" s="2"/>
      <c r="AZ50" s="2"/>
      <c r="BA50" s="2"/>
      <c r="BB50" s="2"/>
      <c r="BC50" s="2"/>
      <c r="BD50" s="2"/>
      <c r="BE50" s="10"/>
      <c r="BF50" s="2"/>
      <c r="BG50" s="2"/>
      <c r="BH50" s="2"/>
      <c r="BI50" s="8"/>
      <c r="BJ50" s="8"/>
      <c r="BK50" s="8"/>
      <c r="BL50" s="2"/>
      <c r="BM50" s="2"/>
      <c r="BN50" s="10"/>
      <c r="BO50" s="2"/>
      <c r="BP50" s="8"/>
      <c r="BQ50" s="8"/>
      <c r="BR50" s="8"/>
      <c r="BS50" s="8"/>
      <c r="BT50" s="8"/>
      <c r="BU50" s="2"/>
      <c r="BV50" s="2"/>
      <c r="BW50" s="10"/>
      <c r="BX50" s="2"/>
      <c r="BY50" s="8"/>
      <c r="BZ50" s="8"/>
      <c r="CA50" s="8"/>
      <c r="CB50" s="8"/>
      <c r="CC50" s="8"/>
      <c r="CD50" s="8"/>
      <c r="CE50" s="2"/>
      <c r="CF50" s="2"/>
      <c r="CG50" s="10"/>
      <c r="CH50" s="2"/>
      <c r="CI50" s="8"/>
      <c r="CJ50" s="8"/>
      <c r="CK50" s="8"/>
      <c r="CL50" s="8"/>
      <c r="CM50" s="8"/>
      <c r="CN50" s="2"/>
      <c r="CO50" s="2"/>
      <c r="CP50" s="10"/>
      <c r="CQ50" s="2"/>
      <c r="CR50" s="8"/>
      <c r="CS50" s="8"/>
      <c r="CT50" s="8"/>
      <c r="CU50" s="8"/>
      <c r="CV50" s="8"/>
      <c r="CW50" s="8"/>
      <c r="CX50" s="2"/>
      <c r="CY50" s="2"/>
      <c r="CZ50" s="10"/>
      <c r="DA50" s="2"/>
      <c r="DB50" s="8"/>
      <c r="DC50" s="8"/>
      <c r="DD50" s="8"/>
      <c r="DE50" s="8"/>
      <c r="DF50" s="8"/>
      <c r="DG50" s="8"/>
      <c r="DH50" s="20" t="s">
        <v>264</v>
      </c>
      <c r="DI50" s="19">
        <f>COUNTIF(B3:DH44,"京都")</f>
        <v>44</v>
      </c>
      <c r="DJ50" s="2"/>
      <c r="DK50" s="2"/>
      <c r="DL50" s="2"/>
      <c r="DM50" s="2">
        <f>SUM(DM46:DM49)</f>
        <v>832</v>
      </c>
      <c r="DN50" s="2">
        <f>DN48</f>
        <v>3455</v>
      </c>
      <c r="DO50" s="10">
        <f>DM50/DN50</f>
        <v>0.24081041968162084</v>
      </c>
      <c r="DP50" s="2"/>
      <c r="DR50" s="2" t="s">
        <v>345</v>
      </c>
      <c r="DS50" s="11">
        <f t="shared" si="19"/>
        <v>288</v>
      </c>
      <c r="DT50" s="11">
        <f t="shared" si="19"/>
        <v>26</v>
      </c>
      <c r="DU50" s="11">
        <f t="shared" si="19"/>
        <v>21</v>
      </c>
      <c r="DV50" s="11">
        <f t="shared" si="19"/>
        <v>18</v>
      </c>
      <c r="DW50" s="18">
        <f t="shared" si="19"/>
        <v>65</v>
      </c>
      <c r="DX50" s="15">
        <f t="shared" si="20"/>
        <v>0.22569444444444445</v>
      </c>
    </row>
    <row r="51" spans="5:128" s="1" customForma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8"/>
      <c r="BJ51" s="8"/>
      <c r="BK51" s="8"/>
      <c r="BL51" s="2"/>
      <c r="BM51" s="2"/>
      <c r="BN51" s="2"/>
      <c r="BO51" s="2"/>
      <c r="BP51" s="8"/>
      <c r="BQ51" s="8"/>
      <c r="BR51" s="8"/>
      <c r="BS51" s="8"/>
      <c r="BT51" s="8"/>
      <c r="BU51" s="2"/>
      <c r="BV51" s="2"/>
      <c r="BW51" s="2"/>
      <c r="BX51" s="2"/>
      <c r="BY51" s="8"/>
      <c r="BZ51" s="8"/>
      <c r="CA51" s="8"/>
      <c r="CB51" s="8"/>
      <c r="CC51" s="8"/>
      <c r="CD51" s="8"/>
      <c r="CE51" s="2"/>
      <c r="CF51" s="2"/>
      <c r="CG51" s="2"/>
      <c r="CH51" s="2"/>
      <c r="CI51" s="8"/>
      <c r="CJ51" s="8"/>
      <c r="CK51" s="8"/>
      <c r="CL51" s="8"/>
      <c r="CM51" s="8"/>
      <c r="CN51" s="2"/>
      <c r="CO51" s="2"/>
      <c r="CP51" s="2"/>
      <c r="CQ51" s="2"/>
      <c r="CR51" s="8"/>
      <c r="CS51" s="8"/>
      <c r="CT51" s="8"/>
      <c r="CU51" s="8"/>
      <c r="CV51" s="8"/>
      <c r="CW51" s="8"/>
      <c r="CX51" s="2"/>
      <c r="CY51" s="2"/>
      <c r="CZ51" s="2"/>
      <c r="DA51" s="2"/>
      <c r="DB51" s="8"/>
      <c r="DC51" s="8"/>
      <c r="DD51" s="8"/>
      <c r="DE51" s="8"/>
      <c r="DF51" s="8"/>
      <c r="DG51" s="8"/>
      <c r="DH51" s="20" t="s">
        <v>265</v>
      </c>
      <c r="DI51" s="19">
        <f>COUNTIF(B3:DH44,"阪神")</f>
        <v>42</v>
      </c>
      <c r="DJ51" s="2"/>
      <c r="DK51" s="2"/>
      <c r="DL51" s="2"/>
      <c r="DM51" s="2"/>
      <c r="DN51" s="2"/>
      <c r="DO51" s="2"/>
      <c r="DP51" s="2"/>
      <c r="DR51" s="2" t="s">
        <v>45</v>
      </c>
      <c r="DS51" s="11">
        <f t="shared" si="19"/>
        <v>288</v>
      </c>
      <c r="DT51" s="11">
        <f t="shared" si="19"/>
        <v>25</v>
      </c>
      <c r="DU51" s="11">
        <f t="shared" si="19"/>
        <v>19</v>
      </c>
      <c r="DV51" s="11">
        <f t="shared" si="19"/>
        <v>26</v>
      </c>
      <c r="DW51" s="18">
        <f t="shared" si="19"/>
        <v>70</v>
      </c>
      <c r="DX51" s="15">
        <f t="shared" si="20"/>
        <v>0.24305555555555555</v>
      </c>
    </row>
    <row r="52" spans="5:128" s="1" customForma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8"/>
      <c r="BJ52" s="8"/>
      <c r="BK52" s="8"/>
      <c r="BL52" s="2"/>
      <c r="BM52" s="2"/>
      <c r="BN52" s="2"/>
      <c r="BO52" s="2"/>
      <c r="BP52" s="8"/>
      <c r="BQ52" s="8"/>
      <c r="BR52" s="8"/>
      <c r="BS52" s="8"/>
      <c r="BT52" s="8"/>
      <c r="BU52" s="2"/>
      <c r="BV52" s="2"/>
      <c r="BW52" s="2"/>
      <c r="BX52" s="2"/>
      <c r="BY52" s="8"/>
      <c r="BZ52" s="8"/>
      <c r="CA52" s="8"/>
      <c r="CB52" s="8"/>
      <c r="CC52" s="8"/>
      <c r="CD52" s="8"/>
      <c r="CE52" s="2"/>
      <c r="CF52" s="2"/>
      <c r="CG52" s="2"/>
      <c r="CH52" s="2"/>
      <c r="CI52" s="8"/>
      <c r="CJ52" s="8"/>
      <c r="CK52" s="8"/>
      <c r="CL52" s="8"/>
      <c r="CM52" s="8"/>
      <c r="CN52" s="2"/>
      <c r="CO52" s="2"/>
      <c r="CP52" s="2"/>
      <c r="CQ52" s="2"/>
      <c r="CR52" s="8"/>
      <c r="CS52" s="8"/>
      <c r="CT52" s="8"/>
      <c r="CU52" s="8"/>
      <c r="CV52" s="8"/>
      <c r="CW52" s="8"/>
      <c r="CX52" s="2"/>
      <c r="CY52" s="2"/>
      <c r="CZ52" s="2"/>
      <c r="DA52" s="2"/>
      <c r="DB52" s="8"/>
      <c r="DC52" s="8"/>
      <c r="DD52" s="8"/>
      <c r="DE52" s="8"/>
      <c r="DF52" s="8"/>
      <c r="DG52" s="8"/>
      <c r="DH52" s="20" t="s">
        <v>267</v>
      </c>
      <c r="DI52" s="19">
        <f>COUNTIF(B3:DH44,"札幌")</f>
        <v>12</v>
      </c>
      <c r="DJ52" s="2"/>
      <c r="DK52" s="2"/>
      <c r="DL52" s="2"/>
      <c r="DM52" s="2"/>
      <c r="DN52" s="2"/>
      <c r="DO52" s="2"/>
      <c r="DP52" s="2"/>
      <c r="DR52" s="2" t="s">
        <v>268</v>
      </c>
      <c r="DS52" s="11">
        <f t="shared" si="19"/>
        <v>288</v>
      </c>
      <c r="DT52" s="11">
        <f t="shared" si="19"/>
        <v>33</v>
      </c>
      <c r="DU52" s="11">
        <f t="shared" si="19"/>
        <v>26</v>
      </c>
      <c r="DV52" s="11">
        <f t="shared" si="19"/>
        <v>18</v>
      </c>
      <c r="DW52" s="18">
        <f t="shared" si="19"/>
        <v>77</v>
      </c>
      <c r="DX52" s="15">
        <f t="shared" si="20"/>
        <v>0.2673611111111111</v>
      </c>
    </row>
    <row r="53" spans="5:128" s="1" customFormat="1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8"/>
      <c r="BJ53" s="8"/>
      <c r="BK53" s="8"/>
      <c r="BL53" s="2"/>
      <c r="BM53" s="2"/>
      <c r="BN53" s="2"/>
      <c r="BO53" s="2"/>
      <c r="BP53" s="8"/>
      <c r="BQ53" s="8"/>
      <c r="BR53" s="8"/>
      <c r="BS53" s="8"/>
      <c r="BT53" s="8"/>
      <c r="BU53" s="2"/>
      <c r="BV53" s="2"/>
      <c r="BW53" s="2"/>
      <c r="BX53" s="2"/>
      <c r="BY53" s="8"/>
      <c r="BZ53" s="8"/>
      <c r="CA53" s="8"/>
      <c r="CB53" s="8"/>
      <c r="CC53" s="8"/>
      <c r="CD53" s="8"/>
      <c r="CE53" s="2"/>
      <c r="CF53" s="2"/>
      <c r="CG53" s="2"/>
      <c r="CH53" s="2"/>
      <c r="CI53" s="8"/>
      <c r="CJ53" s="8"/>
      <c r="CK53" s="8"/>
      <c r="CL53" s="8"/>
      <c r="CM53" s="8"/>
      <c r="CN53" s="2"/>
      <c r="CO53" s="2"/>
      <c r="CP53" s="2"/>
      <c r="CQ53" s="2"/>
      <c r="CR53" s="8"/>
      <c r="CS53" s="8"/>
      <c r="CT53" s="8"/>
      <c r="CU53" s="8"/>
      <c r="CV53" s="8"/>
      <c r="CW53" s="8"/>
      <c r="CX53" s="2"/>
      <c r="CY53" s="2"/>
      <c r="CZ53" s="2"/>
      <c r="DA53" s="2"/>
      <c r="DB53" s="8"/>
      <c r="DC53" s="8"/>
      <c r="DD53" s="8"/>
      <c r="DE53" s="8"/>
      <c r="DF53" s="8"/>
      <c r="DG53" s="8"/>
      <c r="DH53" s="20" t="s">
        <v>269</v>
      </c>
      <c r="DI53" s="19">
        <f>COUNTIF(B3:DH44,"小倉")</f>
        <v>20</v>
      </c>
      <c r="DJ53" s="2"/>
      <c r="DK53" s="2"/>
      <c r="DL53" s="2"/>
      <c r="DM53" s="2"/>
      <c r="DN53" s="2"/>
      <c r="DO53" s="2"/>
      <c r="DP53" s="2"/>
      <c r="DR53" s="2" t="s">
        <v>47</v>
      </c>
      <c r="DS53" s="11">
        <f t="shared" si="19"/>
        <v>288</v>
      </c>
      <c r="DT53" s="11">
        <f t="shared" si="19"/>
        <v>21</v>
      </c>
      <c r="DU53" s="11">
        <f t="shared" si="19"/>
        <v>17</v>
      </c>
      <c r="DV53" s="11">
        <f t="shared" si="19"/>
        <v>23</v>
      </c>
      <c r="DW53" s="18">
        <f t="shared" si="19"/>
        <v>61</v>
      </c>
      <c r="DX53" s="15">
        <f t="shared" si="20"/>
        <v>0.21180555555555555</v>
      </c>
    </row>
    <row r="54" spans="5:128" s="1" customFormat="1">
      <c r="E54" s="10"/>
      <c r="F54" s="2"/>
      <c r="G54" s="2"/>
      <c r="H54" s="2"/>
      <c r="I54" s="2"/>
      <c r="J54" s="2"/>
      <c r="K54" s="2"/>
      <c r="L54" s="2"/>
      <c r="M54" s="2"/>
      <c r="N54" s="10"/>
      <c r="O54" s="2"/>
      <c r="P54" s="2"/>
      <c r="Q54" s="2"/>
      <c r="R54" s="2"/>
      <c r="S54" s="2"/>
      <c r="T54" s="2"/>
      <c r="U54" s="2"/>
      <c r="V54" s="10"/>
      <c r="W54" s="2"/>
      <c r="X54" s="2"/>
      <c r="Y54" s="2"/>
      <c r="Z54" s="2"/>
      <c r="AA54" s="2"/>
      <c r="AB54" s="2"/>
      <c r="AC54" s="2"/>
      <c r="AD54" s="2"/>
      <c r="AE54" s="10"/>
      <c r="AF54" s="2"/>
      <c r="AG54" s="2"/>
      <c r="AH54" s="2"/>
      <c r="AI54" s="2"/>
      <c r="AJ54" s="2"/>
      <c r="AK54" s="2"/>
      <c r="AL54" s="2"/>
      <c r="AM54" s="2"/>
      <c r="AN54" s="10"/>
      <c r="AO54" s="2"/>
      <c r="AP54" s="2"/>
      <c r="AQ54" s="2"/>
      <c r="AR54" s="2"/>
      <c r="AS54" s="2"/>
      <c r="AT54" s="2"/>
      <c r="AU54" s="2"/>
      <c r="AV54" s="2"/>
      <c r="AW54" s="10"/>
      <c r="AX54" s="2"/>
      <c r="AY54" s="2"/>
      <c r="AZ54" s="2"/>
      <c r="BA54" s="2"/>
      <c r="BB54" s="2"/>
      <c r="BC54" s="2"/>
      <c r="BD54" s="2"/>
      <c r="BE54" s="10"/>
      <c r="BF54" s="2"/>
      <c r="BG54" s="2"/>
      <c r="BH54" s="2"/>
      <c r="BI54" s="8"/>
      <c r="BJ54" s="8"/>
      <c r="BK54" s="8"/>
      <c r="BL54" s="2"/>
      <c r="BM54" s="2"/>
      <c r="BN54" s="10"/>
      <c r="BO54" s="2"/>
      <c r="BP54" s="8"/>
      <c r="BQ54" s="8"/>
      <c r="BR54" s="8"/>
      <c r="BS54" s="8"/>
      <c r="BT54" s="8"/>
      <c r="BU54" s="2"/>
      <c r="BV54" s="2"/>
      <c r="BW54" s="10"/>
      <c r="BX54" s="2"/>
      <c r="BY54" s="8"/>
      <c r="BZ54" s="8"/>
      <c r="CA54" s="8"/>
      <c r="CB54" s="8"/>
      <c r="CC54" s="8"/>
      <c r="CD54" s="8"/>
      <c r="CE54" s="2"/>
      <c r="CF54" s="2"/>
      <c r="CG54" s="10"/>
      <c r="CH54" s="2"/>
      <c r="CI54" s="8"/>
      <c r="CJ54" s="8"/>
      <c r="CK54" s="8"/>
      <c r="CL54" s="8"/>
      <c r="CM54" s="8"/>
      <c r="CN54" s="2"/>
      <c r="CO54" s="2"/>
      <c r="CP54" s="10"/>
      <c r="CQ54" s="2"/>
      <c r="CR54" s="8"/>
      <c r="CS54" s="8"/>
      <c r="CT54" s="8"/>
      <c r="CU54" s="8"/>
      <c r="CV54" s="8"/>
      <c r="CW54" s="8"/>
      <c r="CX54" s="2"/>
      <c r="CY54" s="2"/>
      <c r="CZ54" s="10"/>
      <c r="DA54" s="2"/>
      <c r="DB54" s="8"/>
      <c r="DC54" s="8"/>
      <c r="DD54" s="8"/>
      <c r="DE54" s="8"/>
      <c r="DF54" s="8"/>
      <c r="DG54" s="8"/>
      <c r="DH54" s="20" t="s">
        <v>270</v>
      </c>
      <c r="DI54" s="19">
        <f>COUNTIF(B3:DH44,"中京")</f>
        <v>26</v>
      </c>
      <c r="DJ54" s="2"/>
      <c r="DK54" s="2"/>
      <c r="DL54" s="2"/>
      <c r="DM54" s="2"/>
      <c r="DN54" s="2"/>
      <c r="DO54" s="2"/>
      <c r="DP54" s="2"/>
      <c r="DR54" s="2" t="s">
        <v>48</v>
      </c>
      <c r="DS54" s="11">
        <f t="shared" si="19"/>
        <v>288</v>
      </c>
      <c r="DT54" s="11">
        <f t="shared" si="19"/>
        <v>19</v>
      </c>
      <c r="DU54" s="11">
        <f t="shared" si="19"/>
        <v>12</v>
      </c>
      <c r="DV54" s="11">
        <f t="shared" si="19"/>
        <v>16</v>
      </c>
      <c r="DW54" s="18">
        <f t="shared" si="19"/>
        <v>47</v>
      </c>
      <c r="DX54" s="15">
        <f t="shared" si="20"/>
        <v>0.16319444444444445</v>
      </c>
    </row>
    <row r="55" spans="5:128" s="1" customFormat="1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8"/>
      <c r="BJ55" s="8"/>
      <c r="BK55" s="8"/>
      <c r="BL55" s="2"/>
      <c r="BM55" s="2"/>
      <c r="BN55" s="2"/>
      <c r="BO55" s="2"/>
      <c r="BP55" s="8"/>
      <c r="BQ55" s="8"/>
      <c r="BR55" s="8"/>
      <c r="BS55" s="8"/>
      <c r="BT55" s="8"/>
      <c r="BU55" s="2"/>
      <c r="BV55" s="2"/>
      <c r="BW55" s="2"/>
      <c r="BX55" s="2"/>
      <c r="BY55" s="8"/>
      <c r="BZ55" s="8"/>
      <c r="CA55" s="8"/>
      <c r="CB55" s="8"/>
      <c r="CC55" s="8"/>
      <c r="CD55" s="8"/>
      <c r="CE55" s="2"/>
      <c r="CF55" s="2"/>
      <c r="CG55" s="2"/>
      <c r="CH55" s="2"/>
      <c r="CI55" s="8"/>
      <c r="CJ55" s="8"/>
      <c r="CK55" s="8"/>
      <c r="CL55" s="8"/>
      <c r="CM55" s="8"/>
      <c r="CN55" s="2"/>
      <c r="CO55" s="2"/>
      <c r="CP55" s="2"/>
      <c r="CQ55" s="2"/>
      <c r="CR55" s="8"/>
      <c r="CS55" s="8"/>
      <c r="CT55" s="8"/>
      <c r="CU55" s="8"/>
      <c r="CV55" s="8"/>
      <c r="CW55" s="8"/>
      <c r="CX55" s="2"/>
      <c r="CY55" s="2"/>
      <c r="CZ55" s="2"/>
      <c r="DA55" s="2"/>
      <c r="DB55" s="8"/>
      <c r="DC55" s="8"/>
      <c r="DD55" s="8"/>
      <c r="DE55" s="8"/>
      <c r="DF55" s="8"/>
      <c r="DG55" s="8"/>
      <c r="DH55" s="2" t="s">
        <v>320</v>
      </c>
      <c r="DI55" s="19">
        <f>COUNTIF(B3:DH41,"福島")</f>
        <v>20</v>
      </c>
      <c r="DJ55" s="2"/>
      <c r="DK55" s="2"/>
      <c r="DL55" s="2"/>
      <c r="DM55" s="2"/>
      <c r="DN55" s="2"/>
      <c r="DO55" s="2"/>
      <c r="DP55" s="2"/>
      <c r="DR55" s="2" t="s">
        <v>49</v>
      </c>
      <c r="DS55" s="11">
        <f t="shared" si="19"/>
        <v>287</v>
      </c>
      <c r="DT55" s="11">
        <f t="shared" si="19"/>
        <v>34</v>
      </c>
      <c r="DU55" s="11">
        <f t="shared" si="19"/>
        <v>21</v>
      </c>
      <c r="DV55" s="11">
        <f t="shared" si="19"/>
        <v>14</v>
      </c>
      <c r="DW55" s="18">
        <f t="shared" si="19"/>
        <v>69</v>
      </c>
      <c r="DX55" s="15">
        <f t="shared" si="20"/>
        <v>0.24041811846689895</v>
      </c>
    </row>
    <row r="56" spans="5:128" s="1" customFormat="1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8"/>
      <c r="BJ56" s="8"/>
      <c r="BK56" s="8"/>
      <c r="BL56" s="2"/>
      <c r="BM56" s="2"/>
      <c r="BN56" s="2"/>
      <c r="BO56" s="2"/>
      <c r="BP56" s="8"/>
      <c r="BQ56" s="8"/>
      <c r="BR56" s="8"/>
      <c r="BS56" s="8"/>
      <c r="BT56" s="8"/>
      <c r="BU56" s="2"/>
      <c r="BV56" s="2"/>
      <c r="BW56" s="2"/>
      <c r="BX56" s="2"/>
      <c r="BY56" s="8"/>
      <c r="BZ56" s="8"/>
      <c r="CA56" s="8"/>
      <c r="CB56" s="8"/>
      <c r="CC56" s="8"/>
      <c r="CD56" s="8"/>
      <c r="CE56" s="2"/>
      <c r="CF56" s="2"/>
      <c r="CG56" s="2"/>
      <c r="CH56" s="2"/>
      <c r="CI56" s="8"/>
      <c r="CJ56" s="8"/>
      <c r="CK56" s="8"/>
      <c r="CL56" s="8"/>
      <c r="CM56" s="8"/>
      <c r="CN56" s="2"/>
      <c r="CO56" s="2"/>
      <c r="CP56" s="2"/>
      <c r="CQ56" s="2"/>
      <c r="CR56" s="8"/>
      <c r="CS56" s="8"/>
      <c r="CT56" s="8"/>
      <c r="CU56" s="8"/>
      <c r="CV56" s="8"/>
      <c r="CW56" s="8"/>
      <c r="CX56" s="2"/>
      <c r="CY56" s="2"/>
      <c r="CZ56" s="2"/>
      <c r="DA56" s="2"/>
      <c r="DB56" s="8"/>
      <c r="DC56" s="8"/>
      <c r="DD56" s="8"/>
      <c r="DE56" s="8"/>
      <c r="DF56" s="8"/>
      <c r="DG56" s="8"/>
      <c r="DH56" s="20" t="s">
        <v>271</v>
      </c>
      <c r="DI56" s="19">
        <f>COUNTIF(B3:DH41,"函館")</f>
        <v>12</v>
      </c>
      <c r="DJ56" s="2"/>
      <c r="DK56" s="2"/>
      <c r="DL56" s="2"/>
      <c r="DM56" s="2"/>
      <c r="DN56" s="2"/>
      <c r="DO56" s="2"/>
      <c r="DP56" s="2"/>
      <c r="DR56" s="2"/>
      <c r="DS56" s="2"/>
      <c r="DT56" s="2"/>
      <c r="DU56" s="2"/>
    </row>
    <row r="57" spans="5:128" s="1" customFormat="1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8"/>
      <c r="BJ57" s="8"/>
      <c r="BK57" s="8"/>
      <c r="BL57" s="2"/>
      <c r="BM57" s="2"/>
      <c r="BN57" s="2"/>
      <c r="BO57" s="2"/>
      <c r="BP57" s="8"/>
      <c r="BQ57" s="8"/>
      <c r="BR57" s="8"/>
      <c r="BS57" s="8"/>
      <c r="BT57" s="8"/>
      <c r="BU57" s="2"/>
      <c r="BV57" s="2"/>
      <c r="BW57" s="2"/>
      <c r="BX57" s="2"/>
      <c r="BY57" s="8"/>
      <c r="BZ57" s="8"/>
      <c r="CA57" s="8"/>
      <c r="CB57" s="8"/>
      <c r="CC57" s="8"/>
      <c r="CD57" s="8"/>
      <c r="CE57" s="2"/>
      <c r="CF57" s="2"/>
      <c r="CG57" s="2"/>
      <c r="CH57" s="2"/>
      <c r="CI57" s="8"/>
      <c r="CJ57" s="8"/>
      <c r="CK57" s="8"/>
      <c r="CL57" s="8"/>
      <c r="CM57" s="8"/>
      <c r="CN57" s="2"/>
      <c r="CO57" s="2"/>
      <c r="CP57" s="2"/>
      <c r="CQ57" s="2"/>
      <c r="CR57" s="8"/>
      <c r="CS57" s="8"/>
      <c r="CT57" s="8"/>
      <c r="CU57" s="8"/>
      <c r="CV57" s="8"/>
      <c r="CW57" s="8"/>
      <c r="CX57" s="2"/>
      <c r="CY57" s="2"/>
      <c r="CZ57" s="2"/>
      <c r="DA57" s="2"/>
      <c r="DB57" s="8"/>
      <c r="DC57" s="8"/>
      <c r="DD57" s="8"/>
      <c r="DE57" s="8"/>
      <c r="DF57" s="8"/>
      <c r="DG57" s="8"/>
      <c r="DH57" s="20" t="s">
        <v>272</v>
      </c>
      <c r="DI57" s="19">
        <f>COUNTIF(B3:DH41,"新潟")</f>
        <v>26</v>
      </c>
      <c r="DJ57" s="2"/>
      <c r="DK57" s="2"/>
      <c r="DL57" s="2"/>
      <c r="DM57" s="2"/>
      <c r="DN57" s="2"/>
      <c r="DO57" s="2"/>
      <c r="DP57" s="2"/>
      <c r="DR57" s="2"/>
      <c r="DS57" s="2"/>
      <c r="DT57" s="2"/>
      <c r="DU57" s="2"/>
    </row>
    <row r="58" spans="5:128" s="1" customFormat="1">
      <c r="E58" s="10"/>
      <c r="F58" s="10"/>
      <c r="G58" s="2"/>
      <c r="H58" s="2"/>
      <c r="I58" s="2"/>
      <c r="J58" s="2"/>
      <c r="K58" s="2"/>
      <c r="L58" s="2"/>
      <c r="M58" s="2"/>
      <c r="N58" s="10"/>
      <c r="O58" s="2"/>
      <c r="P58" s="2"/>
      <c r="Q58" s="2"/>
      <c r="R58" s="2"/>
      <c r="S58" s="2"/>
      <c r="T58" s="2"/>
      <c r="U58" s="2"/>
      <c r="V58" s="10"/>
      <c r="W58" s="2"/>
      <c r="X58" s="2"/>
      <c r="Y58" s="2"/>
      <c r="Z58" s="2"/>
      <c r="AA58" s="2"/>
      <c r="AB58" s="2"/>
      <c r="AC58" s="2"/>
      <c r="AD58" s="2"/>
      <c r="AE58" s="10"/>
      <c r="AF58" s="2"/>
      <c r="AG58" s="2"/>
      <c r="AH58" s="2"/>
      <c r="AI58" s="2"/>
      <c r="AJ58" s="2"/>
      <c r="AK58" s="2"/>
      <c r="AL58" s="2"/>
      <c r="AM58" s="2"/>
      <c r="AN58" s="10"/>
      <c r="AO58" s="2"/>
      <c r="AP58" s="2"/>
      <c r="AQ58" s="2"/>
      <c r="AR58" s="2"/>
      <c r="AS58" s="2"/>
      <c r="AT58" s="2"/>
      <c r="AU58" s="2"/>
      <c r="AV58" s="2"/>
      <c r="AW58" s="10"/>
      <c r="AX58" s="2"/>
      <c r="AY58" s="2"/>
      <c r="AZ58" s="2"/>
      <c r="BA58" s="2"/>
      <c r="BB58" s="2"/>
      <c r="BC58" s="2"/>
      <c r="BD58" s="2"/>
      <c r="BE58" s="10"/>
      <c r="BF58" s="2"/>
      <c r="BG58" s="2"/>
      <c r="BH58" s="2"/>
      <c r="BI58" s="8"/>
      <c r="BJ58" s="8"/>
      <c r="BK58" s="8"/>
      <c r="BL58" s="2"/>
      <c r="BM58" s="2"/>
      <c r="BN58" s="10"/>
      <c r="BO58" s="2"/>
      <c r="BP58" s="8"/>
      <c r="BQ58" s="8"/>
      <c r="BR58" s="8"/>
      <c r="BS58" s="8"/>
      <c r="BT58" s="8"/>
      <c r="BU58" s="2"/>
      <c r="BV58" s="2"/>
      <c r="BW58" s="10"/>
      <c r="BX58" s="2"/>
      <c r="BY58" s="8"/>
      <c r="BZ58" s="8"/>
      <c r="CA58" s="8"/>
      <c r="CB58" s="8"/>
      <c r="CC58" s="8"/>
      <c r="CD58" s="8"/>
      <c r="CE58" s="2"/>
      <c r="CF58" s="2"/>
      <c r="CG58" s="10"/>
      <c r="CH58" s="2"/>
      <c r="CI58" s="8"/>
      <c r="CJ58" s="8"/>
      <c r="CK58" s="8"/>
      <c r="CL58" s="8"/>
      <c r="CM58" s="8"/>
      <c r="CN58" s="2"/>
      <c r="CO58" s="2"/>
      <c r="CP58" s="10"/>
      <c r="CQ58" s="2"/>
      <c r="CR58" s="8"/>
      <c r="CS58" s="8"/>
      <c r="CT58" s="8"/>
      <c r="CU58" s="8"/>
      <c r="CV58" s="8"/>
      <c r="CW58" s="8"/>
      <c r="CX58" s="2"/>
      <c r="CY58" s="2"/>
      <c r="CZ58" s="10"/>
      <c r="DA58" s="2"/>
      <c r="DB58" s="8"/>
      <c r="DC58" s="8"/>
      <c r="DD58" s="8"/>
      <c r="DE58" s="8"/>
      <c r="DF58" s="8"/>
      <c r="DG58" s="8"/>
      <c r="DH58" s="8"/>
      <c r="DI58" s="2"/>
      <c r="DJ58" s="2"/>
      <c r="DK58" s="2"/>
      <c r="DL58" s="2"/>
      <c r="DM58" s="2"/>
      <c r="DN58" s="2"/>
      <c r="DO58" s="2"/>
      <c r="DP58" s="2"/>
      <c r="DR58" s="2"/>
      <c r="DS58" s="2">
        <f>SUM(DS44:DS57)</f>
        <v>3455</v>
      </c>
      <c r="DT58" s="2">
        <f>SUM(DT44:DT57)</f>
        <v>331</v>
      </c>
      <c r="DU58" s="2">
        <f>SUM(DU44:DU57)</f>
        <v>271</v>
      </c>
      <c r="DV58" s="2">
        <f>SUM(DV44:DV57)</f>
        <v>230</v>
      </c>
      <c r="DW58" s="2">
        <f>SUM(DW44:DW57)</f>
        <v>832</v>
      </c>
      <c r="DX58" s="15">
        <f>DW58/DS58</f>
        <v>0.24081041968162084</v>
      </c>
    </row>
    <row r="59" spans="5:128" s="1" customFormat="1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8"/>
      <c r="BE59" s="2"/>
      <c r="BF59" s="2"/>
      <c r="BG59" s="2"/>
      <c r="BH59" s="2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2"/>
      <c r="DJ59" s="2"/>
      <c r="DK59" s="2"/>
      <c r="DL59" s="2"/>
      <c r="DM59" s="2"/>
      <c r="DN59" s="2"/>
      <c r="DO59" s="2"/>
      <c r="DP59" s="2"/>
      <c r="DR59" s="2"/>
      <c r="DS59" s="2"/>
      <c r="DT59" s="2"/>
      <c r="DU59" s="2"/>
    </row>
    <row r="60" spans="5:128" s="1" customForma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8"/>
      <c r="BE60" s="2"/>
      <c r="BF60" s="2"/>
      <c r="BG60" s="2"/>
      <c r="BH60" s="2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2"/>
      <c r="DJ60" s="2"/>
      <c r="DK60" s="2"/>
      <c r="DL60" s="2"/>
      <c r="DM60" s="2"/>
      <c r="DN60" s="2"/>
      <c r="DO60" s="2"/>
      <c r="DP60" s="2"/>
      <c r="DR60" s="2"/>
      <c r="DS60" s="2"/>
      <c r="DT60" s="2"/>
      <c r="DU60" s="2"/>
    </row>
    <row r="61" spans="5:128" s="1" customFormat="1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8"/>
      <c r="BE61" s="2"/>
      <c r="BF61" s="2"/>
      <c r="BG61" s="2"/>
      <c r="BH61" s="2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2"/>
      <c r="DJ61" s="2"/>
      <c r="DK61" s="2"/>
      <c r="DL61" s="2"/>
      <c r="DM61" s="2"/>
      <c r="DN61" s="2"/>
      <c r="DO61" s="2"/>
      <c r="DP61" s="2"/>
      <c r="DR61" s="2"/>
      <c r="DS61" s="2"/>
      <c r="DT61" s="2"/>
      <c r="DU61" s="2"/>
    </row>
    <row r="62" spans="5:128" s="1" customFormat="1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8"/>
      <c r="BE62" s="2"/>
      <c r="BF62" s="2"/>
      <c r="BG62" s="2"/>
      <c r="BH62" s="2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2"/>
      <c r="DJ62" s="2"/>
      <c r="DK62" s="2"/>
      <c r="DL62" s="2"/>
      <c r="DM62" s="2"/>
      <c r="DN62" s="2"/>
      <c r="DO62" s="2"/>
      <c r="DP62" s="2"/>
      <c r="DR62" s="2"/>
      <c r="DS62" s="2"/>
      <c r="DT62" s="2"/>
      <c r="DU62" s="2"/>
    </row>
    <row r="63" spans="5:128" s="1" customForma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8"/>
      <c r="BE63" s="2"/>
      <c r="BF63" s="2"/>
      <c r="BG63" s="2"/>
      <c r="BH63" s="2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2"/>
      <c r="DJ63" s="2"/>
      <c r="DK63" s="2"/>
      <c r="DL63" s="2"/>
      <c r="DM63" s="2"/>
      <c r="DN63" s="2"/>
      <c r="DO63" s="2"/>
      <c r="DP63" s="2"/>
      <c r="DR63" s="2"/>
      <c r="DS63" s="2"/>
      <c r="DT63" s="2"/>
      <c r="DU63" s="2"/>
    </row>
    <row r="64" spans="5:128" s="1" customFormat="1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8"/>
      <c r="BE64" s="2"/>
      <c r="BF64" s="2"/>
      <c r="BG64" s="2"/>
      <c r="BH64" s="2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2"/>
      <c r="DJ64" s="2"/>
      <c r="DK64" s="2"/>
      <c r="DL64" s="2"/>
      <c r="DM64" s="2"/>
      <c r="DN64" s="2"/>
      <c r="DO64" s="2"/>
      <c r="DP64" s="2"/>
      <c r="DR64" s="2"/>
      <c r="DS64" s="2"/>
      <c r="DT64" s="2"/>
      <c r="DU64" s="2"/>
    </row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  <row r="145" s="1" customFormat="1" ht="13.8"/>
    <row r="146" s="1" customFormat="1" ht="13.8"/>
    <row r="147" s="1" customFormat="1" ht="13.8"/>
    <row r="148" s="1" customFormat="1" ht="13.8"/>
    <row r="149" s="1" customFormat="1" ht="13.8"/>
    <row r="150" s="1" customFormat="1" ht="13.8"/>
  </sheetData>
  <phoneticPr fontId="2"/>
  <conditionalFormatting sqref="B4:DA15 DE4:DH15">
    <cfRule type="cellIs" dxfId="244" priority="12" operator="between">
      <formula>2</formula>
      <formula>4</formula>
    </cfRule>
  </conditionalFormatting>
  <conditionalFormatting sqref="B17:DA28 DE17:DH28">
    <cfRule type="cellIs" dxfId="243" priority="11" operator="between">
      <formula>2</formula>
      <formula>4</formula>
    </cfRule>
  </conditionalFormatting>
  <conditionalFormatting sqref="B30:DA41 DE30:DH41">
    <cfRule type="cellIs" dxfId="242" priority="10" operator="between">
      <formula>2</formula>
      <formula>4</formula>
    </cfRule>
  </conditionalFormatting>
  <conditionalFormatting sqref="DD4:DD15">
    <cfRule type="cellIs" dxfId="241" priority="9" operator="between">
      <formula>2</formula>
      <formula>4</formula>
    </cfRule>
  </conditionalFormatting>
  <conditionalFormatting sqref="DD17:DD28">
    <cfRule type="cellIs" dxfId="240" priority="8" operator="between">
      <formula>2</formula>
      <formula>4</formula>
    </cfRule>
  </conditionalFormatting>
  <conditionalFormatting sqref="DD30:DD41">
    <cfRule type="cellIs" dxfId="239" priority="7" operator="between">
      <formula>2</formula>
      <formula>4</formula>
    </cfRule>
  </conditionalFormatting>
  <conditionalFormatting sqref="DB4:DB15">
    <cfRule type="cellIs" dxfId="238" priority="6" operator="between">
      <formula>2</formula>
      <formula>4</formula>
    </cfRule>
  </conditionalFormatting>
  <conditionalFormatting sqref="DB17:DB28">
    <cfRule type="cellIs" dxfId="237" priority="5" operator="between">
      <formula>2</formula>
      <formula>4</formula>
    </cfRule>
  </conditionalFormatting>
  <conditionalFormatting sqref="DB30:DB41">
    <cfRule type="cellIs" dxfId="236" priority="4" operator="between">
      <formula>2</formula>
      <formula>4</formula>
    </cfRule>
  </conditionalFormatting>
  <conditionalFormatting sqref="DC4:DC15">
    <cfRule type="cellIs" dxfId="235" priority="3" operator="between">
      <formula>2</formula>
      <formula>4</formula>
    </cfRule>
  </conditionalFormatting>
  <conditionalFormatting sqref="DC17:DC28">
    <cfRule type="cellIs" dxfId="234" priority="2" operator="between">
      <formula>2</formula>
      <formula>4</formula>
    </cfRule>
  </conditionalFormatting>
  <conditionalFormatting sqref="DC30:DC41">
    <cfRule type="cellIs" dxfId="233" priority="1" operator="between">
      <formula>2</formula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H150"/>
  <sheetViews>
    <sheetView zoomScale="70" zoomScaleNormal="70" workbookViewId="0">
      <pane xSplit="1" topLeftCell="B1" activePane="topRight" state="frozen"/>
      <selection pane="topRight"/>
    </sheetView>
  </sheetViews>
  <sheetFormatPr defaultColWidth="9" defaultRowHeight="17.399999999999999"/>
  <cols>
    <col min="1" max="1" width="5.88671875" style="1" customWidth="1"/>
    <col min="2" max="22" width="5.21875" style="2" bestFit="1" customWidth="1"/>
    <col min="23" max="29" width="5.77734375" style="2" bestFit="1" customWidth="1"/>
    <col min="30" max="32" width="5.21875" style="2" bestFit="1" customWidth="1"/>
    <col min="33" max="37" width="5.77734375" style="2" bestFit="1" customWidth="1"/>
    <col min="38" max="38" width="5.21875" style="2" customWidth="1"/>
    <col min="39" max="40" width="5.21875" style="2" bestFit="1" customWidth="1"/>
    <col min="41" max="45" width="5.77734375" style="2" bestFit="1" customWidth="1"/>
    <col min="46" max="50" width="5.21875" style="2" bestFit="1" customWidth="1"/>
    <col min="51" max="53" width="5.77734375" style="2" bestFit="1" customWidth="1"/>
    <col min="54" max="54" width="5.21875" style="2" bestFit="1" customWidth="1"/>
    <col min="55" max="55" width="5.77734375" style="2" bestFit="1" customWidth="1"/>
    <col min="56" max="57" width="5.21875" style="2" bestFit="1" customWidth="1"/>
    <col min="58" max="58" width="5.21875" style="8" bestFit="1" customWidth="1"/>
    <col min="59" max="62" width="5.77734375" style="2" bestFit="1" customWidth="1"/>
    <col min="63" max="64" width="5.77734375" style="8" bestFit="1" customWidth="1"/>
    <col min="65" max="66" width="5.21875" style="8" bestFit="1" customWidth="1"/>
    <col min="67" max="72" width="5.77734375" style="8" bestFit="1" customWidth="1"/>
    <col min="73" max="76" width="5.21875" style="8" bestFit="1" customWidth="1"/>
    <col min="77" max="77" width="5.77734375" style="8" bestFit="1" customWidth="1"/>
    <col min="78" max="79" width="5.21875" style="8" bestFit="1" customWidth="1"/>
    <col min="80" max="80" width="5.77734375" style="8" bestFit="1" customWidth="1"/>
    <col min="81" max="81" width="5.21875" style="8" customWidth="1"/>
    <col min="82" max="86" width="5.77734375" style="8" bestFit="1" customWidth="1"/>
    <col min="87" max="90" width="6.88671875" style="8" bestFit="1" customWidth="1"/>
    <col min="91" max="91" width="6.21875" style="8" bestFit="1" customWidth="1"/>
    <col min="92" max="92" width="6.88671875" style="8" bestFit="1" customWidth="1"/>
    <col min="93" max="95" width="6.21875" style="8" bestFit="1" customWidth="1"/>
    <col min="96" max="101" width="6.88671875" style="8" bestFit="1" customWidth="1"/>
    <col min="102" max="105" width="6.21875" style="8" bestFit="1" customWidth="1"/>
    <col min="106" max="110" width="6.88671875" style="8" bestFit="1" customWidth="1"/>
    <col min="111" max="113" width="6.21875" style="8" bestFit="1" customWidth="1"/>
    <col min="114" max="114" width="7.109375" style="8" bestFit="1" customWidth="1"/>
    <col min="115" max="115" width="4.88671875" style="2" bestFit="1" customWidth="1"/>
    <col min="116" max="116" width="8.44140625" style="2" bestFit="1" customWidth="1"/>
    <col min="117" max="117" width="7.88671875" style="2" bestFit="1" customWidth="1"/>
    <col min="118" max="118" width="2.77734375" style="2" bestFit="1" customWidth="1"/>
    <col min="119" max="119" width="4.88671875" style="2" bestFit="1" customWidth="1"/>
    <col min="120" max="120" width="5.88671875" style="2" bestFit="1" customWidth="1"/>
    <col min="121" max="121" width="6.88671875" style="2" bestFit="1" customWidth="1"/>
    <col min="122" max="122" width="9" style="2"/>
    <col min="123" max="123" width="9" style="1"/>
    <col min="124" max="124" width="5.109375" style="2" bestFit="1" customWidth="1"/>
    <col min="125" max="125" width="6.88671875" style="2" bestFit="1" customWidth="1"/>
    <col min="126" max="127" width="4.88671875" style="2" bestFit="1" customWidth="1"/>
    <col min="128" max="129" width="4.88671875" style="1" bestFit="1" customWidth="1"/>
    <col min="130" max="130" width="7.88671875" style="1" bestFit="1" customWidth="1"/>
    <col min="131" max="16384" width="9" style="1"/>
  </cols>
  <sheetData>
    <row r="1" spans="1:138">
      <c r="BF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</row>
    <row r="2" spans="1:138" ht="13.8">
      <c r="A2" s="3">
        <v>2018</v>
      </c>
      <c r="B2" s="4">
        <v>43106</v>
      </c>
      <c r="C2" s="4">
        <v>42742</v>
      </c>
      <c r="D2" s="4">
        <v>42743</v>
      </c>
      <c r="E2" s="4">
        <v>43113</v>
      </c>
      <c r="F2" s="4">
        <v>43114</v>
      </c>
      <c r="G2" s="4">
        <v>43121</v>
      </c>
      <c r="H2" s="4">
        <v>43122</v>
      </c>
      <c r="I2" s="4">
        <v>43127</v>
      </c>
      <c r="J2" s="4">
        <v>43128</v>
      </c>
      <c r="K2" s="4">
        <v>43134</v>
      </c>
      <c r="L2" s="4">
        <v>43135</v>
      </c>
      <c r="M2" s="4">
        <v>43141</v>
      </c>
      <c r="N2" s="4">
        <v>43142</v>
      </c>
      <c r="O2" s="4">
        <v>43143</v>
      </c>
      <c r="P2" s="4">
        <v>43144</v>
      </c>
      <c r="Q2" s="4">
        <v>43148</v>
      </c>
      <c r="R2" s="4">
        <v>43149</v>
      </c>
      <c r="S2" s="4">
        <v>43155</v>
      </c>
      <c r="T2" s="4">
        <v>43156</v>
      </c>
      <c r="U2" s="4">
        <v>43162</v>
      </c>
      <c r="V2" s="4">
        <v>43163</v>
      </c>
      <c r="W2" s="4">
        <v>43169</v>
      </c>
      <c r="X2" s="4">
        <v>43170</v>
      </c>
      <c r="Y2" s="4">
        <v>43176</v>
      </c>
      <c r="Z2" s="4">
        <v>43177</v>
      </c>
      <c r="AA2" s="4">
        <v>43183</v>
      </c>
      <c r="AB2" s="4">
        <v>43184</v>
      </c>
      <c r="AC2" s="4">
        <v>43190</v>
      </c>
      <c r="AD2" s="4">
        <v>43191</v>
      </c>
      <c r="AE2" s="4">
        <v>43197</v>
      </c>
      <c r="AF2" s="4">
        <v>43198</v>
      </c>
      <c r="AG2" s="4">
        <v>43204</v>
      </c>
      <c r="AH2" s="4">
        <v>43205</v>
      </c>
      <c r="AI2" s="4">
        <v>43211</v>
      </c>
      <c r="AJ2" s="4">
        <v>43212</v>
      </c>
      <c r="AK2" s="4">
        <v>43218</v>
      </c>
      <c r="AL2" s="4">
        <v>43219</v>
      </c>
      <c r="AM2" s="4">
        <v>43225</v>
      </c>
      <c r="AN2" s="4">
        <v>43226</v>
      </c>
      <c r="AO2" s="4">
        <v>43232</v>
      </c>
      <c r="AP2" s="4">
        <v>43233</v>
      </c>
      <c r="AQ2" s="4">
        <v>43239</v>
      </c>
      <c r="AR2" s="4">
        <v>43240</v>
      </c>
      <c r="AS2" s="4">
        <v>43246</v>
      </c>
      <c r="AT2" s="4">
        <v>43247</v>
      </c>
      <c r="AU2" s="4">
        <v>43253</v>
      </c>
      <c r="AV2" s="4">
        <v>43254</v>
      </c>
      <c r="AW2" s="4">
        <v>43260</v>
      </c>
      <c r="AX2" s="4">
        <v>43261</v>
      </c>
      <c r="AY2" s="4">
        <v>43267</v>
      </c>
      <c r="AZ2" s="4">
        <v>43268</v>
      </c>
      <c r="BA2" s="4">
        <v>43274</v>
      </c>
      <c r="BB2" s="4">
        <v>43275</v>
      </c>
      <c r="BC2" s="4">
        <v>43281</v>
      </c>
      <c r="BD2" s="4">
        <v>43282</v>
      </c>
      <c r="BE2" s="4">
        <v>43288</v>
      </c>
      <c r="BF2" s="4">
        <v>43289</v>
      </c>
      <c r="BG2" s="4">
        <v>43295</v>
      </c>
      <c r="BH2" s="4">
        <v>43296</v>
      </c>
      <c r="BI2" s="4">
        <v>43302</v>
      </c>
      <c r="BJ2" s="4">
        <v>43303</v>
      </c>
      <c r="BK2" s="4">
        <v>43309</v>
      </c>
      <c r="BL2" s="4">
        <v>43310</v>
      </c>
      <c r="BM2" s="4">
        <v>43316</v>
      </c>
      <c r="BN2" s="4">
        <v>43317</v>
      </c>
      <c r="BO2" s="4">
        <v>43323</v>
      </c>
      <c r="BP2" s="4">
        <v>43324</v>
      </c>
      <c r="BQ2" s="4">
        <v>43330</v>
      </c>
      <c r="BR2" s="4">
        <v>43331</v>
      </c>
      <c r="BS2" s="4">
        <v>43337</v>
      </c>
      <c r="BT2" s="4">
        <v>43338</v>
      </c>
      <c r="BU2" s="4">
        <v>43344</v>
      </c>
      <c r="BV2" s="4">
        <v>43345</v>
      </c>
      <c r="BW2" s="4">
        <v>43351</v>
      </c>
      <c r="BX2" s="4">
        <v>43352</v>
      </c>
      <c r="BY2" s="4">
        <v>43358</v>
      </c>
      <c r="BZ2" s="4">
        <v>43359</v>
      </c>
      <c r="CA2" s="4">
        <v>43360</v>
      </c>
      <c r="CB2" s="4">
        <v>43365</v>
      </c>
      <c r="CC2" s="4">
        <v>43366</v>
      </c>
      <c r="CD2" s="4">
        <v>43372</v>
      </c>
      <c r="CE2" s="4">
        <v>43373</v>
      </c>
      <c r="CF2" s="4">
        <v>43375</v>
      </c>
      <c r="CG2" s="4">
        <v>43379</v>
      </c>
      <c r="CH2" s="4">
        <v>43380</v>
      </c>
      <c r="CI2" s="4">
        <v>43381</v>
      </c>
      <c r="CJ2" s="4">
        <v>43386</v>
      </c>
      <c r="CK2" s="4">
        <v>43387</v>
      </c>
      <c r="CL2" s="4">
        <v>43393</v>
      </c>
      <c r="CM2" s="4">
        <v>43394</v>
      </c>
      <c r="CN2" s="4">
        <v>43400</v>
      </c>
      <c r="CO2" s="4">
        <v>43401</v>
      </c>
      <c r="CP2" s="4">
        <v>43407</v>
      </c>
      <c r="CQ2" s="4">
        <v>43408</v>
      </c>
      <c r="CR2" s="4">
        <v>43414</v>
      </c>
      <c r="CS2" s="4">
        <v>43415</v>
      </c>
      <c r="CT2" s="4">
        <v>43421</v>
      </c>
      <c r="CU2" s="4">
        <v>43422</v>
      </c>
      <c r="CV2" s="4">
        <v>43428</v>
      </c>
      <c r="CW2" s="4">
        <v>43429</v>
      </c>
      <c r="CX2" s="4">
        <v>43435</v>
      </c>
      <c r="CY2" s="4">
        <v>43436</v>
      </c>
      <c r="CZ2" s="4">
        <v>43442</v>
      </c>
      <c r="DA2" s="4">
        <v>43443</v>
      </c>
      <c r="DB2" s="4">
        <v>43449</v>
      </c>
      <c r="DC2" s="4">
        <v>43450</v>
      </c>
      <c r="DD2" s="4">
        <v>43456</v>
      </c>
      <c r="DE2" s="4">
        <v>43457</v>
      </c>
      <c r="DF2" s="4">
        <v>43462</v>
      </c>
      <c r="DG2" s="4"/>
      <c r="DH2" s="4"/>
      <c r="DI2" s="4"/>
      <c r="DJ2" s="4"/>
      <c r="DK2" s="11">
        <f>COUNTA(B2:DJ2)</f>
        <v>109</v>
      </c>
      <c r="DL2" s="4"/>
      <c r="DM2" s="4"/>
      <c r="DN2" s="4"/>
      <c r="DO2" s="4"/>
      <c r="DP2" s="4"/>
      <c r="DQ2" s="4"/>
      <c r="DR2" s="4"/>
      <c r="DS2" s="16"/>
      <c r="DT2" s="4"/>
      <c r="DU2" s="4"/>
      <c r="DV2" s="4"/>
      <c r="DW2" s="4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</row>
    <row r="3" spans="1:138" ht="13.8">
      <c r="B3" s="7" t="s">
        <v>13</v>
      </c>
      <c r="C3" s="7" t="s">
        <v>13</v>
      </c>
      <c r="D3" s="7" t="s">
        <v>13</v>
      </c>
      <c r="E3" s="7" t="s">
        <v>13</v>
      </c>
      <c r="F3" s="7" t="s">
        <v>13</v>
      </c>
      <c r="G3" s="7" t="s">
        <v>13</v>
      </c>
      <c r="H3" s="7" t="s">
        <v>13</v>
      </c>
      <c r="I3" s="21" t="s">
        <v>17</v>
      </c>
      <c r="J3" s="21" t="s">
        <v>17</v>
      </c>
      <c r="K3" s="21" t="s">
        <v>17</v>
      </c>
      <c r="L3" s="21" t="s">
        <v>17</v>
      </c>
      <c r="N3" s="21" t="s">
        <v>17</v>
      </c>
      <c r="O3" s="21" t="s">
        <v>17</v>
      </c>
      <c r="P3" s="20"/>
      <c r="Q3" s="21" t="s">
        <v>17</v>
      </c>
      <c r="R3" s="21" t="s">
        <v>17</v>
      </c>
      <c r="S3" s="7" t="s">
        <v>13</v>
      </c>
      <c r="T3" s="7" t="s">
        <v>13</v>
      </c>
      <c r="U3" s="7" t="s">
        <v>13</v>
      </c>
      <c r="V3" s="7" t="s">
        <v>13</v>
      </c>
      <c r="W3" s="7" t="s">
        <v>13</v>
      </c>
      <c r="X3" s="7" t="s">
        <v>13</v>
      </c>
      <c r="Y3" s="7" t="s">
        <v>13</v>
      </c>
      <c r="Z3" s="7" t="s">
        <v>13</v>
      </c>
      <c r="AA3" s="7" t="s">
        <v>13</v>
      </c>
      <c r="AB3" s="7" t="s">
        <v>13</v>
      </c>
      <c r="AC3" s="7" t="s">
        <v>13</v>
      </c>
      <c r="AD3" s="7" t="s">
        <v>13</v>
      </c>
      <c r="AE3" s="7" t="s">
        <v>13</v>
      </c>
      <c r="AF3" s="7" t="s">
        <v>13</v>
      </c>
      <c r="AG3" s="7" t="s">
        <v>13</v>
      </c>
      <c r="AH3" s="7" t="s">
        <v>13</v>
      </c>
      <c r="AI3" s="21" t="s">
        <v>21</v>
      </c>
      <c r="AJ3" s="21" t="s">
        <v>21</v>
      </c>
      <c r="AK3" s="21" t="s">
        <v>17</v>
      </c>
      <c r="AL3" s="21" t="s">
        <v>17</v>
      </c>
      <c r="AM3" s="21" t="s">
        <v>17</v>
      </c>
      <c r="AN3" s="21" t="s">
        <v>17</v>
      </c>
      <c r="AO3" s="21" t="s">
        <v>17</v>
      </c>
      <c r="AP3" s="21" t="s">
        <v>17</v>
      </c>
      <c r="AQ3" s="21" t="s">
        <v>17</v>
      </c>
      <c r="AR3" s="21" t="s">
        <v>17</v>
      </c>
      <c r="AS3" s="21" t="s">
        <v>17</v>
      </c>
      <c r="AT3" s="21" t="s">
        <v>17</v>
      </c>
      <c r="AU3" s="21" t="s">
        <v>17</v>
      </c>
      <c r="AV3" s="21" t="s">
        <v>17</v>
      </c>
      <c r="AW3" s="21" t="s">
        <v>17</v>
      </c>
      <c r="AX3" s="21" t="s">
        <v>17</v>
      </c>
      <c r="AY3" s="21" t="s">
        <v>17</v>
      </c>
      <c r="AZ3" s="21" t="s">
        <v>17</v>
      </c>
      <c r="BA3" s="21" t="s">
        <v>17</v>
      </c>
      <c r="BB3" s="21" t="s">
        <v>17</v>
      </c>
      <c r="BC3" s="21" t="s">
        <v>26</v>
      </c>
      <c r="BD3" s="21" t="s">
        <v>26</v>
      </c>
      <c r="BE3" s="21" t="s">
        <v>20</v>
      </c>
      <c r="BF3" s="21" t="s">
        <v>20</v>
      </c>
      <c r="BG3" s="21" t="s">
        <v>20</v>
      </c>
      <c r="BH3" s="21" t="s">
        <v>20</v>
      </c>
      <c r="BI3" s="21" t="s">
        <v>20</v>
      </c>
      <c r="BJ3" s="21" t="s">
        <v>20</v>
      </c>
      <c r="BK3" s="21" t="s">
        <v>29</v>
      </c>
      <c r="BL3" s="21" t="s">
        <v>29</v>
      </c>
      <c r="BM3" s="21" t="s">
        <v>23</v>
      </c>
      <c r="BN3" s="21" t="s">
        <v>23</v>
      </c>
      <c r="BO3" s="21" t="s">
        <v>23</v>
      </c>
      <c r="BP3" s="21" t="s">
        <v>23</v>
      </c>
      <c r="BQ3" s="21" t="s">
        <v>23</v>
      </c>
      <c r="BR3" s="21" t="s">
        <v>23</v>
      </c>
      <c r="BS3" s="21" t="s">
        <v>23</v>
      </c>
      <c r="BT3" s="21" t="s">
        <v>23</v>
      </c>
      <c r="BU3" s="21" t="s">
        <v>23</v>
      </c>
      <c r="BV3" s="21" t="s">
        <v>23</v>
      </c>
      <c r="BW3" s="7" t="s">
        <v>13</v>
      </c>
      <c r="BX3" s="7" t="s">
        <v>13</v>
      </c>
      <c r="BY3" s="7" t="s">
        <v>13</v>
      </c>
      <c r="BZ3" s="7" t="s">
        <v>13</v>
      </c>
      <c r="CA3" s="7" t="s">
        <v>13</v>
      </c>
      <c r="CB3" s="7" t="s">
        <v>13</v>
      </c>
      <c r="CC3" s="7" t="s">
        <v>13</v>
      </c>
      <c r="CD3" s="7" t="s">
        <v>13</v>
      </c>
      <c r="CE3" s="7" t="s">
        <v>13</v>
      </c>
      <c r="CF3" s="53"/>
      <c r="CG3" s="24" t="s">
        <v>32</v>
      </c>
      <c r="CH3" s="24" t="s">
        <v>32</v>
      </c>
      <c r="CI3" s="24" t="s">
        <v>17</v>
      </c>
      <c r="CJ3" s="24" t="s">
        <v>17</v>
      </c>
      <c r="CK3" s="24" t="s">
        <v>17</v>
      </c>
      <c r="CL3" s="24" t="s">
        <v>17</v>
      </c>
      <c r="CM3" s="24" t="s">
        <v>17</v>
      </c>
      <c r="CN3" s="24" t="s">
        <v>17</v>
      </c>
      <c r="CO3" s="24" t="s">
        <v>17</v>
      </c>
      <c r="CP3" s="24" t="s">
        <v>17</v>
      </c>
      <c r="CQ3" s="24" t="s">
        <v>17</v>
      </c>
      <c r="CR3" s="24" t="s">
        <v>17</v>
      </c>
      <c r="CS3" s="24" t="s">
        <v>17</v>
      </c>
      <c r="CT3" s="24" t="s">
        <v>17</v>
      </c>
      <c r="CU3" s="24" t="s">
        <v>17</v>
      </c>
      <c r="CV3" s="24" t="s">
        <v>17</v>
      </c>
      <c r="CW3" s="24" t="s">
        <v>17</v>
      </c>
      <c r="CX3" s="7" t="s">
        <v>13</v>
      </c>
      <c r="CY3" s="7" t="s">
        <v>13</v>
      </c>
      <c r="CZ3" s="7" t="s">
        <v>13</v>
      </c>
      <c r="DA3" s="7" t="s">
        <v>13</v>
      </c>
      <c r="DB3" s="7" t="s">
        <v>13</v>
      </c>
      <c r="DC3" s="7" t="s">
        <v>13</v>
      </c>
      <c r="DD3" s="7" t="s">
        <v>13</v>
      </c>
      <c r="DE3" s="7" t="s">
        <v>13</v>
      </c>
      <c r="DF3" s="7" t="s">
        <v>13</v>
      </c>
      <c r="DG3" s="24"/>
      <c r="DH3" s="24"/>
      <c r="DI3" s="24"/>
      <c r="DJ3" s="24"/>
      <c r="DK3" s="11">
        <f>COUNTA(B3:DJ3)</f>
        <v>106</v>
      </c>
      <c r="DU3" s="2" t="s">
        <v>12</v>
      </c>
      <c r="DV3" s="17">
        <v>2</v>
      </c>
      <c r="DW3" s="17">
        <v>3</v>
      </c>
      <c r="DX3" s="17">
        <v>4</v>
      </c>
    </row>
    <row r="4" spans="1:138" ht="13.8">
      <c r="A4" s="23" t="s">
        <v>0</v>
      </c>
      <c r="B4" s="25">
        <v>1</v>
      </c>
      <c r="C4" s="25">
        <v>4</v>
      </c>
      <c r="D4" s="37">
        <v>40</v>
      </c>
      <c r="E4" s="26">
        <v>4</v>
      </c>
      <c r="F4" s="25">
        <v>14</v>
      </c>
      <c r="G4" s="25">
        <v>7</v>
      </c>
      <c r="H4" s="25">
        <v>20</v>
      </c>
      <c r="I4" s="25">
        <v>27</v>
      </c>
      <c r="J4" s="25">
        <v>11</v>
      </c>
      <c r="K4" s="26">
        <v>7</v>
      </c>
      <c r="L4" s="37">
        <v>6</v>
      </c>
      <c r="M4" s="26"/>
      <c r="N4" s="25">
        <v>13</v>
      </c>
      <c r="O4" s="25">
        <v>2</v>
      </c>
      <c r="P4" s="25"/>
      <c r="Q4" s="25">
        <v>1</v>
      </c>
      <c r="R4" s="25">
        <v>23</v>
      </c>
      <c r="S4" s="26">
        <v>2</v>
      </c>
      <c r="T4" s="26">
        <v>10</v>
      </c>
      <c r="U4" s="25">
        <v>71</v>
      </c>
      <c r="V4" s="25">
        <v>41</v>
      </c>
      <c r="W4" s="25">
        <v>6</v>
      </c>
      <c r="X4" s="25">
        <v>4</v>
      </c>
      <c r="Y4" s="25">
        <v>6</v>
      </c>
      <c r="Z4" s="25">
        <v>2</v>
      </c>
      <c r="AA4" s="25">
        <v>4</v>
      </c>
      <c r="AB4" s="25">
        <v>20</v>
      </c>
      <c r="AC4" s="25">
        <v>58</v>
      </c>
      <c r="AD4" s="25">
        <v>2</v>
      </c>
      <c r="AE4" s="25">
        <v>14</v>
      </c>
      <c r="AF4" s="25">
        <v>2</v>
      </c>
      <c r="AG4" s="25">
        <v>2</v>
      </c>
      <c r="AH4" s="37">
        <v>1</v>
      </c>
      <c r="AI4" s="25">
        <v>9</v>
      </c>
      <c r="AJ4" s="25">
        <v>9</v>
      </c>
      <c r="AK4" s="25">
        <v>74</v>
      </c>
      <c r="AL4" s="25">
        <v>11</v>
      </c>
      <c r="AM4" s="25">
        <v>3</v>
      </c>
      <c r="AN4" s="25">
        <v>3</v>
      </c>
      <c r="AO4" s="25">
        <v>38</v>
      </c>
      <c r="AP4" s="25">
        <v>3</v>
      </c>
      <c r="AQ4" s="25">
        <v>2</v>
      </c>
      <c r="AR4" s="25">
        <v>6</v>
      </c>
      <c r="AS4" s="25">
        <v>3</v>
      </c>
      <c r="AT4" s="25">
        <v>6</v>
      </c>
      <c r="AU4" s="20">
        <v>7</v>
      </c>
      <c r="AV4" s="20">
        <v>18</v>
      </c>
      <c r="AW4" s="20">
        <v>2</v>
      </c>
      <c r="AX4" s="20">
        <v>1</v>
      </c>
      <c r="AY4" s="20">
        <v>1</v>
      </c>
      <c r="AZ4" s="20">
        <v>13</v>
      </c>
      <c r="BA4" s="20">
        <v>3</v>
      </c>
      <c r="BB4" s="20">
        <v>3</v>
      </c>
      <c r="BC4" s="20">
        <v>2</v>
      </c>
      <c r="BD4" s="28">
        <v>38</v>
      </c>
      <c r="BE4" s="30">
        <v>7</v>
      </c>
      <c r="BF4" s="29">
        <v>1</v>
      </c>
      <c r="BG4" s="30">
        <v>2</v>
      </c>
      <c r="BH4" s="30">
        <v>16</v>
      </c>
      <c r="BI4" s="30">
        <v>6</v>
      </c>
      <c r="BJ4" s="28">
        <v>15</v>
      </c>
      <c r="BK4" s="29">
        <v>2</v>
      </c>
      <c r="BL4" s="28">
        <v>1</v>
      </c>
      <c r="BM4" s="29">
        <v>1</v>
      </c>
      <c r="BN4" s="29">
        <v>1</v>
      </c>
      <c r="BO4" s="30">
        <v>2</v>
      </c>
      <c r="BP4" s="28">
        <v>13</v>
      </c>
      <c r="BQ4" s="29">
        <v>16</v>
      </c>
      <c r="BR4" s="29">
        <v>1</v>
      </c>
      <c r="BS4" s="29">
        <v>4</v>
      </c>
      <c r="BT4" s="29">
        <v>16</v>
      </c>
      <c r="BU4" s="29">
        <v>2</v>
      </c>
      <c r="BV4" s="29">
        <v>13</v>
      </c>
      <c r="BW4" s="29">
        <v>11</v>
      </c>
      <c r="BX4" s="29">
        <v>1</v>
      </c>
      <c r="BY4" s="29">
        <v>5</v>
      </c>
      <c r="BZ4" s="29">
        <v>5</v>
      </c>
      <c r="CA4" s="29">
        <v>2</v>
      </c>
      <c r="CB4" s="29">
        <v>1</v>
      </c>
      <c r="CC4" s="29">
        <v>1</v>
      </c>
      <c r="CD4" s="29">
        <v>33</v>
      </c>
      <c r="CE4" s="29">
        <v>15</v>
      </c>
      <c r="CF4" s="29"/>
      <c r="CG4" s="30">
        <v>43</v>
      </c>
      <c r="CH4" s="29">
        <v>2</v>
      </c>
      <c r="CI4" s="30">
        <v>74</v>
      </c>
      <c r="CJ4" s="29">
        <v>7</v>
      </c>
      <c r="CK4" s="29">
        <v>1</v>
      </c>
      <c r="CL4" s="30">
        <v>1</v>
      </c>
      <c r="CM4" s="30">
        <v>2</v>
      </c>
      <c r="CN4" s="29">
        <v>14</v>
      </c>
      <c r="CO4" s="29">
        <v>3</v>
      </c>
      <c r="CP4" s="29">
        <v>1</v>
      </c>
      <c r="CQ4" s="29">
        <v>1</v>
      </c>
      <c r="CR4" s="29">
        <v>2</v>
      </c>
      <c r="CS4" s="30">
        <v>20</v>
      </c>
      <c r="CT4" s="30">
        <v>1</v>
      </c>
      <c r="CU4" s="29">
        <v>3</v>
      </c>
      <c r="CV4" s="29">
        <v>18</v>
      </c>
      <c r="CW4" s="29">
        <v>3</v>
      </c>
      <c r="CX4" s="29">
        <v>3</v>
      </c>
      <c r="CY4" s="29">
        <v>1</v>
      </c>
      <c r="CZ4" s="30">
        <v>40</v>
      </c>
      <c r="DA4" s="29">
        <v>4</v>
      </c>
      <c r="DB4" s="29">
        <v>6</v>
      </c>
      <c r="DC4" s="29">
        <v>1</v>
      </c>
      <c r="DD4" s="29">
        <v>1</v>
      </c>
      <c r="DE4" s="29">
        <v>1</v>
      </c>
      <c r="DF4" s="29">
        <v>2</v>
      </c>
      <c r="DG4" s="29"/>
      <c r="DH4" s="29"/>
      <c r="DI4" s="30"/>
      <c r="DJ4" s="30"/>
      <c r="DK4" s="13">
        <v>2</v>
      </c>
      <c r="DQ4" s="10"/>
      <c r="DT4" s="2" t="s">
        <v>0</v>
      </c>
      <c r="DU4" s="11">
        <f t="shared" ref="DU4:DU15" si="0">COUNTA(B4:DJ4)</f>
        <v>106</v>
      </c>
      <c r="DV4" s="2">
        <f t="shared" ref="DV4:DV15" si="1">COUNTIF(B4:DJ4,"2")</f>
        <v>18</v>
      </c>
      <c r="DW4" s="2">
        <f t="shared" ref="DW4:DW15" si="2">COUNTIF(B4:DJ4,"3")</f>
        <v>10</v>
      </c>
      <c r="DX4" s="2">
        <f t="shared" ref="DX4:DX15" si="3">COUNTIF(B4:DJ4,"4")</f>
        <v>6</v>
      </c>
      <c r="DY4" s="1">
        <f>SUM(DV4:DX4)</f>
        <v>34</v>
      </c>
      <c r="DZ4" s="15">
        <f>DY4/DU4</f>
        <v>0.32075471698113206</v>
      </c>
    </row>
    <row r="5" spans="1:138" ht="13.8">
      <c r="A5" s="23" t="s">
        <v>1</v>
      </c>
      <c r="B5" s="25">
        <v>54</v>
      </c>
      <c r="C5" s="25">
        <v>9</v>
      </c>
      <c r="D5" s="37">
        <v>36</v>
      </c>
      <c r="E5" s="25">
        <v>36</v>
      </c>
      <c r="F5" s="25">
        <v>5</v>
      </c>
      <c r="G5" s="25">
        <v>1</v>
      </c>
      <c r="H5" s="25">
        <v>14</v>
      </c>
      <c r="I5" s="25">
        <v>1</v>
      </c>
      <c r="J5" s="25">
        <v>19</v>
      </c>
      <c r="K5" s="26">
        <v>5</v>
      </c>
      <c r="L5" s="37">
        <v>1</v>
      </c>
      <c r="M5" s="26"/>
      <c r="N5" s="25">
        <v>11</v>
      </c>
      <c r="O5" s="25">
        <v>31</v>
      </c>
      <c r="P5" s="25"/>
      <c r="Q5" s="25">
        <v>27</v>
      </c>
      <c r="R5" s="25">
        <v>23</v>
      </c>
      <c r="S5" s="26">
        <v>10</v>
      </c>
      <c r="T5" s="26">
        <v>2</v>
      </c>
      <c r="U5" s="20">
        <v>3</v>
      </c>
      <c r="V5" s="25">
        <v>3</v>
      </c>
      <c r="W5" s="25">
        <v>13</v>
      </c>
      <c r="X5" s="25">
        <v>1</v>
      </c>
      <c r="Y5" s="25">
        <v>1</v>
      </c>
      <c r="Z5" s="25">
        <v>2</v>
      </c>
      <c r="AA5" s="25">
        <v>1</v>
      </c>
      <c r="AB5" s="25">
        <v>1</v>
      </c>
      <c r="AC5" s="25">
        <v>7</v>
      </c>
      <c r="AD5" s="25">
        <v>1</v>
      </c>
      <c r="AE5" s="25">
        <v>6</v>
      </c>
      <c r="AF5" s="25">
        <v>9</v>
      </c>
      <c r="AG5" s="25">
        <v>4</v>
      </c>
      <c r="AH5" s="37">
        <v>9</v>
      </c>
      <c r="AI5" s="25">
        <v>8</v>
      </c>
      <c r="AJ5" s="25">
        <v>6</v>
      </c>
      <c r="AK5" s="25">
        <v>7</v>
      </c>
      <c r="AL5" s="25">
        <v>4</v>
      </c>
      <c r="AM5" s="25">
        <v>1</v>
      </c>
      <c r="AN5" s="25">
        <v>1</v>
      </c>
      <c r="AO5" s="25">
        <v>1</v>
      </c>
      <c r="AP5" s="25">
        <v>8</v>
      </c>
      <c r="AQ5" s="25">
        <v>2</v>
      </c>
      <c r="AR5" s="25">
        <v>2</v>
      </c>
      <c r="AS5" s="25">
        <v>4</v>
      </c>
      <c r="AT5" s="25">
        <v>2</v>
      </c>
      <c r="AU5" s="26">
        <v>4</v>
      </c>
      <c r="AV5" s="26">
        <v>6</v>
      </c>
      <c r="AW5" s="26">
        <v>2</v>
      </c>
      <c r="AX5" s="26">
        <v>27</v>
      </c>
      <c r="AY5" s="26">
        <v>9</v>
      </c>
      <c r="AZ5" s="26">
        <v>7</v>
      </c>
      <c r="BA5" s="26">
        <v>23</v>
      </c>
      <c r="BB5" s="26">
        <v>6</v>
      </c>
      <c r="BC5" s="20">
        <v>39</v>
      </c>
      <c r="BD5" s="30">
        <v>77</v>
      </c>
      <c r="BE5" s="30">
        <v>17</v>
      </c>
      <c r="BF5" s="30">
        <v>15</v>
      </c>
      <c r="BG5" s="30">
        <v>4</v>
      </c>
      <c r="BH5" s="30">
        <v>6</v>
      </c>
      <c r="BI5" s="28">
        <v>11</v>
      </c>
      <c r="BJ5" s="28">
        <v>17</v>
      </c>
      <c r="BK5" s="29">
        <v>2</v>
      </c>
      <c r="BL5" s="29">
        <v>2</v>
      </c>
      <c r="BM5" s="29">
        <v>8</v>
      </c>
      <c r="BN5" s="30">
        <v>1</v>
      </c>
      <c r="BO5" s="29">
        <v>4</v>
      </c>
      <c r="BP5" s="29">
        <v>4</v>
      </c>
      <c r="BQ5" s="28">
        <v>3</v>
      </c>
      <c r="BR5" s="28">
        <v>10</v>
      </c>
      <c r="BS5" s="29">
        <v>2</v>
      </c>
      <c r="BT5" s="29">
        <v>5</v>
      </c>
      <c r="BU5" s="29">
        <v>6</v>
      </c>
      <c r="BV5" s="30">
        <v>9</v>
      </c>
      <c r="BW5" s="30">
        <v>4</v>
      </c>
      <c r="BX5" s="30">
        <v>1</v>
      </c>
      <c r="BY5" s="29">
        <v>15</v>
      </c>
      <c r="BZ5" s="30">
        <v>5</v>
      </c>
      <c r="CA5" s="30">
        <v>18</v>
      </c>
      <c r="CB5" s="30">
        <v>1</v>
      </c>
      <c r="CC5" s="29">
        <v>1</v>
      </c>
      <c r="CD5" s="29">
        <v>1</v>
      </c>
      <c r="CE5" s="30">
        <v>3</v>
      </c>
      <c r="CF5" s="29"/>
      <c r="CG5" s="29">
        <v>17</v>
      </c>
      <c r="CH5" s="29">
        <v>2</v>
      </c>
      <c r="CI5" s="29">
        <v>6</v>
      </c>
      <c r="CJ5" s="29">
        <v>4</v>
      </c>
      <c r="CK5" s="29">
        <v>13</v>
      </c>
      <c r="CL5" s="30">
        <v>5</v>
      </c>
      <c r="CM5" s="29">
        <v>5</v>
      </c>
      <c r="CN5" s="29">
        <v>4</v>
      </c>
      <c r="CO5" s="29">
        <v>13</v>
      </c>
      <c r="CP5" s="30">
        <v>1</v>
      </c>
      <c r="CQ5" s="29">
        <v>6</v>
      </c>
      <c r="CR5" s="29">
        <v>7</v>
      </c>
      <c r="CS5" s="30">
        <v>2</v>
      </c>
      <c r="CT5" s="29">
        <v>17</v>
      </c>
      <c r="CU5" s="29">
        <v>21</v>
      </c>
      <c r="CV5" s="29">
        <v>2</v>
      </c>
      <c r="CW5" s="29">
        <v>29</v>
      </c>
      <c r="CX5" s="29">
        <v>2</v>
      </c>
      <c r="CY5" s="29">
        <v>1</v>
      </c>
      <c r="CZ5" s="30">
        <v>1</v>
      </c>
      <c r="DA5" s="30">
        <v>11</v>
      </c>
      <c r="DB5" s="30">
        <v>3</v>
      </c>
      <c r="DC5" s="30">
        <v>49</v>
      </c>
      <c r="DD5" s="29">
        <v>7</v>
      </c>
      <c r="DE5" s="29">
        <v>4</v>
      </c>
      <c r="DF5" s="29">
        <v>28</v>
      </c>
      <c r="DG5" s="29"/>
      <c r="DH5" s="29"/>
      <c r="DI5" s="30"/>
      <c r="DJ5" s="29"/>
      <c r="DQ5" s="10"/>
      <c r="DT5" s="2" t="s">
        <v>1</v>
      </c>
      <c r="DU5" s="11">
        <f t="shared" si="0"/>
        <v>106</v>
      </c>
      <c r="DV5" s="2">
        <f t="shared" si="1"/>
        <v>13</v>
      </c>
      <c r="DW5" s="2">
        <f t="shared" si="2"/>
        <v>5</v>
      </c>
      <c r="DX5" s="2">
        <f t="shared" si="3"/>
        <v>11</v>
      </c>
      <c r="DY5" s="1">
        <f t="shared" ref="DY5:DY14" si="4">SUM(DV5:DX5)</f>
        <v>29</v>
      </c>
      <c r="DZ5" s="15">
        <f t="shared" ref="DZ5:DZ15" si="5">DY5/DU5</f>
        <v>0.27358490566037735</v>
      </c>
    </row>
    <row r="6" spans="1:138" ht="13.8">
      <c r="A6" s="23" t="s">
        <v>2</v>
      </c>
      <c r="B6" s="25">
        <v>22</v>
      </c>
      <c r="C6" s="25">
        <v>57</v>
      </c>
      <c r="D6" s="37">
        <v>67</v>
      </c>
      <c r="E6" s="26">
        <v>2</v>
      </c>
      <c r="F6" s="25">
        <v>50</v>
      </c>
      <c r="G6" s="25">
        <v>53</v>
      </c>
      <c r="H6" s="25">
        <v>2</v>
      </c>
      <c r="I6" s="25">
        <v>1</v>
      </c>
      <c r="J6" s="25">
        <v>7</v>
      </c>
      <c r="K6" s="26">
        <v>3</v>
      </c>
      <c r="L6" s="37">
        <v>29</v>
      </c>
      <c r="M6" s="26"/>
      <c r="N6" s="25">
        <v>1</v>
      </c>
      <c r="O6" s="25">
        <v>3</v>
      </c>
      <c r="P6" s="25"/>
      <c r="Q6" s="25">
        <v>16</v>
      </c>
      <c r="R6" s="25">
        <v>13</v>
      </c>
      <c r="S6" s="26">
        <v>11</v>
      </c>
      <c r="T6" s="26">
        <v>7</v>
      </c>
      <c r="U6" s="20">
        <v>3</v>
      </c>
      <c r="V6" s="25">
        <v>66</v>
      </c>
      <c r="W6" s="25">
        <v>9</v>
      </c>
      <c r="X6" s="25">
        <v>3</v>
      </c>
      <c r="Y6" s="25">
        <v>7</v>
      </c>
      <c r="Z6" s="25">
        <v>2</v>
      </c>
      <c r="AA6" s="25">
        <v>34</v>
      </c>
      <c r="AB6" s="25">
        <v>1</v>
      </c>
      <c r="AC6" s="25">
        <v>10</v>
      </c>
      <c r="AD6" s="25">
        <v>27</v>
      </c>
      <c r="AE6" s="25">
        <v>48</v>
      </c>
      <c r="AF6" s="25">
        <v>11</v>
      </c>
      <c r="AG6" s="25">
        <v>10</v>
      </c>
      <c r="AH6" s="37">
        <v>24</v>
      </c>
      <c r="AI6" s="25">
        <v>3</v>
      </c>
      <c r="AJ6" s="25">
        <v>2</v>
      </c>
      <c r="AK6" s="25">
        <v>68</v>
      </c>
      <c r="AL6" s="25">
        <v>24</v>
      </c>
      <c r="AM6" s="25">
        <v>17</v>
      </c>
      <c r="AN6" s="25">
        <v>3</v>
      </c>
      <c r="AO6" s="25">
        <v>11</v>
      </c>
      <c r="AP6" s="25">
        <v>2</v>
      </c>
      <c r="AQ6" s="25">
        <v>8</v>
      </c>
      <c r="AR6" s="25">
        <v>46</v>
      </c>
      <c r="AS6" s="25">
        <v>29</v>
      </c>
      <c r="AT6" s="25">
        <v>8</v>
      </c>
      <c r="AU6" s="20">
        <v>11</v>
      </c>
      <c r="AV6" s="20">
        <v>1</v>
      </c>
      <c r="AW6" s="20">
        <v>11</v>
      </c>
      <c r="AX6" s="20">
        <v>4</v>
      </c>
      <c r="AY6" s="20">
        <v>2</v>
      </c>
      <c r="AZ6" s="20">
        <v>4</v>
      </c>
      <c r="BA6" s="20">
        <v>5</v>
      </c>
      <c r="BB6" s="20">
        <v>1</v>
      </c>
      <c r="BC6" s="20">
        <v>6</v>
      </c>
      <c r="BD6" s="28">
        <v>5</v>
      </c>
      <c r="BE6" s="30">
        <v>29</v>
      </c>
      <c r="BF6" s="30">
        <v>11</v>
      </c>
      <c r="BG6" s="29">
        <v>37</v>
      </c>
      <c r="BH6" s="30">
        <v>63</v>
      </c>
      <c r="BI6" s="30">
        <v>4</v>
      </c>
      <c r="BJ6" s="30">
        <v>15</v>
      </c>
      <c r="BK6" s="29">
        <v>14</v>
      </c>
      <c r="BL6" s="28">
        <v>25</v>
      </c>
      <c r="BM6" s="29">
        <v>5</v>
      </c>
      <c r="BN6" s="29">
        <v>14</v>
      </c>
      <c r="BO6" s="29">
        <v>43</v>
      </c>
      <c r="BP6" s="29">
        <v>6</v>
      </c>
      <c r="BQ6" s="29">
        <v>2</v>
      </c>
      <c r="BR6" s="28">
        <v>78</v>
      </c>
      <c r="BS6" s="29">
        <v>20</v>
      </c>
      <c r="BT6" s="29">
        <v>7</v>
      </c>
      <c r="BU6" s="29">
        <v>7</v>
      </c>
      <c r="BV6" s="29">
        <v>20</v>
      </c>
      <c r="BW6" s="29">
        <v>2</v>
      </c>
      <c r="BX6" s="29">
        <v>1</v>
      </c>
      <c r="BY6" s="29">
        <v>4</v>
      </c>
      <c r="BZ6" s="29">
        <v>1</v>
      </c>
      <c r="CA6" s="30">
        <v>24</v>
      </c>
      <c r="CB6" s="29">
        <v>10</v>
      </c>
      <c r="CC6" s="30">
        <v>85</v>
      </c>
      <c r="CD6" s="29">
        <v>2</v>
      </c>
      <c r="CE6" s="29">
        <v>44</v>
      </c>
      <c r="CF6" s="30"/>
      <c r="CG6" s="29">
        <v>5</v>
      </c>
      <c r="CH6" s="29">
        <v>30</v>
      </c>
      <c r="CI6" s="29">
        <v>6</v>
      </c>
      <c r="CJ6" s="30">
        <v>1</v>
      </c>
      <c r="CK6" s="29">
        <v>1</v>
      </c>
      <c r="CL6" s="29">
        <v>1</v>
      </c>
      <c r="CM6" s="29">
        <v>1</v>
      </c>
      <c r="CN6" s="29">
        <v>1</v>
      </c>
      <c r="CO6" s="29">
        <v>1</v>
      </c>
      <c r="CP6" s="29">
        <v>13</v>
      </c>
      <c r="CQ6" s="29">
        <v>9</v>
      </c>
      <c r="CR6" s="29">
        <v>2</v>
      </c>
      <c r="CS6" s="29">
        <v>4</v>
      </c>
      <c r="CT6" s="30">
        <v>2</v>
      </c>
      <c r="CU6" s="29">
        <v>19</v>
      </c>
      <c r="CV6" s="30">
        <v>5</v>
      </c>
      <c r="CW6" s="29">
        <v>1</v>
      </c>
      <c r="CX6" s="30">
        <v>2</v>
      </c>
      <c r="CY6" s="30">
        <v>28</v>
      </c>
      <c r="CZ6" s="29">
        <v>2</v>
      </c>
      <c r="DA6" s="29">
        <v>7</v>
      </c>
      <c r="DB6" s="30">
        <v>2</v>
      </c>
      <c r="DC6" s="29">
        <v>4</v>
      </c>
      <c r="DD6" s="29">
        <v>4</v>
      </c>
      <c r="DE6" s="29">
        <v>1</v>
      </c>
      <c r="DF6" s="29">
        <v>4</v>
      </c>
      <c r="DG6" s="29"/>
      <c r="DH6" s="29"/>
      <c r="DI6" s="29"/>
      <c r="DJ6" s="29"/>
      <c r="DQ6" s="10"/>
      <c r="DT6" s="2" t="s">
        <v>2</v>
      </c>
      <c r="DU6" s="11">
        <f t="shared" si="0"/>
        <v>106</v>
      </c>
      <c r="DV6" s="2">
        <f t="shared" si="1"/>
        <v>14</v>
      </c>
      <c r="DW6" s="2">
        <f t="shared" si="2"/>
        <v>6</v>
      </c>
      <c r="DX6" s="2">
        <f t="shared" si="3"/>
        <v>8</v>
      </c>
      <c r="DY6" s="1">
        <f t="shared" si="4"/>
        <v>28</v>
      </c>
      <c r="DZ6" s="15">
        <f t="shared" si="5"/>
        <v>0.26415094339622641</v>
      </c>
    </row>
    <row r="7" spans="1:138" ht="13.8">
      <c r="A7" s="23" t="s">
        <v>3</v>
      </c>
      <c r="B7" s="25">
        <v>5</v>
      </c>
      <c r="C7" s="25">
        <v>5</v>
      </c>
      <c r="D7" s="37">
        <v>16</v>
      </c>
      <c r="E7" s="26">
        <v>27</v>
      </c>
      <c r="F7" s="25">
        <v>1</v>
      </c>
      <c r="G7" s="25">
        <v>6</v>
      </c>
      <c r="H7" s="25">
        <v>10</v>
      </c>
      <c r="I7" s="25">
        <v>4</v>
      </c>
      <c r="J7" s="25">
        <v>6</v>
      </c>
      <c r="K7" s="46"/>
      <c r="L7" s="37">
        <v>41</v>
      </c>
      <c r="M7" s="25"/>
      <c r="N7" s="25">
        <v>3</v>
      </c>
      <c r="O7" s="25">
        <v>13</v>
      </c>
      <c r="P7" s="25"/>
      <c r="Q7" s="25">
        <v>4</v>
      </c>
      <c r="R7" s="25">
        <v>24</v>
      </c>
      <c r="S7" s="26">
        <v>7</v>
      </c>
      <c r="T7" s="26">
        <v>19</v>
      </c>
      <c r="U7" s="26">
        <v>6</v>
      </c>
      <c r="V7" s="26">
        <v>35</v>
      </c>
      <c r="W7" s="26">
        <v>7</v>
      </c>
      <c r="X7" s="26">
        <v>1</v>
      </c>
      <c r="Y7" s="26">
        <v>3</v>
      </c>
      <c r="Z7" s="26">
        <v>46</v>
      </c>
      <c r="AA7" s="26">
        <v>1</v>
      </c>
      <c r="AB7" s="26">
        <v>24</v>
      </c>
      <c r="AC7" s="26">
        <v>16</v>
      </c>
      <c r="AD7" s="26">
        <v>6</v>
      </c>
      <c r="AE7" s="26">
        <v>28</v>
      </c>
      <c r="AF7" s="26">
        <v>5</v>
      </c>
      <c r="AG7" s="26">
        <v>16</v>
      </c>
      <c r="AH7" s="39">
        <v>1</v>
      </c>
      <c r="AI7" s="26">
        <v>18</v>
      </c>
      <c r="AJ7" s="26">
        <v>1</v>
      </c>
      <c r="AK7" s="26">
        <v>10</v>
      </c>
      <c r="AL7" s="26">
        <v>16</v>
      </c>
      <c r="AM7" s="26">
        <v>37</v>
      </c>
      <c r="AN7" s="26">
        <v>7</v>
      </c>
      <c r="AO7" s="26">
        <v>33</v>
      </c>
      <c r="AP7" s="26">
        <v>37</v>
      </c>
      <c r="AQ7" s="26">
        <v>3</v>
      </c>
      <c r="AR7" s="26">
        <v>1</v>
      </c>
      <c r="AS7" s="26">
        <v>5</v>
      </c>
      <c r="AT7" s="26">
        <v>15</v>
      </c>
      <c r="AU7" s="20">
        <v>5</v>
      </c>
      <c r="AV7" s="20">
        <v>28</v>
      </c>
      <c r="AW7" s="20">
        <v>9</v>
      </c>
      <c r="AX7" s="20">
        <v>1</v>
      </c>
      <c r="AY7" s="20">
        <v>23</v>
      </c>
      <c r="AZ7" s="20">
        <v>3</v>
      </c>
      <c r="BA7" s="20">
        <v>13</v>
      </c>
      <c r="BB7" s="20">
        <v>5</v>
      </c>
      <c r="BC7" s="20">
        <v>2</v>
      </c>
      <c r="BD7" s="30">
        <v>5</v>
      </c>
      <c r="BE7" s="30">
        <v>7</v>
      </c>
      <c r="BF7" s="30">
        <v>30</v>
      </c>
      <c r="BG7" s="28">
        <v>7</v>
      </c>
      <c r="BH7" s="30">
        <v>2</v>
      </c>
      <c r="BI7" s="30">
        <v>12</v>
      </c>
      <c r="BJ7" s="30">
        <v>2</v>
      </c>
      <c r="BK7" s="29">
        <v>19</v>
      </c>
      <c r="BL7" s="28">
        <v>16</v>
      </c>
      <c r="BM7" s="29">
        <v>3</v>
      </c>
      <c r="BN7" s="30">
        <v>12</v>
      </c>
      <c r="BO7" s="30">
        <v>18</v>
      </c>
      <c r="BP7" s="28">
        <v>1</v>
      </c>
      <c r="BQ7" s="29">
        <v>1</v>
      </c>
      <c r="BR7" s="29">
        <v>23</v>
      </c>
      <c r="BS7" s="29">
        <v>10</v>
      </c>
      <c r="BT7" s="29">
        <v>19</v>
      </c>
      <c r="BU7" s="29">
        <v>1</v>
      </c>
      <c r="BV7" s="30">
        <v>12</v>
      </c>
      <c r="BW7" s="30">
        <v>12</v>
      </c>
      <c r="BX7" s="29">
        <v>5</v>
      </c>
      <c r="BY7" s="29">
        <v>20</v>
      </c>
      <c r="BZ7" s="29">
        <v>1</v>
      </c>
      <c r="CA7" s="29">
        <v>1</v>
      </c>
      <c r="CB7" s="30">
        <v>6</v>
      </c>
      <c r="CC7" s="29">
        <v>45</v>
      </c>
      <c r="CD7" s="29">
        <v>2</v>
      </c>
      <c r="CE7" s="30">
        <v>1</v>
      </c>
      <c r="CF7" s="29"/>
      <c r="CG7" s="29">
        <v>7</v>
      </c>
      <c r="CH7" s="29">
        <v>1</v>
      </c>
      <c r="CI7" s="29">
        <v>8</v>
      </c>
      <c r="CJ7" s="29">
        <v>1</v>
      </c>
      <c r="CK7" s="29">
        <v>21</v>
      </c>
      <c r="CL7" s="30">
        <v>8</v>
      </c>
      <c r="CM7" s="29">
        <v>46</v>
      </c>
      <c r="CN7" s="29">
        <v>22</v>
      </c>
      <c r="CO7" s="30">
        <v>11</v>
      </c>
      <c r="CP7" s="29">
        <v>3</v>
      </c>
      <c r="CQ7" s="29">
        <v>8</v>
      </c>
      <c r="CR7" s="29">
        <v>12</v>
      </c>
      <c r="CS7" s="29">
        <v>5</v>
      </c>
      <c r="CT7" s="30">
        <v>9</v>
      </c>
      <c r="CU7" s="30">
        <v>1</v>
      </c>
      <c r="CV7" s="29">
        <v>3</v>
      </c>
      <c r="CW7" s="29">
        <v>2</v>
      </c>
      <c r="CX7" s="29">
        <v>65</v>
      </c>
      <c r="CY7" s="29">
        <v>5</v>
      </c>
      <c r="CZ7" s="29">
        <v>1</v>
      </c>
      <c r="DA7" s="30">
        <v>2</v>
      </c>
      <c r="DB7" s="29">
        <v>30</v>
      </c>
      <c r="DC7" s="29">
        <v>2</v>
      </c>
      <c r="DD7" s="29">
        <v>15</v>
      </c>
      <c r="DE7" s="29">
        <v>12</v>
      </c>
      <c r="DF7" s="29">
        <v>10</v>
      </c>
      <c r="DG7" s="29"/>
      <c r="DH7" s="29"/>
      <c r="DI7" s="29"/>
      <c r="DJ7" s="29"/>
      <c r="DQ7" s="10"/>
      <c r="DT7" s="2" t="s">
        <v>3</v>
      </c>
      <c r="DU7" s="11">
        <f t="shared" si="0"/>
        <v>105</v>
      </c>
      <c r="DV7" s="2">
        <f t="shared" si="1"/>
        <v>7</v>
      </c>
      <c r="DW7" s="2">
        <f t="shared" si="2"/>
        <v>7</v>
      </c>
      <c r="DX7" s="2">
        <f t="shared" si="3"/>
        <v>2</v>
      </c>
      <c r="DY7" s="1">
        <f t="shared" si="4"/>
        <v>16</v>
      </c>
      <c r="DZ7" s="15">
        <f t="shared" si="5"/>
        <v>0.15238095238095239</v>
      </c>
    </row>
    <row r="8" spans="1:138" ht="13.8">
      <c r="A8" s="23" t="s">
        <v>4</v>
      </c>
      <c r="B8" s="25">
        <v>1</v>
      </c>
      <c r="C8" s="25">
        <v>46</v>
      </c>
      <c r="D8" s="37">
        <v>1</v>
      </c>
      <c r="E8" s="26">
        <v>8</v>
      </c>
      <c r="F8" s="25">
        <v>26</v>
      </c>
      <c r="G8" s="25">
        <v>12</v>
      </c>
      <c r="H8" s="25">
        <v>15</v>
      </c>
      <c r="I8" s="25">
        <v>1</v>
      </c>
      <c r="J8" s="25">
        <v>4</v>
      </c>
      <c r="K8" s="26">
        <v>9</v>
      </c>
      <c r="L8" s="37">
        <v>1</v>
      </c>
      <c r="M8" s="26"/>
      <c r="N8" s="25">
        <v>19</v>
      </c>
      <c r="O8" s="25">
        <v>5</v>
      </c>
      <c r="P8" s="25"/>
      <c r="Q8" s="25">
        <v>1</v>
      </c>
      <c r="R8" s="25">
        <v>8</v>
      </c>
      <c r="S8" s="26">
        <v>8</v>
      </c>
      <c r="T8" s="26">
        <v>14</v>
      </c>
      <c r="U8" s="25">
        <v>1</v>
      </c>
      <c r="V8" s="25">
        <v>5</v>
      </c>
      <c r="W8" s="25">
        <v>1</v>
      </c>
      <c r="X8" s="25">
        <v>1</v>
      </c>
      <c r="Y8" s="25">
        <v>3</v>
      </c>
      <c r="Z8" s="25">
        <v>2</v>
      </c>
      <c r="AA8" s="25">
        <v>3</v>
      </c>
      <c r="AB8" s="25">
        <v>11</v>
      </c>
      <c r="AC8" s="25">
        <v>1</v>
      </c>
      <c r="AD8" s="25">
        <v>5</v>
      </c>
      <c r="AE8" s="25">
        <v>6</v>
      </c>
      <c r="AF8" s="25">
        <v>1</v>
      </c>
      <c r="AG8" s="25">
        <v>2</v>
      </c>
      <c r="AH8" s="37">
        <v>1</v>
      </c>
      <c r="AI8" s="25">
        <v>2</v>
      </c>
      <c r="AJ8" s="25">
        <v>1</v>
      </c>
      <c r="AK8" s="25">
        <v>73</v>
      </c>
      <c r="AL8" s="25">
        <v>1</v>
      </c>
      <c r="AM8" s="25">
        <v>1</v>
      </c>
      <c r="AN8" s="25">
        <v>3</v>
      </c>
      <c r="AO8" s="25">
        <v>6</v>
      </c>
      <c r="AP8" s="25">
        <v>1</v>
      </c>
      <c r="AQ8" s="25">
        <v>9</v>
      </c>
      <c r="AR8" s="25">
        <v>3</v>
      </c>
      <c r="AS8" s="25">
        <v>1</v>
      </c>
      <c r="AT8" s="25">
        <v>1</v>
      </c>
      <c r="AU8" s="20">
        <v>1</v>
      </c>
      <c r="AV8" s="20">
        <v>1</v>
      </c>
      <c r="AW8" s="20">
        <v>38</v>
      </c>
      <c r="AX8" s="20">
        <v>1</v>
      </c>
      <c r="AY8" s="20">
        <v>30</v>
      </c>
      <c r="AZ8" s="20">
        <v>2</v>
      </c>
      <c r="BA8" s="20">
        <v>2</v>
      </c>
      <c r="BB8" s="20">
        <v>3</v>
      </c>
      <c r="BC8" s="20">
        <v>13</v>
      </c>
      <c r="BD8" s="30">
        <v>8</v>
      </c>
      <c r="BE8" s="30">
        <v>6</v>
      </c>
      <c r="BF8" s="30">
        <v>2</v>
      </c>
      <c r="BG8" s="30">
        <v>30</v>
      </c>
      <c r="BH8" s="30">
        <v>1</v>
      </c>
      <c r="BI8" s="30">
        <v>15</v>
      </c>
      <c r="BJ8" s="30">
        <v>1</v>
      </c>
      <c r="BK8" s="29">
        <v>11</v>
      </c>
      <c r="BL8" s="29">
        <v>7</v>
      </c>
      <c r="BM8" s="29">
        <v>19</v>
      </c>
      <c r="BN8" s="29">
        <v>3</v>
      </c>
      <c r="BO8" s="29">
        <v>10</v>
      </c>
      <c r="BP8" s="28">
        <v>2</v>
      </c>
      <c r="BQ8" s="29">
        <v>17</v>
      </c>
      <c r="BR8" s="30">
        <v>4</v>
      </c>
      <c r="BS8" s="29">
        <v>4</v>
      </c>
      <c r="BT8" s="30">
        <v>13</v>
      </c>
      <c r="BU8" s="29">
        <v>3</v>
      </c>
      <c r="BV8" s="29">
        <v>6</v>
      </c>
      <c r="BW8" s="30">
        <v>1</v>
      </c>
      <c r="BX8" s="29">
        <v>2</v>
      </c>
      <c r="BY8" s="29">
        <v>19</v>
      </c>
      <c r="BZ8" s="29">
        <v>26</v>
      </c>
      <c r="CA8" s="29">
        <v>3</v>
      </c>
      <c r="CB8" s="29">
        <v>4</v>
      </c>
      <c r="CC8" s="30">
        <v>1</v>
      </c>
      <c r="CD8" s="29">
        <v>34</v>
      </c>
      <c r="CE8" s="29">
        <v>6</v>
      </c>
      <c r="CF8" s="29"/>
      <c r="CG8" s="29">
        <v>2</v>
      </c>
      <c r="CH8" s="29">
        <v>6</v>
      </c>
      <c r="CI8" s="29">
        <v>3</v>
      </c>
      <c r="CJ8" s="30">
        <v>8</v>
      </c>
      <c r="CK8" s="29">
        <v>3</v>
      </c>
      <c r="CL8" s="29">
        <v>5</v>
      </c>
      <c r="CM8" s="30">
        <v>29</v>
      </c>
      <c r="CN8" s="29">
        <v>1</v>
      </c>
      <c r="CO8" s="29">
        <v>2</v>
      </c>
      <c r="CP8" s="30">
        <v>1</v>
      </c>
      <c r="CQ8" s="29">
        <v>9</v>
      </c>
      <c r="CR8" s="29">
        <v>8</v>
      </c>
      <c r="CS8" s="29">
        <v>1</v>
      </c>
      <c r="CT8" s="29">
        <v>1</v>
      </c>
      <c r="CU8" s="29">
        <v>5</v>
      </c>
      <c r="CV8" s="29">
        <v>1</v>
      </c>
      <c r="CW8" s="29">
        <v>19</v>
      </c>
      <c r="CX8" s="30">
        <v>2</v>
      </c>
      <c r="CY8" s="29">
        <v>1</v>
      </c>
      <c r="CZ8" s="30">
        <v>60</v>
      </c>
      <c r="DA8" s="29">
        <v>3</v>
      </c>
      <c r="DB8" s="29">
        <v>6</v>
      </c>
      <c r="DC8" s="30">
        <v>1</v>
      </c>
      <c r="DD8" s="29">
        <v>5</v>
      </c>
      <c r="DE8" s="29">
        <v>9</v>
      </c>
      <c r="DF8" s="29">
        <v>14</v>
      </c>
      <c r="DG8" s="29"/>
      <c r="DH8" s="29"/>
      <c r="DI8" s="29"/>
      <c r="DJ8" s="29"/>
      <c r="DQ8" s="10"/>
      <c r="DT8" s="2" t="s">
        <v>4</v>
      </c>
      <c r="DU8" s="11">
        <f t="shared" si="0"/>
        <v>106</v>
      </c>
      <c r="DV8" s="2">
        <f t="shared" si="1"/>
        <v>11</v>
      </c>
      <c r="DW8" s="2">
        <f t="shared" si="2"/>
        <v>11</v>
      </c>
      <c r="DX8" s="2">
        <f t="shared" si="3"/>
        <v>4</v>
      </c>
      <c r="DY8" s="1">
        <f t="shared" si="4"/>
        <v>26</v>
      </c>
      <c r="DZ8" s="15">
        <f t="shared" si="5"/>
        <v>0.24528301886792453</v>
      </c>
    </row>
    <row r="9" spans="1:138" ht="13.8">
      <c r="A9" s="22" t="s">
        <v>5</v>
      </c>
      <c r="B9" s="31">
        <v>17</v>
      </c>
      <c r="C9" s="31">
        <v>1</v>
      </c>
      <c r="D9" s="33">
        <v>1</v>
      </c>
      <c r="E9" s="31">
        <v>12</v>
      </c>
      <c r="F9" s="31">
        <v>66</v>
      </c>
      <c r="G9" s="31">
        <v>5</v>
      </c>
      <c r="H9" s="31">
        <v>5</v>
      </c>
      <c r="I9" s="31">
        <v>4</v>
      </c>
      <c r="J9" s="31">
        <v>25</v>
      </c>
      <c r="K9" s="32">
        <v>85</v>
      </c>
      <c r="L9" s="33">
        <v>1</v>
      </c>
      <c r="M9" s="31"/>
      <c r="N9" s="31">
        <v>15</v>
      </c>
      <c r="O9" s="31">
        <v>5</v>
      </c>
      <c r="P9" s="31"/>
      <c r="Q9" s="31">
        <v>13</v>
      </c>
      <c r="R9" s="31">
        <v>10</v>
      </c>
      <c r="S9" s="32">
        <v>6</v>
      </c>
      <c r="T9" s="32">
        <v>21</v>
      </c>
      <c r="U9" s="31">
        <v>5</v>
      </c>
      <c r="V9" s="31">
        <v>1</v>
      </c>
      <c r="W9" s="31">
        <v>38</v>
      </c>
      <c r="X9" s="31">
        <v>3</v>
      </c>
      <c r="Y9" s="31">
        <v>5</v>
      </c>
      <c r="Z9" s="31">
        <v>3</v>
      </c>
      <c r="AA9" s="31">
        <v>5</v>
      </c>
      <c r="AB9" s="31">
        <v>13</v>
      </c>
      <c r="AC9" s="31">
        <v>8</v>
      </c>
      <c r="AD9" s="31">
        <v>6</v>
      </c>
      <c r="AE9" s="31">
        <v>2</v>
      </c>
      <c r="AF9" s="31">
        <v>35</v>
      </c>
      <c r="AG9" s="31">
        <v>7</v>
      </c>
      <c r="AH9" s="33">
        <v>87</v>
      </c>
      <c r="AI9" s="31">
        <v>2</v>
      </c>
      <c r="AJ9" s="31">
        <v>42</v>
      </c>
      <c r="AK9" s="31">
        <v>23</v>
      </c>
      <c r="AL9" s="31">
        <v>3</v>
      </c>
      <c r="AM9" s="31">
        <v>4</v>
      </c>
      <c r="AN9" s="31">
        <v>2</v>
      </c>
      <c r="AO9" s="31">
        <v>7</v>
      </c>
      <c r="AP9" s="31">
        <v>1</v>
      </c>
      <c r="AQ9" s="31">
        <v>29</v>
      </c>
      <c r="AR9" s="31">
        <v>2</v>
      </c>
      <c r="AS9" s="31">
        <v>4</v>
      </c>
      <c r="AT9" s="31">
        <v>2</v>
      </c>
      <c r="AU9" s="31">
        <v>1</v>
      </c>
      <c r="AV9" s="31">
        <v>4</v>
      </c>
      <c r="AW9" s="31">
        <v>68</v>
      </c>
      <c r="AX9" s="31">
        <v>7</v>
      </c>
      <c r="AY9" s="31">
        <v>2</v>
      </c>
      <c r="AZ9" s="31">
        <v>4</v>
      </c>
      <c r="BA9" s="31">
        <v>19</v>
      </c>
      <c r="BB9" s="31">
        <v>2</v>
      </c>
      <c r="BC9" s="31">
        <v>5</v>
      </c>
      <c r="BD9" s="34">
        <v>29</v>
      </c>
      <c r="BE9" s="34">
        <v>18</v>
      </c>
      <c r="BF9" s="34">
        <v>2</v>
      </c>
      <c r="BG9" s="34">
        <v>14</v>
      </c>
      <c r="BH9" s="34">
        <v>2</v>
      </c>
      <c r="BI9" s="34">
        <v>9</v>
      </c>
      <c r="BJ9" s="34">
        <v>42</v>
      </c>
      <c r="BK9" s="35">
        <v>1</v>
      </c>
      <c r="BL9" s="35">
        <v>2</v>
      </c>
      <c r="BM9" s="34">
        <v>20</v>
      </c>
      <c r="BN9" s="34">
        <v>1</v>
      </c>
      <c r="BO9" s="35">
        <v>32</v>
      </c>
      <c r="BP9" s="35">
        <v>18</v>
      </c>
      <c r="BQ9" s="34">
        <v>5</v>
      </c>
      <c r="BR9" s="34">
        <v>1</v>
      </c>
      <c r="BS9" s="35">
        <v>14</v>
      </c>
      <c r="BT9" s="35">
        <v>5</v>
      </c>
      <c r="BU9" s="35">
        <v>7</v>
      </c>
      <c r="BV9" s="35">
        <v>4</v>
      </c>
      <c r="BW9" s="35">
        <v>2</v>
      </c>
      <c r="BX9" s="34">
        <v>14</v>
      </c>
      <c r="BY9" s="35">
        <v>12</v>
      </c>
      <c r="BZ9" s="35">
        <v>2</v>
      </c>
      <c r="CA9" s="35">
        <v>2</v>
      </c>
      <c r="CB9" s="34">
        <v>20</v>
      </c>
      <c r="CC9" s="35">
        <v>3</v>
      </c>
      <c r="CD9" s="34">
        <v>2</v>
      </c>
      <c r="CE9" s="35">
        <v>7</v>
      </c>
      <c r="CF9" s="35"/>
      <c r="CG9" s="35">
        <v>1</v>
      </c>
      <c r="CH9" s="35">
        <v>1</v>
      </c>
      <c r="CI9" s="35">
        <v>7</v>
      </c>
      <c r="CJ9" s="35">
        <v>2</v>
      </c>
      <c r="CK9" s="35">
        <v>3</v>
      </c>
      <c r="CL9" s="34">
        <v>1</v>
      </c>
      <c r="CM9" s="35">
        <v>53</v>
      </c>
      <c r="CN9" s="35">
        <v>11</v>
      </c>
      <c r="CO9" s="35">
        <v>4</v>
      </c>
      <c r="CP9" s="35">
        <v>6</v>
      </c>
      <c r="CQ9" s="35">
        <v>9</v>
      </c>
      <c r="CR9" s="35">
        <v>2</v>
      </c>
      <c r="CS9" s="35">
        <v>5</v>
      </c>
      <c r="CT9" s="35">
        <v>20</v>
      </c>
      <c r="CU9" s="35">
        <v>6</v>
      </c>
      <c r="CV9" s="35">
        <v>14</v>
      </c>
      <c r="CW9" s="35">
        <v>32</v>
      </c>
      <c r="CX9" s="35">
        <v>1</v>
      </c>
      <c r="CY9" s="35">
        <v>33</v>
      </c>
      <c r="CZ9" s="35">
        <v>3</v>
      </c>
      <c r="DA9" s="34">
        <v>10</v>
      </c>
      <c r="DB9" s="35">
        <v>8</v>
      </c>
      <c r="DC9" s="34">
        <v>6</v>
      </c>
      <c r="DD9" s="35">
        <v>6</v>
      </c>
      <c r="DE9" s="35">
        <v>1</v>
      </c>
      <c r="DF9" s="35">
        <v>48</v>
      </c>
      <c r="DG9" s="35"/>
      <c r="DH9" s="35"/>
      <c r="DI9" s="34"/>
      <c r="DJ9" s="35"/>
      <c r="DT9" s="2" t="s">
        <v>5</v>
      </c>
      <c r="DU9" s="11">
        <f t="shared" si="0"/>
        <v>106</v>
      </c>
      <c r="DV9" s="2">
        <f t="shared" si="1"/>
        <v>16</v>
      </c>
      <c r="DW9" s="2">
        <f t="shared" si="2"/>
        <v>6</v>
      </c>
      <c r="DX9" s="2">
        <f t="shared" si="3"/>
        <v>7</v>
      </c>
      <c r="DY9" s="1">
        <f t="shared" si="4"/>
        <v>29</v>
      </c>
      <c r="DZ9" s="15">
        <f t="shared" si="5"/>
        <v>0.27358490566037735</v>
      </c>
    </row>
    <row r="10" spans="1:138" ht="13.8">
      <c r="A10" s="2" t="s">
        <v>6</v>
      </c>
      <c r="B10" s="20">
        <v>32</v>
      </c>
      <c r="C10" s="20">
        <v>29</v>
      </c>
      <c r="D10" s="27">
        <v>7</v>
      </c>
      <c r="E10" s="26">
        <v>7</v>
      </c>
      <c r="F10" s="20">
        <v>4</v>
      </c>
      <c r="G10" s="20">
        <v>1</v>
      </c>
      <c r="H10" s="20">
        <v>65</v>
      </c>
      <c r="I10" s="20">
        <v>4</v>
      </c>
      <c r="J10" s="20">
        <v>4</v>
      </c>
      <c r="K10" s="26">
        <v>1</v>
      </c>
      <c r="L10" s="27">
        <v>5</v>
      </c>
      <c r="M10" s="20"/>
      <c r="N10" s="20">
        <v>18</v>
      </c>
      <c r="O10" s="20">
        <v>3</v>
      </c>
      <c r="P10" s="20"/>
      <c r="Q10" s="20">
        <v>1</v>
      </c>
      <c r="R10" s="20">
        <v>9</v>
      </c>
      <c r="S10" s="26">
        <v>66</v>
      </c>
      <c r="T10" s="26">
        <v>8</v>
      </c>
      <c r="U10" s="20">
        <v>6</v>
      </c>
      <c r="V10" s="20">
        <v>4</v>
      </c>
      <c r="W10" s="20">
        <v>7</v>
      </c>
      <c r="X10" s="20">
        <v>11</v>
      </c>
      <c r="Y10" s="20">
        <v>1</v>
      </c>
      <c r="Z10" s="20">
        <v>14</v>
      </c>
      <c r="AA10" s="20">
        <v>2</v>
      </c>
      <c r="AB10" s="20">
        <v>39</v>
      </c>
      <c r="AC10" s="20">
        <v>2</v>
      </c>
      <c r="AD10" s="20">
        <v>11</v>
      </c>
      <c r="AE10" s="20">
        <v>26</v>
      </c>
      <c r="AF10" s="20">
        <v>1</v>
      </c>
      <c r="AG10" s="20">
        <v>10</v>
      </c>
      <c r="AH10" s="27">
        <v>25</v>
      </c>
      <c r="AI10" s="20">
        <v>38</v>
      </c>
      <c r="AJ10" s="20">
        <v>2</v>
      </c>
      <c r="AK10" s="20">
        <v>3</v>
      </c>
      <c r="AL10" s="20">
        <v>7</v>
      </c>
      <c r="AM10" s="20">
        <v>77</v>
      </c>
      <c r="AN10" s="20">
        <v>8</v>
      </c>
      <c r="AO10" s="20">
        <v>3</v>
      </c>
      <c r="AP10" s="20">
        <v>27</v>
      </c>
      <c r="AQ10" s="20">
        <v>6</v>
      </c>
      <c r="AR10" s="20">
        <v>4</v>
      </c>
      <c r="AS10" s="20">
        <v>32</v>
      </c>
      <c r="AT10" s="20">
        <v>2</v>
      </c>
      <c r="AU10" s="20">
        <v>5</v>
      </c>
      <c r="AV10" s="20">
        <v>7</v>
      </c>
      <c r="AW10" s="20">
        <v>1</v>
      </c>
      <c r="AX10" s="20">
        <v>2</v>
      </c>
      <c r="AY10" s="20">
        <v>12</v>
      </c>
      <c r="AZ10" s="20">
        <v>11</v>
      </c>
      <c r="BA10" s="20">
        <v>58</v>
      </c>
      <c r="BB10" s="20">
        <v>6</v>
      </c>
      <c r="BC10" s="20">
        <v>9</v>
      </c>
      <c r="BD10" s="30">
        <v>3</v>
      </c>
      <c r="BE10" s="28">
        <v>1</v>
      </c>
      <c r="BF10" s="30">
        <v>11</v>
      </c>
      <c r="BG10" s="30">
        <v>8</v>
      </c>
      <c r="BH10" s="30">
        <v>15</v>
      </c>
      <c r="BI10" s="30">
        <v>2</v>
      </c>
      <c r="BJ10" s="30">
        <v>15</v>
      </c>
      <c r="BK10" s="29">
        <v>1</v>
      </c>
      <c r="BL10" s="28">
        <v>38</v>
      </c>
      <c r="BM10" s="29">
        <v>4</v>
      </c>
      <c r="BN10" s="28">
        <v>45</v>
      </c>
      <c r="BO10" s="29">
        <v>6</v>
      </c>
      <c r="BP10" s="30">
        <v>6</v>
      </c>
      <c r="BQ10" s="29">
        <v>21</v>
      </c>
      <c r="BR10" s="29">
        <v>57</v>
      </c>
      <c r="BS10" s="30">
        <v>9</v>
      </c>
      <c r="BT10" s="29">
        <v>3</v>
      </c>
      <c r="BU10" s="29">
        <v>7</v>
      </c>
      <c r="BV10" s="29">
        <v>7</v>
      </c>
      <c r="BW10" s="29">
        <v>13</v>
      </c>
      <c r="BX10" s="29">
        <v>15</v>
      </c>
      <c r="BY10" s="29">
        <v>42</v>
      </c>
      <c r="BZ10" s="30">
        <v>9</v>
      </c>
      <c r="CA10" s="29">
        <v>19</v>
      </c>
      <c r="CB10" s="30">
        <v>3</v>
      </c>
      <c r="CC10" s="29">
        <v>2</v>
      </c>
      <c r="CD10" s="29">
        <v>3</v>
      </c>
      <c r="CE10" s="29">
        <v>1</v>
      </c>
      <c r="CF10" s="30"/>
      <c r="CG10" s="30">
        <v>10</v>
      </c>
      <c r="CH10" s="29">
        <v>1</v>
      </c>
      <c r="CI10" s="29">
        <v>5</v>
      </c>
      <c r="CJ10" s="29">
        <v>9</v>
      </c>
      <c r="CK10" s="29">
        <v>2</v>
      </c>
      <c r="CL10" s="30">
        <v>2</v>
      </c>
      <c r="CM10" s="29">
        <v>6</v>
      </c>
      <c r="CN10" s="30">
        <v>17</v>
      </c>
      <c r="CO10" s="29">
        <v>25</v>
      </c>
      <c r="CP10" s="29">
        <v>1</v>
      </c>
      <c r="CQ10" s="29">
        <v>40</v>
      </c>
      <c r="CR10" s="30">
        <v>11</v>
      </c>
      <c r="CS10" s="29">
        <v>1</v>
      </c>
      <c r="CT10" s="29">
        <v>10</v>
      </c>
      <c r="CU10" s="29">
        <v>4</v>
      </c>
      <c r="CV10" s="29">
        <v>13</v>
      </c>
      <c r="CW10" s="29">
        <v>13</v>
      </c>
      <c r="CX10" s="29">
        <v>5</v>
      </c>
      <c r="CY10" s="29">
        <v>20</v>
      </c>
      <c r="CZ10" s="29">
        <v>20</v>
      </c>
      <c r="DA10" s="29">
        <v>5</v>
      </c>
      <c r="DB10" s="29">
        <v>3</v>
      </c>
      <c r="DC10" s="29">
        <v>5</v>
      </c>
      <c r="DD10" s="29">
        <v>2</v>
      </c>
      <c r="DE10" s="29">
        <v>46</v>
      </c>
      <c r="DF10" s="29">
        <v>6</v>
      </c>
      <c r="DG10" s="29"/>
      <c r="DH10" s="29"/>
      <c r="DI10" s="29"/>
      <c r="DJ10" s="29"/>
      <c r="DT10" s="2" t="s">
        <v>6</v>
      </c>
      <c r="DU10" s="11">
        <f t="shared" si="0"/>
        <v>106</v>
      </c>
      <c r="DV10" s="2">
        <f t="shared" si="1"/>
        <v>10</v>
      </c>
      <c r="DW10" s="2">
        <f t="shared" si="2"/>
        <v>8</v>
      </c>
      <c r="DX10" s="2">
        <f t="shared" si="3"/>
        <v>7</v>
      </c>
      <c r="DY10" s="1">
        <f t="shared" si="4"/>
        <v>25</v>
      </c>
      <c r="DZ10" s="15">
        <f t="shared" si="5"/>
        <v>0.23584905660377359</v>
      </c>
    </row>
    <row r="11" spans="1:138" ht="13.8">
      <c r="A11" s="2" t="s">
        <v>7</v>
      </c>
      <c r="B11" s="20">
        <v>2</v>
      </c>
      <c r="C11" s="20">
        <v>4</v>
      </c>
      <c r="D11" s="27">
        <v>6</v>
      </c>
      <c r="E11" s="26">
        <v>56</v>
      </c>
      <c r="F11" s="20">
        <v>3</v>
      </c>
      <c r="G11" s="20">
        <v>15</v>
      </c>
      <c r="H11" s="20">
        <v>2</v>
      </c>
      <c r="I11" s="20">
        <v>2</v>
      </c>
      <c r="J11" s="20">
        <v>13</v>
      </c>
      <c r="K11" s="26">
        <v>31</v>
      </c>
      <c r="L11" s="27">
        <v>26</v>
      </c>
      <c r="M11" s="20"/>
      <c r="N11" s="20">
        <v>7</v>
      </c>
      <c r="O11" s="20">
        <v>6</v>
      </c>
      <c r="P11" s="20"/>
      <c r="Q11" s="20">
        <v>19</v>
      </c>
      <c r="R11" s="20">
        <v>1</v>
      </c>
      <c r="S11" s="26">
        <v>3</v>
      </c>
      <c r="T11" s="26">
        <v>25</v>
      </c>
      <c r="U11" s="20">
        <v>4</v>
      </c>
      <c r="V11" s="20">
        <v>8</v>
      </c>
      <c r="W11" s="20">
        <v>2</v>
      </c>
      <c r="X11" s="20">
        <v>13</v>
      </c>
      <c r="Y11" s="20">
        <v>2</v>
      </c>
      <c r="Z11" s="20">
        <v>13</v>
      </c>
      <c r="AA11" s="20">
        <v>16</v>
      </c>
      <c r="AB11" s="20">
        <v>22</v>
      </c>
      <c r="AC11" s="20">
        <v>3</v>
      </c>
      <c r="AD11" s="20">
        <v>8</v>
      </c>
      <c r="AE11" s="20">
        <v>8</v>
      </c>
      <c r="AF11" s="20">
        <v>35</v>
      </c>
      <c r="AG11" s="20">
        <v>22</v>
      </c>
      <c r="AH11" s="27">
        <v>12</v>
      </c>
      <c r="AI11" s="20">
        <v>5</v>
      </c>
      <c r="AJ11" s="20">
        <v>1</v>
      </c>
      <c r="AK11" s="20">
        <v>1</v>
      </c>
      <c r="AL11" s="20">
        <v>18</v>
      </c>
      <c r="AM11" s="20">
        <v>1</v>
      </c>
      <c r="AN11" s="20">
        <v>20</v>
      </c>
      <c r="AO11" s="20">
        <v>1</v>
      </c>
      <c r="AP11" s="20">
        <v>6</v>
      </c>
      <c r="AQ11" s="20">
        <v>13</v>
      </c>
      <c r="AR11" s="20">
        <v>3</v>
      </c>
      <c r="AS11" s="20">
        <v>52</v>
      </c>
      <c r="AT11" s="20">
        <v>2</v>
      </c>
      <c r="AU11" s="20">
        <v>8</v>
      </c>
      <c r="AV11" s="20">
        <v>6</v>
      </c>
      <c r="AW11" s="20">
        <v>1</v>
      </c>
      <c r="AX11" s="20">
        <v>16</v>
      </c>
      <c r="AY11" s="20">
        <v>9</v>
      </c>
      <c r="AZ11" s="20">
        <v>1</v>
      </c>
      <c r="BA11" s="20">
        <v>48</v>
      </c>
      <c r="BB11" s="20">
        <v>7</v>
      </c>
      <c r="BC11" s="20">
        <v>4</v>
      </c>
      <c r="BD11" s="30">
        <v>2</v>
      </c>
      <c r="BE11" s="30">
        <v>13</v>
      </c>
      <c r="BF11" s="30">
        <v>20</v>
      </c>
      <c r="BG11" s="30">
        <v>7</v>
      </c>
      <c r="BH11" s="30">
        <v>4</v>
      </c>
      <c r="BI11" s="30">
        <v>8</v>
      </c>
      <c r="BJ11" s="30">
        <v>8</v>
      </c>
      <c r="BK11" s="29">
        <v>15</v>
      </c>
      <c r="BL11" s="30">
        <v>1</v>
      </c>
      <c r="BM11" s="28">
        <v>1</v>
      </c>
      <c r="BN11" s="29">
        <v>3</v>
      </c>
      <c r="BO11" s="28">
        <v>1</v>
      </c>
      <c r="BP11" s="29">
        <v>1</v>
      </c>
      <c r="BQ11" s="29">
        <v>27</v>
      </c>
      <c r="BR11" s="28">
        <v>44</v>
      </c>
      <c r="BS11" s="29">
        <v>13</v>
      </c>
      <c r="BT11" s="29">
        <v>12</v>
      </c>
      <c r="BU11" s="29">
        <v>8</v>
      </c>
      <c r="BV11" s="29">
        <v>14</v>
      </c>
      <c r="BW11" s="29">
        <v>28</v>
      </c>
      <c r="BX11" s="29">
        <v>1</v>
      </c>
      <c r="BY11" s="30">
        <v>28</v>
      </c>
      <c r="BZ11" s="29">
        <v>12</v>
      </c>
      <c r="CA11" s="29">
        <v>1</v>
      </c>
      <c r="CB11" s="29">
        <v>2</v>
      </c>
      <c r="CC11" s="29">
        <v>6</v>
      </c>
      <c r="CD11" s="29">
        <v>24</v>
      </c>
      <c r="CE11" s="30">
        <v>10</v>
      </c>
      <c r="CF11" s="29"/>
      <c r="CG11" s="29">
        <v>3</v>
      </c>
      <c r="CH11" s="30">
        <v>13</v>
      </c>
      <c r="CI11" s="29">
        <v>34</v>
      </c>
      <c r="CJ11" s="29">
        <v>1</v>
      </c>
      <c r="CK11" s="30">
        <v>3</v>
      </c>
      <c r="CL11" s="29">
        <v>1</v>
      </c>
      <c r="CM11" s="29">
        <v>18</v>
      </c>
      <c r="CN11" s="30">
        <v>1</v>
      </c>
      <c r="CO11" s="29">
        <v>2</v>
      </c>
      <c r="CP11" s="29">
        <v>19</v>
      </c>
      <c r="CQ11" s="30">
        <v>18</v>
      </c>
      <c r="CR11" s="29">
        <v>16</v>
      </c>
      <c r="CS11" s="29">
        <v>12</v>
      </c>
      <c r="CT11" s="29">
        <v>1</v>
      </c>
      <c r="CU11" s="29">
        <v>25</v>
      </c>
      <c r="CV11" s="29">
        <v>1</v>
      </c>
      <c r="CW11" s="29">
        <v>15</v>
      </c>
      <c r="CX11" s="29">
        <v>1</v>
      </c>
      <c r="CY11" s="29">
        <v>14</v>
      </c>
      <c r="CZ11" s="29">
        <v>4</v>
      </c>
      <c r="DA11" s="29">
        <v>41</v>
      </c>
      <c r="DB11" s="29">
        <v>5</v>
      </c>
      <c r="DC11" s="29">
        <v>56</v>
      </c>
      <c r="DD11" s="29">
        <v>23</v>
      </c>
      <c r="DE11" s="29">
        <v>23</v>
      </c>
      <c r="DF11" s="29">
        <v>1</v>
      </c>
      <c r="DG11" s="29"/>
      <c r="DH11" s="29"/>
      <c r="DI11" s="29"/>
      <c r="DJ11" s="29"/>
      <c r="DK11" s="9"/>
      <c r="DL11" s="9"/>
      <c r="DT11" s="2" t="s">
        <v>7</v>
      </c>
      <c r="DU11" s="11">
        <f t="shared" si="0"/>
        <v>106</v>
      </c>
      <c r="DV11" s="2">
        <f t="shared" si="1"/>
        <v>9</v>
      </c>
      <c r="DW11" s="2">
        <f t="shared" si="2"/>
        <v>7</v>
      </c>
      <c r="DX11" s="2">
        <f t="shared" si="3"/>
        <v>5</v>
      </c>
      <c r="DY11" s="1">
        <f t="shared" si="4"/>
        <v>21</v>
      </c>
      <c r="DZ11" s="15">
        <f t="shared" si="5"/>
        <v>0.19811320754716982</v>
      </c>
    </row>
    <row r="12" spans="1:138" ht="13.8">
      <c r="A12" s="2" t="s">
        <v>8</v>
      </c>
      <c r="B12" s="20">
        <v>49</v>
      </c>
      <c r="C12" s="20">
        <v>59</v>
      </c>
      <c r="D12" s="27">
        <v>49</v>
      </c>
      <c r="E12" s="20">
        <v>13</v>
      </c>
      <c r="F12" s="20">
        <v>23</v>
      </c>
      <c r="G12" s="20">
        <v>4</v>
      </c>
      <c r="H12" s="20">
        <v>4</v>
      </c>
      <c r="I12" s="20">
        <v>13</v>
      </c>
      <c r="J12" s="20">
        <v>10</v>
      </c>
      <c r="K12" s="26">
        <v>6</v>
      </c>
      <c r="L12" s="39">
        <v>7</v>
      </c>
      <c r="M12" s="26"/>
      <c r="N12" s="20">
        <v>5</v>
      </c>
      <c r="O12" s="20">
        <v>4</v>
      </c>
      <c r="P12" s="20"/>
      <c r="Q12" s="20">
        <v>4</v>
      </c>
      <c r="R12" s="20">
        <v>24</v>
      </c>
      <c r="S12" s="20">
        <v>14</v>
      </c>
      <c r="T12" s="26">
        <v>2</v>
      </c>
      <c r="U12" s="26">
        <v>22</v>
      </c>
      <c r="V12" s="26">
        <v>4</v>
      </c>
      <c r="W12" s="26">
        <v>12</v>
      </c>
      <c r="X12" s="26">
        <v>7</v>
      </c>
      <c r="Y12" s="26">
        <v>1</v>
      </c>
      <c r="Z12" s="26">
        <v>10</v>
      </c>
      <c r="AA12" s="26">
        <v>3</v>
      </c>
      <c r="AB12" s="26">
        <v>4</v>
      </c>
      <c r="AC12" s="26">
        <v>6</v>
      </c>
      <c r="AD12" s="26">
        <v>14</v>
      </c>
      <c r="AE12" s="26">
        <v>7</v>
      </c>
      <c r="AF12" s="26">
        <v>4</v>
      </c>
      <c r="AG12" s="26">
        <v>19</v>
      </c>
      <c r="AH12" s="39">
        <v>26</v>
      </c>
      <c r="AI12" s="26">
        <v>1</v>
      </c>
      <c r="AJ12" s="26">
        <v>1</v>
      </c>
      <c r="AK12" s="26">
        <v>1</v>
      </c>
      <c r="AL12" s="26">
        <v>15</v>
      </c>
      <c r="AM12" s="26">
        <v>1</v>
      </c>
      <c r="AN12" s="26">
        <v>13</v>
      </c>
      <c r="AO12" s="26">
        <v>3</v>
      </c>
      <c r="AP12" s="26">
        <v>1</v>
      </c>
      <c r="AQ12" s="26">
        <v>1</v>
      </c>
      <c r="AR12" s="26">
        <v>15</v>
      </c>
      <c r="AS12" s="26">
        <v>22</v>
      </c>
      <c r="AT12" s="26">
        <v>1</v>
      </c>
      <c r="AU12" s="20">
        <v>3</v>
      </c>
      <c r="AV12" s="20">
        <v>10</v>
      </c>
      <c r="AW12" s="20">
        <v>1</v>
      </c>
      <c r="AX12" s="20">
        <v>1</v>
      </c>
      <c r="AY12" s="20">
        <v>35</v>
      </c>
      <c r="AZ12" s="20">
        <v>2</v>
      </c>
      <c r="BA12" s="20">
        <v>8</v>
      </c>
      <c r="BB12" s="20">
        <v>3</v>
      </c>
      <c r="BC12" s="20">
        <v>4</v>
      </c>
      <c r="BD12" s="30">
        <v>9</v>
      </c>
      <c r="BE12" s="30">
        <v>3</v>
      </c>
      <c r="BF12" s="28">
        <v>16</v>
      </c>
      <c r="BG12" s="30">
        <v>9</v>
      </c>
      <c r="BH12" s="30">
        <v>2</v>
      </c>
      <c r="BI12" s="30">
        <v>12</v>
      </c>
      <c r="BJ12" s="30">
        <v>38</v>
      </c>
      <c r="BK12" s="29">
        <v>3</v>
      </c>
      <c r="BL12" s="30">
        <v>4</v>
      </c>
      <c r="BM12" s="29">
        <v>8</v>
      </c>
      <c r="BN12" s="29">
        <v>2</v>
      </c>
      <c r="BO12" s="29">
        <v>6</v>
      </c>
      <c r="BP12" s="29">
        <v>4</v>
      </c>
      <c r="BQ12" s="29">
        <v>19</v>
      </c>
      <c r="BR12" s="29">
        <v>1</v>
      </c>
      <c r="BS12" s="30">
        <v>3</v>
      </c>
      <c r="BT12" s="29">
        <v>8</v>
      </c>
      <c r="BU12" s="29">
        <v>7</v>
      </c>
      <c r="BV12" s="29">
        <v>22</v>
      </c>
      <c r="BW12" s="29">
        <v>1</v>
      </c>
      <c r="BX12" s="29">
        <v>3</v>
      </c>
      <c r="BY12" s="29">
        <v>1</v>
      </c>
      <c r="BZ12" s="29">
        <v>8</v>
      </c>
      <c r="CA12" s="29">
        <v>1</v>
      </c>
      <c r="CB12" s="29">
        <v>15</v>
      </c>
      <c r="CC12" s="29">
        <v>2</v>
      </c>
      <c r="CD12" s="29">
        <v>1</v>
      </c>
      <c r="CE12" s="29">
        <v>3</v>
      </c>
      <c r="CF12" s="29"/>
      <c r="CG12" s="30">
        <v>1</v>
      </c>
      <c r="CH12" s="30">
        <v>1</v>
      </c>
      <c r="CI12" s="29">
        <v>2</v>
      </c>
      <c r="CJ12" s="29">
        <v>3</v>
      </c>
      <c r="CK12" s="29">
        <v>6</v>
      </c>
      <c r="CL12" s="29">
        <v>20</v>
      </c>
      <c r="CM12" s="29">
        <v>9</v>
      </c>
      <c r="CN12" s="29">
        <v>52</v>
      </c>
      <c r="CO12" s="29">
        <v>1</v>
      </c>
      <c r="CP12" s="29">
        <v>2</v>
      </c>
      <c r="CQ12" s="29">
        <v>8</v>
      </c>
      <c r="CR12" s="30">
        <v>1</v>
      </c>
      <c r="CS12" s="30">
        <v>3</v>
      </c>
      <c r="CT12" s="29">
        <v>26</v>
      </c>
      <c r="CU12" s="29">
        <v>32</v>
      </c>
      <c r="CV12" s="29">
        <v>2</v>
      </c>
      <c r="CW12" s="29">
        <v>30</v>
      </c>
      <c r="CX12" s="29">
        <v>7</v>
      </c>
      <c r="CY12" s="30">
        <v>59</v>
      </c>
      <c r="CZ12" s="29">
        <v>13</v>
      </c>
      <c r="DA12" s="29">
        <v>2</v>
      </c>
      <c r="DB12" s="29">
        <v>6</v>
      </c>
      <c r="DC12" s="29">
        <v>2</v>
      </c>
      <c r="DD12" s="29">
        <v>22</v>
      </c>
      <c r="DE12" s="29">
        <v>1</v>
      </c>
      <c r="DF12" s="29">
        <v>25</v>
      </c>
      <c r="DG12" s="29"/>
      <c r="DH12" s="29"/>
      <c r="DI12" s="29"/>
      <c r="DJ12" s="30"/>
      <c r="DK12" s="9"/>
      <c r="DL12" s="9"/>
      <c r="DT12" s="2" t="s">
        <v>8</v>
      </c>
      <c r="DU12" s="11">
        <f t="shared" si="0"/>
        <v>106</v>
      </c>
      <c r="DV12" s="2">
        <f t="shared" si="1"/>
        <v>10</v>
      </c>
      <c r="DW12" s="2">
        <f t="shared" si="2"/>
        <v>11</v>
      </c>
      <c r="DX12" s="2">
        <f t="shared" si="3"/>
        <v>10</v>
      </c>
      <c r="DY12" s="1">
        <f t="shared" si="4"/>
        <v>31</v>
      </c>
      <c r="DZ12" s="15">
        <f t="shared" si="5"/>
        <v>0.29245283018867924</v>
      </c>
    </row>
    <row r="13" spans="1:138" ht="13.8">
      <c r="A13" s="2" t="s">
        <v>9</v>
      </c>
      <c r="B13" s="20">
        <v>1</v>
      </c>
      <c r="C13" s="20">
        <v>27</v>
      </c>
      <c r="D13" s="27">
        <v>1</v>
      </c>
      <c r="E13" s="26">
        <v>34</v>
      </c>
      <c r="F13" s="20">
        <v>2</v>
      </c>
      <c r="G13" s="20">
        <v>6</v>
      </c>
      <c r="H13" s="20">
        <v>35</v>
      </c>
      <c r="I13" s="20">
        <v>11</v>
      </c>
      <c r="J13" s="20">
        <v>6</v>
      </c>
      <c r="K13" s="26">
        <v>13</v>
      </c>
      <c r="L13" s="27">
        <v>36</v>
      </c>
      <c r="M13" s="26"/>
      <c r="N13" s="20">
        <v>16</v>
      </c>
      <c r="O13" s="20">
        <v>9</v>
      </c>
      <c r="P13" s="20"/>
      <c r="Q13" s="20">
        <v>40</v>
      </c>
      <c r="R13" s="20">
        <v>7</v>
      </c>
      <c r="S13" s="20">
        <v>28</v>
      </c>
      <c r="T13" s="20">
        <v>1</v>
      </c>
      <c r="U13" s="20">
        <v>1</v>
      </c>
      <c r="V13" s="20">
        <v>14</v>
      </c>
      <c r="W13" s="20">
        <v>7</v>
      </c>
      <c r="X13" s="20">
        <v>16</v>
      </c>
      <c r="Y13" s="20">
        <v>16</v>
      </c>
      <c r="Z13" s="20">
        <v>95</v>
      </c>
      <c r="AA13" s="20">
        <v>57</v>
      </c>
      <c r="AB13" s="20">
        <v>1</v>
      </c>
      <c r="AC13" s="20">
        <v>36</v>
      </c>
      <c r="AD13" s="20">
        <v>2</v>
      </c>
      <c r="AE13" s="20">
        <v>14</v>
      </c>
      <c r="AF13" s="20">
        <v>2</v>
      </c>
      <c r="AG13" s="20">
        <v>15</v>
      </c>
      <c r="AH13" s="27">
        <v>14</v>
      </c>
      <c r="AI13" s="20">
        <v>8</v>
      </c>
      <c r="AJ13" s="20">
        <v>23</v>
      </c>
      <c r="AK13" s="20">
        <v>19</v>
      </c>
      <c r="AL13" s="20">
        <v>6</v>
      </c>
      <c r="AM13" s="20">
        <v>11</v>
      </c>
      <c r="AN13" s="20">
        <v>28</v>
      </c>
      <c r="AO13" s="20">
        <v>3</v>
      </c>
      <c r="AP13" s="20">
        <v>9</v>
      </c>
      <c r="AQ13" s="20">
        <v>1</v>
      </c>
      <c r="AR13" s="20">
        <v>31</v>
      </c>
      <c r="AS13" s="20">
        <v>1</v>
      </c>
      <c r="AT13" s="20">
        <v>23</v>
      </c>
      <c r="AU13" s="25">
        <v>10</v>
      </c>
      <c r="AV13" s="25">
        <v>48</v>
      </c>
      <c r="AW13" s="25">
        <v>3</v>
      </c>
      <c r="AX13" s="25">
        <v>9</v>
      </c>
      <c r="AY13" s="25">
        <v>19</v>
      </c>
      <c r="AZ13" s="25">
        <v>1</v>
      </c>
      <c r="BA13" s="25">
        <v>16</v>
      </c>
      <c r="BB13" s="25">
        <v>34</v>
      </c>
      <c r="BC13" s="20">
        <v>1</v>
      </c>
      <c r="BD13" s="30">
        <v>22</v>
      </c>
      <c r="BE13" s="29">
        <v>19</v>
      </c>
      <c r="BF13" s="30">
        <v>1</v>
      </c>
      <c r="BG13" s="30">
        <v>19</v>
      </c>
      <c r="BH13" s="30">
        <v>1</v>
      </c>
      <c r="BI13" s="30">
        <v>1</v>
      </c>
      <c r="BJ13" s="28">
        <v>12</v>
      </c>
      <c r="BK13" s="29">
        <v>2</v>
      </c>
      <c r="BL13" s="29">
        <v>7</v>
      </c>
      <c r="BM13" s="29">
        <v>4</v>
      </c>
      <c r="BN13" s="29">
        <v>9.1</v>
      </c>
      <c r="BO13" s="29">
        <v>1</v>
      </c>
      <c r="BP13" s="30">
        <v>7</v>
      </c>
      <c r="BQ13" s="30">
        <v>1</v>
      </c>
      <c r="BR13" s="29">
        <v>1</v>
      </c>
      <c r="BS13" s="29">
        <v>6</v>
      </c>
      <c r="BT13" s="29">
        <v>2</v>
      </c>
      <c r="BU13" s="29">
        <v>13</v>
      </c>
      <c r="BV13" s="29">
        <v>49</v>
      </c>
      <c r="BW13" s="29">
        <v>1</v>
      </c>
      <c r="BX13" s="29">
        <v>1</v>
      </c>
      <c r="BY13" s="29">
        <v>5</v>
      </c>
      <c r="BZ13" s="29">
        <v>23</v>
      </c>
      <c r="CA13" s="29">
        <v>16</v>
      </c>
      <c r="CB13" s="29">
        <v>1</v>
      </c>
      <c r="CC13" s="29">
        <v>19</v>
      </c>
      <c r="CD13" s="30">
        <v>1</v>
      </c>
      <c r="CE13" s="29">
        <v>21</v>
      </c>
      <c r="CF13" s="29"/>
      <c r="CG13" s="29">
        <v>92</v>
      </c>
      <c r="CH13" s="29">
        <v>6</v>
      </c>
      <c r="CI13" s="29">
        <v>1</v>
      </c>
      <c r="CJ13" s="29">
        <v>21</v>
      </c>
      <c r="CK13" s="29">
        <v>59</v>
      </c>
      <c r="CL13" s="29">
        <v>59</v>
      </c>
      <c r="CM13" s="29">
        <v>1</v>
      </c>
      <c r="CN13" s="29">
        <v>1</v>
      </c>
      <c r="CO13" s="29">
        <v>21</v>
      </c>
      <c r="CP13" s="29">
        <v>6</v>
      </c>
      <c r="CQ13" s="29">
        <v>12</v>
      </c>
      <c r="CR13" s="29">
        <v>6</v>
      </c>
      <c r="CS13" s="29">
        <v>2</v>
      </c>
      <c r="CT13" s="29">
        <v>3</v>
      </c>
      <c r="CU13" s="29">
        <v>1</v>
      </c>
      <c r="CV13" s="30">
        <v>39</v>
      </c>
      <c r="CW13" s="29">
        <v>3</v>
      </c>
      <c r="CX13" s="29">
        <v>9</v>
      </c>
      <c r="CY13" s="30">
        <v>17</v>
      </c>
      <c r="CZ13" s="29">
        <v>4</v>
      </c>
      <c r="DA13" s="29">
        <v>5</v>
      </c>
      <c r="DB13" s="29">
        <v>42</v>
      </c>
      <c r="DC13" s="29">
        <v>13</v>
      </c>
      <c r="DD13" s="29">
        <v>10</v>
      </c>
      <c r="DE13" s="29">
        <v>15</v>
      </c>
      <c r="DF13" s="29">
        <v>26</v>
      </c>
      <c r="DG13" s="29"/>
      <c r="DH13" s="29"/>
      <c r="DI13" s="29"/>
      <c r="DJ13" s="29"/>
      <c r="DK13" s="9"/>
      <c r="DL13" s="9"/>
      <c r="DT13" s="2" t="s">
        <v>9</v>
      </c>
      <c r="DU13" s="11">
        <f t="shared" si="0"/>
        <v>106</v>
      </c>
      <c r="DV13" s="2">
        <f t="shared" si="1"/>
        <v>6</v>
      </c>
      <c r="DW13" s="2">
        <f t="shared" si="2"/>
        <v>4</v>
      </c>
      <c r="DX13" s="2">
        <f t="shared" si="3"/>
        <v>2</v>
      </c>
      <c r="DY13" s="1">
        <f t="shared" si="4"/>
        <v>12</v>
      </c>
      <c r="DZ13" s="15">
        <f t="shared" si="5"/>
        <v>0.11320754716981132</v>
      </c>
    </row>
    <row r="14" spans="1:138" ht="13.8">
      <c r="A14" s="2" t="s">
        <v>10</v>
      </c>
      <c r="B14" s="20">
        <v>1</v>
      </c>
      <c r="C14" s="20">
        <v>14</v>
      </c>
      <c r="D14" s="27">
        <v>1</v>
      </c>
      <c r="E14" s="26">
        <v>7</v>
      </c>
      <c r="F14" s="20">
        <v>1</v>
      </c>
      <c r="G14" s="20">
        <v>3</v>
      </c>
      <c r="H14" s="20">
        <v>1</v>
      </c>
      <c r="I14" s="20">
        <v>6</v>
      </c>
      <c r="J14" s="20">
        <v>9</v>
      </c>
      <c r="K14" s="26">
        <v>5</v>
      </c>
      <c r="L14" s="27">
        <v>9</v>
      </c>
      <c r="M14" s="26"/>
      <c r="N14" s="20">
        <v>17</v>
      </c>
      <c r="O14" s="20">
        <v>14</v>
      </c>
      <c r="P14" s="20"/>
      <c r="Q14" s="20">
        <v>4</v>
      </c>
      <c r="R14" s="20">
        <v>3</v>
      </c>
      <c r="S14" s="20">
        <v>33</v>
      </c>
      <c r="T14" s="20">
        <v>9</v>
      </c>
      <c r="U14" s="20">
        <v>26</v>
      </c>
      <c r="V14" s="20">
        <v>1</v>
      </c>
      <c r="W14" s="20">
        <v>6</v>
      </c>
      <c r="X14" s="20">
        <v>1</v>
      </c>
      <c r="Y14" s="20">
        <v>5</v>
      </c>
      <c r="Z14" s="20">
        <v>1</v>
      </c>
      <c r="AA14" s="20">
        <v>21</v>
      </c>
      <c r="AB14" s="20">
        <v>11</v>
      </c>
      <c r="AC14" s="20">
        <v>17</v>
      </c>
      <c r="AD14" s="20">
        <v>26</v>
      </c>
      <c r="AE14" s="20">
        <v>1</v>
      </c>
      <c r="AF14" s="20">
        <v>11</v>
      </c>
      <c r="AG14" s="20">
        <v>1</v>
      </c>
      <c r="AH14" s="27">
        <v>38</v>
      </c>
      <c r="AI14" s="20">
        <v>5</v>
      </c>
      <c r="AJ14" s="20">
        <v>41</v>
      </c>
      <c r="AK14" s="20">
        <v>35</v>
      </c>
      <c r="AL14" s="20">
        <v>3</v>
      </c>
      <c r="AM14" s="20">
        <v>1</v>
      </c>
      <c r="AN14" s="20">
        <v>10</v>
      </c>
      <c r="AO14" s="20">
        <v>24</v>
      </c>
      <c r="AP14" s="20">
        <v>17</v>
      </c>
      <c r="AQ14" s="20">
        <v>4</v>
      </c>
      <c r="AR14" s="20">
        <v>4</v>
      </c>
      <c r="AS14" s="20">
        <v>6</v>
      </c>
      <c r="AT14" s="20">
        <v>36</v>
      </c>
      <c r="AU14" s="20">
        <v>4</v>
      </c>
      <c r="AV14" s="20">
        <v>31</v>
      </c>
      <c r="AW14" s="20">
        <v>6</v>
      </c>
      <c r="AX14" s="20">
        <v>8</v>
      </c>
      <c r="AY14" s="20">
        <v>3</v>
      </c>
      <c r="AZ14" s="20">
        <v>2</v>
      </c>
      <c r="BA14" s="20">
        <v>7</v>
      </c>
      <c r="BB14" s="20">
        <v>6</v>
      </c>
      <c r="BC14" s="20">
        <v>5</v>
      </c>
      <c r="BD14" s="30">
        <v>2</v>
      </c>
      <c r="BE14" s="30">
        <v>2</v>
      </c>
      <c r="BF14" s="30">
        <v>39</v>
      </c>
      <c r="BG14" s="30">
        <v>11</v>
      </c>
      <c r="BH14" s="30">
        <v>2</v>
      </c>
      <c r="BI14" s="30">
        <v>61</v>
      </c>
      <c r="BJ14" s="30">
        <v>9</v>
      </c>
      <c r="BK14" s="30">
        <v>16</v>
      </c>
      <c r="BL14" s="29">
        <v>2</v>
      </c>
      <c r="BM14" s="29">
        <v>1</v>
      </c>
      <c r="BN14" s="29">
        <v>45</v>
      </c>
      <c r="BO14" s="29">
        <v>42</v>
      </c>
      <c r="BP14" s="29">
        <v>11</v>
      </c>
      <c r="BQ14" s="29">
        <v>2</v>
      </c>
      <c r="BR14" s="29">
        <v>27</v>
      </c>
      <c r="BS14" s="29">
        <v>6</v>
      </c>
      <c r="BT14" s="29">
        <v>1</v>
      </c>
      <c r="BU14" s="29">
        <v>30</v>
      </c>
      <c r="BV14" s="29">
        <v>4</v>
      </c>
      <c r="BW14" s="29">
        <v>1</v>
      </c>
      <c r="BX14" s="29">
        <v>3</v>
      </c>
      <c r="BY14" s="29">
        <v>11</v>
      </c>
      <c r="BZ14" s="29">
        <v>9</v>
      </c>
      <c r="CA14" s="29">
        <v>4</v>
      </c>
      <c r="CB14" s="29">
        <v>13</v>
      </c>
      <c r="CC14" s="29">
        <v>2</v>
      </c>
      <c r="CD14" s="29">
        <v>20</v>
      </c>
      <c r="CE14" s="30">
        <v>15</v>
      </c>
      <c r="CF14" s="29"/>
      <c r="CG14" s="29">
        <v>7</v>
      </c>
      <c r="CH14" s="30">
        <v>2</v>
      </c>
      <c r="CI14" s="29">
        <v>4</v>
      </c>
      <c r="CJ14" s="29">
        <v>1</v>
      </c>
      <c r="CK14" s="29">
        <v>14</v>
      </c>
      <c r="CL14" s="29">
        <v>2</v>
      </c>
      <c r="CM14" s="30">
        <v>30</v>
      </c>
      <c r="CN14" s="29">
        <v>19</v>
      </c>
      <c r="CO14" s="29">
        <v>5</v>
      </c>
      <c r="CP14" s="29">
        <v>1</v>
      </c>
      <c r="CQ14" s="29">
        <v>2</v>
      </c>
      <c r="CR14" s="30">
        <v>12</v>
      </c>
      <c r="CS14" s="29">
        <v>12</v>
      </c>
      <c r="CT14" s="29">
        <v>46</v>
      </c>
      <c r="CU14" s="29">
        <v>80</v>
      </c>
      <c r="CV14" s="29">
        <v>12</v>
      </c>
      <c r="CW14" s="29">
        <v>3</v>
      </c>
      <c r="CX14" s="29">
        <v>1</v>
      </c>
      <c r="CY14" s="29">
        <v>3</v>
      </c>
      <c r="CZ14" s="29">
        <v>4</v>
      </c>
      <c r="DA14" s="29">
        <v>32</v>
      </c>
      <c r="DB14" s="30">
        <v>47</v>
      </c>
      <c r="DC14" s="29">
        <v>3</v>
      </c>
      <c r="DD14" s="29">
        <v>6</v>
      </c>
      <c r="DE14" s="29">
        <v>3</v>
      </c>
      <c r="DF14" s="29">
        <v>2</v>
      </c>
      <c r="DG14" s="29"/>
      <c r="DH14" s="30"/>
      <c r="DI14" s="29"/>
      <c r="DJ14" s="29"/>
      <c r="DK14" s="9"/>
      <c r="DL14" s="9"/>
      <c r="DT14" s="2" t="s">
        <v>10</v>
      </c>
      <c r="DU14" s="11">
        <f t="shared" si="0"/>
        <v>106</v>
      </c>
      <c r="DV14" s="2">
        <f t="shared" si="1"/>
        <v>11</v>
      </c>
      <c r="DW14" s="2">
        <f t="shared" si="2"/>
        <v>9</v>
      </c>
      <c r="DX14" s="2">
        <f t="shared" si="3"/>
        <v>8</v>
      </c>
      <c r="DY14" s="1">
        <f t="shared" si="4"/>
        <v>28</v>
      </c>
      <c r="DZ14" s="15">
        <f t="shared" si="5"/>
        <v>0.26415094339622641</v>
      </c>
    </row>
    <row r="15" spans="1:138" ht="13.8">
      <c r="A15" s="2" t="s">
        <v>11</v>
      </c>
      <c r="B15" s="20">
        <v>4</v>
      </c>
      <c r="C15" s="20">
        <v>7</v>
      </c>
      <c r="D15" s="27">
        <v>1</v>
      </c>
      <c r="E15" s="20">
        <v>1</v>
      </c>
      <c r="F15" s="20">
        <v>6</v>
      </c>
      <c r="G15" s="20">
        <v>16</v>
      </c>
      <c r="H15" s="20">
        <v>1</v>
      </c>
      <c r="I15" s="20">
        <v>12</v>
      </c>
      <c r="J15" s="20">
        <v>1</v>
      </c>
      <c r="K15" s="26">
        <v>21</v>
      </c>
      <c r="L15" s="27">
        <v>22</v>
      </c>
      <c r="M15" s="26"/>
      <c r="N15" s="20">
        <v>8</v>
      </c>
      <c r="O15" s="20">
        <v>5</v>
      </c>
      <c r="P15" s="20"/>
      <c r="Q15" s="20">
        <v>19</v>
      </c>
      <c r="R15" s="20">
        <v>3</v>
      </c>
      <c r="S15" s="20">
        <v>5</v>
      </c>
      <c r="T15" s="20">
        <v>21</v>
      </c>
      <c r="U15" s="20">
        <v>35</v>
      </c>
      <c r="V15" s="20">
        <v>6</v>
      </c>
      <c r="W15" s="20">
        <v>1</v>
      </c>
      <c r="X15" s="20">
        <v>12</v>
      </c>
      <c r="Y15" s="20">
        <v>26</v>
      </c>
      <c r="Z15" s="20">
        <v>43</v>
      </c>
      <c r="AA15" s="20">
        <v>4</v>
      </c>
      <c r="AB15" s="20">
        <v>5</v>
      </c>
      <c r="AC15" s="20">
        <v>18</v>
      </c>
      <c r="AD15" s="20">
        <v>24</v>
      </c>
      <c r="AE15" s="20">
        <v>1</v>
      </c>
      <c r="AF15" s="20">
        <v>20</v>
      </c>
      <c r="AG15" s="20">
        <v>70</v>
      </c>
      <c r="AH15" s="27">
        <v>8</v>
      </c>
      <c r="AI15" s="20">
        <v>8</v>
      </c>
      <c r="AJ15" s="20">
        <v>5</v>
      </c>
      <c r="AK15" s="20">
        <v>2</v>
      </c>
      <c r="AL15" s="20">
        <v>3</v>
      </c>
      <c r="AM15" s="20">
        <v>7</v>
      </c>
      <c r="AN15" s="20">
        <v>5</v>
      </c>
      <c r="AO15" s="20">
        <v>3</v>
      </c>
      <c r="AP15" s="20">
        <v>22</v>
      </c>
      <c r="AQ15" s="20">
        <v>3</v>
      </c>
      <c r="AR15" s="20">
        <v>14</v>
      </c>
      <c r="AS15" s="20">
        <v>15</v>
      </c>
      <c r="AT15" s="20">
        <v>54</v>
      </c>
      <c r="AU15" s="26">
        <v>1</v>
      </c>
      <c r="AV15" s="26">
        <v>13</v>
      </c>
      <c r="AW15" s="26">
        <v>2</v>
      </c>
      <c r="AX15" s="26">
        <v>1</v>
      </c>
      <c r="AY15" s="26">
        <v>1</v>
      </c>
      <c r="AZ15" s="26">
        <v>2</v>
      </c>
      <c r="BA15" s="26">
        <v>46</v>
      </c>
      <c r="BB15" s="26">
        <v>1</v>
      </c>
      <c r="BC15" s="20">
        <v>1</v>
      </c>
      <c r="BD15" s="30">
        <v>17</v>
      </c>
      <c r="BE15" s="30">
        <v>8</v>
      </c>
      <c r="BF15" s="30">
        <v>2</v>
      </c>
      <c r="BG15" s="30">
        <v>2</v>
      </c>
      <c r="BH15" s="30">
        <v>1</v>
      </c>
      <c r="BI15" s="30">
        <v>1</v>
      </c>
      <c r="BJ15" s="28">
        <v>21</v>
      </c>
      <c r="BK15" s="29">
        <v>7</v>
      </c>
      <c r="BL15" s="29">
        <v>30</v>
      </c>
      <c r="BM15" s="29">
        <v>2</v>
      </c>
      <c r="BN15" s="29">
        <v>49</v>
      </c>
      <c r="BO15" s="29">
        <v>3</v>
      </c>
      <c r="BP15" s="29">
        <v>12</v>
      </c>
      <c r="BQ15" s="29">
        <v>7</v>
      </c>
      <c r="BR15" s="29">
        <v>58</v>
      </c>
      <c r="BS15" s="29">
        <v>27</v>
      </c>
      <c r="BT15" s="29">
        <v>1</v>
      </c>
      <c r="BU15" s="29">
        <v>2</v>
      </c>
      <c r="BV15" s="29">
        <v>90</v>
      </c>
      <c r="BW15" s="29">
        <v>29</v>
      </c>
      <c r="BX15" s="29">
        <v>1</v>
      </c>
      <c r="BY15" s="29">
        <v>13</v>
      </c>
      <c r="BZ15" s="29">
        <v>22</v>
      </c>
      <c r="CA15" s="29">
        <v>23</v>
      </c>
      <c r="CB15" s="29">
        <v>28</v>
      </c>
      <c r="CC15" s="29">
        <v>9</v>
      </c>
      <c r="CD15" s="29">
        <v>6</v>
      </c>
      <c r="CE15" s="29">
        <v>8</v>
      </c>
      <c r="CF15" s="30"/>
      <c r="CG15" s="29">
        <v>59</v>
      </c>
      <c r="CH15" s="30">
        <v>29</v>
      </c>
      <c r="CI15" s="29">
        <v>4</v>
      </c>
      <c r="CJ15" s="29">
        <v>8</v>
      </c>
      <c r="CK15" s="29">
        <v>6</v>
      </c>
      <c r="CL15" s="29">
        <v>5</v>
      </c>
      <c r="CM15" s="29">
        <v>15</v>
      </c>
      <c r="CN15" s="29">
        <v>1</v>
      </c>
      <c r="CO15" s="29">
        <v>1</v>
      </c>
      <c r="CP15" s="29">
        <v>2</v>
      </c>
      <c r="CQ15" s="29">
        <v>20</v>
      </c>
      <c r="CR15" s="29">
        <v>39</v>
      </c>
      <c r="CS15" s="29">
        <v>32</v>
      </c>
      <c r="CT15" s="29">
        <v>52</v>
      </c>
      <c r="CU15" s="30">
        <v>1</v>
      </c>
      <c r="CV15" s="30">
        <v>2</v>
      </c>
      <c r="CW15" s="29"/>
      <c r="CX15" s="29">
        <v>1</v>
      </c>
      <c r="CY15" s="29">
        <v>2</v>
      </c>
      <c r="CZ15" s="30">
        <v>1</v>
      </c>
      <c r="DA15" s="29">
        <v>25</v>
      </c>
      <c r="DB15" s="29">
        <v>7</v>
      </c>
      <c r="DC15" s="29">
        <v>39</v>
      </c>
      <c r="DD15" s="29">
        <v>23</v>
      </c>
      <c r="DE15" s="29">
        <v>2</v>
      </c>
      <c r="DF15" s="29">
        <v>20</v>
      </c>
      <c r="DG15" s="29"/>
      <c r="DH15" s="30"/>
      <c r="DI15" s="29"/>
      <c r="DJ15" s="29"/>
      <c r="DK15" s="9"/>
      <c r="DL15" s="9"/>
      <c r="DT15" s="2" t="s">
        <v>11</v>
      </c>
      <c r="DU15" s="11">
        <f t="shared" si="0"/>
        <v>105</v>
      </c>
      <c r="DV15" s="2">
        <f t="shared" si="1"/>
        <v>11</v>
      </c>
      <c r="DW15" s="2">
        <f t="shared" si="2"/>
        <v>5</v>
      </c>
      <c r="DX15" s="2">
        <f t="shared" si="3"/>
        <v>3</v>
      </c>
      <c r="DY15" s="1">
        <f>SUM(DV15:DX15)</f>
        <v>19</v>
      </c>
      <c r="DZ15" s="15">
        <f t="shared" si="5"/>
        <v>0.18095238095238095</v>
      </c>
    </row>
    <row r="16" spans="1:138" ht="13.8">
      <c r="A16" s="2"/>
      <c r="B16" s="7" t="s">
        <v>15</v>
      </c>
      <c r="C16" s="7" t="s">
        <v>15</v>
      </c>
      <c r="D16" s="7" t="s">
        <v>15</v>
      </c>
      <c r="E16" s="7" t="s">
        <v>15</v>
      </c>
      <c r="F16" s="7" t="s">
        <v>15</v>
      </c>
      <c r="G16" s="7" t="s">
        <v>15</v>
      </c>
      <c r="H16" s="7" t="s">
        <v>15</v>
      </c>
      <c r="I16" s="7" t="s">
        <v>15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20"/>
      <c r="P16" s="20"/>
      <c r="Q16" s="7" t="s">
        <v>15</v>
      </c>
      <c r="R16" s="7" t="s">
        <v>15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1" t="s">
        <v>16</v>
      </c>
      <c r="AF16" s="21" t="s">
        <v>16</v>
      </c>
      <c r="AG16" s="21" t="s">
        <v>16</v>
      </c>
      <c r="AH16" s="21" t="s">
        <v>16</v>
      </c>
      <c r="AI16" s="21" t="s">
        <v>22</v>
      </c>
      <c r="AJ16" s="21" t="s">
        <v>22</v>
      </c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1" t="s">
        <v>24</v>
      </c>
      <c r="AV16" s="21" t="s">
        <v>24</v>
      </c>
      <c r="AW16" s="21" t="s">
        <v>24</v>
      </c>
      <c r="AX16" s="21" t="s">
        <v>24</v>
      </c>
      <c r="AY16" s="21" t="s">
        <v>16</v>
      </c>
      <c r="AZ16" s="21" t="s">
        <v>16</v>
      </c>
      <c r="BA16" s="21" t="s">
        <v>16</v>
      </c>
      <c r="BB16" s="21" t="s">
        <v>16</v>
      </c>
      <c r="BC16" s="21" t="s">
        <v>27</v>
      </c>
      <c r="BD16" s="21" t="s">
        <v>27</v>
      </c>
      <c r="BE16" s="21" t="s">
        <v>19</v>
      </c>
      <c r="BF16" s="21" t="s">
        <v>19</v>
      </c>
      <c r="BG16" s="21" t="s">
        <v>19</v>
      </c>
      <c r="BH16" s="21" t="s">
        <v>19</v>
      </c>
      <c r="BI16" s="21" t="s">
        <v>19</v>
      </c>
      <c r="BJ16" s="21" t="s">
        <v>19</v>
      </c>
      <c r="BK16" s="21" t="s">
        <v>30</v>
      </c>
      <c r="BL16" s="21" t="s">
        <v>30</v>
      </c>
      <c r="BM16" s="21" t="s">
        <v>18</v>
      </c>
      <c r="BN16" s="21" t="s">
        <v>18</v>
      </c>
      <c r="BO16" s="21" t="s">
        <v>18</v>
      </c>
      <c r="BP16" s="21" t="s">
        <v>18</v>
      </c>
      <c r="BQ16" s="21" t="s">
        <v>18</v>
      </c>
      <c r="BR16" s="21" t="s">
        <v>18</v>
      </c>
      <c r="BS16" s="21" t="s">
        <v>18</v>
      </c>
      <c r="BT16" s="21" t="s">
        <v>18</v>
      </c>
      <c r="BU16" s="21" t="s">
        <v>18</v>
      </c>
      <c r="BV16" s="21" t="s">
        <v>18</v>
      </c>
      <c r="BW16" s="21" t="s">
        <v>16</v>
      </c>
      <c r="BX16" s="21" t="s">
        <v>16</v>
      </c>
      <c r="BY16" s="21" t="s">
        <v>16</v>
      </c>
      <c r="BZ16" s="21" t="s">
        <v>16</v>
      </c>
      <c r="CA16" s="21" t="s">
        <v>16</v>
      </c>
      <c r="CB16" s="21" t="s">
        <v>16</v>
      </c>
      <c r="CC16" s="21" t="s">
        <v>16</v>
      </c>
      <c r="CD16" s="21" t="s">
        <v>16</v>
      </c>
      <c r="CE16" s="52"/>
      <c r="CF16" s="21" t="s">
        <v>16</v>
      </c>
      <c r="CG16" s="21" t="s">
        <v>33</v>
      </c>
      <c r="CH16" s="21" t="s">
        <v>33</v>
      </c>
      <c r="CI16" s="21" t="s">
        <v>22</v>
      </c>
      <c r="CJ16" s="21" t="s">
        <v>22</v>
      </c>
      <c r="CK16" s="21" t="s">
        <v>22</v>
      </c>
      <c r="CL16" s="21" t="s">
        <v>22</v>
      </c>
      <c r="CM16" s="21" t="s">
        <v>22</v>
      </c>
      <c r="CN16" s="21" t="s">
        <v>22</v>
      </c>
      <c r="CO16" s="21" t="s">
        <v>22</v>
      </c>
      <c r="CP16" s="21" t="s">
        <v>22</v>
      </c>
      <c r="CQ16" s="21" t="s">
        <v>22</v>
      </c>
      <c r="CR16" s="21" t="s">
        <v>22</v>
      </c>
      <c r="CS16" s="21" t="s">
        <v>22</v>
      </c>
      <c r="CT16" s="21" t="s">
        <v>22</v>
      </c>
      <c r="CU16" s="21" t="s">
        <v>22</v>
      </c>
      <c r="CV16" s="21" t="s">
        <v>22</v>
      </c>
      <c r="CW16" s="21" t="s">
        <v>22</v>
      </c>
      <c r="CX16" s="21" t="s">
        <v>16</v>
      </c>
      <c r="CY16" s="21" t="s">
        <v>16</v>
      </c>
      <c r="CZ16" s="21" t="s">
        <v>16</v>
      </c>
      <c r="DA16" s="21" t="s">
        <v>16</v>
      </c>
      <c r="DB16" s="21" t="s">
        <v>16</v>
      </c>
      <c r="DC16" s="21" t="s">
        <v>16</v>
      </c>
      <c r="DD16" s="21" t="s">
        <v>16</v>
      </c>
      <c r="DE16" s="21" t="s">
        <v>16</v>
      </c>
      <c r="DF16" s="21" t="s">
        <v>16</v>
      </c>
      <c r="DG16" s="24"/>
      <c r="DH16" s="24"/>
      <c r="DI16" s="24"/>
      <c r="DJ16" s="24"/>
      <c r="DK16" s="11">
        <f>COUNTA(B16:DJ16)</f>
        <v>106</v>
      </c>
      <c r="DL16" s="9"/>
      <c r="DV16" s="17">
        <v>2</v>
      </c>
      <c r="DW16" s="17">
        <v>3</v>
      </c>
      <c r="DX16" s="17">
        <v>4</v>
      </c>
      <c r="DZ16" s="15"/>
    </row>
    <row r="17" spans="1:130" ht="13.8">
      <c r="A17" s="23" t="s">
        <v>0</v>
      </c>
      <c r="B17" s="25">
        <v>1</v>
      </c>
      <c r="C17" s="26">
        <v>39</v>
      </c>
      <c r="D17" s="25">
        <v>1</v>
      </c>
      <c r="E17" s="26">
        <v>2</v>
      </c>
      <c r="F17" s="37">
        <v>1</v>
      </c>
      <c r="G17" s="25">
        <v>1</v>
      </c>
      <c r="H17" s="25">
        <v>17</v>
      </c>
      <c r="I17" s="25">
        <v>11</v>
      </c>
      <c r="J17" s="25">
        <v>2</v>
      </c>
      <c r="K17" s="25">
        <v>9</v>
      </c>
      <c r="L17" s="25">
        <v>7</v>
      </c>
      <c r="M17" s="25">
        <v>17</v>
      </c>
      <c r="N17" s="25">
        <v>3</v>
      </c>
      <c r="O17" s="25"/>
      <c r="P17" s="25"/>
      <c r="Q17" s="25">
        <v>12</v>
      </c>
      <c r="R17" s="25">
        <v>1</v>
      </c>
      <c r="S17" s="25">
        <v>1</v>
      </c>
      <c r="T17" s="25">
        <v>5</v>
      </c>
      <c r="U17" s="25">
        <v>6</v>
      </c>
      <c r="V17" s="25">
        <v>1</v>
      </c>
      <c r="W17" s="25">
        <v>9</v>
      </c>
      <c r="X17" s="25">
        <v>1</v>
      </c>
      <c r="Y17" s="25">
        <v>3</v>
      </c>
      <c r="Z17" s="25">
        <v>3</v>
      </c>
      <c r="AA17" s="25">
        <v>17</v>
      </c>
      <c r="AB17" s="25">
        <v>1</v>
      </c>
      <c r="AC17" s="25">
        <v>5</v>
      </c>
      <c r="AD17" s="25">
        <v>10</v>
      </c>
      <c r="AE17" s="25">
        <v>39</v>
      </c>
      <c r="AF17" s="37">
        <v>1</v>
      </c>
      <c r="AG17" s="25">
        <v>20</v>
      </c>
      <c r="AH17" s="25">
        <v>33</v>
      </c>
      <c r="AI17" s="20">
        <v>3</v>
      </c>
      <c r="AJ17" s="20">
        <v>46</v>
      </c>
      <c r="AK17" s="25">
        <v>1</v>
      </c>
      <c r="AL17" s="38">
        <v>3</v>
      </c>
      <c r="AM17" s="38">
        <v>1</v>
      </c>
      <c r="AN17" s="38">
        <v>1</v>
      </c>
      <c r="AO17" s="38">
        <v>4</v>
      </c>
      <c r="AP17" s="47">
        <v>14</v>
      </c>
      <c r="AQ17" s="38">
        <v>6</v>
      </c>
      <c r="AR17" s="38">
        <v>14</v>
      </c>
      <c r="AS17" s="27">
        <v>1</v>
      </c>
      <c r="AT17" s="20">
        <v>2</v>
      </c>
      <c r="AU17" s="25">
        <v>3</v>
      </c>
      <c r="AV17" s="20">
        <v>3</v>
      </c>
      <c r="AW17" s="20">
        <v>7</v>
      </c>
      <c r="AX17" s="20">
        <v>1</v>
      </c>
      <c r="AY17" s="20">
        <v>1</v>
      </c>
      <c r="AZ17" s="20">
        <v>4</v>
      </c>
      <c r="BA17" s="20">
        <v>4</v>
      </c>
      <c r="BB17" s="20">
        <v>2</v>
      </c>
      <c r="BC17" s="26">
        <v>6</v>
      </c>
      <c r="BD17" s="20">
        <v>3</v>
      </c>
      <c r="BE17" s="20">
        <v>1</v>
      </c>
      <c r="BF17" s="25">
        <v>8</v>
      </c>
      <c r="BG17" s="20">
        <v>4</v>
      </c>
      <c r="BH17" s="20">
        <v>36</v>
      </c>
      <c r="BI17" s="20">
        <v>1</v>
      </c>
      <c r="BJ17" s="20">
        <v>2</v>
      </c>
      <c r="BK17" s="20">
        <v>2</v>
      </c>
      <c r="BL17" s="20">
        <v>1</v>
      </c>
      <c r="BM17" s="27">
        <v>10</v>
      </c>
      <c r="BN17" s="20">
        <v>1</v>
      </c>
      <c r="BO17" s="20">
        <v>3</v>
      </c>
      <c r="BP17" s="20">
        <v>7</v>
      </c>
      <c r="BQ17" s="20">
        <v>3</v>
      </c>
      <c r="BR17" s="20">
        <v>1</v>
      </c>
      <c r="BS17" s="20">
        <v>9</v>
      </c>
      <c r="BT17" s="20">
        <v>3</v>
      </c>
      <c r="BU17" s="29">
        <v>3</v>
      </c>
      <c r="BV17" s="29">
        <v>1</v>
      </c>
      <c r="BW17" s="29">
        <v>5</v>
      </c>
      <c r="BX17" s="30">
        <v>1</v>
      </c>
      <c r="BY17" s="29">
        <v>2</v>
      </c>
      <c r="BZ17" s="29">
        <v>2</v>
      </c>
      <c r="CA17" s="30">
        <v>5</v>
      </c>
      <c r="CB17" s="29">
        <v>31</v>
      </c>
      <c r="CC17" s="29">
        <v>3</v>
      </c>
      <c r="CD17" s="29">
        <v>5</v>
      </c>
      <c r="CE17" s="29"/>
      <c r="CF17" s="30">
        <v>36</v>
      </c>
      <c r="CG17" s="30">
        <v>2</v>
      </c>
      <c r="CH17" s="30">
        <v>9</v>
      </c>
      <c r="CI17" s="30">
        <v>24</v>
      </c>
      <c r="CJ17" s="29">
        <v>1</v>
      </c>
      <c r="CK17" s="30">
        <v>2</v>
      </c>
      <c r="CL17" s="30">
        <v>4</v>
      </c>
      <c r="CM17" s="30">
        <v>2</v>
      </c>
      <c r="CN17" s="29">
        <v>3</v>
      </c>
      <c r="CO17" s="29">
        <v>30</v>
      </c>
      <c r="CP17" s="29">
        <v>2</v>
      </c>
      <c r="CQ17" s="29">
        <v>2</v>
      </c>
      <c r="CR17" s="29">
        <v>12</v>
      </c>
      <c r="CS17" s="29">
        <v>2</v>
      </c>
      <c r="CT17" s="29">
        <v>5</v>
      </c>
      <c r="CU17" s="30">
        <v>2</v>
      </c>
      <c r="CV17" s="29">
        <v>1</v>
      </c>
      <c r="CW17" s="29">
        <v>8</v>
      </c>
      <c r="CX17" s="29">
        <v>1</v>
      </c>
      <c r="CY17" s="29">
        <v>4</v>
      </c>
      <c r="CZ17" s="30">
        <v>2</v>
      </c>
      <c r="DA17" s="29">
        <v>15</v>
      </c>
      <c r="DB17" s="30">
        <v>14</v>
      </c>
      <c r="DC17" s="29">
        <v>4</v>
      </c>
      <c r="DD17" s="48">
        <v>10</v>
      </c>
      <c r="DE17" s="29">
        <v>5</v>
      </c>
      <c r="DF17" s="29">
        <v>6</v>
      </c>
      <c r="DG17" s="29"/>
      <c r="DH17" s="29"/>
      <c r="DI17" s="29"/>
      <c r="DJ17" s="29"/>
      <c r="DK17" s="13">
        <v>1</v>
      </c>
      <c r="DL17" s="9"/>
      <c r="DM17" s="1"/>
      <c r="DQ17" s="10"/>
      <c r="DR17" s="1"/>
      <c r="DT17" s="2" t="s">
        <v>0</v>
      </c>
      <c r="DU17" s="11">
        <f t="shared" ref="DU17:DU28" si="6">COUNTA(B17:DJ17)</f>
        <v>106</v>
      </c>
      <c r="DV17" s="2">
        <f t="shared" ref="DV17:DV28" si="7">COUNTIF(B17:DJ17,"2")</f>
        <v>16</v>
      </c>
      <c r="DW17" s="2">
        <f t="shared" ref="DW17:DW28" si="8">COUNTIF(B17:DJ17,"3")</f>
        <v>14</v>
      </c>
      <c r="DX17" s="2">
        <f t="shared" ref="DX17:DX28" si="9">COUNTIF(B17:DJ17,"4")</f>
        <v>7</v>
      </c>
      <c r="DY17" s="1">
        <f>SUM(DV17:DX17)</f>
        <v>37</v>
      </c>
      <c r="DZ17" s="15">
        <f>DY17/DU17</f>
        <v>0.34905660377358488</v>
      </c>
    </row>
    <row r="18" spans="1:130" ht="13.8">
      <c r="A18" s="23" t="s">
        <v>1</v>
      </c>
      <c r="B18" s="25">
        <v>26</v>
      </c>
      <c r="C18" s="26">
        <v>2</v>
      </c>
      <c r="D18" s="25">
        <v>4</v>
      </c>
      <c r="E18" s="26">
        <v>21</v>
      </c>
      <c r="F18" s="37">
        <v>5</v>
      </c>
      <c r="G18" s="25">
        <v>23</v>
      </c>
      <c r="H18" s="25">
        <v>3</v>
      </c>
      <c r="I18" s="25">
        <v>6</v>
      </c>
      <c r="J18" s="25">
        <v>5</v>
      </c>
      <c r="K18" s="25">
        <v>2</v>
      </c>
      <c r="L18" s="26">
        <v>29</v>
      </c>
      <c r="M18" s="25">
        <v>6</v>
      </c>
      <c r="N18" s="25">
        <v>6</v>
      </c>
      <c r="O18" s="25"/>
      <c r="P18" s="25"/>
      <c r="Q18" s="25">
        <v>7</v>
      </c>
      <c r="R18" s="25">
        <v>1</v>
      </c>
      <c r="S18" s="25">
        <v>20</v>
      </c>
      <c r="T18" s="25">
        <v>24</v>
      </c>
      <c r="U18" s="25">
        <v>13</v>
      </c>
      <c r="V18" s="25">
        <v>2</v>
      </c>
      <c r="W18" s="25">
        <v>8</v>
      </c>
      <c r="X18" s="25">
        <v>12</v>
      </c>
      <c r="Y18" s="25">
        <v>3</v>
      </c>
      <c r="Z18" s="25">
        <v>2</v>
      </c>
      <c r="AA18" s="25">
        <v>25</v>
      </c>
      <c r="AB18" s="25">
        <v>4</v>
      </c>
      <c r="AC18" s="25">
        <v>23</v>
      </c>
      <c r="AD18" s="25">
        <v>1</v>
      </c>
      <c r="AE18" s="25">
        <v>42</v>
      </c>
      <c r="AF18" s="37">
        <v>5</v>
      </c>
      <c r="AG18" s="25">
        <v>3</v>
      </c>
      <c r="AH18" s="25">
        <v>31</v>
      </c>
      <c r="AI18" s="20">
        <v>1</v>
      </c>
      <c r="AJ18" s="20">
        <v>2</v>
      </c>
      <c r="AK18" s="20">
        <v>23</v>
      </c>
      <c r="AL18" s="38">
        <v>29</v>
      </c>
      <c r="AM18" s="38">
        <v>8</v>
      </c>
      <c r="AN18" s="38">
        <v>37</v>
      </c>
      <c r="AO18" s="38">
        <v>12</v>
      </c>
      <c r="AP18" s="47">
        <v>9</v>
      </c>
      <c r="AQ18" s="38">
        <v>5</v>
      </c>
      <c r="AR18" s="38">
        <v>3</v>
      </c>
      <c r="AS18" s="27">
        <v>7</v>
      </c>
      <c r="AT18" s="20">
        <v>4</v>
      </c>
      <c r="AU18" s="20">
        <v>36</v>
      </c>
      <c r="AV18" s="20">
        <v>27</v>
      </c>
      <c r="AW18" s="26">
        <v>2</v>
      </c>
      <c r="AX18" s="25">
        <v>21</v>
      </c>
      <c r="AY18" s="20">
        <v>26</v>
      </c>
      <c r="AZ18" s="25">
        <v>48</v>
      </c>
      <c r="BA18" s="25">
        <v>45</v>
      </c>
      <c r="BB18" s="25">
        <v>7</v>
      </c>
      <c r="BC18" s="20">
        <v>1</v>
      </c>
      <c r="BD18" s="20">
        <v>2</v>
      </c>
      <c r="BE18" s="20">
        <v>12</v>
      </c>
      <c r="BF18" s="30">
        <v>4</v>
      </c>
      <c r="BG18" s="20">
        <v>2</v>
      </c>
      <c r="BH18" s="20">
        <v>4</v>
      </c>
      <c r="BI18" s="20">
        <v>12</v>
      </c>
      <c r="BJ18" s="20">
        <v>3</v>
      </c>
      <c r="BK18" s="20">
        <v>27</v>
      </c>
      <c r="BL18" s="20">
        <v>36</v>
      </c>
      <c r="BM18" s="27">
        <v>1</v>
      </c>
      <c r="BN18" s="20">
        <v>13</v>
      </c>
      <c r="BO18" s="20">
        <v>1</v>
      </c>
      <c r="BP18" s="20">
        <v>9</v>
      </c>
      <c r="BQ18" s="20">
        <v>2</v>
      </c>
      <c r="BR18" s="20">
        <v>9</v>
      </c>
      <c r="BS18" s="20">
        <v>7</v>
      </c>
      <c r="BT18" s="20">
        <v>18</v>
      </c>
      <c r="BU18" s="29">
        <v>2</v>
      </c>
      <c r="BV18" s="29">
        <v>5</v>
      </c>
      <c r="BW18" s="29">
        <v>5</v>
      </c>
      <c r="BX18" s="29">
        <v>4</v>
      </c>
      <c r="BY18" s="30">
        <v>7</v>
      </c>
      <c r="BZ18" s="29">
        <v>2</v>
      </c>
      <c r="CA18" s="29">
        <v>6</v>
      </c>
      <c r="CB18" s="29">
        <v>3</v>
      </c>
      <c r="CC18" s="29">
        <v>1</v>
      </c>
      <c r="CD18" s="29">
        <v>4</v>
      </c>
      <c r="CE18" s="29"/>
      <c r="CF18" s="29">
        <v>1</v>
      </c>
      <c r="CG18" s="29">
        <v>19</v>
      </c>
      <c r="CH18" s="29">
        <v>3</v>
      </c>
      <c r="CI18" s="29">
        <v>9</v>
      </c>
      <c r="CJ18" s="29">
        <v>2</v>
      </c>
      <c r="CK18" s="29">
        <v>18</v>
      </c>
      <c r="CL18" s="30">
        <v>1</v>
      </c>
      <c r="CM18" s="30">
        <v>2</v>
      </c>
      <c r="CN18" s="29">
        <v>12</v>
      </c>
      <c r="CO18" s="29">
        <v>6</v>
      </c>
      <c r="CP18" s="30">
        <v>2</v>
      </c>
      <c r="CQ18" s="30">
        <v>6</v>
      </c>
      <c r="CR18" s="29">
        <v>3</v>
      </c>
      <c r="CS18" s="30">
        <v>3</v>
      </c>
      <c r="CT18" s="30">
        <v>27</v>
      </c>
      <c r="CU18" s="30">
        <v>18</v>
      </c>
      <c r="CV18" s="30">
        <v>74</v>
      </c>
      <c r="CW18" s="30">
        <v>28</v>
      </c>
      <c r="CX18" s="29">
        <v>1</v>
      </c>
      <c r="CY18" s="29">
        <v>7</v>
      </c>
      <c r="CZ18" s="30">
        <v>3</v>
      </c>
      <c r="DA18" s="30">
        <v>7</v>
      </c>
      <c r="DB18" s="29">
        <v>9</v>
      </c>
      <c r="DC18" s="29">
        <v>1</v>
      </c>
      <c r="DD18" s="48">
        <v>1</v>
      </c>
      <c r="DE18" s="29">
        <v>4</v>
      </c>
      <c r="DF18" s="29">
        <v>66</v>
      </c>
      <c r="DG18" s="29"/>
      <c r="DH18" s="29"/>
      <c r="DI18" s="29"/>
      <c r="DJ18" s="30"/>
      <c r="DK18" s="9"/>
      <c r="DL18" s="9"/>
      <c r="DM18" s="1"/>
      <c r="DQ18" s="10"/>
      <c r="DR18" s="1"/>
      <c r="DT18" s="2" t="s">
        <v>1</v>
      </c>
      <c r="DU18" s="11">
        <f t="shared" si="6"/>
        <v>106</v>
      </c>
      <c r="DV18" s="2">
        <f t="shared" si="7"/>
        <v>14</v>
      </c>
      <c r="DW18" s="2">
        <f t="shared" si="8"/>
        <v>10</v>
      </c>
      <c r="DX18" s="2">
        <f t="shared" si="9"/>
        <v>8</v>
      </c>
      <c r="DY18" s="1">
        <f t="shared" ref="DY18:DY27" si="10">SUM(DV18:DX18)</f>
        <v>32</v>
      </c>
      <c r="DZ18" s="15">
        <f t="shared" ref="DZ18:DZ28" si="11">DY18/DU18</f>
        <v>0.30188679245283018</v>
      </c>
    </row>
    <row r="19" spans="1:130" ht="13.8">
      <c r="A19" s="23" t="s">
        <v>2</v>
      </c>
      <c r="B19" s="25">
        <v>2</v>
      </c>
      <c r="C19" s="26">
        <v>9</v>
      </c>
      <c r="D19" s="25">
        <v>19</v>
      </c>
      <c r="E19" s="25">
        <v>9</v>
      </c>
      <c r="F19" s="37">
        <v>6</v>
      </c>
      <c r="G19" s="25">
        <v>27</v>
      </c>
      <c r="H19" s="25">
        <v>1</v>
      </c>
      <c r="I19" s="25">
        <v>7</v>
      </c>
      <c r="J19" s="25">
        <v>6</v>
      </c>
      <c r="K19" s="25">
        <v>5</v>
      </c>
      <c r="L19" s="25">
        <v>23</v>
      </c>
      <c r="M19" s="25">
        <v>6</v>
      </c>
      <c r="N19" s="25">
        <v>13</v>
      </c>
      <c r="O19" s="25"/>
      <c r="P19" s="25"/>
      <c r="Q19" s="25">
        <v>2</v>
      </c>
      <c r="R19" s="25">
        <v>7</v>
      </c>
      <c r="S19" s="25">
        <v>1</v>
      </c>
      <c r="T19" s="25">
        <v>13</v>
      </c>
      <c r="U19" s="20">
        <v>4</v>
      </c>
      <c r="V19" s="25">
        <v>5</v>
      </c>
      <c r="W19" s="25">
        <v>12</v>
      </c>
      <c r="X19" s="25">
        <v>19</v>
      </c>
      <c r="Y19" s="25">
        <v>6</v>
      </c>
      <c r="Z19" s="25">
        <v>25</v>
      </c>
      <c r="AA19" s="25">
        <v>4</v>
      </c>
      <c r="AB19" s="25">
        <v>5</v>
      </c>
      <c r="AC19" s="25">
        <v>8</v>
      </c>
      <c r="AD19" s="25">
        <v>76</v>
      </c>
      <c r="AE19" s="25">
        <v>1</v>
      </c>
      <c r="AF19" s="37">
        <v>9</v>
      </c>
      <c r="AG19" s="25">
        <v>17</v>
      </c>
      <c r="AH19" s="25">
        <v>11</v>
      </c>
      <c r="AI19" s="20">
        <v>9</v>
      </c>
      <c r="AJ19" s="25">
        <v>32</v>
      </c>
      <c r="AK19" s="20">
        <v>2</v>
      </c>
      <c r="AL19" s="38">
        <v>3</v>
      </c>
      <c r="AM19" s="38">
        <v>5</v>
      </c>
      <c r="AN19" s="38">
        <v>1</v>
      </c>
      <c r="AO19" s="38">
        <v>20</v>
      </c>
      <c r="AP19" s="47">
        <v>44</v>
      </c>
      <c r="AQ19" s="38">
        <v>4</v>
      </c>
      <c r="AR19" s="38">
        <v>1</v>
      </c>
      <c r="AS19" s="27">
        <v>1</v>
      </c>
      <c r="AT19" s="20">
        <v>15</v>
      </c>
      <c r="AU19" s="20">
        <v>10</v>
      </c>
      <c r="AV19" s="20">
        <v>2</v>
      </c>
      <c r="AW19" s="20">
        <v>23</v>
      </c>
      <c r="AX19" s="25">
        <v>4</v>
      </c>
      <c r="AY19" s="26">
        <v>8</v>
      </c>
      <c r="AZ19" s="20">
        <v>19</v>
      </c>
      <c r="BA19" s="20">
        <v>6</v>
      </c>
      <c r="BB19" s="20">
        <v>2</v>
      </c>
      <c r="BC19" s="20">
        <v>1</v>
      </c>
      <c r="BD19" s="20">
        <v>13</v>
      </c>
      <c r="BE19" s="20">
        <v>14</v>
      </c>
      <c r="BF19" s="30">
        <v>43</v>
      </c>
      <c r="BG19" s="20">
        <v>6</v>
      </c>
      <c r="BH19" s="20">
        <v>2</v>
      </c>
      <c r="BI19" s="20">
        <v>10</v>
      </c>
      <c r="BJ19" s="20">
        <v>5</v>
      </c>
      <c r="BK19" s="20">
        <v>50</v>
      </c>
      <c r="BL19" s="20">
        <v>9</v>
      </c>
      <c r="BM19" s="27">
        <v>5</v>
      </c>
      <c r="BN19" s="20">
        <v>8</v>
      </c>
      <c r="BO19" s="20">
        <v>16</v>
      </c>
      <c r="BP19" s="20">
        <v>2</v>
      </c>
      <c r="BQ19" s="20">
        <v>3</v>
      </c>
      <c r="BR19" s="20">
        <v>1</v>
      </c>
      <c r="BS19" s="20">
        <v>3</v>
      </c>
      <c r="BT19" s="20">
        <v>12</v>
      </c>
      <c r="BU19" s="29">
        <v>5</v>
      </c>
      <c r="BV19" s="29">
        <v>1</v>
      </c>
      <c r="BW19" s="29">
        <v>6</v>
      </c>
      <c r="BX19" s="29">
        <v>2</v>
      </c>
      <c r="BY19" s="29">
        <v>32</v>
      </c>
      <c r="BZ19" s="30">
        <v>2</v>
      </c>
      <c r="CA19" s="29">
        <v>30</v>
      </c>
      <c r="CB19" s="29">
        <v>3</v>
      </c>
      <c r="CC19" s="29">
        <v>13</v>
      </c>
      <c r="CD19" s="29">
        <v>8</v>
      </c>
      <c r="CE19" s="29"/>
      <c r="CF19" s="29">
        <v>41</v>
      </c>
      <c r="CG19" s="29">
        <v>4</v>
      </c>
      <c r="CH19" s="29">
        <v>3</v>
      </c>
      <c r="CI19" s="29">
        <v>3</v>
      </c>
      <c r="CJ19" s="29">
        <v>6</v>
      </c>
      <c r="CK19" s="30">
        <v>9</v>
      </c>
      <c r="CL19" s="30">
        <v>1</v>
      </c>
      <c r="CM19" s="29">
        <v>1</v>
      </c>
      <c r="CN19" s="30">
        <v>2</v>
      </c>
      <c r="CO19" s="30">
        <v>20</v>
      </c>
      <c r="CP19" s="29">
        <v>1</v>
      </c>
      <c r="CQ19" s="29">
        <v>16</v>
      </c>
      <c r="CR19" s="30">
        <v>3</v>
      </c>
      <c r="CS19" s="30">
        <v>10</v>
      </c>
      <c r="CT19" s="30">
        <v>20</v>
      </c>
      <c r="CU19" s="29">
        <v>2</v>
      </c>
      <c r="CV19" s="29">
        <v>1</v>
      </c>
      <c r="CW19" s="30">
        <v>5</v>
      </c>
      <c r="CX19" s="30">
        <v>21</v>
      </c>
      <c r="CY19" s="30">
        <v>3</v>
      </c>
      <c r="CZ19" s="29">
        <v>7</v>
      </c>
      <c r="DA19" s="29">
        <v>28</v>
      </c>
      <c r="DB19" s="30">
        <v>10</v>
      </c>
      <c r="DC19" s="29">
        <v>1</v>
      </c>
      <c r="DD19" s="48">
        <v>54</v>
      </c>
      <c r="DE19" s="29">
        <v>64</v>
      </c>
      <c r="DF19" s="29">
        <v>3</v>
      </c>
      <c r="DG19" s="29"/>
      <c r="DH19" s="29"/>
      <c r="DI19" s="30"/>
      <c r="DJ19" s="29"/>
      <c r="DK19" s="9"/>
      <c r="DL19" s="9"/>
      <c r="DM19" s="1"/>
      <c r="DQ19" s="10"/>
      <c r="DR19" s="1"/>
      <c r="DT19" s="2" t="s">
        <v>2</v>
      </c>
      <c r="DU19" s="11">
        <f t="shared" si="6"/>
        <v>106</v>
      </c>
      <c r="DV19" s="2">
        <f t="shared" si="7"/>
        <v>11</v>
      </c>
      <c r="DW19" s="2">
        <f t="shared" si="8"/>
        <v>9</v>
      </c>
      <c r="DX19" s="2">
        <f t="shared" si="9"/>
        <v>5</v>
      </c>
      <c r="DY19" s="1">
        <f t="shared" si="10"/>
        <v>25</v>
      </c>
      <c r="DZ19" s="15">
        <f t="shared" si="11"/>
        <v>0.23584905660377359</v>
      </c>
    </row>
    <row r="20" spans="1:130" ht="13.8">
      <c r="A20" s="23" t="s">
        <v>3</v>
      </c>
      <c r="B20" s="25">
        <v>16</v>
      </c>
      <c r="C20" s="26">
        <v>25</v>
      </c>
      <c r="D20" s="25">
        <v>67</v>
      </c>
      <c r="E20" s="26">
        <v>3</v>
      </c>
      <c r="F20" s="37">
        <v>1</v>
      </c>
      <c r="G20" s="25">
        <v>1</v>
      </c>
      <c r="H20" s="25">
        <v>1</v>
      </c>
      <c r="I20" s="25">
        <v>2</v>
      </c>
      <c r="J20" s="25">
        <v>4</v>
      </c>
      <c r="K20" s="25">
        <v>6</v>
      </c>
      <c r="L20" s="25">
        <v>7</v>
      </c>
      <c r="M20" s="25">
        <v>9</v>
      </c>
      <c r="N20" s="25">
        <v>2</v>
      </c>
      <c r="O20" s="25"/>
      <c r="P20" s="25"/>
      <c r="Q20" s="25">
        <v>3</v>
      </c>
      <c r="R20" s="25">
        <v>4</v>
      </c>
      <c r="S20" s="25">
        <v>9</v>
      </c>
      <c r="T20" s="25">
        <v>1</v>
      </c>
      <c r="U20" s="25">
        <v>1</v>
      </c>
      <c r="V20" s="25">
        <v>29</v>
      </c>
      <c r="W20" s="25">
        <v>12</v>
      </c>
      <c r="X20" s="25">
        <v>3</v>
      </c>
      <c r="Y20" s="25">
        <v>1</v>
      </c>
      <c r="Z20" s="25">
        <v>15</v>
      </c>
      <c r="AA20" s="25">
        <v>5</v>
      </c>
      <c r="AB20" s="25">
        <v>21</v>
      </c>
      <c r="AC20" s="25">
        <v>6</v>
      </c>
      <c r="AD20" s="25">
        <v>59</v>
      </c>
      <c r="AE20" s="25">
        <v>21</v>
      </c>
      <c r="AF20" s="37">
        <v>14</v>
      </c>
      <c r="AG20" s="25">
        <v>3</v>
      </c>
      <c r="AH20" s="25">
        <v>3</v>
      </c>
      <c r="AI20" s="20">
        <v>3</v>
      </c>
      <c r="AJ20" s="20">
        <v>1</v>
      </c>
      <c r="AK20" s="20">
        <v>3</v>
      </c>
      <c r="AL20" s="38">
        <v>3</v>
      </c>
      <c r="AM20" s="38">
        <v>19</v>
      </c>
      <c r="AN20" s="38">
        <v>18</v>
      </c>
      <c r="AO20" s="38">
        <v>19</v>
      </c>
      <c r="AP20" s="47">
        <v>88</v>
      </c>
      <c r="AQ20" s="38">
        <v>1</v>
      </c>
      <c r="AR20" s="38">
        <v>3</v>
      </c>
      <c r="AS20" s="27">
        <v>18</v>
      </c>
      <c r="AT20" s="20">
        <v>7</v>
      </c>
      <c r="AU20" s="20">
        <v>2</v>
      </c>
      <c r="AV20" s="20">
        <v>47</v>
      </c>
      <c r="AW20" s="20">
        <v>32</v>
      </c>
      <c r="AX20" s="20">
        <v>51</v>
      </c>
      <c r="AY20" s="20">
        <v>5</v>
      </c>
      <c r="AZ20" s="20">
        <v>9</v>
      </c>
      <c r="BA20" s="20">
        <v>7</v>
      </c>
      <c r="BB20" s="20">
        <v>33</v>
      </c>
      <c r="BC20" s="20">
        <v>1</v>
      </c>
      <c r="BD20" s="20">
        <v>38</v>
      </c>
      <c r="BE20" s="20">
        <v>10</v>
      </c>
      <c r="BF20" s="25">
        <v>10</v>
      </c>
      <c r="BG20" s="20">
        <v>2</v>
      </c>
      <c r="BH20" s="26">
        <v>2</v>
      </c>
      <c r="BI20" s="20">
        <v>1</v>
      </c>
      <c r="BJ20" s="25">
        <v>1</v>
      </c>
      <c r="BK20" s="20">
        <v>69</v>
      </c>
      <c r="BL20" s="20">
        <v>20</v>
      </c>
      <c r="BM20" s="27">
        <v>12</v>
      </c>
      <c r="BN20" s="20">
        <v>4</v>
      </c>
      <c r="BO20" s="20">
        <v>1</v>
      </c>
      <c r="BP20" s="20">
        <v>2</v>
      </c>
      <c r="BQ20" s="20">
        <v>15</v>
      </c>
      <c r="BR20" s="20">
        <v>18</v>
      </c>
      <c r="BS20" s="20">
        <v>42</v>
      </c>
      <c r="BT20" s="20">
        <v>3</v>
      </c>
      <c r="BU20" s="29">
        <v>25</v>
      </c>
      <c r="BV20" s="29">
        <v>37</v>
      </c>
      <c r="BW20" s="30">
        <v>2</v>
      </c>
      <c r="BX20" s="29">
        <v>2</v>
      </c>
      <c r="BY20" s="29">
        <v>19</v>
      </c>
      <c r="BZ20" s="29">
        <v>2</v>
      </c>
      <c r="CA20" s="29">
        <v>4</v>
      </c>
      <c r="CB20" s="29">
        <v>6</v>
      </c>
      <c r="CC20" s="29">
        <v>4</v>
      </c>
      <c r="CD20" s="29">
        <v>6</v>
      </c>
      <c r="CE20" s="29"/>
      <c r="CF20" s="29">
        <v>8</v>
      </c>
      <c r="CG20" s="29">
        <v>5</v>
      </c>
      <c r="CH20" s="29">
        <v>11</v>
      </c>
      <c r="CI20" s="30">
        <v>5</v>
      </c>
      <c r="CJ20" s="30">
        <v>14</v>
      </c>
      <c r="CK20" s="29">
        <v>2</v>
      </c>
      <c r="CL20" s="30">
        <v>2</v>
      </c>
      <c r="CM20" s="29">
        <v>1</v>
      </c>
      <c r="CN20" s="29">
        <v>17</v>
      </c>
      <c r="CO20" s="30">
        <v>29</v>
      </c>
      <c r="CP20" s="29">
        <v>3</v>
      </c>
      <c r="CQ20" s="29">
        <v>6</v>
      </c>
      <c r="CR20" s="29">
        <v>3</v>
      </c>
      <c r="CS20" s="29">
        <v>2</v>
      </c>
      <c r="CT20" s="29">
        <v>47</v>
      </c>
      <c r="CU20" s="29">
        <v>4</v>
      </c>
      <c r="CV20" s="29">
        <v>5</v>
      </c>
      <c r="CW20" s="29">
        <v>11</v>
      </c>
      <c r="CX20" s="29">
        <v>6</v>
      </c>
      <c r="CY20" s="29">
        <v>10</v>
      </c>
      <c r="CZ20" s="29">
        <v>1</v>
      </c>
      <c r="DA20" s="29">
        <v>3</v>
      </c>
      <c r="DB20" s="29">
        <v>3</v>
      </c>
      <c r="DC20" s="29">
        <v>1</v>
      </c>
      <c r="DD20" s="48">
        <v>1</v>
      </c>
      <c r="DE20" s="29">
        <v>1</v>
      </c>
      <c r="DF20" s="29">
        <v>30</v>
      </c>
      <c r="DG20" s="29"/>
      <c r="DH20" s="29"/>
      <c r="DI20" s="29"/>
      <c r="DJ20" s="29"/>
      <c r="DK20" s="9"/>
      <c r="DL20" s="9"/>
      <c r="DM20" s="1"/>
      <c r="DQ20" s="10"/>
      <c r="DR20" s="1"/>
      <c r="DT20" s="2" t="s">
        <v>3</v>
      </c>
      <c r="DU20" s="11">
        <f t="shared" si="6"/>
        <v>106</v>
      </c>
      <c r="DV20" s="2">
        <f t="shared" si="7"/>
        <v>12</v>
      </c>
      <c r="DW20" s="2">
        <f t="shared" si="8"/>
        <v>14</v>
      </c>
      <c r="DX20" s="2">
        <f t="shared" si="9"/>
        <v>6</v>
      </c>
      <c r="DY20" s="1">
        <f t="shared" si="10"/>
        <v>32</v>
      </c>
      <c r="DZ20" s="15">
        <f t="shared" si="11"/>
        <v>0.30188679245283018</v>
      </c>
    </row>
    <row r="21" spans="1:130" ht="13.8">
      <c r="A21" s="23" t="s">
        <v>4</v>
      </c>
      <c r="B21" s="25">
        <v>1</v>
      </c>
      <c r="C21" s="26">
        <v>2</v>
      </c>
      <c r="D21" s="25">
        <v>1</v>
      </c>
      <c r="E21" s="26">
        <v>2</v>
      </c>
      <c r="F21" s="37">
        <v>6</v>
      </c>
      <c r="G21" s="25">
        <v>11</v>
      </c>
      <c r="H21" s="25">
        <v>6</v>
      </c>
      <c r="I21" s="25">
        <v>6</v>
      </c>
      <c r="J21" s="25">
        <v>10</v>
      </c>
      <c r="K21" s="25">
        <v>5</v>
      </c>
      <c r="L21" s="25">
        <v>1</v>
      </c>
      <c r="M21" s="25">
        <v>1</v>
      </c>
      <c r="N21" s="25">
        <v>26</v>
      </c>
      <c r="O21" s="25"/>
      <c r="P21" s="25"/>
      <c r="Q21" s="25">
        <v>3</v>
      </c>
      <c r="R21" s="25">
        <v>14</v>
      </c>
      <c r="S21" s="25">
        <v>3</v>
      </c>
      <c r="T21" s="26">
        <v>2</v>
      </c>
      <c r="U21" s="20">
        <v>3</v>
      </c>
      <c r="V21" s="25">
        <v>51</v>
      </c>
      <c r="W21" s="26">
        <v>2</v>
      </c>
      <c r="X21" s="26">
        <v>12</v>
      </c>
      <c r="Y21" s="26">
        <v>1</v>
      </c>
      <c r="Z21" s="26">
        <v>5</v>
      </c>
      <c r="AA21" s="26">
        <v>2</v>
      </c>
      <c r="AB21" s="26">
        <v>1</v>
      </c>
      <c r="AC21" s="25">
        <v>2</v>
      </c>
      <c r="AD21" s="26">
        <v>7</v>
      </c>
      <c r="AE21" s="25">
        <v>2</v>
      </c>
      <c r="AF21" s="37">
        <v>16</v>
      </c>
      <c r="AG21" s="25">
        <v>1</v>
      </c>
      <c r="AH21" s="25">
        <v>3</v>
      </c>
      <c r="AI21" s="20">
        <v>2</v>
      </c>
      <c r="AJ21" s="20">
        <v>17</v>
      </c>
      <c r="AK21" s="20">
        <v>15</v>
      </c>
      <c r="AL21" s="20">
        <v>6</v>
      </c>
      <c r="AM21" s="20">
        <v>50</v>
      </c>
      <c r="AN21" s="20">
        <v>19</v>
      </c>
      <c r="AO21" s="20">
        <v>2</v>
      </c>
      <c r="AP21" s="27">
        <v>8</v>
      </c>
      <c r="AQ21" s="20">
        <v>13</v>
      </c>
      <c r="AR21" s="20">
        <v>34</v>
      </c>
      <c r="AS21" s="27">
        <v>1</v>
      </c>
      <c r="AT21" s="20">
        <v>4</v>
      </c>
      <c r="AU21" s="20">
        <v>2</v>
      </c>
      <c r="AV21" s="20">
        <v>19</v>
      </c>
      <c r="AW21" s="20">
        <v>5</v>
      </c>
      <c r="AX21" s="20">
        <v>3</v>
      </c>
      <c r="AY21" s="20">
        <v>21</v>
      </c>
      <c r="AZ21" s="25">
        <v>2</v>
      </c>
      <c r="BA21" s="25">
        <v>2</v>
      </c>
      <c r="BB21" s="25">
        <v>19</v>
      </c>
      <c r="BC21" s="25">
        <v>1</v>
      </c>
      <c r="BD21" s="20">
        <v>17</v>
      </c>
      <c r="BE21" s="20">
        <v>9</v>
      </c>
      <c r="BF21" s="26">
        <v>8</v>
      </c>
      <c r="BG21" s="20">
        <v>2</v>
      </c>
      <c r="BH21" s="20">
        <v>17</v>
      </c>
      <c r="BI21" s="20">
        <v>2</v>
      </c>
      <c r="BJ21" s="20">
        <v>15</v>
      </c>
      <c r="BK21" s="26">
        <v>1</v>
      </c>
      <c r="BL21" s="26">
        <v>5</v>
      </c>
      <c r="BM21" s="39">
        <v>5</v>
      </c>
      <c r="BN21" s="26">
        <v>6</v>
      </c>
      <c r="BO21" s="26">
        <v>1</v>
      </c>
      <c r="BP21" s="26">
        <v>4</v>
      </c>
      <c r="BQ21" s="26">
        <v>2</v>
      </c>
      <c r="BR21" s="26">
        <v>9</v>
      </c>
      <c r="BS21" s="26">
        <v>1</v>
      </c>
      <c r="BT21" s="26">
        <v>1</v>
      </c>
      <c r="BU21" s="29">
        <v>4</v>
      </c>
      <c r="BV21" s="29">
        <v>3</v>
      </c>
      <c r="BW21" s="29">
        <v>12</v>
      </c>
      <c r="BX21" s="29">
        <v>5</v>
      </c>
      <c r="BY21" s="29">
        <v>1</v>
      </c>
      <c r="BZ21" s="30">
        <v>2</v>
      </c>
      <c r="CA21" s="29">
        <v>18</v>
      </c>
      <c r="CB21" s="29">
        <v>8</v>
      </c>
      <c r="CC21" s="29">
        <v>2</v>
      </c>
      <c r="CD21" s="30">
        <v>3</v>
      </c>
      <c r="CE21" s="30"/>
      <c r="CF21" s="29">
        <v>2</v>
      </c>
      <c r="CG21" s="29">
        <v>11</v>
      </c>
      <c r="CH21" s="30">
        <v>2</v>
      </c>
      <c r="CI21" s="30">
        <v>13</v>
      </c>
      <c r="CJ21" s="29">
        <v>1</v>
      </c>
      <c r="CK21" s="30">
        <v>1</v>
      </c>
      <c r="CL21" s="29">
        <v>83</v>
      </c>
      <c r="CM21" s="30">
        <v>5</v>
      </c>
      <c r="CN21" s="29">
        <v>4</v>
      </c>
      <c r="CO21" s="29">
        <v>11</v>
      </c>
      <c r="CP21" s="29">
        <v>1</v>
      </c>
      <c r="CQ21" s="29">
        <v>1</v>
      </c>
      <c r="CR21" s="29">
        <v>34</v>
      </c>
      <c r="CS21" s="29">
        <v>2</v>
      </c>
      <c r="CT21" s="29">
        <v>2</v>
      </c>
      <c r="CU21" s="30">
        <v>9</v>
      </c>
      <c r="CV21" s="30">
        <v>7</v>
      </c>
      <c r="CW21" s="29">
        <v>3</v>
      </c>
      <c r="CX21" s="29">
        <v>48</v>
      </c>
      <c r="CY21" s="29">
        <v>10</v>
      </c>
      <c r="CZ21" s="29">
        <v>6</v>
      </c>
      <c r="DA21" s="29">
        <v>3</v>
      </c>
      <c r="DB21" s="29">
        <v>10</v>
      </c>
      <c r="DC21" s="29">
        <v>18</v>
      </c>
      <c r="DD21" s="49">
        <v>13</v>
      </c>
      <c r="DE21" s="30">
        <v>11</v>
      </c>
      <c r="DF21" s="30">
        <v>19</v>
      </c>
      <c r="DG21" s="30"/>
      <c r="DH21" s="29"/>
      <c r="DI21" s="29"/>
      <c r="DJ21" s="29"/>
      <c r="DK21" s="9"/>
      <c r="DL21" s="9"/>
      <c r="DM21" s="1"/>
      <c r="DQ21" s="10"/>
      <c r="DR21" s="1"/>
      <c r="DT21" s="2" t="s">
        <v>4</v>
      </c>
      <c r="DU21" s="11">
        <f t="shared" si="6"/>
        <v>106</v>
      </c>
      <c r="DV21" s="2">
        <f t="shared" si="7"/>
        <v>21</v>
      </c>
      <c r="DW21" s="2">
        <f t="shared" si="8"/>
        <v>9</v>
      </c>
      <c r="DX21" s="2">
        <f t="shared" si="9"/>
        <v>4</v>
      </c>
      <c r="DY21" s="1">
        <f t="shared" si="10"/>
        <v>34</v>
      </c>
      <c r="DZ21" s="15">
        <f t="shared" si="11"/>
        <v>0.32075471698113206</v>
      </c>
    </row>
    <row r="22" spans="1:130" ht="13.8">
      <c r="A22" s="22" t="s">
        <v>5</v>
      </c>
      <c r="B22" s="31">
        <v>19</v>
      </c>
      <c r="C22" s="32">
        <v>20</v>
      </c>
      <c r="D22" s="31">
        <v>1</v>
      </c>
      <c r="E22" s="32">
        <v>3</v>
      </c>
      <c r="F22" s="33">
        <v>1</v>
      </c>
      <c r="G22" s="31">
        <v>15</v>
      </c>
      <c r="H22" s="31">
        <v>6</v>
      </c>
      <c r="I22" s="31">
        <v>9</v>
      </c>
      <c r="J22" s="31">
        <v>4</v>
      </c>
      <c r="K22" s="31">
        <v>14</v>
      </c>
      <c r="L22" s="31">
        <v>11</v>
      </c>
      <c r="M22" s="31">
        <v>54</v>
      </c>
      <c r="N22" s="31">
        <v>13</v>
      </c>
      <c r="O22" s="31"/>
      <c r="P22" s="31"/>
      <c r="Q22" s="31">
        <v>4</v>
      </c>
      <c r="R22" s="31">
        <v>3</v>
      </c>
      <c r="S22" s="31">
        <v>31</v>
      </c>
      <c r="T22" s="31">
        <v>8</v>
      </c>
      <c r="U22" s="20">
        <v>3</v>
      </c>
      <c r="V22" s="31">
        <v>2</v>
      </c>
      <c r="W22" s="31">
        <v>2</v>
      </c>
      <c r="X22" s="31">
        <v>2</v>
      </c>
      <c r="Y22" s="31">
        <v>3</v>
      </c>
      <c r="Z22" s="31">
        <v>2</v>
      </c>
      <c r="AA22" s="31">
        <v>24</v>
      </c>
      <c r="AB22" s="31">
        <v>4</v>
      </c>
      <c r="AC22" s="32">
        <v>4</v>
      </c>
      <c r="AD22" s="31">
        <v>4</v>
      </c>
      <c r="AE22" s="31">
        <v>20</v>
      </c>
      <c r="AF22" s="33">
        <v>10</v>
      </c>
      <c r="AG22" s="31">
        <v>1</v>
      </c>
      <c r="AH22" s="31">
        <v>2</v>
      </c>
      <c r="AI22" s="31">
        <v>23</v>
      </c>
      <c r="AJ22" s="31">
        <v>12</v>
      </c>
      <c r="AK22" s="31">
        <v>1</v>
      </c>
      <c r="AL22" s="31">
        <v>35</v>
      </c>
      <c r="AM22" s="31">
        <v>4</v>
      </c>
      <c r="AN22" s="31">
        <v>10</v>
      </c>
      <c r="AO22" s="31">
        <v>22</v>
      </c>
      <c r="AP22" s="33">
        <v>6</v>
      </c>
      <c r="AQ22" s="31">
        <v>54</v>
      </c>
      <c r="AR22" s="31">
        <v>4</v>
      </c>
      <c r="AS22" s="33">
        <v>39</v>
      </c>
      <c r="AT22" s="31">
        <v>4</v>
      </c>
      <c r="AU22" s="31">
        <v>2</v>
      </c>
      <c r="AV22" s="31">
        <v>14</v>
      </c>
      <c r="AW22" s="31">
        <v>29</v>
      </c>
      <c r="AX22" s="31">
        <v>5</v>
      </c>
      <c r="AY22" s="31">
        <v>40</v>
      </c>
      <c r="AZ22" s="31">
        <v>1</v>
      </c>
      <c r="BA22" s="31">
        <v>1</v>
      </c>
      <c r="BB22" s="31">
        <v>21</v>
      </c>
      <c r="BC22" s="31">
        <v>11</v>
      </c>
      <c r="BD22" s="31">
        <v>6</v>
      </c>
      <c r="BE22" s="31">
        <v>43</v>
      </c>
      <c r="BF22" s="31">
        <v>19</v>
      </c>
      <c r="BG22" s="31">
        <v>8</v>
      </c>
      <c r="BH22" s="31">
        <v>1</v>
      </c>
      <c r="BI22" s="31">
        <v>3</v>
      </c>
      <c r="BJ22" s="31">
        <v>60</v>
      </c>
      <c r="BK22" s="31">
        <v>4</v>
      </c>
      <c r="BL22" s="31">
        <v>21</v>
      </c>
      <c r="BM22" s="33">
        <v>8</v>
      </c>
      <c r="BN22" s="31">
        <v>1</v>
      </c>
      <c r="BO22" s="31">
        <v>54</v>
      </c>
      <c r="BP22" s="31">
        <v>1</v>
      </c>
      <c r="BQ22" s="31">
        <v>32</v>
      </c>
      <c r="BR22" s="31">
        <v>2</v>
      </c>
      <c r="BS22" s="31">
        <v>5</v>
      </c>
      <c r="BT22" s="31">
        <v>19</v>
      </c>
      <c r="BU22" s="34">
        <v>10</v>
      </c>
      <c r="BV22" s="35">
        <v>6</v>
      </c>
      <c r="BW22" s="35">
        <v>46</v>
      </c>
      <c r="BX22" s="35">
        <v>2</v>
      </c>
      <c r="BY22" s="34">
        <v>1</v>
      </c>
      <c r="BZ22" s="35">
        <v>28</v>
      </c>
      <c r="CA22" s="35">
        <v>2</v>
      </c>
      <c r="CB22" s="35">
        <v>6</v>
      </c>
      <c r="CC22" s="35">
        <v>4</v>
      </c>
      <c r="CD22" s="35">
        <v>36</v>
      </c>
      <c r="CE22" s="34"/>
      <c r="CF22" s="35">
        <v>17</v>
      </c>
      <c r="CG22" s="35">
        <v>1</v>
      </c>
      <c r="CH22" s="35">
        <v>28</v>
      </c>
      <c r="CI22" s="35">
        <v>5</v>
      </c>
      <c r="CJ22" s="34">
        <v>43</v>
      </c>
      <c r="CK22" s="35">
        <v>28</v>
      </c>
      <c r="CL22" s="35">
        <v>2</v>
      </c>
      <c r="CM22" s="35">
        <v>2</v>
      </c>
      <c r="CN22" s="35">
        <v>8</v>
      </c>
      <c r="CO22" s="35">
        <v>2</v>
      </c>
      <c r="CP22" s="35">
        <v>45</v>
      </c>
      <c r="CQ22" s="35">
        <v>21</v>
      </c>
      <c r="CR22" s="35">
        <v>58</v>
      </c>
      <c r="CS22" s="35">
        <v>4</v>
      </c>
      <c r="CT22" s="34">
        <v>20</v>
      </c>
      <c r="CU22" s="35">
        <v>20</v>
      </c>
      <c r="CV22" s="35">
        <v>13</v>
      </c>
      <c r="CW22" s="35">
        <v>1</v>
      </c>
      <c r="CX22" s="35">
        <v>8</v>
      </c>
      <c r="CY22" s="35">
        <v>33</v>
      </c>
      <c r="CZ22" s="35">
        <v>1</v>
      </c>
      <c r="DA22" s="35">
        <v>17</v>
      </c>
      <c r="DB22" s="35">
        <v>14</v>
      </c>
      <c r="DC22" s="34">
        <v>5</v>
      </c>
      <c r="DD22" s="50">
        <v>11</v>
      </c>
      <c r="DE22" s="35">
        <v>9</v>
      </c>
      <c r="DF22" s="35">
        <v>4</v>
      </c>
      <c r="DG22" s="35"/>
      <c r="DH22" s="35"/>
      <c r="DI22" s="35"/>
      <c r="DJ22" s="34"/>
      <c r="DK22" s="9"/>
      <c r="DL22" s="9"/>
      <c r="DM22" s="1"/>
      <c r="DN22" s="1"/>
      <c r="DP22" s="1"/>
      <c r="DQ22" s="1"/>
      <c r="DR22" s="1"/>
      <c r="DT22" s="2" t="s">
        <v>5</v>
      </c>
      <c r="DU22" s="11">
        <f t="shared" si="6"/>
        <v>106</v>
      </c>
      <c r="DV22" s="2">
        <f t="shared" si="7"/>
        <v>12</v>
      </c>
      <c r="DW22" s="2">
        <f t="shared" si="8"/>
        <v>5</v>
      </c>
      <c r="DX22" s="2">
        <f t="shared" si="9"/>
        <v>12</v>
      </c>
      <c r="DY22" s="1">
        <f t="shared" si="10"/>
        <v>29</v>
      </c>
      <c r="DZ22" s="15">
        <f t="shared" si="11"/>
        <v>0.27358490566037735</v>
      </c>
    </row>
    <row r="23" spans="1:130" ht="13.8">
      <c r="A23" s="2" t="s">
        <v>6</v>
      </c>
      <c r="B23" s="20">
        <v>7</v>
      </c>
      <c r="C23" s="20">
        <v>11</v>
      </c>
      <c r="D23" s="20">
        <v>49</v>
      </c>
      <c r="E23" s="20">
        <v>13</v>
      </c>
      <c r="F23" s="27">
        <v>53</v>
      </c>
      <c r="G23" s="26">
        <v>20</v>
      </c>
      <c r="H23" s="20">
        <v>8</v>
      </c>
      <c r="I23" s="20">
        <v>1</v>
      </c>
      <c r="J23" s="20">
        <v>15</v>
      </c>
      <c r="K23" s="20">
        <v>2</v>
      </c>
      <c r="L23" s="20">
        <v>3</v>
      </c>
      <c r="M23" s="26">
        <v>4</v>
      </c>
      <c r="N23" s="20">
        <v>5</v>
      </c>
      <c r="O23" s="20"/>
      <c r="P23" s="20"/>
      <c r="Q23" s="20">
        <v>18</v>
      </c>
      <c r="R23" s="20">
        <v>1</v>
      </c>
      <c r="S23" s="20">
        <v>3</v>
      </c>
      <c r="T23" s="20">
        <v>11</v>
      </c>
      <c r="U23" s="20">
        <v>18</v>
      </c>
      <c r="V23" s="20">
        <v>5</v>
      </c>
      <c r="W23" s="20">
        <v>10</v>
      </c>
      <c r="X23" s="20">
        <v>11</v>
      </c>
      <c r="Y23" s="20">
        <v>14</v>
      </c>
      <c r="Z23" s="20">
        <v>6</v>
      </c>
      <c r="AA23" s="20">
        <v>20</v>
      </c>
      <c r="AB23" s="20">
        <v>26</v>
      </c>
      <c r="AC23" s="20">
        <v>4</v>
      </c>
      <c r="AD23" s="26">
        <v>25</v>
      </c>
      <c r="AE23" s="20">
        <v>1</v>
      </c>
      <c r="AF23" s="27">
        <v>1</v>
      </c>
      <c r="AG23" s="20">
        <v>14</v>
      </c>
      <c r="AH23" s="20">
        <v>1</v>
      </c>
      <c r="AI23" s="20">
        <v>8</v>
      </c>
      <c r="AJ23" s="20">
        <v>9</v>
      </c>
      <c r="AK23" s="20">
        <v>3</v>
      </c>
      <c r="AL23" s="20">
        <v>16</v>
      </c>
      <c r="AM23" s="20">
        <v>6</v>
      </c>
      <c r="AN23" s="20">
        <v>4</v>
      </c>
      <c r="AO23" s="20">
        <v>21</v>
      </c>
      <c r="AP23" s="27">
        <v>9</v>
      </c>
      <c r="AQ23" s="20">
        <v>1</v>
      </c>
      <c r="AR23" s="20">
        <v>1</v>
      </c>
      <c r="AS23" s="27">
        <v>13</v>
      </c>
      <c r="AT23" s="20">
        <v>21</v>
      </c>
      <c r="AU23" s="20">
        <v>51</v>
      </c>
      <c r="AV23" s="20">
        <v>5</v>
      </c>
      <c r="AW23" s="20">
        <v>9</v>
      </c>
      <c r="AX23" s="20">
        <v>22</v>
      </c>
      <c r="AY23" s="20">
        <v>1</v>
      </c>
      <c r="AZ23" s="20">
        <v>24</v>
      </c>
      <c r="BA23" s="20">
        <v>4</v>
      </c>
      <c r="BB23" s="20">
        <v>1</v>
      </c>
      <c r="BC23" s="20">
        <v>10</v>
      </c>
      <c r="BD23" s="20">
        <v>85</v>
      </c>
      <c r="BE23" s="26">
        <v>1</v>
      </c>
      <c r="BF23" s="30">
        <v>12</v>
      </c>
      <c r="BG23" s="20">
        <v>6</v>
      </c>
      <c r="BH23" s="20">
        <v>4</v>
      </c>
      <c r="BI23" s="20">
        <v>9</v>
      </c>
      <c r="BJ23" s="26">
        <v>20</v>
      </c>
      <c r="BK23" s="26">
        <v>5</v>
      </c>
      <c r="BL23" s="26">
        <v>1</v>
      </c>
      <c r="BM23" s="39">
        <v>45</v>
      </c>
      <c r="BN23" s="26">
        <v>58</v>
      </c>
      <c r="BO23" s="26">
        <v>17</v>
      </c>
      <c r="BP23" s="26">
        <v>2</v>
      </c>
      <c r="BQ23" s="26">
        <v>11</v>
      </c>
      <c r="BR23" s="26">
        <v>6</v>
      </c>
      <c r="BS23" s="26">
        <v>61</v>
      </c>
      <c r="BT23" s="26">
        <v>10</v>
      </c>
      <c r="BU23" s="29">
        <v>3</v>
      </c>
      <c r="BV23" s="29">
        <v>3</v>
      </c>
      <c r="BW23" s="29">
        <v>33</v>
      </c>
      <c r="BX23" s="29">
        <v>3</v>
      </c>
      <c r="BY23" s="29">
        <v>75</v>
      </c>
      <c r="BZ23" s="29">
        <v>5</v>
      </c>
      <c r="CA23" s="30">
        <v>11</v>
      </c>
      <c r="CB23" s="29">
        <v>1</v>
      </c>
      <c r="CC23" s="30">
        <v>5</v>
      </c>
      <c r="CD23" s="29">
        <v>5</v>
      </c>
      <c r="CE23" s="29"/>
      <c r="CF23" s="30">
        <v>16</v>
      </c>
      <c r="CG23" s="29">
        <v>2</v>
      </c>
      <c r="CH23" s="29">
        <v>24</v>
      </c>
      <c r="CI23" s="29">
        <v>30</v>
      </c>
      <c r="CJ23" s="29">
        <v>1</v>
      </c>
      <c r="CK23" s="30">
        <v>9</v>
      </c>
      <c r="CL23" s="30">
        <v>1</v>
      </c>
      <c r="CM23" s="30">
        <v>1</v>
      </c>
      <c r="CN23" s="30">
        <v>40</v>
      </c>
      <c r="CO23" s="29">
        <v>56</v>
      </c>
      <c r="CP23" s="30">
        <v>1</v>
      </c>
      <c r="CQ23" s="29">
        <v>2</v>
      </c>
      <c r="CR23" s="29">
        <v>16</v>
      </c>
      <c r="CS23" s="29">
        <v>4</v>
      </c>
      <c r="CT23" s="29">
        <v>12</v>
      </c>
      <c r="CU23" s="29">
        <v>10</v>
      </c>
      <c r="CV23" s="29">
        <v>13</v>
      </c>
      <c r="CW23" s="29">
        <v>1</v>
      </c>
      <c r="CX23" s="29">
        <v>1</v>
      </c>
      <c r="CY23" s="30">
        <v>3</v>
      </c>
      <c r="CZ23" s="29">
        <v>21</v>
      </c>
      <c r="DA23" s="30">
        <v>35</v>
      </c>
      <c r="DB23" s="29">
        <v>24</v>
      </c>
      <c r="DC23" s="29">
        <v>32</v>
      </c>
      <c r="DD23" s="48">
        <v>18</v>
      </c>
      <c r="DE23" s="29">
        <v>3</v>
      </c>
      <c r="DF23" s="29">
        <v>19</v>
      </c>
      <c r="DG23" s="29"/>
      <c r="DH23" s="29"/>
      <c r="DI23" s="29"/>
      <c r="DJ23" s="29"/>
      <c r="DK23" s="1"/>
      <c r="DM23" s="1"/>
      <c r="DN23" s="1"/>
      <c r="DP23" s="1"/>
      <c r="DQ23" s="1"/>
      <c r="DR23" s="1"/>
      <c r="DT23" s="2" t="s">
        <v>6</v>
      </c>
      <c r="DU23" s="11">
        <f t="shared" si="6"/>
        <v>106</v>
      </c>
      <c r="DV23" s="2">
        <f t="shared" si="7"/>
        <v>4</v>
      </c>
      <c r="DW23" s="2">
        <f t="shared" si="8"/>
        <v>8</v>
      </c>
      <c r="DX23" s="2">
        <f t="shared" si="9"/>
        <v>6</v>
      </c>
      <c r="DY23" s="1">
        <f t="shared" si="10"/>
        <v>18</v>
      </c>
      <c r="DZ23" s="15">
        <f t="shared" si="11"/>
        <v>0.16981132075471697</v>
      </c>
    </row>
    <row r="24" spans="1:130" ht="13.8">
      <c r="A24" s="2" t="s">
        <v>7</v>
      </c>
      <c r="B24" s="20">
        <v>1</v>
      </c>
      <c r="C24" s="20">
        <v>21</v>
      </c>
      <c r="D24" s="20">
        <v>3</v>
      </c>
      <c r="E24" s="26">
        <v>2</v>
      </c>
      <c r="F24" s="27">
        <v>1</v>
      </c>
      <c r="G24" s="20">
        <v>3</v>
      </c>
      <c r="H24" s="20">
        <v>23</v>
      </c>
      <c r="I24" s="20">
        <v>2</v>
      </c>
      <c r="J24" s="20">
        <v>2</v>
      </c>
      <c r="K24" s="20">
        <v>5</v>
      </c>
      <c r="L24" s="20">
        <v>19</v>
      </c>
      <c r="M24" s="20">
        <v>2</v>
      </c>
      <c r="N24" s="20">
        <v>14</v>
      </c>
      <c r="O24" s="20"/>
      <c r="P24" s="20"/>
      <c r="Q24" s="20">
        <v>1</v>
      </c>
      <c r="R24" s="20">
        <v>40</v>
      </c>
      <c r="S24" s="20">
        <v>14</v>
      </c>
      <c r="T24" s="20">
        <v>3</v>
      </c>
      <c r="U24" s="20">
        <v>1</v>
      </c>
      <c r="V24" s="20">
        <v>1</v>
      </c>
      <c r="W24" s="20">
        <v>2</v>
      </c>
      <c r="X24" s="20">
        <v>3</v>
      </c>
      <c r="Y24" s="20">
        <v>8</v>
      </c>
      <c r="Z24" s="20">
        <v>2</v>
      </c>
      <c r="AA24" s="20">
        <v>11</v>
      </c>
      <c r="AB24" s="20">
        <v>10</v>
      </c>
      <c r="AC24" s="20">
        <v>22</v>
      </c>
      <c r="AD24" s="20">
        <v>4</v>
      </c>
      <c r="AE24" s="20">
        <v>2</v>
      </c>
      <c r="AF24" s="27">
        <v>1</v>
      </c>
      <c r="AG24" s="20">
        <v>31</v>
      </c>
      <c r="AH24" s="20">
        <v>13</v>
      </c>
      <c r="AI24" s="26">
        <v>3</v>
      </c>
      <c r="AJ24" s="20">
        <v>5</v>
      </c>
      <c r="AK24" s="20">
        <v>29</v>
      </c>
      <c r="AL24" s="20">
        <v>32</v>
      </c>
      <c r="AM24" s="20">
        <v>5</v>
      </c>
      <c r="AN24" s="20">
        <v>7</v>
      </c>
      <c r="AO24" s="20">
        <v>1</v>
      </c>
      <c r="AP24" s="27">
        <v>1</v>
      </c>
      <c r="AQ24" s="20">
        <v>1</v>
      </c>
      <c r="AR24" s="20">
        <v>2</v>
      </c>
      <c r="AS24" s="27">
        <v>8</v>
      </c>
      <c r="AT24" s="20">
        <v>19</v>
      </c>
      <c r="AU24" s="20">
        <v>15</v>
      </c>
      <c r="AV24" s="20">
        <v>57</v>
      </c>
      <c r="AW24" s="20">
        <v>5</v>
      </c>
      <c r="AX24" s="20">
        <v>3</v>
      </c>
      <c r="AY24" s="20">
        <v>2</v>
      </c>
      <c r="AZ24" s="20">
        <v>12</v>
      </c>
      <c r="BA24" s="20">
        <v>10</v>
      </c>
      <c r="BB24" s="20">
        <v>3</v>
      </c>
      <c r="BC24" s="20">
        <v>4</v>
      </c>
      <c r="BD24" s="20">
        <v>15</v>
      </c>
      <c r="BE24" s="20">
        <v>5</v>
      </c>
      <c r="BF24" s="30">
        <v>3</v>
      </c>
      <c r="BG24" s="20">
        <v>15</v>
      </c>
      <c r="BH24" s="26">
        <v>8</v>
      </c>
      <c r="BI24" s="20">
        <v>24</v>
      </c>
      <c r="BJ24" s="20">
        <v>26</v>
      </c>
      <c r="BK24" s="20">
        <v>5</v>
      </c>
      <c r="BL24" s="20">
        <v>2</v>
      </c>
      <c r="BM24" s="27">
        <v>20</v>
      </c>
      <c r="BN24" s="20">
        <v>21</v>
      </c>
      <c r="BO24" s="20">
        <v>2</v>
      </c>
      <c r="BP24" s="20">
        <v>8</v>
      </c>
      <c r="BQ24" s="20">
        <v>1</v>
      </c>
      <c r="BR24" s="20">
        <v>15</v>
      </c>
      <c r="BS24" s="20">
        <v>1</v>
      </c>
      <c r="BT24" s="20">
        <v>5</v>
      </c>
      <c r="BU24" s="29">
        <v>18</v>
      </c>
      <c r="BV24" s="30">
        <v>28</v>
      </c>
      <c r="BW24" s="29">
        <v>9</v>
      </c>
      <c r="BX24" s="29">
        <v>5</v>
      </c>
      <c r="BY24" s="30">
        <v>3</v>
      </c>
      <c r="BZ24" s="29">
        <v>6</v>
      </c>
      <c r="CA24" s="30">
        <v>2</v>
      </c>
      <c r="CB24" s="29">
        <v>21</v>
      </c>
      <c r="CC24" s="30">
        <v>15</v>
      </c>
      <c r="CD24" s="30">
        <v>9</v>
      </c>
      <c r="CE24" s="29"/>
      <c r="CF24" s="29">
        <v>1</v>
      </c>
      <c r="CG24" s="29">
        <v>34</v>
      </c>
      <c r="CH24" s="29">
        <v>1</v>
      </c>
      <c r="CI24" s="30">
        <v>23</v>
      </c>
      <c r="CJ24" s="29">
        <v>4</v>
      </c>
      <c r="CK24" s="29">
        <v>4</v>
      </c>
      <c r="CL24" s="29">
        <v>18</v>
      </c>
      <c r="CM24" s="29">
        <v>22</v>
      </c>
      <c r="CN24" s="29">
        <v>7</v>
      </c>
      <c r="CO24" s="30">
        <v>5</v>
      </c>
      <c r="CP24" s="29">
        <v>22</v>
      </c>
      <c r="CQ24" s="30">
        <v>11</v>
      </c>
      <c r="CR24" s="30">
        <v>3</v>
      </c>
      <c r="CS24" s="29">
        <v>5</v>
      </c>
      <c r="CT24" s="29">
        <v>1</v>
      </c>
      <c r="CU24" s="30">
        <v>16</v>
      </c>
      <c r="CV24" s="29">
        <v>14</v>
      </c>
      <c r="CW24" s="29">
        <v>30</v>
      </c>
      <c r="CX24" s="29">
        <v>1</v>
      </c>
      <c r="CY24" s="29">
        <v>3</v>
      </c>
      <c r="CZ24" s="29">
        <v>1</v>
      </c>
      <c r="DA24" s="29">
        <v>5</v>
      </c>
      <c r="DB24" s="29">
        <v>4</v>
      </c>
      <c r="DC24" s="30">
        <v>1</v>
      </c>
      <c r="DD24" s="48">
        <v>1</v>
      </c>
      <c r="DE24" s="29">
        <v>2</v>
      </c>
      <c r="DF24" s="29">
        <v>41</v>
      </c>
      <c r="DG24" s="29"/>
      <c r="DH24" s="29"/>
      <c r="DI24" s="29"/>
      <c r="DJ24" s="29"/>
      <c r="DK24" s="1"/>
      <c r="DM24" s="1"/>
      <c r="DN24" s="1"/>
      <c r="DP24" s="1"/>
      <c r="DQ24" s="1"/>
      <c r="DR24" s="1"/>
      <c r="DT24" s="2" t="s">
        <v>7</v>
      </c>
      <c r="DU24" s="11">
        <f t="shared" si="6"/>
        <v>106</v>
      </c>
      <c r="DV24" s="2">
        <f t="shared" si="7"/>
        <v>13</v>
      </c>
      <c r="DW24" s="2">
        <f t="shared" si="8"/>
        <v>11</v>
      </c>
      <c r="DX24" s="2">
        <f t="shared" si="9"/>
        <v>5</v>
      </c>
      <c r="DY24" s="1">
        <f t="shared" si="10"/>
        <v>29</v>
      </c>
      <c r="DZ24" s="15">
        <f t="shared" si="11"/>
        <v>0.27358490566037735</v>
      </c>
    </row>
    <row r="25" spans="1:130" ht="13.8">
      <c r="A25" s="2" t="s">
        <v>8</v>
      </c>
      <c r="B25" s="20">
        <v>13</v>
      </c>
      <c r="C25" s="20">
        <v>21</v>
      </c>
      <c r="D25" s="20">
        <v>12</v>
      </c>
      <c r="E25" s="26">
        <v>2</v>
      </c>
      <c r="F25" s="27">
        <v>9</v>
      </c>
      <c r="G25" s="20">
        <v>6</v>
      </c>
      <c r="H25" s="20">
        <v>10</v>
      </c>
      <c r="I25" s="36">
        <v>5</v>
      </c>
      <c r="J25" s="20">
        <v>7</v>
      </c>
      <c r="K25" s="20">
        <v>12</v>
      </c>
      <c r="L25" s="26">
        <v>8</v>
      </c>
      <c r="M25" s="20">
        <v>1</v>
      </c>
      <c r="N25" s="20">
        <v>1</v>
      </c>
      <c r="O25" s="20"/>
      <c r="P25" s="20"/>
      <c r="Q25" s="20">
        <v>7</v>
      </c>
      <c r="R25" s="20">
        <v>4</v>
      </c>
      <c r="S25" s="20">
        <v>3</v>
      </c>
      <c r="T25" s="20">
        <v>4</v>
      </c>
      <c r="U25" s="20">
        <v>3</v>
      </c>
      <c r="V25" s="20">
        <v>6</v>
      </c>
      <c r="W25" s="20">
        <v>2</v>
      </c>
      <c r="X25" s="20">
        <v>10</v>
      </c>
      <c r="Y25" s="20">
        <v>3</v>
      </c>
      <c r="Z25" s="20">
        <v>4</v>
      </c>
      <c r="AA25" s="20">
        <v>2</v>
      </c>
      <c r="AB25" s="20">
        <v>8</v>
      </c>
      <c r="AC25" s="26">
        <v>1</v>
      </c>
      <c r="AD25" s="20">
        <v>9</v>
      </c>
      <c r="AE25" s="20">
        <v>2</v>
      </c>
      <c r="AF25" s="27">
        <v>16</v>
      </c>
      <c r="AG25" s="20">
        <v>6</v>
      </c>
      <c r="AH25" s="20">
        <v>4</v>
      </c>
      <c r="AI25" s="20">
        <v>2</v>
      </c>
      <c r="AJ25" s="20">
        <v>6</v>
      </c>
      <c r="AK25" s="20">
        <v>7</v>
      </c>
      <c r="AL25" s="20">
        <v>8</v>
      </c>
      <c r="AM25" s="20">
        <v>10</v>
      </c>
      <c r="AN25" s="20">
        <v>5</v>
      </c>
      <c r="AO25" s="20">
        <v>16</v>
      </c>
      <c r="AP25" s="27">
        <v>18</v>
      </c>
      <c r="AQ25" s="20">
        <v>7</v>
      </c>
      <c r="AR25" s="20">
        <v>6</v>
      </c>
      <c r="AS25" s="27">
        <v>10</v>
      </c>
      <c r="AT25" s="20">
        <v>20</v>
      </c>
      <c r="AU25" s="25">
        <v>7</v>
      </c>
      <c r="AV25" s="20">
        <v>1</v>
      </c>
      <c r="AW25" s="20">
        <v>6</v>
      </c>
      <c r="AX25" s="20">
        <v>5</v>
      </c>
      <c r="AY25" s="20">
        <v>3</v>
      </c>
      <c r="AZ25" s="20">
        <v>1</v>
      </c>
      <c r="BA25" s="20">
        <v>24</v>
      </c>
      <c r="BB25" s="20">
        <v>21</v>
      </c>
      <c r="BC25" s="20">
        <v>4</v>
      </c>
      <c r="BD25" s="20">
        <v>1</v>
      </c>
      <c r="BE25" s="20">
        <v>2</v>
      </c>
      <c r="BF25" s="30">
        <v>20</v>
      </c>
      <c r="BG25" s="20">
        <v>22</v>
      </c>
      <c r="BH25" s="20">
        <v>6</v>
      </c>
      <c r="BI25" s="20">
        <v>1</v>
      </c>
      <c r="BJ25" s="20">
        <v>3</v>
      </c>
      <c r="BK25" s="20">
        <v>25</v>
      </c>
      <c r="BL25" s="20">
        <v>2</v>
      </c>
      <c r="BM25" s="27">
        <v>1</v>
      </c>
      <c r="BN25" s="20">
        <v>1</v>
      </c>
      <c r="BO25" s="20">
        <v>61</v>
      </c>
      <c r="BP25" s="20">
        <v>6</v>
      </c>
      <c r="BQ25" s="20">
        <v>6</v>
      </c>
      <c r="BR25" s="20">
        <v>66</v>
      </c>
      <c r="BS25" s="20">
        <v>6</v>
      </c>
      <c r="BT25" s="20">
        <v>1</v>
      </c>
      <c r="BU25" s="29">
        <v>11</v>
      </c>
      <c r="BV25" s="29">
        <v>23</v>
      </c>
      <c r="BW25" s="29">
        <v>1</v>
      </c>
      <c r="BX25" s="29">
        <v>4</v>
      </c>
      <c r="BY25" s="30">
        <v>1</v>
      </c>
      <c r="BZ25" s="29">
        <v>14</v>
      </c>
      <c r="CA25" s="29">
        <v>16</v>
      </c>
      <c r="CB25" s="29">
        <v>7</v>
      </c>
      <c r="CC25" s="29">
        <v>2</v>
      </c>
      <c r="CD25" s="29">
        <v>27</v>
      </c>
      <c r="CE25" s="29"/>
      <c r="CF25" s="29">
        <v>1</v>
      </c>
      <c r="CG25" s="29">
        <v>20</v>
      </c>
      <c r="CH25" s="29">
        <v>2</v>
      </c>
      <c r="CI25" s="29">
        <v>3</v>
      </c>
      <c r="CJ25" s="30">
        <v>1</v>
      </c>
      <c r="CK25" s="30">
        <v>2</v>
      </c>
      <c r="CL25" s="29">
        <v>60</v>
      </c>
      <c r="CM25" s="29">
        <v>2</v>
      </c>
      <c r="CN25" s="29">
        <v>1</v>
      </c>
      <c r="CO25" s="30">
        <v>10</v>
      </c>
      <c r="CP25" s="29">
        <v>2</v>
      </c>
      <c r="CQ25" s="29">
        <v>1</v>
      </c>
      <c r="CR25" s="29">
        <v>14</v>
      </c>
      <c r="CS25" s="29">
        <v>9</v>
      </c>
      <c r="CT25" s="29">
        <v>1</v>
      </c>
      <c r="CU25" s="29">
        <v>7</v>
      </c>
      <c r="CV25" s="29">
        <v>4</v>
      </c>
      <c r="CW25" s="30">
        <v>2</v>
      </c>
      <c r="CX25" s="30">
        <v>4</v>
      </c>
      <c r="CY25" s="29">
        <v>1</v>
      </c>
      <c r="CZ25" s="29">
        <v>4</v>
      </c>
      <c r="DA25" s="29">
        <v>7</v>
      </c>
      <c r="DB25" s="29">
        <v>7</v>
      </c>
      <c r="DC25" s="29">
        <v>9</v>
      </c>
      <c r="DD25" s="48">
        <v>1</v>
      </c>
      <c r="DE25" s="29">
        <v>43</v>
      </c>
      <c r="DF25" s="29">
        <v>35</v>
      </c>
      <c r="DG25" s="29"/>
      <c r="DH25" s="29"/>
      <c r="DI25" s="29"/>
      <c r="DJ25" s="29"/>
      <c r="DK25" s="1"/>
      <c r="DM25" s="1"/>
      <c r="DN25" s="1"/>
      <c r="DP25" s="1"/>
      <c r="DQ25" s="1"/>
      <c r="DR25" s="1"/>
      <c r="DT25" s="2" t="s">
        <v>8</v>
      </c>
      <c r="DU25" s="11">
        <f t="shared" si="6"/>
        <v>106</v>
      </c>
      <c r="DV25" s="2">
        <f t="shared" si="7"/>
        <v>13</v>
      </c>
      <c r="DW25" s="2">
        <f t="shared" si="8"/>
        <v>6</v>
      </c>
      <c r="DX25" s="2">
        <f t="shared" si="9"/>
        <v>9</v>
      </c>
      <c r="DY25" s="1">
        <f t="shared" si="10"/>
        <v>28</v>
      </c>
      <c r="DZ25" s="15">
        <f t="shared" si="11"/>
        <v>0.26415094339622641</v>
      </c>
    </row>
    <row r="26" spans="1:130" ht="13.8">
      <c r="A26" s="2" t="s">
        <v>9</v>
      </c>
      <c r="B26" s="20">
        <v>3</v>
      </c>
      <c r="C26" s="20">
        <v>2</v>
      </c>
      <c r="D26" s="20">
        <v>10</v>
      </c>
      <c r="E26" s="26">
        <v>30</v>
      </c>
      <c r="F26" s="27">
        <v>9</v>
      </c>
      <c r="G26" s="20">
        <v>6</v>
      </c>
      <c r="H26" s="20">
        <v>33</v>
      </c>
      <c r="I26" s="26">
        <v>16</v>
      </c>
      <c r="J26" s="20">
        <v>7</v>
      </c>
      <c r="K26" s="20">
        <v>3</v>
      </c>
      <c r="L26" s="20">
        <v>1</v>
      </c>
      <c r="M26" s="20">
        <v>3</v>
      </c>
      <c r="N26" s="20">
        <v>1</v>
      </c>
      <c r="O26" s="20"/>
      <c r="P26" s="20"/>
      <c r="Q26" s="20">
        <v>27</v>
      </c>
      <c r="R26" s="20">
        <v>2</v>
      </c>
      <c r="S26" s="20">
        <v>3</v>
      </c>
      <c r="T26" s="20">
        <v>5</v>
      </c>
      <c r="U26" s="20">
        <v>11</v>
      </c>
      <c r="V26" s="20">
        <v>1</v>
      </c>
      <c r="W26" s="20">
        <v>9</v>
      </c>
      <c r="X26" s="20">
        <v>4</v>
      </c>
      <c r="Y26" s="20">
        <v>2</v>
      </c>
      <c r="Z26" s="20">
        <v>22</v>
      </c>
      <c r="AA26" s="20">
        <v>33</v>
      </c>
      <c r="AB26" s="20">
        <v>16</v>
      </c>
      <c r="AC26" s="20">
        <v>17</v>
      </c>
      <c r="AD26" s="20">
        <v>1</v>
      </c>
      <c r="AE26" s="20">
        <v>1</v>
      </c>
      <c r="AF26" s="27">
        <v>27</v>
      </c>
      <c r="AG26" s="20">
        <v>5</v>
      </c>
      <c r="AH26" s="20">
        <v>10</v>
      </c>
      <c r="AI26" s="20">
        <v>21</v>
      </c>
      <c r="AJ26" s="20">
        <v>33</v>
      </c>
      <c r="AK26" s="25">
        <v>1</v>
      </c>
      <c r="AL26" s="20">
        <v>41</v>
      </c>
      <c r="AM26" s="20">
        <v>1</v>
      </c>
      <c r="AN26" s="20">
        <v>4</v>
      </c>
      <c r="AO26" s="20">
        <v>11</v>
      </c>
      <c r="AP26" s="27">
        <v>7</v>
      </c>
      <c r="AQ26" s="20">
        <v>21</v>
      </c>
      <c r="AR26" s="20">
        <v>3</v>
      </c>
      <c r="AS26" s="27">
        <v>12</v>
      </c>
      <c r="AT26" s="20">
        <v>2</v>
      </c>
      <c r="AU26" s="26">
        <v>1</v>
      </c>
      <c r="AV26" s="20">
        <v>5</v>
      </c>
      <c r="AW26" s="20">
        <v>4</v>
      </c>
      <c r="AX26" s="20">
        <v>2</v>
      </c>
      <c r="AY26" s="20">
        <v>17</v>
      </c>
      <c r="AZ26" s="25">
        <v>17</v>
      </c>
      <c r="BA26" s="25">
        <v>32</v>
      </c>
      <c r="BB26" s="25">
        <v>5</v>
      </c>
      <c r="BC26" s="25">
        <v>1</v>
      </c>
      <c r="BD26" s="25">
        <v>5</v>
      </c>
      <c r="BE26" s="20">
        <v>38</v>
      </c>
      <c r="BF26" s="30">
        <v>2</v>
      </c>
      <c r="BG26" s="20">
        <v>13</v>
      </c>
      <c r="BH26" s="20">
        <v>13</v>
      </c>
      <c r="BI26" s="20">
        <v>10</v>
      </c>
      <c r="BJ26" s="20">
        <v>1</v>
      </c>
      <c r="BK26" s="20">
        <v>21</v>
      </c>
      <c r="BL26" s="20">
        <v>60</v>
      </c>
      <c r="BM26" s="27">
        <v>1</v>
      </c>
      <c r="BN26" s="20">
        <v>14</v>
      </c>
      <c r="BO26" s="20">
        <v>8</v>
      </c>
      <c r="BP26" s="20">
        <v>17</v>
      </c>
      <c r="BQ26" s="20">
        <v>6</v>
      </c>
      <c r="BR26" s="20">
        <v>1</v>
      </c>
      <c r="BS26" s="20">
        <v>1</v>
      </c>
      <c r="BT26" s="20">
        <v>3</v>
      </c>
      <c r="BU26" s="29">
        <v>13</v>
      </c>
      <c r="BV26" s="30">
        <v>6</v>
      </c>
      <c r="BW26" s="29">
        <v>3</v>
      </c>
      <c r="BX26" s="29">
        <v>20</v>
      </c>
      <c r="BY26" s="29">
        <v>43</v>
      </c>
      <c r="BZ26" s="29">
        <v>2</v>
      </c>
      <c r="CA26" s="29">
        <v>10</v>
      </c>
      <c r="CB26" s="29">
        <v>12</v>
      </c>
      <c r="CC26" s="29">
        <v>1</v>
      </c>
      <c r="CD26" s="29">
        <v>22</v>
      </c>
      <c r="CE26" s="29"/>
      <c r="CF26" s="29">
        <v>1</v>
      </c>
      <c r="CG26" s="30">
        <v>21</v>
      </c>
      <c r="CH26" s="29">
        <v>7</v>
      </c>
      <c r="CI26" s="29">
        <v>1</v>
      </c>
      <c r="CJ26" s="30">
        <v>13</v>
      </c>
      <c r="CK26" s="30">
        <v>1</v>
      </c>
      <c r="CL26" s="29">
        <v>2</v>
      </c>
      <c r="CM26" s="29">
        <v>7</v>
      </c>
      <c r="CN26" s="29">
        <v>5</v>
      </c>
      <c r="CO26" s="30">
        <v>8</v>
      </c>
      <c r="CP26" s="29">
        <v>9</v>
      </c>
      <c r="CQ26" s="30">
        <v>3</v>
      </c>
      <c r="CR26" s="29">
        <v>1</v>
      </c>
      <c r="CS26" s="30">
        <v>1</v>
      </c>
      <c r="CT26" s="30">
        <v>2</v>
      </c>
      <c r="CU26" s="30">
        <v>13</v>
      </c>
      <c r="CV26" s="29">
        <v>7</v>
      </c>
      <c r="CW26" s="29">
        <v>1</v>
      </c>
      <c r="CX26" s="29">
        <v>3</v>
      </c>
      <c r="CY26" s="29">
        <v>24</v>
      </c>
      <c r="CZ26" s="30">
        <v>5</v>
      </c>
      <c r="DA26" s="29">
        <v>8</v>
      </c>
      <c r="DB26" s="29">
        <v>39</v>
      </c>
      <c r="DC26" s="29">
        <v>9</v>
      </c>
      <c r="DD26" s="48">
        <v>47</v>
      </c>
      <c r="DE26" s="29">
        <v>23</v>
      </c>
      <c r="DF26" s="29">
        <v>1</v>
      </c>
      <c r="DG26" s="29"/>
      <c r="DH26" s="29"/>
      <c r="DI26" s="29"/>
      <c r="DJ26" s="29"/>
      <c r="DK26" s="1"/>
      <c r="DM26" s="1"/>
      <c r="DN26" s="1"/>
      <c r="DP26" s="1"/>
      <c r="DQ26" s="1"/>
      <c r="DR26" s="1"/>
      <c r="DT26" s="2" t="s">
        <v>9</v>
      </c>
      <c r="DU26" s="11">
        <f t="shared" si="6"/>
        <v>106</v>
      </c>
      <c r="DV26" s="2">
        <f t="shared" si="7"/>
        <v>9</v>
      </c>
      <c r="DW26" s="2">
        <f t="shared" si="8"/>
        <v>9</v>
      </c>
      <c r="DX26" s="2">
        <f t="shared" si="9"/>
        <v>3</v>
      </c>
      <c r="DY26" s="1">
        <f t="shared" si="10"/>
        <v>21</v>
      </c>
      <c r="DZ26" s="15">
        <f t="shared" si="11"/>
        <v>0.19811320754716982</v>
      </c>
    </row>
    <row r="27" spans="1:130" ht="13.8">
      <c r="A27" s="2" t="s">
        <v>10</v>
      </c>
      <c r="B27" s="20">
        <v>5</v>
      </c>
      <c r="C27" s="20">
        <v>18</v>
      </c>
      <c r="D27" s="20">
        <v>12</v>
      </c>
      <c r="E27" s="20">
        <v>4</v>
      </c>
      <c r="F27" s="27">
        <v>9</v>
      </c>
      <c r="G27" s="20">
        <v>2</v>
      </c>
      <c r="H27" s="20">
        <v>22</v>
      </c>
      <c r="I27" s="26">
        <v>3</v>
      </c>
      <c r="J27" s="20">
        <v>8</v>
      </c>
      <c r="K27" s="20">
        <v>55</v>
      </c>
      <c r="L27" s="20">
        <v>6</v>
      </c>
      <c r="M27" s="20">
        <v>11</v>
      </c>
      <c r="N27" s="20">
        <v>11</v>
      </c>
      <c r="O27" s="20"/>
      <c r="P27" s="20"/>
      <c r="Q27" s="20">
        <v>1</v>
      </c>
      <c r="R27" s="20">
        <v>7</v>
      </c>
      <c r="S27" s="20">
        <v>1</v>
      </c>
      <c r="T27" s="20">
        <v>11</v>
      </c>
      <c r="U27" s="26">
        <v>2</v>
      </c>
      <c r="V27" s="26">
        <v>9</v>
      </c>
      <c r="W27" s="20">
        <v>29</v>
      </c>
      <c r="X27" s="20">
        <v>15</v>
      </c>
      <c r="Y27" s="20">
        <v>30</v>
      </c>
      <c r="Z27" s="20">
        <v>6</v>
      </c>
      <c r="AA27" s="20">
        <v>1</v>
      </c>
      <c r="AB27" s="20">
        <v>1</v>
      </c>
      <c r="AC27" s="20">
        <v>16</v>
      </c>
      <c r="AD27" s="20">
        <v>12</v>
      </c>
      <c r="AE27" s="20">
        <v>35</v>
      </c>
      <c r="AF27" s="27">
        <v>1</v>
      </c>
      <c r="AG27" s="20">
        <v>3</v>
      </c>
      <c r="AH27" s="20">
        <v>2</v>
      </c>
      <c r="AI27" s="20">
        <v>14</v>
      </c>
      <c r="AJ27" s="20">
        <v>5</v>
      </c>
      <c r="AK27" s="20">
        <v>5</v>
      </c>
      <c r="AL27" s="20">
        <v>1</v>
      </c>
      <c r="AM27" s="20">
        <v>58</v>
      </c>
      <c r="AN27" s="20">
        <v>79</v>
      </c>
      <c r="AO27" s="20">
        <v>21</v>
      </c>
      <c r="AP27" s="27">
        <v>15</v>
      </c>
      <c r="AQ27" s="20">
        <v>13</v>
      </c>
      <c r="AR27" s="20">
        <v>19</v>
      </c>
      <c r="AS27" s="37">
        <v>36</v>
      </c>
      <c r="AT27" s="20">
        <v>3</v>
      </c>
      <c r="AU27" s="20">
        <v>2</v>
      </c>
      <c r="AV27" s="20">
        <v>7</v>
      </c>
      <c r="AW27" s="25">
        <v>2</v>
      </c>
      <c r="AX27" s="20">
        <v>53</v>
      </c>
      <c r="AY27" s="20">
        <v>50</v>
      </c>
      <c r="AZ27" s="20">
        <v>11</v>
      </c>
      <c r="BA27" s="20">
        <v>7</v>
      </c>
      <c r="BB27" s="20">
        <v>44</v>
      </c>
      <c r="BC27" s="20">
        <v>1</v>
      </c>
      <c r="BD27" s="20">
        <v>33</v>
      </c>
      <c r="BE27" s="20">
        <v>5</v>
      </c>
      <c r="BF27" s="30">
        <v>11</v>
      </c>
      <c r="BG27" s="20">
        <v>2</v>
      </c>
      <c r="BH27" s="20">
        <v>13</v>
      </c>
      <c r="BI27" s="20">
        <v>5</v>
      </c>
      <c r="BJ27" s="20">
        <v>7</v>
      </c>
      <c r="BK27" s="20">
        <v>1</v>
      </c>
      <c r="BL27" s="20">
        <v>10</v>
      </c>
      <c r="BM27" s="27">
        <v>22</v>
      </c>
      <c r="BN27" s="20">
        <v>2</v>
      </c>
      <c r="BO27" s="20">
        <v>7</v>
      </c>
      <c r="BP27" s="20">
        <v>17</v>
      </c>
      <c r="BQ27" s="20">
        <v>1</v>
      </c>
      <c r="BR27" s="20">
        <v>16</v>
      </c>
      <c r="BS27" s="20">
        <v>1</v>
      </c>
      <c r="BT27" s="20">
        <v>5</v>
      </c>
      <c r="BU27" s="29">
        <v>25</v>
      </c>
      <c r="BV27" s="29">
        <v>56</v>
      </c>
      <c r="BW27" s="29">
        <v>69</v>
      </c>
      <c r="BX27" s="30">
        <v>1</v>
      </c>
      <c r="BY27" s="29">
        <v>7</v>
      </c>
      <c r="BZ27" s="29">
        <v>10</v>
      </c>
      <c r="CA27" s="29">
        <v>30</v>
      </c>
      <c r="CB27" s="29">
        <v>19</v>
      </c>
      <c r="CC27" s="29">
        <v>3</v>
      </c>
      <c r="CD27" s="30">
        <v>16</v>
      </c>
      <c r="CE27" s="30"/>
      <c r="CF27" s="30">
        <v>3</v>
      </c>
      <c r="CG27" s="29">
        <v>6</v>
      </c>
      <c r="CH27" s="29">
        <v>34</v>
      </c>
      <c r="CI27" s="29">
        <v>7</v>
      </c>
      <c r="CJ27" s="30">
        <v>25</v>
      </c>
      <c r="CK27" s="29">
        <v>4</v>
      </c>
      <c r="CL27" s="29">
        <v>7</v>
      </c>
      <c r="CM27" s="29">
        <v>6</v>
      </c>
      <c r="CN27" s="29">
        <v>1</v>
      </c>
      <c r="CO27" s="29">
        <v>2</v>
      </c>
      <c r="CP27" s="30">
        <v>3</v>
      </c>
      <c r="CQ27" s="29">
        <v>2</v>
      </c>
      <c r="CR27" s="29">
        <v>6</v>
      </c>
      <c r="CS27" s="29">
        <v>23</v>
      </c>
      <c r="CT27" s="29">
        <v>1</v>
      </c>
      <c r="CU27" s="29">
        <v>16</v>
      </c>
      <c r="CV27" s="29">
        <v>4</v>
      </c>
      <c r="CW27" s="30">
        <v>7</v>
      </c>
      <c r="CX27" s="29">
        <v>4</v>
      </c>
      <c r="CY27" s="29">
        <v>23</v>
      </c>
      <c r="CZ27" s="30">
        <v>27</v>
      </c>
      <c r="DA27" s="30">
        <v>1</v>
      </c>
      <c r="DB27" s="29">
        <v>24</v>
      </c>
      <c r="DC27" s="29">
        <v>21</v>
      </c>
      <c r="DD27" s="48">
        <v>36</v>
      </c>
      <c r="DE27" s="29">
        <v>11</v>
      </c>
      <c r="DF27" s="29">
        <v>12</v>
      </c>
      <c r="DG27" s="29"/>
      <c r="DH27" s="29"/>
      <c r="DI27" s="29"/>
      <c r="DJ27" s="30"/>
      <c r="DK27" s="1"/>
      <c r="DM27" s="1"/>
      <c r="DN27" s="1"/>
      <c r="DP27" s="1"/>
      <c r="DQ27" s="1"/>
      <c r="DR27" s="1"/>
      <c r="DT27" s="2" t="s">
        <v>10</v>
      </c>
      <c r="DU27" s="11">
        <f t="shared" si="6"/>
        <v>106</v>
      </c>
      <c r="DV27" s="2">
        <f t="shared" si="7"/>
        <v>9</v>
      </c>
      <c r="DW27" s="2">
        <f t="shared" si="8"/>
        <v>6</v>
      </c>
      <c r="DX27" s="2">
        <f t="shared" si="9"/>
        <v>4</v>
      </c>
      <c r="DY27" s="1">
        <f t="shared" si="10"/>
        <v>19</v>
      </c>
      <c r="DZ27" s="15">
        <f t="shared" si="11"/>
        <v>0.17924528301886791</v>
      </c>
    </row>
    <row r="28" spans="1:130" ht="13.8">
      <c r="A28" s="2" t="s">
        <v>11</v>
      </c>
      <c r="B28" s="20">
        <v>27</v>
      </c>
      <c r="C28" s="20">
        <v>15</v>
      </c>
      <c r="D28" s="20">
        <v>15</v>
      </c>
      <c r="E28" s="20">
        <v>2</v>
      </c>
      <c r="F28" s="27">
        <v>8</v>
      </c>
      <c r="G28" s="20">
        <v>14</v>
      </c>
      <c r="H28" s="20">
        <v>58</v>
      </c>
      <c r="I28" s="20">
        <v>23</v>
      </c>
      <c r="J28" s="20">
        <v>21</v>
      </c>
      <c r="K28" s="20">
        <v>2</v>
      </c>
      <c r="L28" s="20">
        <v>4</v>
      </c>
      <c r="M28" s="20">
        <v>9</v>
      </c>
      <c r="N28" s="20">
        <v>6</v>
      </c>
      <c r="O28" s="20"/>
      <c r="P28" s="20"/>
      <c r="Q28" s="20">
        <v>5</v>
      </c>
      <c r="R28" s="20">
        <v>26</v>
      </c>
      <c r="S28" s="20">
        <v>2</v>
      </c>
      <c r="T28" s="20">
        <v>70</v>
      </c>
      <c r="U28" s="20">
        <v>1</v>
      </c>
      <c r="V28" s="20">
        <v>17</v>
      </c>
      <c r="W28" s="20">
        <v>21</v>
      </c>
      <c r="X28" s="20">
        <v>31</v>
      </c>
      <c r="Y28" s="20">
        <v>7</v>
      </c>
      <c r="Z28" s="20">
        <v>16</v>
      </c>
      <c r="AA28" s="20">
        <v>8</v>
      </c>
      <c r="AB28" s="20">
        <v>1</v>
      </c>
      <c r="AC28" s="26">
        <v>5</v>
      </c>
      <c r="AD28" s="20">
        <v>3</v>
      </c>
      <c r="AE28" s="20">
        <v>8</v>
      </c>
      <c r="AF28" s="27">
        <v>9</v>
      </c>
      <c r="AG28" s="20">
        <v>13</v>
      </c>
      <c r="AH28" s="20">
        <v>1</v>
      </c>
      <c r="AI28" s="20">
        <v>5</v>
      </c>
      <c r="AJ28" s="20">
        <v>54</v>
      </c>
      <c r="AK28" s="20">
        <v>18</v>
      </c>
      <c r="AL28" s="20">
        <v>28</v>
      </c>
      <c r="AM28" s="20">
        <v>10</v>
      </c>
      <c r="AN28" s="20">
        <v>7</v>
      </c>
      <c r="AO28" s="20">
        <v>26</v>
      </c>
      <c r="AP28" s="27">
        <v>44</v>
      </c>
      <c r="AQ28" s="20">
        <v>1</v>
      </c>
      <c r="AR28" s="20">
        <v>16</v>
      </c>
      <c r="AS28" s="27">
        <v>9</v>
      </c>
      <c r="AT28" s="20">
        <v>8</v>
      </c>
      <c r="AU28" s="20">
        <v>12</v>
      </c>
      <c r="AV28" s="20">
        <v>7</v>
      </c>
      <c r="AW28" s="20">
        <v>1</v>
      </c>
      <c r="AX28" s="20">
        <v>1</v>
      </c>
      <c r="AY28" s="20">
        <v>6</v>
      </c>
      <c r="AZ28" s="20">
        <v>18</v>
      </c>
      <c r="BA28" s="20">
        <v>2</v>
      </c>
      <c r="BB28" s="20">
        <v>17</v>
      </c>
      <c r="BC28" s="20">
        <v>3</v>
      </c>
      <c r="BD28" s="20">
        <v>3</v>
      </c>
      <c r="BE28" s="20">
        <v>1</v>
      </c>
      <c r="BF28" s="30">
        <v>9</v>
      </c>
      <c r="BG28" s="20">
        <v>1</v>
      </c>
      <c r="BH28" s="20">
        <v>3</v>
      </c>
      <c r="BI28" s="20">
        <v>5</v>
      </c>
      <c r="BJ28" s="20">
        <v>1</v>
      </c>
      <c r="BK28" s="20">
        <v>5</v>
      </c>
      <c r="BL28" s="20">
        <v>17</v>
      </c>
      <c r="BM28" s="27">
        <v>11</v>
      </c>
      <c r="BN28" s="20">
        <v>1</v>
      </c>
      <c r="BO28" s="20">
        <v>35</v>
      </c>
      <c r="BP28" s="20">
        <v>3</v>
      </c>
      <c r="BQ28" s="20">
        <v>32</v>
      </c>
      <c r="BR28" s="20">
        <v>74</v>
      </c>
      <c r="BS28" s="20">
        <v>74</v>
      </c>
      <c r="BT28" s="20">
        <v>4</v>
      </c>
      <c r="BU28" s="29">
        <v>11</v>
      </c>
      <c r="BV28" s="29">
        <v>3</v>
      </c>
      <c r="BW28" s="29">
        <v>4</v>
      </c>
      <c r="BX28" s="29">
        <v>2</v>
      </c>
      <c r="BY28" s="29">
        <v>1</v>
      </c>
      <c r="BZ28" s="29">
        <v>12</v>
      </c>
      <c r="CA28" s="29">
        <v>4</v>
      </c>
      <c r="CB28" s="29">
        <v>1</v>
      </c>
      <c r="CC28" s="29">
        <v>1</v>
      </c>
      <c r="CD28" s="29">
        <v>8</v>
      </c>
      <c r="CE28" s="30"/>
      <c r="CF28" s="29">
        <v>3</v>
      </c>
      <c r="CG28" s="29">
        <v>4</v>
      </c>
      <c r="CH28" s="29">
        <v>1</v>
      </c>
      <c r="CI28" s="29">
        <v>1</v>
      </c>
      <c r="CJ28" s="29">
        <v>18</v>
      </c>
      <c r="CK28" s="29">
        <v>3</v>
      </c>
      <c r="CL28" s="29">
        <v>10</v>
      </c>
      <c r="CM28" s="29">
        <v>12</v>
      </c>
      <c r="CN28" s="30">
        <v>6</v>
      </c>
      <c r="CO28" s="30">
        <v>4</v>
      </c>
      <c r="CP28" s="29">
        <v>38</v>
      </c>
      <c r="CQ28" s="29">
        <v>7</v>
      </c>
      <c r="CR28" s="30">
        <v>17</v>
      </c>
      <c r="CS28" s="29">
        <v>10</v>
      </c>
      <c r="CT28" s="29">
        <v>13</v>
      </c>
      <c r="CU28" s="29">
        <v>6</v>
      </c>
      <c r="CV28" s="29">
        <v>3</v>
      </c>
      <c r="CW28" s="29">
        <v>44</v>
      </c>
      <c r="CX28" s="29">
        <v>8</v>
      </c>
      <c r="CY28" s="30">
        <v>12</v>
      </c>
      <c r="CZ28" s="30">
        <v>1</v>
      </c>
      <c r="DA28" s="29">
        <v>4</v>
      </c>
      <c r="DB28" s="29">
        <v>2</v>
      </c>
      <c r="DC28" s="29">
        <v>4</v>
      </c>
      <c r="DD28" s="48">
        <v>18</v>
      </c>
      <c r="DE28" s="29">
        <v>18</v>
      </c>
      <c r="DF28" s="29">
        <v>3</v>
      </c>
      <c r="DG28" s="29"/>
      <c r="DH28" s="29"/>
      <c r="DI28" s="29"/>
      <c r="DJ28" s="29"/>
      <c r="DK28" s="1"/>
      <c r="DM28" s="1"/>
      <c r="DN28" s="1"/>
      <c r="DP28" s="1"/>
      <c r="DQ28" s="1"/>
      <c r="DR28" s="1"/>
      <c r="DT28" s="2" t="s">
        <v>11</v>
      </c>
      <c r="DU28" s="11">
        <f t="shared" si="6"/>
        <v>106</v>
      </c>
      <c r="DV28" s="2">
        <f t="shared" si="7"/>
        <v>6</v>
      </c>
      <c r="DW28" s="2">
        <f t="shared" si="8"/>
        <v>10</v>
      </c>
      <c r="DX28" s="2">
        <f t="shared" si="9"/>
        <v>8</v>
      </c>
      <c r="DY28" s="1">
        <f>SUM(DV28:DX28)</f>
        <v>24</v>
      </c>
      <c r="DZ28" s="15">
        <f t="shared" si="11"/>
        <v>0.22641509433962265</v>
      </c>
    </row>
    <row r="29" spans="1:130" ht="13.8">
      <c r="E29" s="7" t="s">
        <v>14</v>
      </c>
      <c r="F29" s="7" t="s">
        <v>14</v>
      </c>
      <c r="G29" s="7" t="s">
        <v>14</v>
      </c>
      <c r="H29" s="7" t="s">
        <v>14</v>
      </c>
      <c r="I29" s="7" t="s">
        <v>14</v>
      </c>
      <c r="J29" s="7" t="s">
        <v>14</v>
      </c>
      <c r="M29" s="21" t="s">
        <v>18</v>
      </c>
      <c r="O29" s="20"/>
      <c r="P29" s="21" t="s">
        <v>18</v>
      </c>
      <c r="Q29" s="21" t="s">
        <v>18</v>
      </c>
      <c r="R29" s="21" t="s">
        <v>18</v>
      </c>
      <c r="S29" s="21" t="s">
        <v>18</v>
      </c>
      <c r="T29" s="21" t="s">
        <v>18</v>
      </c>
      <c r="U29" s="21" t="s">
        <v>18</v>
      </c>
      <c r="V29" s="21" t="s">
        <v>18</v>
      </c>
      <c r="W29" s="21" t="s">
        <v>14</v>
      </c>
      <c r="X29" s="21" t="s">
        <v>14</v>
      </c>
      <c r="Y29" s="21" t="s">
        <v>14</v>
      </c>
      <c r="Z29" s="21" t="s">
        <v>14</v>
      </c>
      <c r="AA29" s="21" t="s">
        <v>14</v>
      </c>
      <c r="AB29" s="21" t="s">
        <v>19</v>
      </c>
      <c r="AE29" s="21" t="s">
        <v>20</v>
      </c>
      <c r="AF29" s="21" t="s">
        <v>20</v>
      </c>
      <c r="AG29" s="21" t="s">
        <v>20</v>
      </c>
      <c r="AH29" s="21" t="s">
        <v>20</v>
      </c>
      <c r="AI29" s="21" t="s">
        <v>20</v>
      </c>
      <c r="AJ29" s="21" t="s">
        <v>20</v>
      </c>
      <c r="AK29" s="21" t="s">
        <v>23</v>
      </c>
      <c r="AL29" s="21" t="s">
        <v>23</v>
      </c>
      <c r="AM29" s="21" t="s">
        <v>23</v>
      </c>
      <c r="AN29" s="21" t="s">
        <v>23</v>
      </c>
      <c r="AO29" s="21" t="s">
        <v>23</v>
      </c>
      <c r="AP29" s="21" t="s">
        <v>23</v>
      </c>
      <c r="AQ29" s="21" t="s">
        <v>23</v>
      </c>
      <c r="AR29" s="21" t="s">
        <v>23</v>
      </c>
      <c r="AY29" s="21" t="s">
        <v>25</v>
      </c>
      <c r="AZ29" s="21" t="s">
        <v>25</v>
      </c>
      <c r="BA29" s="21" t="s">
        <v>25</v>
      </c>
      <c r="BB29" s="21" t="s">
        <v>25</v>
      </c>
      <c r="BC29" s="21" t="s">
        <v>28</v>
      </c>
      <c r="BD29" s="21" t="s">
        <v>28</v>
      </c>
      <c r="BE29" s="21" t="s">
        <v>25</v>
      </c>
      <c r="BF29" s="21" t="s">
        <v>25</v>
      </c>
      <c r="BG29" s="21" t="s">
        <v>25</v>
      </c>
      <c r="BH29" s="21" t="s">
        <v>25</v>
      </c>
      <c r="BI29" s="21" t="s">
        <v>25</v>
      </c>
      <c r="BJ29" s="21" t="s">
        <v>25</v>
      </c>
      <c r="BK29" s="21" t="s">
        <v>31</v>
      </c>
      <c r="BL29" s="21" t="s">
        <v>31</v>
      </c>
      <c r="BM29" s="21" t="s">
        <v>31</v>
      </c>
      <c r="BN29" s="21" t="s">
        <v>31</v>
      </c>
      <c r="BO29" s="21" t="s">
        <v>31</v>
      </c>
      <c r="BP29" s="21" t="s">
        <v>31</v>
      </c>
      <c r="BQ29" s="21" t="s">
        <v>31</v>
      </c>
      <c r="BR29" s="21" t="s">
        <v>31</v>
      </c>
      <c r="BS29" s="21" t="s">
        <v>31</v>
      </c>
      <c r="BT29" s="21" t="s">
        <v>31</v>
      </c>
      <c r="BU29" s="21" t="s">
        <v>31</v>
      </c>
      <c r="BV29" s="21" t="s">
        <v>31</v>
      </c>
      <c r="BW29" s="51"/>
      <c r="BX29" s="51"/>
      <c r="BY29" s="51"/>
      <c r="BZ29" s="51"/>
      <c r="CA29" s="9"/>
      <c r="CB29" s="9"/>
      <c r="CC29" s="9"/>
      <c r="CD29" s="9"/>
      <c r="CE29" s="9"/>
      <c r="CF29" s="9"/>
      <c r="CG29" s="9"/>
      <c r="CH29" s="9"/>
      <c r="CI29" s="9"/>
      <c r="CJ29" s="24" t="s">
        <v>34</v>
      </c>
      <c r="CK29" s="24" t="s">
        <v>34</v>
      </c>
      <c r="CL29" s="24" t="s">
        <v>23</v>
      </c>
      <c r="CM29" s="24" t="s">
        <v>23</v>
      </c>
      <c r="CN29" s="24" t="s">
        <v>23</v>
      </c>
      <c r="CO29" s="24" t="s">
        <v>23</v>
      </c>
      <c r="CP29" s="24" t="s">
        <v>20</v>
      </c>
      <c r="CQ29" s="24" t="s">
        <v>20</v>
      </c>
      <c r="CR29" s="24" t="s">
        <v>20</v>
      </c>
      <c r="CS29" s="24" t="s">
        <v>20</v>
      </c>
      <c r="CT29" s="24" t="s">
        <v>20</v>
      </c>
      <c r="CU29" s="24" t="s">
        <v>20</v>
      </c>
      <c r="CV29" s="52"/>
      <c r="CW29" s="52"/>
      <c r="CX29" s="21" t="s">
        <v>19</v>
      </c>
      <c r="CY29" s="21" t="s">
        <v>19</v>
      </c>
      <c r="CZ29" s="21" t="s">
        <v>19</v>
      </c>
      <c r="DA29" s="21" t="s">
        <v>19</v>
      </c>
      <c r="DB29" s="21" t="s">
        <v>19</v>
      </c>
      <c r="DC29" s="21" t="s">
        <v>19</v>
      </c>
      <c r="DD29" s="53"/>
      <c r="DE29" s="53"/>
      <c r="DF29" s="53"/>
      <c r="DG29" s="53"/>
      <c r="DH29" s="9"/>
      <c r="DI29" s="9"/>
      <c r="DJ29" s="9"/>
      <c r="DK29" s="11">
        <f>COUNTA(B29:DJ29)</f>
        <v>76</v>
      </c>
      <c r="DM29" s="1"/>
      <c r="DN29" s="1"/>
      <c r="DP29" s="1"/>
      <c r="DQ29" s="1"/>
      <c r="DR29" s="1"/>
      <c r="DT29" s="1"/>
      <c r="DU29" s="1"/>
      <c r="DV29" s="17">
        <v>2</v>
      </c>
      <c r="DW29" s="17">
        <v>3</v>
      </c>
      <c r="DX29" s="17">
        <v>4</v>
      </c>
      <c r="DZ29" s="15"/>
    </row>
    <row r="30" spans="1:130" ht="13.8">
      <c r="A30" s="23" t="s">
        <v>0</v>
      </c>
      <c r="B30" s="40"/>
      <c r="C30" s="40"/>
      <c r="D30" s="40"/>
      <c r="E30" s="40">
        <v>2</v>
      </c>
      <c r="F30" s="25">
        <v>4</v>
      </c>
      <c r="G30" s="25">
        <v>1</v>
      </c>
      <c r="H30" s="25">
        <v>22</v>
      </c>
      <c r="I30" s="25">
        <v>2</v>
      </c>
      <c r="J30" s="25">
        <v>5</v>
      </c>
      <c r="K30" s="25"/>
      <c r="L30" s="25"/>
      <c r="M30" s="25">
        <v>1</v>
      </c>
      <c r="N30" s="25"/>
      <c r="O30" s="25"/>
      <c r="P30" s="37">
        <v>29</v>
      </c>
      <c r="Q30" s="25">
        <v>2</v>
      </c>
      <c r="R30" s="37">
        <v>20</v>
      </c>
      <c r="S30" s="25">
        <v>2</v>
      </c>
      <c r="T30" s="25">
        <v>2</v>
      </c>
      <c r="U30" s="25">
        <v>31</v>
      </c>
      <c r="V30" s="25">
        <v>4</v>
      </c>
      <c r="W30" s="25">
        <v>7</v>
      </c>
      <c r="X30" s="25">
        <v>6</v>
      </c>
      <c r="Y30" s="25">
        <v>36</v>
      </c>
      <c r="Z30" s="26">
        <v>4</v>
      </c>
      <c r="AA30" s="25">
        <v>11</v>
      </c>
      <c r="AB30" s="25">
        <v>2</v>
      </c>
      <c r="AC30" s="26"/>
      <c r="AD30" s="26"/>
      <c r="AE30" s="25">
        <v>6</v>
      </c>
      <c r="AF30" s="25">
        <v>2</v>
      </c>
      <c r="AG30" s="25">
        <v>6</v>
      </c>
      <c r="AH30" s="25">
        <v>6</v>
      </c>
      <c r="AI30" s="25">
        <v>1</v>
      </c>
      <c r="AJ30" s="20">
        <v>16</v>
      </c>
      <c r="AK30" s="25">
        <v>24</v>
      </c>
      <c r="AL30" s="38">
        <v>25</v>
      </c>
      <c r="AM30" s="20">
        <v>4</v>
      </c>
      <c r="AN30" s="20">
        <v>4</v>
      </c>
      <c r="AO30" s="25">
        <v>6</v>
      </c>
      <c r="AP30" s="27">
        <v>18</v>
      </c>
      <c r="AQ30" s="20">
        <v>53</v>
      </c>
      <c r="AR30" s="20">
        <v>11</v>
      </c>
      <c r="AS30" s="26"/>
      <c r="AT30" s="20"/>
      <c r="AU30" s="20"/>
      <c r="AV30" s="20"/>
      <c r="AW30" s="20"/>
      <c r="AX30" s="20"/>
      <c r="AY30" s="20">
        <v>6</v>
      </c>
      <c r="AZ30" s="20">
        <v>8</v>
      </c>
      <c r="BA30" s="20">
        <v>29</v>
      </c>
      <c r="BB30" s="20">
        <v>30</v>
      </c>
      <c r="BC30" s="20">
        <v>3</v>
      </c>
      <c r="BD30" s="20">
        <v>10</v>
      </c>
      <c r="BE30" s="25">
        <v>15</v>
      </c>
      <c r="BF30" s="30">
        <v>6</v>
      </c>
      <c r="BG30" s="20">
        <v>1</v>
      </c>
      <c r="BH30" s="20">
        <v>1</v>
      </c>
      <c r="BI30" s="20">
        <v>4</v>
      </c>
      <c r="BJ30" s="20">
        <v>5</v>
      </c>
      <c r="BK30" s="29">
        <v>1</v>
      </c>
      <c r="BL30" s="29">
        <v>1</v>
      </c>
      <c r="BM30" s="36">
        <v>8</v>
      </c>
      <c r="BN30" s="29">
        <v>8</v>
      </c>
      <c r="BO30" s="30">
        <v>1</v>
      </c>
      <c r="BP30" s="29">
        <v>2</v>
      </c>
      <c r="BQ30" s="29">
        <v>2</v>
      </c>
      <c r="BR30" s="29">
        <v>23</v>
      </c>
      <c r="BS30" s="29">
        <v>5</v>
      </c>
      <c r="BT30" s="30">
        <v>1</v>
      </c>
      <c r="BU30" s="29">
        <v>5</v>
      </c>
      <c r="BV30" s="48">
        <v>6</v>
      </c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>
        <v>1</v>
      </c>
      <c r="CK30" s="29">
        <v>44</v>
      </c>
      <c r="CL30" s="29">
        <v>8</v>
      </c>
      <c r="CM30" s="29">
        <v>3</v>
      </c>
      <c r="CN30" s="29">
        <v>1</v>
      </c>
      <c r="CO30" s="29">
        <v>1</v>
      </c>
      <c r="CP30" s="29">
        <v>4</v>
      </c>
      <c r="CQ30" s="29">
        <v>4</v>
      </c>
      <c r="CR30" s="30">
        <v>15</v>
      </c>
      <c r="CS30" s="30">
        <v>2</v>
      </c>
      <c r="CT30" s="30">
        <v>26</v>
      </c>
      <c r="CU30" s="29">
        <v>3</v>
      </c>
      <c r="CV30" s="29"/>
      <c r="CW30" s="29"/>
      <c r="CX30" s="29">
        <v>3</v>
      </c>
      <c r="CY30" s="29">
        <v>3</v>
      </c>
      <c r="CZ30" s="29">
        <v>2</v>
      </c>
      <c r="DA30" s="29">
        <v>4</v>
      </c>
      <c r="DB30" s="29">
        <v>10</v>
      </c>
      <c r="DC30" s="30">
        <v>40</v>
      </c>
      <c r="DD30" s="30"/>
      <c r="DE30" s="30"/>
      <c r="DF30" s="30"/>
      <c r="DG30" s="30"/>
      <c r="DH30" s="29"/>
      <c r="DI30" s="29"/>
      <c r="DJ30" s="41"/>
      <c r="DK30" s="13">
        <v>2</v>
      </c>
      <c r="DM30" s="1"/>
      <c r="DQ30" s="10"/>
      <c r="DR30" s="1"/>
      <c r="DT30" s="2" t="s">
        <v>0</v>
      </c>
      <c r="DU30" s="11">
        <f t="shared" ref="DU30:DU41" si="12">COUNTA(B30:DJ30)</f>
        <v>76</v>
      </c>
      <c r="DV30" s="2">
        <f t="shared" ref="DV30:DV41" si="13">COUNTIF(B30:DJ30,"2")</f>
        <v>11</v>
      </c>
      <c r="DW30" s="2">
        <f t="shared" ref="DW30:DW41" si="14">COUNTIF(B30:DJ30,"3")</f>
        <v>5</v>
      </c>
      <c r="DX30" s="2">
        <f t="shared" ref="DX30:DX41" si="15">COUNTIF(B30:DJ30,"4")</f>
        <v>9</v>
      </c>
      <c r="DY30" s="1">
        <f>SUM(DV30:DX30)</f>
        <v>25</v>
      </c>
      <c r="DZ30" s="15">
        <f>DY30/DU30</f>
        <v>0.32894736842105265</v>
      </c>
    </row>
    <row r="31" spans="1:130" ht="13.8">
      <c r="A31" s="23" t="s">
        <v>1</v>
      </c>
      <c r="B31" s="40"/>
      <c r="C31" s="40"/>
      <c r="D31" s="40"/>
      <c r="E31" s="40">
        <v>10</v>
      </c>
      <c r="F31" s="25">
        <v>8</v>
      </c>
      <c r="G31" s="25">
        <v>4</v>
      </c>
      <c r="H31" s="25">
        <v>2</v>
      </c>
      <c r="I31" s="25">
        <v>1</v>
      </c>
      <c r="J31" s="25">
        <v>3</v>
      </c>
      <c r="K31" s="25"/>
      <c r="L31" s="25"/>
      <c r="M31" s="25">
        <v>4</v>
      </c>
      <c r="N31" s="25"/>
      <c r="O31" s="25"/>
      <c r="P31" s="37">
        <v>17</v>
      </c>
      <c r="Q31" s="25">
        <v>14</v>
      </c>
      <c r="R31" s="37">
        <v>34</v>
      </c>
      <c r="S31" s="25">
        <v>4</v>
      </c>
      <c r="T31" s="25">
        <v>4</v>
      </c>
      <c r="U31" s="25">
        <v>15</v>
      </c>
      <c r="V31" s="25">
        <v>13</v>
      </c>
      <c r="W31" s="25">
        <v>1</v>
      </c>
      <c r="X31" s="26">
        <v>5</v>
      </c>
      <c r="Y31" s="25">
        <v>12</v>
      </c>
      <c r="Z31" s="26">
        <v>6</v>
      </c>
      <c r="AA31" s="25">
        <v>1</v>
      </c>
      <c r="AB31" s="25">
        <v>1</v>
      </c>
      <c r="AC31" s="26"/>
      <c r="AD31" s="25"/>
      <c r="AE31" s="25">
        <v>35</v>
      </c>
      <c r="AF31" s="25">
        <v>62</v>
      </c>
      <c r="AG31" s="25">
        <v>13</v>
      </c>
      <c r="AH31" s="25">
        <v>8</v>
      </c>
      <c r="AI31" s="20">
        <v>12</v>
      </c>
      <c r="AJ31" s="20">
        <v>35</v>
      </c>
      <c r="AK31" s="20">
        <v>5</v>
      </c>
      <c r="AL31" s="38">
        <v>27</v>
      </c>
      <c r="AM31" s="20">
        <v>2</v>
      </c>
      <c r="AN31" s="20">
        <v>10</v>
      </c>
      <c r="AO31" s="20">
        <v>7</v>
      </c>
      <c r="AP31" s="27">
        <v>1</v>
      </c>
      <c r="AQ31" s="20">
        <v>8</v>
      </c>
      <c r="AR31" s="20">
        <v>4</v>
      </c>
      <c r="AS31" s="20"/>
      <c r="AT31" s="20"/>
      <c r="AU31" s="20"/>
      <c r="AV31" s="20"/>
      <c r="AW31" s="20"/>
      <c r="AX31" s="20"/>
      <c r="AY31" s="20">
        <v>1</v>
      </c>
      <c r="AZ31" s="20">
        <v>18</v>
      </c>
      <c r="BA31" s="20">
        <v>6</v>
      </c>
      <c r="BB31" s="25">
        <v>2</v>
      </c>
      <c r="BC31" s="20">
        <v>5</v>
      </c>
      <c r="BD31" s="20">
        <v>33</v>
      </c>
      <c r="BE31" s="20">
        <v>3</v>
      </c>
      <c r="BF31" s="30">
        <v>1</v>
      </c>
      <c r="BG31" s="20">
        <v>5</v>
      </c>
      <c r="BH31" s="20">
        <v>10</v>
      </c>
      <c r="BI31" s="20">
        <v>1</v>
      </c>
      <c r="BJ31" s="20">
        <v>36</v>
      </c>
      <c r="BK31" s="29">
        <v>1</v>
      </c>
      <c r="BL31" s="29">
        <v>1</v>
      </c>
      <c r="BM31" s="26">
        <v>8</v>
      </c>
      <c r="BN31" s="26">
        <v>19</v>
      </c>
      <c r="BO31" s="30">
        <v>4</v>
      </c>
      <c r="BP31" s="29">
        <v>7</v>
      </c>
      <c r="BQ31" s="29">
        <v>1</v>
      </c>
      <c r="BR31" s="29">
        <v>18</v>
      </c>
      <c r="BS31" s="29">
        <v>3</v>
      </c>
      <c r="BT31" s="30">
        <v>12</v>
      </c>
      <c r="BU31" s="29">
        <v>1</v>
      </c>
      <c r="BV31" s="48">
        <v>21</v>
      </c>
      <c r="BW31" s="30"/>
      <c r="BX31" s="30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>
        <v>5</v>
      </c>
      <c r="CK31" s="29">
        <v>18</v>
      </c>
      <c r="CL31" s="29">
        <v>3</v>
      </c>
      <c r="CM31" s="29">
        <v>1</v>
      </c>
      <c r="CN31" s="30">
        <v>1</v>
      </c>
      <c r="CO31" s="29">
        <v>19</v>
      </c>
      <c r="CP31" s="29">
        <v>1</v>
      </c>
      <c r="CQ31" s="29">
        <v>3</v>
      </c>
      <c r="CR31" s="30">
        <v>14</v>
      </c>
      <c r="CS31" s="29">
        <v>41</v>
      </c>
      <c r="CT31" s="29">
        <v>1</v>
      </c>
      <c r="CU31" s="29">
        <v>9</v>
      </c>
      <c r="CV31" s="29"/>
      <c r="CW31" s="29"/>
      <c r="CX31" s="29">
        <v>35</v>
      </c>
      <c r="CY31" s="29">
        <v>3</v>
      </c>
      <c r="CZ31" s="29">
        <v>52</v>
      </c>
      <c r="DA31" s="29">
        <v>1</v>
      </c>
      <c r="DB31" s="29">
        <v>1</v>
      </c>
      <c r="DC31" s="30">
        <v>4</v>
      </c>
      <c r="DD31" s="29"/>
      <c r="DE31" s="29"/>
      <c r="DF31" s="29"/>
      <c r="DG31" s="29"/>
      <c r="DH31" s="29"/>
      <c r="DI31" s="29"/>
      <c r="DJ31" s="41"/>
      <c r="DK31" s="1"/>
      <c r="DM31" s="1"/>
      <c r="DQ31" s="10"/>
      <c r="DR31" s="1"/>
      <c r="DT31" s="2" t="s">
        <v>1</v>
      </c>
      <c r="DU31" s="11">
        <f t="shared" si="12"/>
        <v>76</v>
      </c>
      <c r="DV31" s="2">
        <f t="shared" si="13"/>
        <v>3</v>
      </c>
      <c r="DW31" s="2">
        <f t="shared" si="14"/>
        <v>6</v>
      </c>
      <c r="DX31" s="2">
        <f t="shared" si="15"/>
        <v>7</v>
      </c>
      <c r="DY31" s="1">
        <f t="shared" ref="DY31:DY40" si="16">SUM(DV31:DX31)</f>
        <v>16</v>
      </c>
      <c r="DZ31" s="15">
        <f t="shared" ref="DZ31:DZ41" si="17">DY31/DU31</f>
        <v>0.21052631578947367</v>
      </c>
    </row>
    <row r="32" spans="1:130" ht="13.8">
      <c r="A32" s="23" t="s">
        <v>2</v>
      </c>
      <c r="B32" s="40"/>
      <c r="C32" s="40"/>
      <c r="D32" s="40"/>
      <c r="E32" s="40">
        <v>1</v>
      </c>
      <c r="F32" s="25">
        <v>9</v>
      </c>
      <c r="G32" s="25">
        <v>1</v>
      </c>
      <c r="H32" s="25">
        <v>8</v>
      </c>
      <c r="I32" s="25">
        <v>8</v>
      </c>
      <c r="J32" s="25">
        <v>18</v>
      </c>
      <c r="K32" s="25"/>
      <c r="L32" s="25"/>
      <c r="M32" s="25">
        <v>3</v>
      </c>
      <c r="N32" s="25"/>
      <c r="O32" s="25"/>
      <c r="P32" s="37">
        <v>9</v>
      </c>
      <c r="Q32" s="25">
        <v>1</v>
      </c>
      <c r="R32" s="37">
        <v>9</v>
      </c>
      <c r="S32" s="25">
        <v>16</v>
      </c>
      <c r="T32" s="25">
        <v>2</v>
      </c>
      <c r="U32" s="25">
        <v>1</v>
      </c>
      <c r="V32" s="25">
        <v>12</v>
      </c>
      <c r="W32" s="25">
        <v>20</v>
      </c>
      <c r="X32" s="26">
        <v>8</v>
      </c>
      <c r="Y32" s="25">
        <v>3</v>
      </c>
      <c r="Z32" s="25">
        <v>77</v>
      </c>
      <c r="AA32" s="25">
        <v>3</v>
      </c>
      <c r="AB32" s="25">
        <v>1</v>
      </c>
      <c r="AC32" s="26"/>
      <c r="AD32" s="26"/>
      <c r="AE32" s="25">
        <v>7</v>
      </c>
      <c r="AF32" s="25">
        <v>1</v>
      </c>
      <c r="AG32" s="25">
        <v>46</v>
      </c>
      <c r="AH32" s="25">
        <v>13</v>
      </c>
      <c r="AI32" s="25">
        <v>2</v>
      </c>
      <c r="AJ32" s="20">
        <v>68</v>
      </c>
      <c r="AK32" s="20">
        <v>17</v>
      </c>
      <c r="AL32" s="38">
        <v>45</v>
      </c>
      <c r="AM32" s="20">
        <v>43</v>
      </c>
      <c r="AN32" s="20">
        <v>23</v>
      </c>
      <c r="AO32" s="20">
        <v>74</v>
      </c>
      <c r="AP32" s="27">
        <v>25</v>
      </c>
      <c r="AQ32" s="26">
        <v>1</v>
      </c>
      <c r="AR32" s="25">
        <v>95</v>
      </c>
      <c r="AS32" s="20"/>
      <c r="AT32" s="20"/>
      <c r="AU32" s="20"/>
      <c r="AV32" s="20"/>
      <c r="AW32" s="20"/>
      <c r="AX32" s="20"/>
      <c r="AY32" s="20">
        <v>14</v>
      </c>
      <c r="AZ32" s="20">
        <v>1</v>
      </c>
      <c r="BA32" s="20">
        <v>28</v>
      </c>
      <c r="BB32" s="20">
        <v>7</v>
      </c>
      <c r="BC32" s="20">
        <v>7</v>
      </c>
      <c r="BD32" s="20">
        <v>5</v>
      </c>
      <c r="BE32" s="25">
        <v>17</v>
      </c>
      <c r="BF32" s="26">
        <v>13</v>
      </c>
      <c r="BG32" s="20">
        <v>17</v>
      </c>
      <c r="BH32" s="20">
        <v>23</v>
      </c>
      <c r="BI32" s="20">
        <v>4</v>
      </c>
      <c r="BJ32" s="20">
        <v>2</v>
      </c>
      <c r="BK32" s="29">
        <v>13</v>
      </c>
      <c r="BL32" s="29">
        <v>30</v>
      </c>
      <c r="BM32" s="26">
        <v>40</v>
      </c>
      <c r="BN32" s="26">
        <v>9</v>
      </c>
      <c r="BO32" s="29">
        <v>4</v>
      </c>
      <c r="BP32" s="30">
        <v>3</v>
      </c>
      <c r="BQ32" s="29">
        <v>11</v>
      </c>
      <c r="BR32" s="29">
        <v>17</v>
      </c>
      <c r="BS32" s="29">
        <v>4</v>
      </c>
      <c r="BT32" s="30">
        <v>2</v>
      </c>
      <c r="BU32" s="29">
        <v>2</v>
      </c>
      <c r="BV32" s="48">
        <v>6</v>
      </c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>
        <v>1</v>
      </c>
      <c r="CK32" s="29">
        <v>22</v>
      </c>
      <c r="CL32" s="30">
        <v>4</v>
      </c>
      <c r="CM32" s="29">
        <v>1</v>
      </c>
      <c r="CN32" s="30">
        <v>23</v>
      </c>
      <c r="CO32" s="29">
        <v>15</v>
      </c>
      <c r="CP32" s="29">
        <v>53</v>
      </c>
      <c r="CQ32" s="29">
        <v>15</v>
      </c>
      <c r="CR32" s="30">
        <v>8</v>
      </c>
      <c r="CS32" s="29">
        <v>5</v>
      </c>
      <c r="CT32" s="30">
        <v>34</v>
      </c>
      <c r="CU32" s="29">
        <v>38</v>
      </c>
      <c r="CV32" s="29"/>
      <c r="CW32" s="29"/>
      <c r="CX32" s="29">
        <v>16</v>
      </c>
      <c r="CY32" s="29">
        <v>13</v>
      </c>
      <c r="CZ32" s="29">
        <v>19</v>
      </c>
      <c r="DA32" s="29">
        <v>2</v>
      </c>
      <c r="DB32" s="29">
        <v>3</v>
      </c>
      <c r="DC32" s="29">
        <v>45</v>
      </c>
      <c r="DD32" s="29"/>
      <c r="DE32" s="29"/>
      <c r="DF32" s="29"/>
      <c r="DG32" s="29"/>
      <c r="DH32" s="29"/>
      <c r="DI32" s="29"/>
      <c r="DJ32" s="41"/>
      <c r="DK32" s="1"/>
      <c r="DM32" s="1"/>
      <c r="DQ32" s="10"/>
      <c r="DR32" s="1"/>
      <c r="DT32" s="2" t="s">
        <v>2</v>
      </c>
      <c r="DU32" s="11">
        <f t="shared" si="12"/>
        <v>76</v>
      </c>
      <c r="DV32" s="2">
        <f t="shared" si="13"/>
        <v>6</v>
      </c>
      <c r="DW32" s="2">
        <f t="shared" si="14"/>
        <v>5</v>
      </c>
      <c r="DX32" s="2">
        <f t="shared" si="15"/>
        <v>4</v>
      </c>
      <c r="DY32" s="1">
        <f t="shared" si="16"/>
        <v>15</v>
      </c>
      <c r="DZ32" s="15">
        <f t="shared" si="17"/>
        <v>0.19736842105263158</v>
      </c>
    </row>
    <row r="33" spans="1:130" ht="13.8">
      <c r="A33" s="23" t="s">
        <v>3</v>
      </c>
      <c r="B33" s="40"/>
      <c r="C33" s="40"/>
      <c r="D33" s="40"/>
      <c r="E33" s="40">
        <v>1</v>
      </c>
      <c r="F33" s="25">
        <v>6</v>
      </c>
      <c r="G33" s="25">
        <v>19</v>
      </c>
      <c r="H33" s="25">
        <v>1</v>
      </c>
      <c r="I33" s="25">
        <v>3</v>
      </c>
      <c r="J33" s="25">
        <v>1</v>
      </c>
      <c r="K33" s="25"/>
      <c r="L33" s="25"/>
      <c r="M33" s="25">
        <v>1</v>
      </c>
      <c r="N33" s="25"/>
      <c r="O33" s="25"/>
      <c r="P33" s="37">
        <v>36</v>
      </c>
      <c r="Q33" s="25">
        <v>6</v>
      </c>
      <c r="R33" s="37">
        <v>8</v>
      </c>
      <c r="S33" s="25">
        <v>12</v>
      </c>
      <c r="T33" s="25">
        <v>2</v>
      </c>
      <c r="U33" s="25">
        <v>2</v>
      </c>
      <c r="V33" s="25">
        <v>3</v>
      </c>
      <c r="W33" s="25">
        <v>4</v>
      </c>
      <c r="X33" s="26">
        <v>2</v>
      </c>
      <c r="Y33" s="25">
        <v>55</v>
      </c>
      <c r="Z33" s="26">
        <v>5</v>
      </c>
      <c r="AA33" s="25">
        <v>1</v>
      </c>
      <c r="AB33" s="25">
        <v>1</v>
      </c>
      <c r="AC33" s="26"/>
      <c r="AD33" s="26"/>
      <c r="AE33" s="25">
        <v>1</v>
      </c>
      <c r="AF33" s="25">
        <v>22</v>
      </c>
      <c r="AG33" s="25">
        <v>6</v>
      </c>
      <c r="AH33" s="25">
        <v>33</v>
      </c>
      <c r="AI33" s="25">
        <v>31</v>
      </c>
      <c r="AJ33" s="20">
        <v>28</v>
      </c>
      <c r="AK33" s="20">
        <v>2</v>
      </c>
      <c r="AL33" s="38">
        <v>4</v>
      </c>
      <c r="AM33" s="20">
        <v>13</v>
      </c>
      <c r="AN33" s="20">
        <v>21</v>
      </c>
      <c r="AO33" s="20">
        <v>15</v>
      </c>
      <c r="AP33" s="27">
        <v>13</v>
      </c>
      <c r="AQ33" s="20">
        <v>24</v>
      </c>
      <c r="AR33" s="20">
        <v>25</v>
      </c>
      <c r="AS33" s="20"/>
      <c r="AT33" s="20"/>
      <c r="AU33" s="20"/>
      <c r="AV33" s="20"/>
      <c r="AW33" s="20"/>
      <c r="AX33" s="20"/>
      <c r="AY33" s="20">
        <v>2</v>
      </c>
      <c r="AZ33" s="20">
        <v>32</v>
      </c>
      <c r="BA33" s="25">
        <v>9</v>
      </c>
      <c r="BB33" s="20">
        <v>4</v>
      </c>
      <c r="BC33" s="20">
        <v>19</v>
      </c>
      <c r="BD33" s="20">
        <v>24</v>
      </c>
      <c r="BE33" s="20">
        <v>46</v>
      </c>
      <c r="BF33" s="30">
        <v>11</v>
      </c>
      <c r="BG33" s="20">
        <v>10</v>
      </c>
      <c r="BH33" s="20">
        <v>6</v>
      </c>
      <c r="BI33" s="20">
        <v>6</v>
      </c>
      <c r="BJ33" s="20">
        <v>1</v>
      </c>
      <c r="BK33" s="29">
        <v>1</v>
      </c>
      <c r="BL33" s="25">
        <v>1</v>
      </c>
      <c r="BM33" s="36">
        <v>5</v>
      </c>
      <c r="BN33" s="29">
        <v>63</v>
      </c>
      <c r="BO33" s="26">
        <v>6</v>
      </c>
      <c r="BP33" s="30">
        <v>63</v>
      </c>
      <c r="BQ33" s="30">
        <v>2</v>
      </c>
      <c r="BR33" s="29">
        <v>1</v>
      </c>
      <c r="BS33" s="29">
        <v>7</v>
      </c>
      <c r="BT33" s="30">
        <v>33</v>
      </c>
      <c r="BU33" s="29">
        <v>29</v>
      </c>
      <c r="BV33" s="49">
        <v>6</v>
      </c>
      <c r="BW33" s="30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>
        <v>3</v>
      </c>
      <c r="CK33" s="29">
        <v>6</v>
      </c>
      <c r="CL33" s="29">
        <v>13</v>
      </c>
      <c r="CM33" s="30">
        <v>2</v>
      </c>
      <c r="CN33" s="29">
        <v>14</v>
      </c>
      <c r="CO33" s="29">
        <v>31</v>
      </c>
      <c r="CP33" s="30">
        <v>23</v>
      </c>
      <c r="CQ33" s="29">
        <v>10</v>
      </c>
      <c r="CR33" s="29">
        <v>1</v>
      </c>
      <c r="CS33" s="30">
        <v>3</v>
      </c>
      <c r="CT33" s="29">
        <v>14</v>
      </c>
      <c r="CU33" s="29">
        <v>15</v>
      </c>
      <c r="CV33" s="29"/>
      <c r="CW33" s="29"/>
      <c r="CX33" s="29">
        <v>1</v>
      </c>
      <c r="CY33" s="29">
        <v>1</v>
      </c>
      <c r="CZ33" s="29">
        <v>4</v>
      </c>
      <c r="DA33" s="29">
        <v>2</v>
      </c>
      <c r="DB33" s="29">
        <v>1</v>
      </c>
      <c r="DC33" s="29">
        <v>4</v>
      </c>
      <c r="DD33" s="30"/>
      <c r="DE33" s="30"/>
      <c r="DF33" s="30"/>
      <c r="DG33" s="30"/>
      <c r="DH33" s="29"/>
      <c r="DI33" s="29"/>
      <c r="DJ33" s="41"/>
      <c r="DK33" s="1"/>
      <c r="DM33" s="1"/>
      <c r="DQ33" s="10"/>
      <c r="DR33" s="1"/>
      <c r="DT33" s="2" t="s">
        <v>3</v>
      </c>
      <c r="DU33" s="11">
        <f t="shared" si="12"/>
        <v>76</v>
      </c>
      <c r="DV33" s="2">
        <f t="shared" si="13"/>
        <v>8</v>
      </c>
      <c r="DW33" s="2">
        <f t="shared" si="14"/>
        <v>4</v>
      </c>
      <c r="DX33" s="2">
        <f t="shared" si="15"/>
        <v>5</v>
      </c>
      <c r="DY33" s="1">
        <f t="shared" si="16"/>
        <v>17</v>
      </c>
      <c r="DZ33" s="15">
        <f t="shared" si="17"/>
        <v>0.22368421052631579</v>
      </c>
    </row>
    <row r="34" spans="1:130" ht="13.8">
      <c r="A34" s="23" t="s">
        <v>4</v>
      </c>
      <c r="B34" s="40"/>
      <c r="C34" s="40"/>
      <c r="D34" s="40"/>
      <c r="E34" s="40">
        <v>9</v>
      </c>
      <c r="F34" s="25">
        <v>123</v>
      </c>
      <c r="G34" s="25">
        <v>6</v>
      </c>
      <c r="H34" s="25">
        <v>2</v>
      </c>
      <c r="I34" s="25">
        <v>4</v>
      </c>
      <c r="J34" s="25">
        <v>2</v>
      </c>
      <c r="K34" s="25"/>
      <c r="L34" s="25"/>
      <c r="M34" s="25">
        <v>27</v>
      </c>
      <c r="N34" s="25"/>
      <c r="O34" s="25"/>
      <c r="P34" s="37">
        <v>5</v>
      </c>
      <c r="Q34" s="25">
        <v>2</v>
      </c>
      <c r="R34" s="37">
        <v>5</v>
      </c>
      <c r="S34" s="25">
        <v>8</v>
      </c>
      <c r="T34" s="26">
        <v>1</v>
      </c>
      <c r="U34" s="25">
        <v>4</v>
      </c>
      <c r="V34" s="25">
        <v>26</v>
      </c>
      <c r="W34" s="25">
        <v>21</v>
      </c>
      <c r="X34" s="26">
        <v>5</v>
      </c>
      <c r="Y34" s="25">
        <v>23</v>
      </c>
      <c r="Z34" s="26">
        <v>12</v>
      </c>
      <c r="AA34" s="25">
        <v>1</v>
      </c>
      <c r="AB34" s="25">
        <v>1</v>
      </c>
      <c r="AC34" s="26"/>
      <c r="AD34" s="26"/>
      <c r="AE34" s="25">
        <v>7</v>
      </c>
      <c r="AF34" s="25">
        <v>3</v>
      </c>
      <c r="AG34" s="25">
        <v>3</v>
      </c>
      <c r="AH34" s="25">
        <v>62</v>
      </c>
      <c r="AI34" s="20">
        <v>4</v>
      </c>
      <c r="AJ34" s="20">
        <v>2</v>
      </c>
      <c r="AK34" s="20">
        <v>2</v>
      </c>
      <c r="AL34" s="38">
        <v>1</v>
      </c>
      <c r="AM34" s="25">
        <v>1</v>
      </c>
      <c r="AN34" s="20">
        <v>1</v>
      </c>
      <c r="AO34" s="20">
        <v>28</v>
      </c>
      <c r="AP34" s="27">
        <v>7</v>
      </c>
      <c r="AQ34" s="20">
        <v>13</v>
      </c>
      <c r="AR34" s="25">
        <v>14</v>
      </c>
      <c r="AS34" s="20"/>
      <c r="AT34" s="20"/>
      <c r="AU34" s="20"/>
      <c r="AV34" s="20"/>
      <c r="AW34" s="20"/>
      <c r="AX34" s="20"/>
      <c r="AY34" s="20">
        <v>5</v>
      </c>
      <c r="AZ34" s="20">
        <v>16</v>
      </c>
      <c r="BA34" s="26">
        <v>15</v>
      </c>
      <c r="BB34" s="20">
        <v>10</v>
      </c>
      <c r="BC34" s="20">
        <v>11</v>
      </c>
      <c r="BD34" s="20">
        <v>5</v>
      </c>
      <c r="BE34" s="20">
        <v>1</v>
      </c>
      <c r="BF34" s="30">
        <v>6</v>
      </c>
      <c r="BG34" s="25">
        <v>17</v>
      </c>
      <c r="BH34" s="20">
        <v>2</v>
      </c>
      <c r="BI34" s="20">
        <v>2</v>
      </c>
      <c r="BJ34" s="25">
        <v>11</v>
      </c>
      <c r="BK34" s="29">
        <v>1</v>
      </c>
      <c r="BL34" s="30">
        <v>4</v>
      </c>
      <c r="BM34" s="26">
        <v>6</v>
      </c>
      <c r="BN34" s="29">
        <v>3</v>
      </c>
      <c r="BO34" s="29">
        <v>20</v>
      </c>
      <c r="BP34" s="26">
        <v>3</v>
      </c>
      <c r="BQ34" s="29">
        <v>6</v>
      </c>
      <c r="BR34" s="29">
        <v>1</v>
      </c>
      <c r="BS34" s="29">
        <v>6</v>
      </c>
      <c r="BT34" s="29">
        <v>1</v>
      </c>
      <c r="BU34" s="29">
        <v>5</v>
      </c>
      <c r="BV34" s="48">
        <v>35</v>
      </c>
      <c r="BW34" s="30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>
        <v>10</v>
      </c>
      <c r="CK34" s="29">
        <v>1</v>
      </c>
      <c r="CL34" s="29">
        <v>8</v>
      </c>
      <c r="CM34" s="29">
        <v>31</v>
      </c>
      <c r="CN34" s="29">
        <v>1</v>
      </c>
      <c r="CO34" s="30">
        <v>2</v>
      </c>
      <c r="CP34" s="29">
        <v>7</v>
      </c>
      <c r="CQ34" s="29">
        <v>2</v>
      </c>
      <c r="CR34" s="29">
        <v>4</v>
      </c>
      <c r="CS34" s="30">
        <v>5</v>
      </c>
      <c r="CT34" s="29">
        <v>24</v>
      </c>
      <c r="CU34" s="29">
        <v>4</v>
      </c>
      <c r="CV34" s="29"/>
      <c r="CW34" s="29"/>
      <c r="CX34" s="29">
        <v>5</v>
      </c>
      <c r="CY34" s="29">
        <v>7</v>
      </c>
      <c r="CZ34" s="29">
        <v>12</v>
      </c>
      <c r="DA34" s="30">
        <v>12</v>
      </c>
      <c r="DB34" s="29">
        <v>7</v>
      </c>
      <c r="DC34" s="29">
        <v>28</v>
      </c>
      <c r="DD34" s="29"/>
      <c r="DE34" s="29"/>
      <c r="DF34" s="29"/>
      <c r="DG34" s="29"/>
      <c r="DH34" s="29"/>
      <c r="DI34" s="29"/>
      <c r="DJ34" s="41"/>
      <c r="DK34" s="1"/>
      <c r="DM34" s="1"/>
      <c r="DQ34" s="10"/>
      <c r="DR34" s="1"/>
      <c r="DT34" s="2" t="s">
        <v>4</v>
      </c>
      <c r="DU34" s="11">
        <f t="shared" si="12"/>
        <v>76</v>
      </c>
      <c r="DV34" s="2">
        <f t="shared" si="13"/>
        <v>9</v>
      </c>
      <c r="DW34" s="2">
        <f t="shared" si="14"/>
        <v>4</v>
      </c>
      <c r="DX34" s="2">
        <f t="shared" si="15"/>
        <v>6</v>
      </c>
      <c r="DY34" s="1">
        <f t="shared" si="16"/>
        <v>19</v>
      </c>
      <c r="DZ34" s="15">
        <f t="shared" si="17"/>
        <v>0.25</v>
      </c>
    </row>
    <row r="35" spans="1:130" ht="13.8">
      <c r="A35" s="22" t="s">
        <v>5</v>
      </c>
      <c r="B35" s="42"/>
      <c r="C35" s="42"/>
      <c r="D35" s="42"/>
      <c r="E35" s="42">
        <v>12</v>
      </c>
      <c r="F35" s="31">
        <v>7</v>
      </c>
      <c r="G35" s="31">
        <v>65</v>
      </c>
      <c r="H35" s="31">
        <v>18</v>
      </c>
      <c r="I35" s="31">
        <v>1</v>
      </c>
      <c r="J35" s="31">
        <v>4</v>
      </c>
      <c r="K35" s="31"/>
      <c r="L35" s="31"/>
      <c r="M35" s="31">
        <v>23</v>
      </c>
      <c r="N35" s="31"/>
      <c r="O35" s="31"/>
      <c r="P35" s="33">
        <v>66</v>
      </c>
      <c r="Q35" s="31">
        <v>5</v>
      </c>
      <c r="R35" s="33">
        <v>8</v>
      </c>
      <c r="S35" s="31">
        <v>6</v>
      </c>
      <c r="T35" s="31">
        <v>5</v>
      </c>
      <c r="U35" s="31">
        <v>16</v>
      </c>
      <c r="V35" s="31">
        <v>8</v>
      </c>
      <c r="W35" s="31">
        <v>1</v>
      </c>
      <c r="X35" s="32">
        <v>3</v>
      </c>
      <c r="Y35" s="31">
        <v>11</v>
      </c>
      <c r="Z35" s="32">
        <v>9</v>
      </c>
      <c r="AA35" s="31">
        <v>15</v>
      </c>
      <c r="AB35" s="31">
        <v>14</v>
      </c>
      <c r="AC35" s="32"/>
      <c r="AD35" s="31"/>
      <c r="AE35" s="31">
        <v>1</v>
      </c>
      <c r="AF35" s="31">
        <v>4</v>
      </c>
      <c r="AG35" s="31">
        <v>4</v>
      </c>
      <c r="AH35" s="31">
        <v>4</v>
      </c>
      <c r="AI35" s="31">
        <v>11</v>
      </c>
      <c r="AJ35" s="31">
        <v>10</v>
      </c>
      <c r="AK35" s="31">
        <v>2</v>
      </c>
      <c r="AL35" s="31">
        <v>3</v>
      </c>
      <c r="AM35" s="31">
        <v>7</v>
      </c>
      <c r="AN35" s="31">
        <v>1</v>
      </c>
      <c r="AO35" s="31">
        <v>2</v>
      </c>
      <c r="AP35" s="33">
        <v>33</v>
      </c>
      <c r="AQ35" s="31">
        <v>9</v>
      </c>
      <c r="AR35" s="31">
        <v>1</v>
      </c>
      <c r="AS35" s="31"/>
      <c r="AT35" s="31"/>
      <c r="AU35" s="31"/>
      <c r="AV35" s="31"/>
      <c r="AW35" s="31"/>
      <c r="AX35" s="31"/>
      <c r="AY35" s="31">
        <v>18</v>
      </c>
      <c r="AZ35" s="31">
        <v>16</v>
      </c>
      <c r="BA35" s="31">
        <v>1</v>
      </c>
      <c r="BB35" s="31">
        <v>5</v>
      </c>
      <c r="BC35" s="31">
        <v>2</v>
      </c>
      <c r="BD35" s="31">
        <v>3</v>
      </c>
      <c r="BE35" s="31">
        <v>6</v>
      </c>
      <c r="BF35" s="34">
        <v>14</v>
      </c>
      <c r="BG35" s="31">
        <v>16</v>
      </c>
      <c r="BH35" s="31">
        <v>2</v>
      </c>
      <c r="BI35" s="31">
        <v>3</v>
      </c>
      <c r="BJ35" s="32">
        <v>35</v>
      </c>
      <c r="BK35" s="31">
        <v>32</v>
      </c>
      <c r="BL35" s="34">
        <v>3</v>
      </c>
      <c r="BM35" s="35">
        <v>31</v>
      </c>
      <c r="BN35" s="35">
        <v>29</v>
      </c>
      <c r="BO35" s="32">
        <v>18</v>
      </c>
      <c r="BP35" s="35">
        <v>25</v>
      </c>
      <c r="BQ35" s="32">
        <v>3</v>
      </c>
      <c r="BR35" s="35">
        <v>3</v>
      </c>
      <c r="BS35" s="34">
        <v>4</v>
      </c>
      <c r="BT35" s="35">
        <v>6</v>
      </c>
      <c r="BU35" s="35">
        <v>2</v>
      </c>
      <c r="BV35" s="50">
        <v>1</v>
      </c>
      <c r="BW35" s="35"/>
      <c r="BX35" s="34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>
        <v>26</v>
      </c>
      <c r="CK35" s="35">
        <v>2</v>
      </c>
      <c r="CL35" s="35">
        <v>44</v>
      </c>
      <c r="CM35" s="35">
        <v>14</v>
      </c>
      <c r="CN35" s="35">
        <v>17</v>
      </c>
      <c r="CO35" s="35">
        <v>4</v>
      </c>
      <c r="CP35" s="35">
        <v>26</v>
      </c>
      <c r="CQ35" s="35">
        <v>86</v>
      </c>
      <c r="CR35" s="35">
        <v>23</v>
      </c>
      <c r="CS35" s="35">
        <v>1</v>
      </c>
      <c r="CT35" s="34">
        <v>1</v>
      </c>
      <c r="CU35" s="35">
        <v>10</v>
      </c>
      <c r="CV35" s="35"/>
      <c r="CW35" s="35"/>
      <c r="CX35" s="35">
        <v>15</v>
      </c>
      <c r="CY35" s="35">
        <v>8</v>
      </c>
      <c r="CZ35" s="35">
        <v>29</v>
      </c>
      <c r="DA35" s="35">
        <v>10</v>
      </c>
      <c r="DB35" s="35">
        <v>6</v>
      </c>
      <c r="DC35" s="35">
        <v>3</v>
      </c>
      <c r="DD35" s="35"/>
      <c r="DE35" s="35"/>
      <c r="DF35" s="35"/>
      <c r="DG35" s="35"/>
      <c r="DH35" s="35"/>
      <c r="DI35" s="35"/>
      <c r="DJ35" s="43"/>
      <c r="DK35" s="1"/>
      <c r="DM35" s="1"/>
      <c r="DN35" s="1"/>
      <c r="DP35" s="1"/>
      <c r="DQ35" s="1"/>
      <c r="DR35" s="1"/>
      <c r="DT35" s="2" t="s">
        <v>5</v>
      </c>
      <c r="DU35" s="11">
        <f t="shared" si="12"/>
        <v>76</v>
      </c>
      <c r="DV35" s="2">
        <f t="shared" si="13"/>
        <v>6</v>
      </c>
      <c r="DW35" s="2">
        <f t="shared" si="14"/>
        <v>8</v>
      </c>
      <c r="DX35" s="2">
        <f t="shared" si="15"/>
        <v>6</v>
      </c>
      <c r="DY35" s="1">
        <f t="shared" si="16"/>
        <v>20</v>
      </c>
      <c r="DZ35" s="15">
        <f t="shared" si="17"/>
        <v>0.26315789473684209</v>
      </c>
    </row>
    <row r="36" spans="1:130" ht="15">
      <c r="A36" s="2" t="s">
        <v>6</v>
      </c>
      <c r="B36" s="44"/>
      <c r="C36" s="44"/>
      <c r="D36" s="44"/>
      <c r="E36" s="44">
        <v>6</v>
      </c>
      <c r="F36" s="20">
        <v>3</v>
      </c>
      <c r="G36" s="20">
        <v>3</v>
      </c>
      <c r="H36" s="20">
        <v>44</v>
      </c>
      <c r="I36" s="20">
        <v>2</v>
      </c>
      <c r="J36" s="20">
        <v>5</v>
      </c>
      <c r="K36" s="20"/>
      <c r="L36" s="20"/>
      <c r="M36" s="20">
        <v>18</v>
      </c>
      <c r="N36" s="20"/>
      <c r="O36" s="20"/>
      <c r="P36" s="27">
        <v>1</v>
      </c>
      <c r="Q36" s="20">
        <v>15</v>
      </c>
      <c r="R36" s="27">
        <v>1</v>
      </c>
      <c r="S36" s="20">
        <v>1</v>
      </c>
      <c r="T36" s="20">
        <v>14</v>
      </c>
      <c r="U36" s="20">
        <v>15</v>
      </c>
      <c r="V36" s="20">
        <v>26</v>
      </c>
      <c r="W36" s="20">
        <v>1</v>
      </c>
      <c r="X36" s="26">
        <v>18</v>
      </c>
      <c r="Y36" s="25">
        <v>4</v>
      </c>
      <c r="Z36" s="36">
        <v>3</v>
      </c>
      <c r="AA36" s="20">
        <v>28</v>
      </c>
      <c r="AB36" s="20">
        <v>26</v>
      </c>
      <c r="AC36" s="25"/>
      <c r="AD36" s="20"/>
      <c r="AE36" s="20">
        <v>3</v>
      </c>
      <c r="AF36" s="20">
        <v>45</v>
      </c>
      <c r="AG36" s="20">
        <v>23</v>
      </c>
      <c r="AH36" s="20">
        <v>57</v>
      </c>
      <c r="AI36" s="45">
        <v>5</v>
      </c>
      <c r="AJ36" s="20">
        <v>35</v>
      </c>
      <c r="AK36" s="20">
        <v>6</v>
      </c>
      <c r="AL36" s="20">
        <v>26</v>
      </c>
      <c r="AM36" s="20">
        <v>1</v>
      </c>
      <c r="AN36" s="20">
        <v>6</v>
      </c>
      <c r="AO36" s="20">
        <v>34</v>
      </c>
      <c r="AP36" s="27">
        <v>8</v>
      </c>
      <c r="AQ36" s="20">
        <v>2</v>
      </c>
      <c r="AR36" s="20">
        <v>1</v>
      </c>
      <c r="AS36" s="20"/>
      <c r="AT36" s="20"/>
      <c r="AU36" s="20"/>
      <c r="AV36" s="20"/>
      <c r="AW36" s="20"/>
      <c r="AX36" s="20"/>
      <c r="AY36" s="20">
        <v>17</v>
      </c>
      <c r="AZ36" s="20">
        <v>4</v>
      </c>
      <c r="BA36" s="20">
        <v>2</v>
      </c>
      <c r="BB36" s="20">
        <v>5</v>
      </c>
      <c r="BC36" s="20">
        <v>1</v>
      </c>
      <c r="BD36" s="20">
        <v>18</v>
      </c>
      <c r="BE36" s="20">
        <v>19</v>
      </c>
      <c r="BF36" s="30">
        <v>16</v>
      </c>
      <c r="BG36" s="20">
        <v>2</v>
      </c>
      <c r="BH36" s="20">
        <v>12</v>
      </c>
      <c r="BI36" s="20">
        <v>2</v>
      </c>
      <c r="BJ36" s="25">
        <v>2</v>
      </c>
      <c r="BK36" s="29">
        <v>37</v>
      </c>
      <c r="BL36" s="30">
        <v>2</v>
      </c>
      <c r="BM36" s="25">
        <v>5</v>
      </c>
      <c r="BN36" s="25">
        <v>2</v>
      </c>
      <c r="BO36" s="25">
        <v>52</v>
      </c>
      <c r="BP36" s="29">
        <v>30</v>
      </c>
      <c r="BQ36" s="30">
        <v>13</v>
      </c>
      <c r="BR36" s="29">
        <v>6</v>
      </c>
      <c r="BS36" s="29">
        <v>9</v>
      </c>
      <c r="BT36" s="29">
        <v>16</v>
      </c>
      <c r="BU36" s="29">
        <v>7</v>
      </c>
      <c r="BV36" s="48">
        <v>1</v>
      </c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>
        <v>11</v>
      </c>
      <c r="CK36" s="29">
        <v>32</v>
      </c>
      <c r="CL36" s="30">
        <v>3</v>
      </c>
      <c r="CM36" s="29">
        <v>1</v>
      </c>
      <c r="CN36" s="30">
        <v>9</v>
      </c>
      <c r="CO36" s="29">
        <v>3</v>
      </c>
      <c r="CP36" s="30">
        <v>19</v>
      </c>
      <c r="CQ36" s="29">
        <v>1</v>
      </c>
      <c r="CR36" s="30">
        <v>11</v>
      </c>
      <c r="CS36" s="29">
        <v>3</v>
      </c>
      <c r="CT36" s="29">
        <v>1</v>
      </c>
      <c r="CU36" s="29">
        <v>3</v>
      </c>
      <c r="CV36" s="29"/>
      <c r="CW36" s="29"/>
      <c r="CX36" s="29">
        <v>30</v>
      </c>
      <c r="CY36" s="29">
        <v>17</v>
      </c>
      <c r="CZ36" s="29">
        <v>5</v>
      </c>
      <c r="DA36" s="29">
        <v>13</v>
      </c>
      <c r="DB36" s="29">
        <v>6</v>
      </c>
      <c r="DC36" s="30">
        <v>9</v>
      </c>
      <c r="DD36" s="29"/>
      <c r="DE36" s="29"/>
      <c r="DF36" s="29"/>
      <c r="DG36" s="29"/>
      <c r="DH36" s="29"/>
      <c r="DI36" s="29"/>
      <c r="DJ36" s="41"/>
      <c r="DK36" s="1"/>
      <c r="DM36" s="1"/>
      <c r="DN36" s="1"/>
      <c r="DP36" s="1"/>
      <c r="DQ36" s="1"/>
      <c r="DR36" s="1"/>
      <c r="DT36" s="2" t="s">
        <v>6</v>
      </c>
      <c r="DU36" s="11">
        <f t="shared" si="12"/>
        <v>76</v>
      </c>
      <c r="DV36" s="2">
        <f t="shared" si="13"/>
        <v>8</v>
      </c>
      <c r="DW36" s="2">
        <f t="shared" si="14"/>
        <v>8</v>
      </c>
      <c r="DX36" s="2">
        <f t="shared" si="15"/>
        <v>2</v>
      </c>
      <c r="DY36" s="1">
        <f t="shared" si="16"/>
        <v>18</v>
      </c>
      <c r="DZ36" s="15">
        <f t="shared" si="17"/>
        <v>0.23684210526315788</v>
      </c>
    </row>
    <row r="37" spans="1:130" ht="15">
      <c r="A37" s="2" t="s">
        <v>7</v>
      </c>
      <c r="B37" s="44"/>
      <c r="C37" s="44"/>
      <c r="D37" s="44"/>
      <c r="E37" s="44">
        <v>15</v>
      </c>
      <c r="F37" s="20">
        <v>3</v>
      </c>
      <c r="G37" s="20">
        <v>20</v>
      </c>
      <c r="H37" s="20">
        <v>7</v>
      </c>
      <c r="I37" s="20">
        <v>16</v>
      </c>
      <c r="J37" s="20">
        <v>112</v>
      </c>
      <c r="K37" s="26"/>
      <c r="L37" s="20"/>
      <c r="M37" s="20">
        <v>9</v>
      </c>
      <c r="N37" s="20"/>
      <c r="O37" s="20"/>
      <c r="P37" s="27">
        <v>33</v>
      </c>
      <c r="Q37" s="20">
        <v>50</v>
      </c>
      <c r="R37" s="27">
        <v>5</v>
      </c>
      <c r="S37" s="20">
        <v>2</v>
      </c>
      <c r="T37" s="20">
        <v>65</v>
      </c>
      <c r="U37" s="20">
        <v>15</v>
      </c>
      <c r="V37" s="20">
        <v>5</v>
      </c>
      <c r="W37" s="20">
        <v>3</v>
      </c>
      <c r="X37" s="26">
        <v>7</v>
      </c>
      <c r="Y37" s="20">
        <v>2</v>
      </c>
      <c r="Z37" s="36">
        <v>30</v>
      </c>
      <c r="AA37" s="20">
        <v>8</v>
      </c>
      <c r="AB37" s="20">
        <v>52</v>
      </c>
      <c r="AC37" s="26"/>
      <c r="AD37" s="20"/>
      <c r="AE37" s="20">
        <v>25</v>
      </c>
      <c r="AF37" s="20">
        <v>16</v>
      </c>
      <c r="AG37" s="20">
        <v>5</v>
      </c>
      <c r="AH37" s="20">
        <v>29</v>
      </c>
      <c r="AI37" s="45">
        <v>2</v>
      </c>
      <c r="AJ37" s="26">
        <v>42</v>
      </c>
      <c r="AK37" s="20">
        <v>25</v>
      </c>
      <c r="AL37" s="20">
        <v>1</v>
      </c>
      <c r="AM37" s="20">
        <v>61</v>
      </c>
      <c r="AN37" s="20">
        <v>12</v>
      </c>
      <c r="AO37" s="20">
        <v>71</v>
      </c>
      <c r="AP37" s="27">
        <v>6</v>
      </c>
      <c r="AQ37" s="20">
        <v>5</v>
      </c>
      <c r="AR37" s="20">
        <v>1</v>
      </c>
      <c r="AS37" s="20"/>
      <c r="AT37" s="20"/>
      <c r="AU37" s="20"/>
      <c r="AV37" s="20"/>
      <c r="AW37" s="20"/>
      <c r="AX37" s="20"/>
      <c r="AY37" s="20">
        <v>4</v>
      </c>
      <c r="AZ37" s="20">
        <v>6</v>
      </c>
      <c r="BA37" s="20">
        <v>3</v>
      </c>
      <c r="BB37" s="20">
        <v>12</v>
      </c>
      <c r="BC37" s="20">
        <v>1</v>
      </c>
      <c r="BD37" s="20">
        <v>1</v>
      </c>
      <c r="BE37" s="20">
        <v>19</v>
      </c>
      <c r="BF37" s="30">
        <v>2</v>
      </c>
      <c r="BG37" s="20">
        <v>30</v>
      </c>
      <c r="BH37" s="20">
        <v>3</v>
      </c>
      <c r="BI37" s="20">
        <v>7</v>
      </c>
      <c r="BJ37" s="20">
        <v>13</v>
      </c>
      <c r="BK37" s="26">
        <v>1</v>
      </c>
      <c r="BL37" s="30">
        <v>23</v>
      </c>
      <c r="BM37" s="29">
        <v>6</v>
      </c>
      <c r="BN37" s="29">
        <v>2</v>
      </c>
      <c r="BO37" s="25">
        <v>34</v>
      </c>
      <c r="BP37" s="25">
        <v>2</v>
      </c>
      <c r="BQ37" s="25">
        <v>15</v>
      </c>
      <c r="BR37" s="29">
        <v>2</v>
      </c>
      <c r="BS37" s="30">
        <v>5</v>
      </c>
      <c r="BT37" s="29">
        <v>3</v>
      </c>
      <c r="BU37" s="30">
        <v>1</v>
      </c>
      <c r="BV37" s="49">
        <v>20</v>
      </c>
      <c r="BW37" s="30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>
        <v>10</v>
      </c>
      <c r="CK37" s="30">
        <v>46</v>
      </c>
      <c r="CL37" s="29">
        <v>9</v>
      </c>
      <c r="CM37" s="29">
        <v>12</v>
      </c>
      <c r="CN37" s="29">
        <v>31</v>
      </c>
      <c r="CO37" s="29">
        <v>7</v>
      </c>
      <c r="CP37" s="29">
        <v>2</v>
      </c>
      <c r="CQ37" s="29">
        <v>3</v>
      </c>
      <c r="CR37" s="29">
        <v>1</v>
      </c>
      <c r="CS37" s="29">
        <v>44</v>
      </c>
      <c r="CT37" s="30">
        <v>7</v>
      </c>
      <c r="CU37" s="29">
        <v>12</v>
      </c>
      <c r="CV37" s="29"/>
      <c r="CW37" s="29"/>
      <c r="CX37" s="29">
        <v>17</v>
      </c>
      <c r="CY37" s="29">
        <v>2</v>
      </c>
      <c r="CZ37" s="30">
        <v>10</v>
      </c>
      <c r="DA37" s="29">
        <v>4</v>
      </c>
      <c r="DB37" s="29">
        <v>38</v>
      </c>
      <c r="DC37" s="29">
        <v>8</v>
      </c>
      <c r="DD37" s="29"/>
      <c r="DE37" s="29"/>
      <c r="DF37" s="29"/>
      <c r="DG37" s="29"/>
      <c r="DH37" s="29"/>
      <c r="DI37" s="29"/>
      <c r="DJ37" s="41"/>
      <c r="DK37" s="1"/>
      <c r="DL37" s="1"/>
      <c r="DM37" s="1"/>
      <c r="DQ37" s="10"/>
      <c r="DR37" s="1"/>
      <c r="DT37" s="2" t="s">
        <v>7</v>
      </c>
      <c r="DU37" s="11">
        <f t="shared" si="12"/>
        <v>76</v>
      </c>
      <c r="DV37" s="2">
        <f t="shared" si="13"/>
        <v>9</v>
      </c>
      <c r="DW37" s="2">
        <f t="shared" si="14"/>
        <v>6</v>
      </c>
      <c r="DX37" s="2">
        <f t="shared" si="15"/>
        <v>2</v>
      </c>
      <c r="DY37" s="1">
        <f t="shared" si="16"/>
        <v>17</v>
      </c>
      <c r="DZ37" s="15">
        <f t="shared" si="17"/>
        <v>0.22368421052631579</v>
      </c>
    </row>
    <row r="38" spans="1:130" ht="13.8">
      <c r="A38" s="2" t="s">
        <v>8</v>
      </c>
      <c r="B38" s="44"/>
      <c r="C38" s="44"/>
      <c r="D38" s="44"/>
      <c r="E38" s="44">
        <v>49</v>
      </c>
      <c r="F38" s="26">
        <v>11</v>
      </c>
      <c r="G38" s="20">
        <v>10</v>
      </c>
      <c r="H38" s="20">
        <v>10</v>
      </c>
      <c r="I38" s="20">
        <v>19</v>
      </c>
      <c r="J38" s="20">
        <v>13</v>
      </c>
      <c r="K38" s="20"/>
      <c r="L38" s="20"/>
      <c r="M38" s="20">
        <v>2</v>
      </c>
      <c r="N38" s="20"/>
      <c r="O38" s="20"/>
      <c r="P38" s="27">
        <v>24</v>
      </c>
      <c r="Q38" s="20">
        <v>22</v>
      </c>
      <c r="R38" s="27">
        <v>7</v>
      </c>
      <c r="S38" s="20">
        <v>9</v>
      </c>
      <c r="T38" s="20">
        <v>5</v>
      </c>
      <c r="U38" s="20">
        <v>2</v>
      </c>
      <c r="V38" s="20">
        <v>9</v>
      </c>
      <c r="W38" s="20">
        <v>6</v>
      </c>
      <c r="X38" s="26">
        <v>33</v>
      </c>
      <c r="Y38" s="25">
        <v>2</v>
      </c>
      <c r="Z38" s="36">
        <v>4</v>
      </c>
      <c r="AA38" s="20">
        <v>31</v>
      </c>
      <c r="AB38" s="20">
        <v>8</v>
      </c>
      <c r="AC38" s="26"/>
      <c r="AD38" s="20"/>
      <c r="AE38" s="20">
        <v>3</v>
      </c>
      <c r="AF38" s="20">
        <v>1</v>
      </c>
      <c r="AG38" s="20">
        <v>8</v>
      </c>
      <c r="AH38" s="20">
        <v>31</v>
      </c>
      <c r="AI38" s="20">
        <v>29</v>
      </c>
      <c r="AJ38" s="20">
        <v>3</v>
      </c>
      <c r="AK38" s="20">
        <v>1</v>
      </c>
      <c r="AL38" s="20">
        <v>2</v>
      </c>
      <c r="AM38" s="20">
        <v>6</v>
      </c>
      <c r="AN38" s="20">
        <v>11</v>
      </c>
      <c r="AO38" s="26">
        <v>4</v>
      </c>
      <c r="AP38" s="39">
        <v>11</v>
      </c>
      <c r="AQ38" s="20">
        <v>5</v>
      </c>
      <c r="AR38" s="20">
        <v>2</v>
      </c>
      <c r="AS38" s="20"/>
      <c r="AT38" s="20"/>
      <c r="AU38" s="20"/>
      <c r="AV38" s="20"/>
      <c r="AW38" s="20"/>
      <c r="AX38" s="20"/>
      <c r="AY38" s="20">
        <v>21</v>
      </c>
      <c r="AZ38" s="20">
        <v>10</v>
      </c>
      <c r="BA38" s="20">
        <v>1</v>
      </c>
      <c r="BB38" s="26">
        <v>28</v>
      </c>
      <c r="BC38" s="20">
        <v>29</v>
      </c>
      <c r="BD38" s="20">
        <v>26</v>
      </c>
      <c r="BE38" s="20">
        <v>19</v>
      </c>
      <c r="BF38" s="30">
        <v>3</v>
      </c>
      <c r="BG38" s="20">
        <v>1</v>
      </c>
      <c r="BH38" s="20">
        <v>9</v>
      </c>
      <c r="BI38" s="20">
        <v>67</v>
      </c>
      <c r="BJ38" s="20">
        <v>88</v>
      </c>
      <c r="BK38" s="29">
        <v>17</v>
      </c>
      <c r="BL38" s="29">
        <v>10</v>
      </c>
      <c r="BM38" s="29">
        <v>14</v>
      </c>
      <c r="BN38" s="30">
        <v>9</v>
      </c>
      <c r="BO38" s="30">
        <v>6</v>
      </c>
      <c r="BP38" s="29">
        <v>1</v>
      </c>
      <c r="BQ38" s="25">
        <v>1</v>
      </c>
      <c r="BR38" s="25">
        <v>6</v>
      </c>
      <c r="BS38" s="29">
        <v>1</v>
      </c>
      <c r="BT38" s="29">
        <v>1</v>
      </c>
      <c r="BU38" s="29">
        <v>1</v>
      </c>
      <c r="BV38" s="48">
        <v>21</v>
      </c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>
        <v>4</v>
      </c>
      <c r="CK38" s="29">
        <v>4</v>
      </c>
      <c r="CL38" s="29">
        <v>22</v>
      </c>
      <c r="CM38" s="30">
        <v>2</v>
      </c>
      <c r="CN38" s="29">
        <v>2</v>
      </c>
      <c r="CO38" s="29">
        <v>46</v>
      </c>
      <c r="CP38" s="29">
        <v>5</v>
      </c>
      <c r="CQ38" s="29">
        <v>24</v>
      </c>
      <c r="CR38" s="29">
        <v>36</v>
      </c>
      <c r="CS38" s="29">
        <v>4</v>
      </c>
      <c r="CT38" s="30">
        <v>2</v>
      </c>
      <c r="CU38" s="29">
        <v>9</v>
      </c>
      <c r="CV38" s="29"/>
      <c r="CW38" s="29"/>
      <c r="CX38" s="29">
        <v>18</v>
      </c>
      <c r="CY38" s="29">
        <v>18</v>
      </c>
      <c r="CZ38" s="29">
        <v>1</v>
      </c>
      <c r="DA38" s="29">
        <v>9</v>
      </c>
      <c r="DB38" s="30">
        <v>3</v>
      </c>
      <c r="DC38" s="29">
        <v>18</v>
      </c>
      <c r="DD38" s="29"/>
      <c r="DE38" s="29"/>
      <c r="DF38" s="29"/>
      <c r="DG38" s="29"/>
      <c r="DH38" s="29"/>
      <c r="DI38" s="29"/>
      <c r="DJ38" s="41"/>
      <c r="DK38" s="1"/>
      <c r="DL38" s="1"/>
      <c r="DM38" s="1"/>
      <c r="DQ38" s="10"/>
      <c r="DR38" s="1"/>
      <c r="DT38" s="2" t="s">
        <v>8</v>
      </c>
      <c r="DU38" s="11">
        <f t="shared" si="12"/>
        <v>76</v>
      </c>
      <c r="DV38" s="2">
        <f t="shared" si="13"/>
        <v>8</v>
      </c>
      <c r="DW38" s="2">
        <f t="shared" si="14"/>
        <v>4</v>
      </c>
      <c r="DX38" s="2">
        <f t="shared" si="15"/>
        <v>5</v>
      </c>
      <c r="DY38" s="1">
        <f t="shared" si="16"/>
        <v>17</v>
      </c>
      <c r="DZ38" s="15">
        <f t="shared" si="17"/>
        <v>0.22368421052631579</v>
      </c>
    </row>
    <row r="39" spans="1:130" ht="15">
      <c r="A39" s="2" t="s">
        <v>9</v>
      </c>
      <c r="B39" s="44"/>
      <c r="C39" s="44"/>
      <c r="D39" s="44"/>
      <c r="E39" s="44">
        <v>45</v>
      </c>
      <c r="F39" s="20">
        <v>1</v>
      </c>
      <c r="G39" s="20">
        <v>1</v>
      </c>
      <c r="H39" s="20">
        <v>45</v>
      </c>
      <c r="I39" s="20">
        <v>41</v>
      </c>
      <c r="J39" s="20">
        <v>18</v>
      </c>
      <c r="K39" s="20"/>
      <c r="L39" s="20"/>
      <c r="M39" s="20">
        <v>3</v>
      </c>
      <c r="N39" s="20"/>
      <c r="O39" s="26"/>
      <c r="P39" s="39">
        <v>22</v>
      </c>
      <c r="Q39" s="26">
        <v>3</v>
      </c>
      <c r="R39" s="27">
        <v>5</v>
      </c>
      <c r="S39" s="20">
        <v>14</v>
      </c>
      <c r="T39" s="20">
        <v>5</v>
      </c>
      <c r="U39" s="20">
        <v>33</v>
      </c>
      <c r="V39" s="20">
        <v>21</v>
      </c>
      <c r="W39" s="20">
        <v>1</v>
      </c>
      <c r="X39" s="25">
        <v>40</v>
      </c>
      <c r="Y39" s="20">
        <v>19</v>
      </c>
      <c r="Z39" s="26">
        <v>8</v>
      </c>
      <c r="AA39" s="20">
        <v>2</v>
      </c>
      <c r="AB39" s="20">
        <v>1</v>
      </c>
      <c r="AC39" s="26"/>
      <c r="AD39" s="20"/>
      <c r="AE39" s="20">
        <v>4</v>
      </c>
      <c r="AF39" s="20">
        <v>10</v>
      </c>
      <c r="AG39" s="20">
        <v>13</v>
      </c>
      <c r="AH39" s="20">
        <v>78</v>
      </c>
      <c r="AI39" s="45">
        <v>16</v>
      </c>
      <c r="AJ39" s="20">
        <v>64</v>
      </c>
      <c r="AK39" s="20">
        <v>18</v>
      </c>
      <c r="AL39" s="20">
        <v>2</v>
      </c>
      <c r="AM39" s="20">
        <v>3</v>
      </c>
      <c r="AN39" s="20">
        <v>5</v>
      </c>
      <c r="AO39" s="20">
        <v>37</v>
      </c>
      <c r="AP39" s="27">
        <v>13</v>
      </c>
      <c r="AQ39" s="20">
        <v>28</v>
      </c>
      <c r="AR39" s="20">
        <v>1</v>
      </c>
      <c r="AS39" s="20"/>
      <c r="AT39" s="20"/>
      <c r="AU39" s="20"/>
      <c r="AV39" s="20"/>
      <c r="AW39" s="20"/>
      <c r="AX39" s="20"/>
      <c r="AY39" s="20">
        <v>54</v>
      </c>
      <c r="AZ39" s="20">
        <v>4</v>
      </c>
      <c r="BA39" s="26">
        <v>12</v>
      </c>
      <c r="BB39" s="20">
        <v>2</v>
      </c>
      <c r="BC39" s="20">
        <v>5</v>
      </c>
      <c r="BD39" s="20">
        <v>3</v>
      </c>
      <c r="BE39" s="20">
        <v>2</v>
      </c>
      <c r="BF39" s="30">
        <v>53</v>
      </c>
      <c r="BG39" s="20">
        <v>3</v>
      </c>
      <c r="BH39" s="20">
        <v>36</v>
      </c>
      <c r="BI39" s="25">
        <v>20</v>
      </c>
      <c r="BJ39" s="25">
        <v>12</v>
      </c>
      <c r="BK39" s="29">
        <v>2</v>
      </c>
      <c r="BL39" s="20">
        <v>6</v>
      </c>
      <c r="BM39" s="20">
        <v>3</v>
      </c>
      <c r="BN39" s="29">
        <v>63</v>
      </c>
      <c r="BO39" s="29">
        <v>2</v>
      </c>
      <c r="BP39" s="29">
        <v>1</v>
      </c>
      <c r="BQ39" s="29">
        <v>2</v>
      </c>
      <c r="BR39" s="29">
        <v>3</v>
      </c>
      <c r="BS39" s="29">
        <v>40</v>
      </c>
      <c r="BT39" s="29">
        <v>1</v>
      </c>
      <c r="BU39" s="29">
        <v>20</v>
      </c>
      <c r="BV39" s="49">
        <v>1</v>
      </c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>
        <v>41</v>
      </c>
      <c r="CK39" s="29">
        <v>6</v>
      </c>
      <c r="CL39" s="29">
        <v>27</v>
      </c>
      <c r="CM39" s="29">
        <v>10</v>
      </c>
      <c r="CN39" s="29">
        <v>9</v>
      </c>
      <c r="CO39" s="29">
        <v>5</v>
      </c>
      <c r="CP39" s="29">
        <v>5</v>
      </c>
      <c r="CQ39" s="29">
        <v>2</v>
      </c>
      <c r="CR39" s="29">
        <v>3</v>
      </c>
      <c r="CS39" s="30">
        <v>13</v>
      </c>
      <c r="CT39" s="29">
        <v>35</v>
      </c>
      <c r="CU39" s="29">
        <v>63</v>
      </c>
      <c r="CV39" s="29"/>
      <c r="CW39" s="29"/>
      <c r="CX39" s="29">
        <v>2</v>
      </c>
      <c r="CY39" s="29">
        <v>6</v>
      </c>
      <c r="CZ39" s="30">
        <v>45</v>
      </c>
      <c r="DA39" s="29">
        <v>9</v>
      </c>
      <c r="DB39" s="29">
        <v>1</v>
      </c>
      <c r="DC39" s="29">
        <v>11</v>
      </c>
      <c r="DD39" s="29"/>
      <c r="DE39" s="29"/>
      <c r="DF39" s="29"/>
      <c r="DG39" s="29"/>
      <c r="DH39" s="30"/>
      <c r="DI39" s="29"/>
      <c r="DJ39" s="41"/>
      <c r="DK39" s="1"/>
      <c r="DL39" s="1"/>
      <c r="DM39" s="1"/>
      <c r="DQ39" s="10"/>
      <c r="DR39" s="1"/>
      <c r="DT39" s="2" t="s">
        <v>9</v>
      </c>
      <c r="DU39" s="11">
        <f t="shared" si="12"/>
        <v>76</v>
      </c>
      <c r="DV39" s="2">
        <f t="shared" si="13"/>
        <v>9</v>
      </c>
      <c r="DW39" s="2">
        <f t="shared" si="14"/>
        <v>8</v>
      </c>
      <c r="DX39" s="2">
        <f t="shared" si="15"/>
        <v>2</v>
      </c>
      <c r="DY39" s="1">
        <f t="shared" si="16"/>
        <v>19</v>
      </c>
      <c r="DZ39" s="15">
        <f t="shared" si="17"/>
        <v>0.25</v>
      </c>
    </row>
    <row r="40" spans="1:130" ht="13.8">
      <c r="A40" s="2" t="s">
        <v>10</v>
      </c>
      <c r="B40" s="44"/>
      <c r="C40" s="44"/>
      <c r="D40" s="44"/>
      <c r="E40" s="44">
        <v>53</v>
      </c>
      <c r="F40" s="20">
        <v>51</v>
      </c>
      <c r="G40" s="20">
        <v>9</v>
      </c>
      <c r="H40" s="20">
        <v>11</v>
      </c>
      <c r="I40" s="20">
        <v>3</v>
      </c>
      <c r="J40" s="20">
        <v>5</v>
      </c>
      <c r="K40" s="20"/>
      <c r="L40" s="20"/>
      <c r="M40" s="20">
        <v>39</v>
      </c>
      <c r="N40" s="20"/>
      <c r="O40" s="20"/>
      <c r="P40" s="27">
        <v>6</v>
      </c>
      <c r="Q40" s="20">
        <v>4</v>
      </c>
      <c r="R40" s="27">
        <v>39</v>
      </c>
      <c r="S40" s="20">
        <v>13</v>
      </c>
      <c r="T40" s="20">
        <v>1</v>
      </c>
      <c r="U40" s="20">
        <v>24</v>
      </c>
      <c r="V40" s="20">
        <v>27</v>
      </c>
      <c r="W40" s="20">
        <v>26</v>
      </c>
      <c r="X40" s="26">
        <v>14</v>
      </c>
      <c r="Y40" s="26">
        <v>20</v>
      </c>
      <c r="Z40" s="26">
        <v>13</v>
      </c>
      <c r="AA40" s="20">
        <v>53</v>
      </c>
      <c r="AB40" s="20">
        <v>5</v>
      </c>
      <c r="AC40" s="26"/>
      <c r="AD40" s="20"/>
      <c r="AE40" s="20">
        <v>21</v>
      </c>
      <c r="AF40" s="20">
        <v>26</v>
      </c>
      <c r="AG40" s="20">
        <v>4</v>
      </c>
      <c r="AH40" s="20">
        <v>7</v>
      </c>
      <c r="AI40" s="20">
        <v>13</v>
      </c>
      <c r="AJ40" s="20">
        <v>1</v>
      </c>
      <c r="AK40" s="20">
        <v>1</v>
      </c>
      <c r="AL40" s="20">
        <v>1</v>
      </c>
      <c r="AM40" s="20">
        <v>5</v>
      </c>
      <c r="AN40" s="26">
        <v>36</v>
      </c>
      <c r="AO40" s="20">
        <v>1</v>
      </c>
      <c r="AP40" s="27">
        <v>1</v>
      </c>
      <c r="AQ40" s="20">
        <v>15</v>
      </c>
      <c r="AR40" s="20">
        <v>33</v>
      </c>
      <c r="AS40" s="20"/>
      <c r="AT40" s="20"/>
      <c r="AU40" s="20"/>
      <c r="AV40" s="20"/>
      <c r="AW40" s="20"/>
      <c r="AX40" s="20"/>
      <c r="AY40" s="20">
        <v>1</v>
      </c>
      <c r="AZ40" s="20">
        <v>39</v>
      </c>
      <c r="BA40" s="20">
        <v>4</v>
      </c>
      <c r="BB40" s="20">
        <v>23</v>
      </c>
      <c r="BC40" s="25">
        <v>1</v>
      </c>
      <c r="BD40" s="20">
        <v>5</v>
      </c>
      <c r="BE40" s="20">
        <v>1</v>
      </c>
      <c r="BF40" s="30">
        <v>1</v>
      </c>
      <c r="BG40" s="20">
        <v>2</v>
      </c>
      <c r="BH40" s="20">
        <v>25</v>
      </c>
      <c r="BI40" s="20">
        <v>8</v>
      </c>
      <c r="BJ40" s="20">
        <v>18</v>
      </c>
      <c r="BK40" s="29">
        <v>1</v>
      </c>
      <c r="BL40" s="30">
        <v>2</v>
      </c>
      <c r="BM40" s="29">
        <v>8</v>
      </c>
      <c r="BN40" s="29">
        <v>13</v>
      </c>
      <c r="BO40" s="29">
        <v>5</v>
      </c>
      <c r="BP40" s="29">
        <v>3</v>
      </c>
      <c r="BQ40" s="29">
        <v>4</v>
      </c>
      <c r="BR40" s="29">
        <v>1</v>
      </c>
      <c r="BS40" s="29">
        <v>14</v>
      </c>
      <c r="BT40" s="29">
        <v>2</v>
      </c>
      <c r="BU40" s="29">
        <v>23</v>
      </c>
      <c r="BV40" s="48">
        <v>8</v>
      </c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>
        <v>57</v>
      </c>
      <c r="CK40" s="29">
        <v>8</v>
      </c>
      <c r="CL40" s="29">
        <v>67</v>
      </c>
      <c r="CM40" s="29">
        <v>51</v>
      </c>
      <c r="CN40" s="29">
        <v>1</v>
      </c>
      <c r="CO40" s="29">
        <v>10</v>
      </c>
      <c r="CP40" s="30">
        <v>1</v>
      </c>
      <c r="CQ40" s="29">
        <v>7</v>
      </c>
      <c r="CR40" s="29">
        <v>11</v>
      </c>
      <c r="CS40" s="30">
        <v>3</v>
      </c>
      <c r="CT40" s="29">
        <v>27</v>
      </c>
      <c r="CU40" s="29">
        <v>14</v>
      </c>
      <c r="CV40" s="29"/>
      <c r="CW40" s="29"/>
      <c r="CX40" s="29">
        <v>14</v>
      </c>
      <c r="CY40" s="29">
        <v>9</v>
      </c>
      <c r="CZ40" s="30">
        <v>44</v>
      </c>
      <c r="DA40" s="29">
        <v>10</v>
      </c>
      <c r="DB40" s="29">
        <v>37</v>
      </c>
      <c r="DC40" s="29">
        <v>14</v>
      </c>
      <c r="DD40" s="29"/>
      <c r="DE40" s="29"/>
      <c r="DF40" s="29"/>
      <c r="DG40" s="29"/>
      <c r="DH40" s="30"/>
      <c r="DI40" s="29"/>
      <c r="DJ40" s="41"/>
      <c r="DK40" s="1"/>
      <c r="DL40" s="1"/>
      <c r="DM40" s="1"/>
      <c r="DQ40" s="10"/>
      <c r="DR40" s="1"/>
      <c r="DT40" s="2" t="s">
        <v>10</v>
      </c>
      <c r="DU40" s="11">
        <f t="shared" si="12"/>
        <v>76</v>
      </c>
      <c r="DV40" s="2">
        <f t="shared" si="13"/>
        <v>3</v>
      </c>
      <c r="DW40" s="2">
        <f t="shared" si="14"/>
        <v>3</v>
      </c>
      <c r="DX40" s="2">
        <f t="shared" si="15"/>
        <v>4</v>
      </c>
      <c r="DY40" s="1">
        <f t="shared" si="16"/>
        <v>10</v>
      </c>
      <c r="DZ40" s="15">
        <f t="shared" si="17"/>
        <v>0.13157894736842105</v>
      </c>
    </row>
    <row r="41" spans="1:130" ht="13.8">
      <c r="A41" s="2" t="s">
        <v>11</v>
      </c>
      <c r="B41" s="44"/>
      <c r="C41" s="44"/>
      <c r="D41" s="44"/>
      <c r="E41" s="44">
        <v>10</v>
      </c>
      <c r="F41" s="20">
        <v>6</v>
      </c>
      <c r="G41" s="20">
        <v>5</v>
      </c>
      <c r="H41" s="20">
        <v>9</v>
      </c>
      <c r="I41" s="20">
        <v>1</v>
      </c>
      <c r="J41" s="20">
        <v>5</v>
      </c>
      <c r="K41" s="20"/>
      <c r="L41" s="20"/>
      <c r="M41" s="20">
        <v>8</v>
      </c>
      <c r="N41" s="20"/>
      <c r="O41" s="20"/>
      <c r="P41" s="27">
        <v>1</v>
      </c>
      <c r="Q41" s="20">
        <v>28</v>
      </c>
      <c r="R41" s="27">
        <v>29</v>
      </c>
      <c r="S41" s="20">
        <v>3</v>
      </c>
      <c r="T41" s="20">
        <v>1</v>
      </c>
      <c r="U41" s="20">
        <v>3</v>
      </c>
      <c r="V41" s="20">
        <v>1</v>
      </c>
      <c r="W41" s="20">
        <v>1</v>
      </c>
      <c r="X41" s="25">
        <v>1</v>
      </c>
      <c r="Y41" s="20">
        <v>45</v>
      </c>
      <c r="Z41" s="26">
        <v>7</v>
      </c>
      <c r="AA41" s="20">
        <v>1</v>
      </c>
      <c r="AB41" s="20">
        <v>30</v>
      </c>
      <c r="AC41" s="26"/>
      <c r="AD41" s="20"/>
      <c r="AE41" s="20">
        <v>51</v>
      </c>
      <c r="AF41" s="20">
        <v>17</v>
      </c>
      <c r="AG41" s="20">
        <v>2</v>
      </c>
      <c r="AH41" s="20">
        <v>8</v>
      </c>
      <c r="AI41" s="20">
        <v>11</v>
      </c>
      <c r="AJ41" s="20">
        <v>53</v>
      </c>
      <c r="AK41" s="20">
        <v>7</v>
      </c>
      <c r="AL41" s="20">
        <v>2</v>
      </c>
      <c r="AM41" s="20">
        <v>17</v>
      </c>
      <c r="AN41" s="20">
        <v>1</v>
      </c>
      <c r="AO41" s="20">
        <v>9</v>
      </c>
      <c r="AP41" s="27">
        <v>36</v>
      </c>
      <c r="AQ41" s="20">
        <v>2</v>
      </c>
      <c r="AR41" s="20">
        <v>69</v>
      </c>
      <c r="AS41" s="20"/>
      <c r="AT41" s="20"/>
      <c r="AU41" s="20"/>
      <c r="AV41" s="20"/>
      <c r="AW41" s="20"/>
      <c r="AX41" s="20"/>
      <c r="AY41" s="20">
        <v>3</v>
      </c>
      <c r="AZ41" s="20">
        <v>26</v>
      </c>
      <c r="BA41" s="20">
        <v>29</v>
      </c>
      <c r="BB41" s="20">
        <v>22</v>
      </c>
      <c r="BC41" s="20">
        <v>1</v>
      </c>
      <c r="BD41" s="25">
        <v>31</v>
      </c>
      <c r="BE41" s="20">
        <v>1</v>
      </c>
      <c r="BF41" s="30">
        <v>11</v>
      </c>
      <c r="BG41" s="20">
        <v>7</v>
      </c>
      <c r="BH41" s="20">
        <v>1</v>
      </c>
      <c r="BI41" s="25">
        <v>7</v>
      </c>
      <c r="BJ41" s="20">
        <v>6</v>
      </c>
      <c r="BK41" s="29">
        <v>2</v>
      </c>
      <c r="BL41" s="29">
        <v>1</v>
      </c>
      <c r="BM41" s="29">
        <v>5</v>
      </c>
      <c r="BN41" s="29">
        <v>1</v>
      </c>
      <c r="BO41" s="29">
        <v>4</v>
      </c>
      <c r="BP41" s="29">
        <v>19</v>
      </c>
      <c r="BQ41" s="25">
        <v>17</v>
      </c>
      <c r="BR41" s="29">
        <v>27</v>
      </c>
      <c r="BS41" s="29">
        <v>1</v>
      </c>
      <c r="BT41" s="30">
        <v>1</v>
      </c>
      <c r="BU41" s="30">
        <v>4</v>
      </c>
      <c r="BV41" s="48">
        <v>17</v>
      </c>
      <c r="BW41" s="30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>
        <v>61</v>
      </c>
      <c r="CK41" s="29">
        <v>2</v>
      </c>
      <c r="CL41" s="29">
        <v>19</v>
      </c>
      <c r="CM41" s="30">
        <v>91</v>
      </c>
      <c r="CN41" s="29">
        <v>29</v>
      </c>
      <c r="CO41" s="30">
        <v>32</v>
      </c>
      <c r="CP41" s="29">
        <v>19</v>
      </c>
      <c r="CQ41" s="29">
        <v>16</v>
      </c>
      <c r="CR41" s="29">
        <v>10</v>
      </c>
      <c r="CS41" s="29">
        <v>2</v>
      </c>
      <c r="CT41" s="29">
        <v>2</v>
      </c>
      <c r="CU41" s="29">
        <v>9</v>
      </c>
      <c r="CV41" s="29"/>
      <c r="CW41" s="29"/>
      <c r="CX41" s="29">
        <v>13</v>
      </c>
      <c r="CY41" s="29">
        <v>3</v>
      </c>
      <c r="CZ41" s="29">
        <v>65</v>
      </c>
      <c r="DA41" s="30">
        <v>5</v>
      </c>
      <c r="DB41" s="30">
        <v>1</v>
      </c>
      <c r="DC41" s="30">
        <v>3</v>
      </c>
      <c r="DD41" s="30"/>
      <c r="DE41" s="30"/>
      <c r="DF41" s="30"/>
      <c r="DG41" s="30"/>
      <c r="DH41" s="29"/>
      <c r="DI41" s="29"/>
      <c r="DJ41" s="41"/>
      <c r="DK41" s="1"/>
      <c r="DL41" s="1"/>
      <c r="DM41" s="1"/>
      <c r="DQ41" s="10"/>
      <c r="DR41" s="1"/>
      <c r="DT41" s="2" t="s">
        <v>11</v>
      </c>
      <c r="DU41" s="11">
        <f t="shared" si="12"/>
        <v>76</v>
      </c>
      <c r="DV41" s="2">
        <f t="shared" si="13"/>
        <v>7</v>
      </c>
      <c r="DW41" s="2">
        <f t="shared" si="14"/>
        <v>5</v>
      </c>
      <c r="DX41" s="2">
        <f t="shared" si="15"/>
        <v>2</v>
      </c>
      <c r="DY41" s="1">
        <f>SUM(DV41:DX41)</f>
        <v>14</v>
      </c>
      <c r="DZ41" s="15">
        <f t="shared" si="17"/>
        <v>0.18421052631578946</v>
      </c>
    </row>
    <row r="42" spans="1:130">
      <c r="G42" s="5"/>
      <c r="H42" s="5"/>
      <c r="I42" s="5"/>
      <c r="J42" s="5"/>
      <c r="K42" s="5"/>
      <c r="X42" s="23"/>
      <c r="BF42" s="12"/>
      <c r="DJ42" s="2"/>
      <c r="DL42" s="14"/>
      <c r="DM42" s="15"/>
      <c r="DN42" s="1"/>
      <c r="DQ42" s="1"/>
      <c r="DR42" s="1"/>
      <c r="DV42" s="1"/>
      <c r="DW42" s="1"/>
    </row>
    <row r="43" spans="1:130">
      <c r="DJ43" s="2"/>
      <c r="DL43" s="14"/>
      <c r="DM43" s="15"/>
      <c r="DN43" s="1"/>
      <c r="DQ43" s="1"/>
      <c r="DR43" s="1"/>
      <c r="DT43" s="1"/>
      <c r="DU43" s="1"/>
      <c r="DV43" s="17">
        <v>2</v>
      </c>
      <c r="DW43" s="17">
        <v>3</v>
      </c>
      <c r="DX43" s="17">
        <v>4</v>
      </c>
    </row>
    <row r="44" spans="1:130">
      <c r="DJ44" s="2"/>
      <c r="DL44" s="1"/>
      <c r="DM44" s="1"/>
      <c r="DN44" s="1"/>
      <c r="DQ44" s="1"/>
      <c r="DR44" s="1"/>
      <c r="DT44" s="2" t="s">
        <v>0</v>
      </c>
      <c r="DU44" s="11">
        <f t="shared" ref="DU44:DY55" si="18">DU4+DU17+DU30</f>
        <v>288</v>
      </c>
      <c r="DV44" s="11">
        <f t="shared" si="18"/>
        <v>45</v>
      </c>
      <c r="DW44" s="11">
        <f t="shared" si="18"/>
        <v>29</v>
      </c>
      <c r="DX44" s="11">
        <f t="shared" si="18"/>
        <v>22</v>
      </c>
      <c r="DY44" s="18">
        <f t="shared" si="18"/>
        <v>96</v>
      </c>
      <c r="DZ44" s="15">
        <f>DY44/DU44</f>
        <v>0.33333333333333331</v>
      </c>
    </row>
    <row r="45" spans="1:130">
      <c r="DK45" s="1"/>
      <c r="DL45" s="1"/>
      <c r="DM45" s="1"/>
      <c r="DN45" s="1"/>
      <c r="DQ45" s="1"/>
      <c r="DR45" s="1"/>
      <c r="DT45" s="2" t="s">
        <v>1</v>
      </c>
      <c r="DU45" s="11">
        <f t="shared" si="18"/>
        <v>288</v>
      </c>
      <c r="DV45" s="11">
        <f t="shared" si="18"/>
        <v>30</v>
      </c>
      <c r="DW45" s="11">
        <f t="shared" si="18"/>
        <v>21</v>
      </c>
      <c r="DX45" s="11">
        <f t="shared" si="18"/>
        <v>26</v>
      </c>
      <c r="DY45" s="18">
        <f t="shared" si="18"/>
        <v>77</v>
      </c>
      <c r="DZ45" s="15">
        <f t="shared" ref="DZ45:DZ55" si="19">DY45/DU45</f>
        <v>0.2673611111111111</v>
      </c>
    </row>
    <row r="46" spans="1:130">
      <c r="E46" s="10"/>
      <c r="N46" s="10"/>
      <c r="X46" s="10"/>
      <c r="AG46" s="10"/>
      <c r="AP46" s="10"/>
      <c r="AY46" s="10"/>
      <c r="BF46" s="2"/>
      <c r="BG46" s="10"/>
      <c r="BN46" s="2"/>
      <c r="BO46" s="2"/>
      <c r="BP46" s="10"/>
      <c r="BQ46" s="2"/>
      <c r="BW46" s="2"/>
      <c r="BX46" s="2"/>
      <c r="BY46" s="10"/>
      <c r="BZ46" s="2"/>
      <c r="CG46" s="2"/>
      <c r="CH46" s="2"/>
      <c r="CI46" s="10"/>
      <c r="CJ46" s="2"/>
      <c r="CP46" s="2"/>
      <c r="CQ46" s="2"/>
      <c r="CR46" s="10"/>
      <c r="CS46" s="2"/>
      <c r="CZ46" s="2"/>
      <c r="DA46" s="2"/>
      <c r="DB46" s="10"/>
      <c r="DC46" s="2"/>
      <c r="DQ46" s="10"/>
      <c r="DT46" s="2" t="s">
        <v>2</v>
      </c>
      <c r="DU46" s="11">
        <f t="shared" si="18"/>
        <v>288</v>
      </c>
      <c r="DV46" s="11">
        <f t="shared" si="18"/>
        <v>31</v>
      </c>
      <c r="DW46" s="11">
        <f t="shared" si="18"/>
        <v>20</v>
      </c>
      <c r="DX46" s="11">
        <f t="shared" si="18"/>
        <v>17</v>
      </c>
      <c r="DY46" s="18">
        <f t="shared" si="18"/>
        <v>68</v>
      </c>
      <c r="DZ46" s="15">
        <f t="shared" si="19"/>
        <v>0.2361111111111111</v>
      </c>
    </row>
    <row r="47" spans="1:130">
      <c r="BF47" s="2"/>
      <c r="BN47" s="2"/>
      <c r="BO47" s="2"/>
      <c r="BP47" s="2"/>
      <c r="BQ47" s="2"/>
      <c r="BW47" s="2"/>
      <c r="BX47" s="2"/>
      <c r="BY47" s="2"/>
      <c r="BZ47" s="2"/>
      <c r="CG47" s="2"/>
      <c r="CH47" s="2"/>
      <c r="CI47" s="2"/>
      <c r="CJ47" s="2"/>
      <c r="CP47" s="2"/>
      <c r="CQ47" s="2"/>
      <c r="CR47" s="2"/>
      <c r="CS47" s="2"/>
      <c r="CZ47" s="2"/>
      <c r="DA47" s="2"/>
      <c r="DB47" s="2"/>
      <c r="DC47" s="2"/>
      <c r="DQ47" s="10"/>
      <c r="DT47" s="2" t="s">
        <v>3</v>
      </c>
      <c r="DU47" s="11">
        <f t="shared" si="18"/>
        <v>287</v>
      </c>
      <c r="DV47" s="11">
        <f t="shared" si="18"/>
        <v>27</v>
      </c>
      <c r="DW47" s="11">
        <f t="shared" si="18"/>
        <v>25</v>
      </c>
      <c r="DX47" s="11">
        <f t="shared" si="18"/>
        <v>13</v>
      </c>
      <c r="DY47" s="18">
        <f t="shared" si="18"/>
        <v>65</v>
      </c>
      <c r="DZ47" s="15">
        <f t="shared" si="19"/>
        <v>0.2264808362369338</v>
      </c>
    </row>
    <row r="48" spans="1:130">
      <c r="BF48" s="2"/>
      <c r="BN48" s="2"/>
      <c r="BO48" s="2"/>
      <c r="BP48" s="2"/>
      <c r="BQ48" s="2"/>
      <c r="BW48" s="2"/>
      <c r="BX48" s="2"/>
      <c r="BY48" s="2"/>
      <c r="BZ48" s="2"/>
      <c r="CG48" s="2"/>
      <c r="CH48" s="2"/>
      <c r="CI48" s="2"/>
      <c r="CJ48" s="2"/>
      <c r="CP48" s="2"/>
      <c r="CQ48" s="2"/>
      <c r="CR48" s="2"/>
      <c r="CS48" s="2"/>
      <c r="CZ48" s="2"/>
      <c r="DA48" s="2"/>
      <c r="DB48" s="2"/>
      <c r="DC48" s="2"/>
      <c r="DJ48" s="2"/>
      <c r="DK48" s="19"/>
      <c r="DQ48" s="10"/>
      <c r="DT48" s="2" t="s">
        <v>4</v>
      </c>
      <c r="DU48" s="11">
        <f t="shared" si="18"/>
        <v>288</v>
      </c>
      <c r="DV48" s="11">
        <f t="shared" si="18"/>
        <v>41</v>
      </c>
      <c r="DW48" s="11">
        <f t="shared" si="18"/>
        <v>24</v>
      </c>
      <c r="DX48" s="11">
        <f t="shared" si="18"/>
        <v>14</v>
      </c>
      <c r="DY48" s="18">
        <f t="shared" si="18"/>
        <v>79</v>
      </c>
      <c r="DZ48" s="15">
        <f t="shared" si="19"/>
        <v>0.27430555555555558</v>
      </c>
    </row>
    <row r="49" spans="5:130" s="1" customForma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8"/>
      <c r="BL49" s="8"/>
      <c r="BM49" s="8"/>
      <c r="BN49" s="2"/>
      <c r="BO49" s="2"/>
      <c r="BP49" s="2"/>
      <c r="BQ49" s="2"/>
      <c r="BR49" s="8"/>
      <c r="BS49" s="8"/>
      <c r="BT49" s="8"/>
      <c r="BU49" s="8"/>
      <c r="BV49" s="8"/>
      <c r="BW49" s="2"/>
      <c r="BX49" s="2"/>
      <c r="BY49" s="2"/>
      <c r="BZ49" s="2"/>
      <c r="CA49" s="8"/>
      <c r="CB49" s="8"/>
      <c r="CC49" s="8"/>
      <c r="CD49" s="8"/>
      <c r="CE49" s="8"/>
      <c r="CF49" s="8"/>
      <c r="CG49" s="2"/>
      <c r="CH49" s="2"/>
      <c r="CI49" s="2"/>
      <c r="CJ49" s="2"/>
      <c r="CK49" s="8"/>
      <c r="CL49" s="8"/>
      <c r="CM49" s="8"/>
      <c r="CN49" s="8"/>
      <c r="CO49" s="8"/>
      <c r="CP49" s="2"/>
      <c r="CQ49" s="2"/>
      <c r="CR49" s="2"/>
      <c r="CS49" s="2"/>
      <c r="CT49" s="8"/>
      <c r="CU49" s="8"/>
      <c r="CV49" s="8"/>
      <c r="CW49" s="8"/>
      <c r="CX49" s="8"/>
      <c r="CY49" s="8"/>
      <c r="CZ49" s="2"/>
      <c r="DA49" s="2"/>
      <c r="DB49" s="2"/>
      <c r="DC49" s="2"/>
      <c r="DD49" s="8"/>
      <c r="DE49" s="8"/>
      <c r="DF49" s="8"/>
      <c r="DG49" s="8"/>
      <c r="DH49" s="8"/>
      <c r="DI49" s="8"/>
      <c r="DJ49" s="20"/>
      <c r="DK49" s="19"/>
      <c r="DL49" s="2"/>
      <c r="DM49" s="2"/>
      <c r="DN49" s="2"/>
      <c r="DO49" s="2"/>
      <c r="DP49" s="2"/>
      <c r="DQ49" s="2"/>
      <c r="DR49" s="2"/>
      <c r="DT49" s="2" t="s">
        <v>5</v>
      </c>
      <c r="DU49" s="11">
        <f t="shared" si="18"/>
        <v>288</v>
      </c>
      <c r="DV49" s="11">
        <f t="shared" si="18"/>
        <v>34</v>
      </c>
      <c r="DW49" s="11">
        <f t="shared" si="18"/>
        <v>19</v>
      </c>
      <c r="DX49" s="11">
        <f t="shared" si="18"/>
        <v>25</v>
      </c>
      <c r="DY49" s="18">
        <f t="shared" si="18"/>
        <v>78</v>
      </c>
      <c r="DZ49" s="15">
        <f t="shared" si="19"/>
        <v>0.27083333333333331</v>
      </c>
    </row>
    <row r="50" spans="5:130" s="1" customFormat="1">
      <c r="E50" s="10"/>
      <c r="F50" s="2"/>
      <c r="G50" s="2"/>
      <c r="H50" s="2"/>
      <c r="I50" s="2"/>
      <c r="J50" s="2"/>
      <c r="K50" s="2"/>
      <c r="L50" s="2"/>
      <c r="M50" s="2"/>
      <c r="N50" s="10"/>
      <c r="O50" s="2"/>
      <c r="P50" s="2"/>
      <c r="Q50" s="2"/>
      <c r="R50" s="2"/>
      <c r="S50" s="2"/>
      <c r="T50" s="2"/>
      <c r="U50" s="2"/>
      <c r="V50" s="2"/>
      <c r="W50" s="2"/>
      <c r="X50" s="10"/>
      <c r="Y50" s="2"/>
      <c r="Z50" s="2"/>
      <c r="AA50" s="2"/>
      <c r="AB50" s="2"/>
      <c r="AC50" s="2"/>
      <c r="AD50" s="2"/>
      <c r="AE50" s="2"/>
      <c r="AF50" s="2"/>
      <c r="AG50" s="10"/>
      <c r="AH50" s="2"/>
      <c r="AI50" s="2"/>
      <c r="AJ50" s="2"/>
      <c r="AK50" s="2"/>
      <c r="AL50" s="2"/>
      <c r="AM50" s="2"/>
      <c r="AN50" s="2"/>
      <c r="AO50" s="2"/>
      <c r="AP50" s="10"/>
      <c r="AQ50" s="2"/>
      <c r="AR50" s="2"/>
      <c r="AS50" s="2"/>
      <c r="AT50" s="2"/>
      <c r="AU50" s="2"/>
      <c r="AV50" s="2"/>
      <c r="AW50" s="2"/>
      <c r="AX50" s="2"/>
      <c r="AY50" s="10"/>
      <c r="AZ50" s="2"/>
      <c r="BA50" s="2"/>
      <c r="BB50" s="2"/>
      <c r="BC50" s="2"/>
      <c r="BD50" s="2"/>
      <c r="BE50" s="2"/>
      <c r="BF50" s="2"/>
      <c r="BG50" s="10"/>
      <c r="BH50" s="2"/>
      <c r="BI50" s="2"/>
      <c r="BJ50" s="2"/>
      <c r="BK50" s="8"/>
      <c r="BL50" s="8"/>
      <c r="BM50" s="8"/>
      <c r="BN50" s="2"/>
      <c r="BO50" s="2"/>
      <c r="BP50" s="10"/>
      <c r="BQ50" s="2"/>
      <c r="BR50" s="8"/>
      <c r="BS50" s="8"/>
      <c r="BT50" s="8"/>
      <c r="BU50" s="8"/>
      <c r="BV50" s="8"/>
      <c r="BW50" s="2"/>
      <c r="BX50" s="2"/>
      <c r="BY50" s="10"/>
      <c r="BZ50" s="2"/>
      <c r="CA50" s="8"/>
      <c r="CB50" s="8"/>
      <c r="CC50" s="8"/>
      <c r="CD50" s="8"/>
      <c r="CE50" s="8"/>
      <c r="CF50" s="8"/>
      <c r="CG50" s="2"/>
      <c r="CH50" s="2"/>
      <c r="CI50" s="10"/>
      <c r="CJ50" s="2"/>
      <c r="CK50" s="8"/>
      <c r="CL50" s="8"/>
      <c r="CM50" s="8"/>
      <c r="CN50" s="8"/>
      <c r="CO50" s="8"/>
      <c r="CP50" s="2"/>
      <c r="CQ50" s="2"/>
      <c r="CR50" s="10"/>
      <c r="CS50" s="2"/>
      <c r="CT50" s="8"/>
      <c r="CU50" s="8"/>
      <c r="CV50" s="8"/>
      <c r="CW50" s="8"/>
      <c r="CX50" s="8"/>
      <c r="CY50" s="8"/>
      <c r="CZ50" s="2"/>
      <c r="DA50" s="2"/>
      <c r="DB50" s="10"/>
      <c r="DC50" s="2"/>
      <c r="DD50" s="8"/>
      <c r="DE50" s="8"/>
      <c r="DF50" s="8"/>
      <c r="DG50" s="8"/>
      <c r="DH50" s="8"/>
      <c r="DI50" s="8"/>
      <c r="DJ50" s="20"/>
      <c r="DK50" s="19"/>
      <c r="DL50" s="2"/>
      <c r="DM50" s="2"/>
      <c r="DN50" s="2"/>
      <c r="DO50" s="2"/>
      <c r="DP50" s="2"/>
      <c r="DQ50" s="10"/>
      <c r="DR50" s="2"/>
      <c r="DT50" s="2" t="s">
        <v>6</v>
      </c>
      <c r="DU50" s="11">
        <f t="shared" si="18"/>
        <v>288</v>
      </c>
      <c r="DV50" s="11">
        <f t="shared" si="18"/>
        <v>22</v>
      </c>
      <c r="DW50" s="11">
        <f t="shared" si="18"/>
        <v>24</v>
      </c>
      <c r="DX50" s="11">
        <f t="shared" si="18"/>
        <v>15</v>
      </c>
      <c r="DY50" s="18">
        <f t="shared" si="18"/>
        <v>61</v>
      </c>
      <c r="DZ50" s="15">
        <f t="shared" si="19"/>
        <v>0.21180555555555555</v>
      </c>
    </row>
    <row r="51" spans="5:130" s="1" customForma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8"/>
      <c r="BL51" s="8"/>
      <c r="BM51" s="8"/>
      <c r="BN51" s="2"/>
      <c r="BO51" s="2"/>
      <c r="BP51" s="2"/>
      <c r="BQ51" s="2"/>
      <c r="BR51" s="8"/>
      <c r="BS51" s="8"/>
      <c r="BT51" s="8"/>
      <c r="BU51" s="8"/>
      <c r="BV51" s="8"/>
      <c r="BW51" s="2"/>
      <c r="BX51" s="2"/>
      <c r="BY51" s="2"/>
      <c r="BZ51" s="2"/>
      <c r="CA51" s="8"/>
      <c r="CB51" s="8"/>
      <c r="CC51" s="8"/>
      <c r="CD51" s="8"/>
      <c r="CE51" s="8"/>
      <c r="CF51" s="8"/>
      <c r="CG51" s="2"/>
      <c r="CH51" s="2"/>
      <c r="CI51" s="2"/>
      <c r="CJ51" s="2"/>
      <c r="CK51" s="8"/>
      <c r="CL51" s="8"/>
      <c r="CM51" s="8"/>
      <c r="CN51" s="8"/>
      <c r="CO51" s="8"/>
      <c r="CP51" s="2"/>
      <c r="CQ51" s="2"/>
      <c r="CR51" s="2"/>
      <c r="CS51" s="2"/>
      <c r="CT51" s="8"/>
      <c r="CU51" s="8"/>
      <c r="CV51" s="8"/>
      <c r="CW51" s="8"/>
      <c r="CX51" s="8"/>
      <c r="CY51" s="8"/>
      <c r="CZ51" s="2"/>
      <c r="DA51" s="2"/>
      <c r="DB51" s="2"/>
      <c r="DC51" s="2"/>
      <c r="DD51" s="8"/>
      <c r="DE51" s="8"/>
      <c r="DF51" s="8"/>
      <c r="DG51" s="8"/>
      <c r="DH51" s="8"/>
      <c r="DI51" s="8"/>
      <c r="DJ51" s="20"/>
      <c r="DK51" s="19"/>
      <c r="DL51" s="2"/>
      <c r="DM51" s="2"/>
      <c r="DN51" s="2"/>
      <c r="DO51" s="2"/>
      <c r="DP51" s="2"/>
      <c r="DQ51" s="2"/>
      <c r="DR51" s="2"/>
      <c r="DT51" s="2" t="s">
        <v>7</v>
      </c>
      <c r="DU51" s="11">
        <f t="shared" si="18"/>
        <v>288</v>
      </c>
      <c r="DV51" s="11">
        <f t="shared" si="18"/>
        <v>31</v>
      </c>
      <c r="DW51" s="11">
        <f t="shared" si="18"/>
        <v>24</v>
      </c>
      <c r="DX51" s="11">
        <f t="shared" si="18"/>
        <v>12</v>
      </c>
      <c r="DY51" s="18">
        <f t="shared" si="18"/>
        <v>67</v>
      </c>
      <c r="DZ51" s="15">
        <f t="shared" si="19"/>
        <v>0.2326388888888889</v>
      </c>
    </row>
    <row r="52" spans="5:130" s="1" customForma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8"/>
      <c r="BL52" s="8"/>
      <c r="BM52" s="8"/>
      <c r="BN52" s="2"/>
      <c r="BO52" s="2"/>
      <c r="BP52" s="2"/>
      <c r="BQ52" s="2"/>
      <c r="BR52" s="8"/>
      <c r="BS52" s="8"/>
      <c r="BT52" s="8"/>
      <c r="BU52" s="8"/>
      <c r="BV52" s="8"/>
      <c r="BW52" s="2"/>
      <c r="BX52" s="2"/>
      <c r="BY52" s="2"/>
      <c r="BZ52" s="2"/>
      <c r="CA52" s="8"/>
      <c r="CB52" s="8"/>
      <c r="CC52" s="8"/>
      <c r="CD52" s="8"/>
      <c r="CE52" s="8"/>
      <c r="CF52" s="8"/>
      <c r="CG52" s="2"/>
      <c r="CH52" s="2"/>
      <c r="CI52" s="2"/>
      <c r="CJ52" s="2"/>
      <c r="CK52" s="8"/>
      <c r="CL52" s="8"/>
      <c r="CM52" s="8"/>
      <c r="CN52" s="8"/>
      <c r="CO52" s="8"/>
      <c r="CP52" s="2"/>
      <c r="CQ52" s="2"/>
      <c r="CR52" s="2"/>
      <c r="CS52" s="2"/>
      <c r="CT52" s="8"/>
      <c r="CU52" s="8"/>
      <c r="CV52" s="8"/>
      <c r="CW52" s="8"/>
      <c r="CX52" s="8"/>
      <c r="CY52" s="8"/>
      <c r="CZ52" s="2"/>
      <c r="DA52" s="2"/>
      <c r="DB52" s="2"/>
      <c r="DC52" s="2"/>
      <c r="DD52" s="8"/>
      <c r="DE52" s="8"/>
      <c r="DF52" s="8"/>
      <c r="DG52" s="8"/>
      <c r="DH52" s="8"/>
      <c r="DI52" s="8"/>
      <c r="DJ52" s="20"/>
      <c r="DK52" s="19"/>
      <c r="DL52" s="2"/>
      <c r="DM52" s="2"/>
      <c r="DN52" s="2"/>
      <c r="DO52" s="2"/>
      <c r="DP52" s="2"/>
      <c r="DQ52" s="2"/>
      <c r="DR52" s="2"/>
      <c r="DT52" s="2" t="s">
        <v>8</v>
      </c>
      <c r="DU52" s="11">
        <f t="shared" si="18"/>
        <v>288</v>
      </c>
      <c r="DV52" s="11">
        <f t="shared" si="18"/>
        <v>31</v>
      </c>
      <c r="DW52" s="11">
        <f t="shared" si="18"/>
        <v>21</v>
      </c>
      <c r="DX52" s="11">
        <f t="shared" si="18"/>
        <v>24</v>
      </c>
      <c r="DY52" s="18">
        <f t="shared" si="18"/>
        <v>76</v>
      </c>
      <c r="DZ52" s="15">
        <f t="shared" si="19"/>
        <v>0.2638888888888889</v>
      </c>
    </row>
    <row r="53" spans="5:130" s="1" customFormat="1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8"/>
      <c r="BL53" s="8"/>
      <c r="BM53" s="8"/>
      <c r="BN53" s="2"/>
      <c r="BO53" s="2"/>
      <c r="BP53" s="2"/>
      <c r="BQ53" s="2"/>
      <c r="BR53" s="8"/>
      <c r="BS53" s="8"/>
      <c r="BT53" s="8"/>
      <c r="BU53" s="8"/>
      <c r="BV53" s="8"/>
      <c r="BW53" s="2"/>
      <c r="BX53" s="2"/>
      <c r="BY53" s="2"/>
      <c r="BZ53" s="2"/>
      <c r="CA53" s="8"/>
      <c r="CB53" s="8"/>
      <c r="CC53" s="8"/>
      <c r="CD53" s="8"/>
      <c r="CE53" s="8"/>
      <c r="CF53" s="8"/>
      <c r="CG53" s="2"/>
      <c r="CH53" s="2"/>
      <c r="CI53" s="2"/>
      <c r="CJ53" s="2"/>
      <c r="CK53" s="8"/>
      <c r="CL53" s="8"/>
      <c r="CM53" s="8"/>
      <c r="CN53" s="8"/>
      <c r="CO53" s="8"/>
      <c r="CP53" s="2"/>
      <c r="CQ53" s="2"/>
      <c r="CR53" s="2"/>
      <c r="CS53" s="2"/>
      <c r="CT53" s="8"/>
      <c r="CU53" s="8"/>
      <c r="CV53" s="8"/>
      <c r="CW53" s="8"/>
      <c r="CX53" s="8"/>
      <c r="CY53" s="8"/>
      <c r="CZ53" s="2"/>
      <c r="DA53" s="2"/>
      <c r="DB53" s="2"/>
      <c r="DC53" s="2"/>
      <c r="DD53" s="8"/>
      <c r="DE53" s="8"/>
      <c r="DF53" s="8"/>
      <c r="DG53" s="8"/>
      <c r="DH53" s="8"/>
      <c r="DI53" s="8"/>
      <c r="DJ53" s="20"/>
      <c r="DK53" s="19"/>
      <c r="DL53" s="2"/>
      <c r="DM53" s="2"/>
      <c r="DN53" s="2"/>
      <c r="DO53" s="2"/>
      <c r="DP53" s="2"/>
      <c r="DQ53" s="2"/>
      <c r="DR53" s="2"/>
      <c r="DT53" s="2" t="s">
        <v>9</v>
      </c>
      <c r="DU53" s="11">
        <f t="shared" si="18"/>
        <v>288</v>
      </c>
      <c r="DV53" s="11">
        <f t="shared" si="18"/>
        <v>24</v>
      </c>
      <c r="DW53" s="11">
        <f t="shared" si="18"/>
        <v>21</v>
      </c>
      <c r="DX53" s="11">
        <f t="shared" si="18"/>
        <v>7</v>
      </c>
      <c r="DY53" s="18">
        <f t="shared" si="18"/>
        <v>52</v>
      </c>
      <c r="DZ53" s="15">
        <f t="shared" si="19"/>
        <v>0.18055555555555555</v>
      </c>
    </row>
    <row r="54" spans="5:130" s="1" customFormat="1">
      <c r="E54" s="10"/>
      <c r="F54" s="2"/>
      <c r="G54" s="2"/>
      <c r="H54" s="2"/>
      <c r="I54" s="2"/>
      <c r="J54" s="2"/>
      <c r="K54" s="2"/>
      <c r="L54" s="2"/>
      <c r="M54" s="2"/>
      <c r="N54" s="10"/>
      <c r="O54" s="2"/>
      <c r="P54" s="2"/>
      <c r="Q54" s="2"/>
      <c r="R54" s="2"/>
      <c r="S54" s="2"/>
      <c r="T54" s="2"/>
      <c r="U54" s="2"/>
      <c r="V54" s="2"/>
      <c r="W54" s="2"/>
      <c r="X54" s="10"/>
      <c r="Y54" s="2"/>
      <c r="Z54" s="2"/>
      <c r="AA54" s="2"/>
      <c r="AB54" s="2"/>
      <c r="AC54" s="2"/>
      <c r="AD54" s="2"/>
      <c r="AE54" s="2"/>
      <c r="AF54" s="2"/>
      <c r="AG54" s="10"/>
      <c r="AH54" s="2"/>
      <c r="AI54" s="2"/>
      <c r="AJ54" s="2"/>
      <c r="AK54" s="2"/>
      <c r="AL54" s="2"/>
      <c r="AM54" s="2"/>
      <c r="AN54" s="2"/>
      <c r="AO54" s="2"/>
      <c r="AP54" s="10"/>
      <c r="AQ54" s="2"/>
      <c r="AR54" s="2"/>
      <c r="AS54" s="2"/>
      <c r="AT54" s="2"/>
      <c r="AU54" s="2"/>
      <c r="AV54" s="2"/>
      <c r="AW54" s="2"/>
      <c r="AX54" s="2"/>
      <c r="AY54" s="10"/>
      <c r="AZ54" s="2"/>
      <c r="BA54" s="2"/>
      <c r="BB54" s="2"/>
      <c r="BC54" s="2"/>
      <c r="BD54" s="2"/>
      <c r="BE54" s="2"/>
      <c r="BF54" s="2"/>
      <c r="BG54" s="10"/>
      <c r="BH54" s="2"/>
      <c r="BI54" s="2"/>
      <c r="BJ54" s="2"/>
      <c r="BK54" s="8"/>
      <c r="BL54" s="8"/>
      <c r="BM54" s="8"/>
      <c r="BN54" s="2"/>
      <c r="BO54" s="2"/>
      <c r="BP54" s="10"/>
      <c r="BQ54" s="2"/>
      <c r="BR54" s="8"/>
      <c r="BS54" s="8"/>
      <c r="BT54" s="8"/>
      <c r="BU54" s="8"/>
      <c r="BV54" s="8"/>
      <c r="BW54" s="2"/>
      <c r="BX54" s="2"/>
      <c r="BY54" s="10"/>
      <c r="BZ54" s="2"/>
      <c r="CA54" s="8"/>
      <c r="CB54" s="8"/>
      <c r="CC54" s="8"/>
      <c r="CD54" s="8"/>
      <c r="CE54" s="8"/>
      <c r="CF54" s="8"/>
      <c r="CG54" s="2"/>
      <c r="CH54" s="2"/>
      <c r="CI54" s="10"/>
      <c r="CJ54" s="2"/>
      <c r="CK54" s="8"/>
      <c r="CL54" s="8"/>
      <c r="CM54" s="8"/>
      <c r="CN54" s="8"/>
      <c r="CO54" s="8"/>
      <c r="CP54" s="2"/>
      <c r="CQ54" s="2"/>
      <c r="CR54" s="10"/>
      <c r="CS54" s="2"/>
      <c r="CT54" s="8"/>
      <c r="CU54" s="8"/>
      <c r="CV54" s="8"/>
      <c r="CW54" s="8"/>
      <c r="CX54" s="8"/>
      <c r="CY54" s="8"/>
      <c r="CZ54" s="2"/>
      <c r="DA54" s="2"/>
      <c r="DB54" s="10"/>
      <c r="DC54" s="2"/>
      <c r="DD54" s="8"/>
      <c r="DE54" s="8"/>
      <c r="DF54" s="8"/>
      <c r="DG54" s="8"/>
      <c r="DH54" s="8"/>
      <c r="DI54" s="8"/>
      <c r="DJ54" s="20"/>
      <c r="DK54" s="19"/>
      <c r="DL54" s="2"/>
      <c r="DM54" s="2"/>
      <c r="DN54" s="2"/>
      <c r="DO54" s="2"/>
      <c r="DP54" s="2"/>
      <c r="DQ54" s="2"/>
      <c r="DR54" s="2"/>
      <c r="DT54" s="2" t="s">
        <v>10</v>
      </c>
      <c r="DU54" s="11">
        <f t="shared" si="18"/>
        <v>288</v>
      </c>
      <c r="DV54" s="11">
        <f t="shared" si="18"/>
        <v>23</v>
      </c>
      <c r="DW54" s="11">
        <f t="shared" si="18"/>
        <v>18</v>
      </c>
      <c r="DX54" s="11">
        <f t="shared" si="18"/>
        <v>16</v>
      </c>
      <c r="DY54" s="18">
        <f t="shared" si="18"/>
        <v>57</v>
      </c>
      <c r="DZ54" s="15">
        <f t="shared" si="19"/>
        <v>0.19791666666666666</v>
      </c>
    </row>
    <row r="55" spans="5:130" s="1" customFormat="1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8"/>
      <c r="BL55" s="8"/>
      <c r="BM55" s="8"/>
      <c r="BN55" s="2"/>
      <c r="BO55" s="2"/>
      <c r="BP55" s="2"/>
      <c r="BQ55" s="2"/>
      <c r="BR55" s="8"/>
      <c r="BS55" s="8"/>
      <c r="BT55" s="8"/>
      <c r="BU55" s="8"/>
      <c r="BV55" s="8"/>
      <c r="BW55" s="2"/>
      <c r="BX55" s="2"/>
      <c r="BY55" s="2"/>
      <c r="BZ55" s="2"/>
      <c r="CA55" s="8"/>
      <c r="CB55" s="8"/>
      <c r="CC55" s="8"/>
      <c r="CD55" s="8"/>
      <c r="CE55" s="8"/>
      <c r="CF55" s="8"/>
      <c r="CG55" s="2"/>
      <c r="CH55" s="2"/>
      <c r="CI55" s="2"/>
      <c r="CJ55" s="2"/>
      <c r="CK55" s="8"/>
      <c r="CL55" s="8"/>
      <c r="CM55" s="8"/>
      <c r="CN55" s="8"/>
      <c r="CO55" s="8"/>
      <c r="CP55" s="2"/>
      <c r="CQ55" s="2"/>
      <c r="CR55" s="2"/>
      <c r="CS55" s="2"/>
      <c r="CT55" s="8"/>
      <c r="CU55" s="8"/>
      <c r="CV55" s="8"/>
      <c r="CW55" s="8"/>
      <c r="CX55" s="8"/>
      <c r="CY55" s="8"/>
      <c r="CZ55" s="2"/>
      <c r="DA55" s="2"/>
      <c r="DB55" s="2"/>
      <c r="DC55" s="2"/>
      <c r="DD55" s="8"/>
      <c r="DE55" s="8"/>
      <c r="DF55" s="8"/>
      <c r="DG55" s="8"/>
      <c r="DH55" s="8"/>
      <c r="DI55" s="8"/>
      <c r="DJ55" s="2"/>
      <c r="DK55" s="19"/>
      <c r="DL55" s="2"/>
      <c r="DM55" s="2"/>
      <c r="DN55" s="2"/>
      <c r="DO55" s="2"/>
      <c r="DP55" s="2"/>
      <c r="DQ55" s="2"/>
      <c r="DR55" s="2"/>
      <c r="DT55" s="2" t="s">
        <v>11</v>
      </c>
      <c r="DU55" s="11">
        <f t="shared" si="18"/>
        <v>287</v>
      </c>
      <c r="DV55" s="11">
        <f t="shared" si="18"/>
        <v>24</v>
      </c>
      <c r="DW55" s="11">
        <f t="shared" si="18"/>
        <v>20</v>
      </c>
      <c r="DX55" s="11">
        <f t="shared" si="18"/>
        <v>13</v>
      </c>
      <c r="DY55" s="18">
        <f t="shared" si="18"/>
        <v>57</v>
      </c>
      <c r="DZ55" s="15">
        <f t="shared" si="19"/>
        <v>0.19860627177700349</v>
      </c>
    </row>
    <row r="56" spans="5:130" s="1" customFormat="1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8"/>
      <c r="BL56" s="8"/>
      <c r="BM56" s="8"/>
      <c r="BN56" s="2"/>
      <c r="BO56" s="2"/>
      <c r="BP56" s="2"/>
      <c r="BQ56" s="2"/>
      <c r="BR56" s="8"/>
      <c r="BS56" s="8"/>
      <c r="BT56" s="8"/>
      <c r="BU56" s="8"/>
      <c r="BV56" s="8"/>
      <c r="BW56" s="2"/>
      <c r="BX56" s="2"/>
      <c r="BY56" s="2"/>
      <c r="BZ56" s="2"/>
      <c r="CA56" s="8"/>
      <c r="CB56" s="8"/>
      <c r="CC56" s="8"/>
      <c r="CD56" s="8"/>
      <c r="CE56" s="8"/>
      <c r="CF56" s="8"/>
      <c r="CG56" s="2"/>
      <c r="CH56" s="2"/>
      <c r="CI56" s="2"/>
      <c r="CJ56" s="2"/>
      <c r="CK56" s="8"/>
      <c r="CL56" s="8"/>
      <c r="CM56" s="8"/>
      <c r="CN56" s="8"/>
      <c r="CO56" s="8"/>
      <c r="CP56" s="2"/>
      <c r="CQ56" s="2"/>
      <c r="CR56" s="2"/>
      <c r="CS56" s="2"/>
      <c r="CT56" s="8"/>
      <c r="CU56" s="8"/>
      <c r="CV56" s="8"/>
      <c r="CW56" s="8"/>
      <c r="CX56" s="8"/>
      <c r="CY56" s="8"/>
      <c r="CZ56" s="2"/>
      <c r="DA56" s="2"/>
      <c r="DB56" s="2"/>
      <c r="DC56" s="2"/>
      <c r="DD56" s="8"/>
      <c r="DE56" s="8"/>
      <c r="DF56" s="8"/>
      <c r="DG56" s="8"/>
      <c r="DH56" s="8"/>
      <c r="DI56" s="8"/>
      <c r="DJ56" s="20"/>
      <c r="DK56" s="19"/>
      <c r="DL56" s="2"/>
      <c r="DM56" s="2"/>
      <c r="DN56" s="2"/>
      <c r="DO56" s="2"/>
      <c r="DP56" s="2"/>
      <c r="DQ56" s="2"/>
      <c r="DR56" s="2"/>
      <c r="DT56" s="2"/>
      <c r="DU56" s="2"/>
      <c r="DV56" s="2"/>
      <c r="DW56" s="2"/>
    </row>
    <row r="57" spans="5:130" s="1" customFormat="1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8"/>
      <c r="BL57" s="8"/>
      <c r="BM57" s="8"/>
      <c r="BN57" s="2"/>
      <c r="BO57" s="2"/>
      <c r="BP57" s="2"/>
      <c r="BQ57" s="2"/>
      <c r="BR57" s="8"/>
      <c r="BS57" s="8"/>
      <c r="BT57" s="8"/>
      <c r="BU57" s="8"/>
      <c r="BV57" s="8"/>
      <c r="BW57" s="2"/>
      <c r="BX57" s="2"/>
      <c r="BY57" s="2"/>
      <c r="BZ57" s="2"/>
      <c r="CA57" s="8"/>
      <c r="CB57" s="8"/>
      <c r="CC57" s="8"/>
      <c r="CD57" s="8"/>
      <c r="CE57" s="8"/>
      <c r="CF57" s="8"/>
      <c r="CG57" s="2"/>
      <c r="CH57" s="2"/>
      <c r="CI57" s="2"/>
      <c r="CJ57" s="2"/>
      <c r="CK57" s="8"/>
      <c r="CL57" s="8"/>
      <c r="CM57" s="8"/>
      <c r="CN57" s="8"/>
      <c r="CO57" s="8"/>
      <c r="CP57" s="2"/>
      <c r="CQ57" s="2"/>
      <c r="CR57" s="2"/>
      <c r="CS57" s="2"/>
      <c r="CT57" s="8"/>
      <c r="CU57" s="8"/>
      <c r="CV57" s="8"/>
      <c r="CW57" s="8"/>
      <c r="CX57" s="8"/>
      <c r="CY57" s="8"/>
      <c r="CZ57" s="2"/>
      <c r="DA57" s="2"/>
      <c r="DB57" s="2"/>
      <c r="DC57" s="2"/>
      <c r="DD57" s="8"/>
      <c r="DE57" s="8"/>
      <c r="DF57" s="8"/>
      <c r="DG57" s="8"/>
      <c r="DH57" s="8"/>
      <c r="DI57" s="8"/>
      <c r="DJ57" s="20"/>
      <c r="DK57" s="19"/>
      <c r="DL57" s="2"/>
      <c r="DM57" s="2"/>
      <c r="DN57" s="2"/>
      <c r="DO57" s="2"/>
      <c r="DP57" s="2"/>
      <c r="DQ57" s="2"/>
      <c r="DR57" s="2"/>
      <c r="DT57" s="2"/>
      <c r="DU57" s="2"/>
      <c r="DV57" s="2"/>
      <c r="DW57" s="2"/>
    </row>
    <row r="58" spans="5:130" s="1" customFormat="1">
      <c r="E58" s="10"/>
      <c r="F58" s="10"/>
      <c r="G58" s="2"/>
      <c r="H58" s="2"/>
      <c r="I58" s="2"/>
      <c r="J58" s="2"/>
      <c r="K58" s="2"/>
      <c r="L58" s="2"/>
      <c r="M58" s="2"/>
      <c r="N58" s="10"/>
      <c r="O58" s="2"/>
      <c r="P58" s="2"/>
      <c r="Q58" s="2"/>
      <c r="R58" s="2"/>
      <c r="S58" s="2"/>
      <c r="T58" s="2"/>
      <c r="U58" s="2"/>
      <c r="V58" s="2"/>
      <c r="W58" s="2"/>
      <c r="X58" s="10"/>
      <c r="Y58" s="2"/>
      <c r="Z58" s="2"/>
      <c r="AA58" s="2"/>
      <c r="AB58" s="2"/>
      <c r="AC58" s="2"/>
      <c r="AD58" s="2"/>
      <c r="AE58" s="2"/>
      <c r="AF58" s="2"/>
      <c r="AG58" s="10"/>
      <c r="AH58" s="2"/>
      <c r="AI58" s="2"/>
      <c r="AJ58" s="2"/>
      <c r="AK58" s="2"/>
      <c r="AL58" s="2"/>
      <c r="AM58" s="2"/>
      <c r="AN58" s="2"/>
      <c r="AO58" s="2"/>
      <c r="AP58" s="10"/>
      <c r="AQ58" s="2"/>
      <c r="AR58" s="2"/>
      <c r="AS58" s="2"/>
      <c r="AT58" s="2"/>
      <c r="AU58" s="2"/>
      <c r="AV58" s="2"/>
      <c r="AW58" s="2"/>
      <c r="AX58" s="2"/>
      <c r="AY58" s="10"/>
      <c r="AZ58" s="2"/>
      <c r="BA58" s="2"/>
      <c r="BB58" s="2"/>
      <c r="BC58" s="2"/>
      <c r="BD58" s="2"/>
      <c r="BE58" s="2"/>
      <c r="BF58" s="2"/>
      <c r="BG58" s="10"/>
      <c r="BH58" s="2"/>
      <c r="BI58" s="2"/>
      <c r="BJ58" s="2"/>
      <c r="BK58" s="8"/>
      <c r="BL58" s="8"/>
      <c r="BM58" s="8"/>
      <c r="BN58" s="2"/>
      <c r="BO58" s="2"/>
      <c r="BP58" s="10"/>
      <c r="BQ58" s="2"/>
      <c r="BR58" s="8"/>
      <c r="BS58" s="8"/>
      <c r="BT58" s="8"/>
      <c r="BU58" s="8"/>
      <c r="BV58" s="8"/>
      <c r="BW58" s="2"/>
      <c r="BX58" s="2"/>
      <c r="BY58" s="10"/>
      <c r="BZ58" s="2"/>
      <c r="CA58" s="8"/>
      <c r="CB58" s="8"/>
      <c r="CC58" s="8"/>
      <c r="CD58" s="8"/>
      <c r="CE58" s="8"/>
      <c r="CF58" s="8"/>
      <c r="CG58" s="2"/>
      <c r="CH58" s="2"/>
      <c r="CI58" s="10"/>
      <c r="CJ58" s="2"/>
      <c r="CK58" s="8"/>
      <c r="CL58" s="8"/>
      <c r="CM58" s="8"/>
      <c r="CN58" s="8"/>
      <c r="CO58" s="8"/>
      <c r="CP58" s="2"/>
      <c r="CQ58" s="2"/>
      <c r="CR58" s="10"/>
      <c r="CS58" s="2"/>
      <c r="CT58" s="8"/>
      <c r="CU58" s="8"/>
      <c r="CV58" s="8"/>
      <c r="CW58" s="8"/>
      <c r="CX58" s="8"/>
      <c r="CY58" s="8"/>
      <c r="CZ58" s="2"/>
      <c r="DA58" s="2"/>
      <c r="DB58" s="10"/>
      <c r="DC58" s="2"/>
      <c r="DD58" s="8"/>
      <c r="DE58" s="8"/>
      <c r="DF58" s="8"/>
      <c r="DG58" s="8"/>
      <c r="DH58" s="8"/>
      <c r="DI58" s="8"/>
      <c r="DJ58" s="8"/>
      <c r="DK58" s="2"/>
      <c r="DL58" s="2"/>
      <c r="DM58" s="2"/>
      <c r="DN58" s="2"/>
      <c r="DO58" s="2"/>
      <c r="DP58" s="2"/>
      <c r="DQ58" s="2"/>
      <c r="DR58" s="2"/>
      <c r="DT58" s="2"/>
      <c r="DU58" s="2">
        <f>SUM(DU44:DU57)</f>
        <v>3454</v>
      </c>
      <c r="DV58" s="2">
        <f>SUM(DV44:DV57)</f>
        <v>363</v>
      </c>
      <c r="DW58" s="2">
        <f>SUM(DW44:DW57)</f>
        <v>266</v>
      </c>
      <c r="DX58" s="2">
        <f>SUM(DX44:DX57)</f>
        <v>204</v>
      </c>
      <c r="DY58" s="2">
        <f>SUM(DY44:DY57)</f>
        <v>833</v>
      </c>
      <c r="DZ58" s="15">
        <f>DY58/DU58</f>
        <v>0.2411696583671106</v>
      </c>
    </row>
    <row r="59" spans="5:130" s="1" customFormat="1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8"/>
      <c r="BG59" s="2"/>
      <c r="BH59" s="2"/>
      <c r="BI59" s="2"/>
      <c r="BJ59" s="2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2"/>
      <c r="DL59" s="2"/>
      <c r="DM59" s="2"/>
      <c r="DN59" s="2"/>
      <c r="DO59" s="2"/>
      <c r="DP59" s="2"/>
      <c r="DQ59" s="2"/>
      <c r="DR59" s="2"/>
      <c r="DT59" s="2"/>
      <c r="DU59" s="2"/>
      <c r="DV59" s="2"/>
      <c r="DW59" s="2"/>
    </row>
    <row r="60" spans="5:130" s="1" customForma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8"/>
      <c r="BG60" s="2"/>
      <c r="BH60" s="2"/>
      <c r="BI60" s="2"/>
      <c r="BJ60" s="2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2"/>
      <c r="DL60" s="2"/>
      <c r="DM60" s="2"/>
      <c r="DN60" s="2"/>
      <c r="DO60" s="2"/>
      <c r="DP60" s="2"/>
      <c r="DQ60" s="2"/>
      <c r="DR60" s="2"/>
      <c r="DT60" s="2"/>
      <c r="DU60" s="2"/>
      <c r="DV60" s="2"/>
      <c r="DW60" s="2"/>
    </row>
    <row r="61" spans="5:130" s="1" customFormat="1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8"/>
      <c r="BG61" s="2"/>
      <c r="BH61" s="2"/>
      <c r="BI61" s="2"/>
      <c r="BJ61" s="2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2"/>
      <c r="DL61" s="2"/>
      <c r="DM61" s="2"/>
      <c r="DN61" s="2"/>
      <c r="DO61" s="2"/>
      <c r="DP61" s="2"/>
      <c r="DQ61" s="2"/>
      <c r="DR61" s="2"/>
      <c r="DT61" s="2"/>
      <c r="DU61" s="2"/>
      <c r="DV61" s="2"/>
      <c r="DW61" s="2"/>
    </row>
    <row r="62" spans="5:130" s="1" customFormat="1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8"/>
      <c r="BG62" s="2"/>
      <c r="BH62" s="2"/>
      <c r="BI62" s="2"/>
      <c r="BJ62" s="2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2"/>
      <c r="DL62" s="2"/>
      <c r="DM62" s="2"/>
      <c r="DN62" s="2"/>
      <c r="DO62" s="2"/>
      <c r="DP62" s="2"/>
      <c r="DQ62" s="2"/>
      <c r="DR62" s="2"/>
      <c r="DT62" s="2"/>
      <c r="DU62" s="2"/>
      <c r="DV62" s="2"/>
      <c r="DW62" s="2"/>
    </row>
    <row r="63" spans="5:130" s="1" customForma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8"/>
      <c r="BG63" s="2"/>
      <c r="BH63" s="2"/>
      <c r="BI63" s="2"/>
      <c r="BJ63" s="2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2"/>
      <c r="DL63" s="2"/>
      <c r="DM63" s="2"/>
      <c r="DN63" s="2"/>
      <c r="DO63" s="2"/>
      <c r="DP63" s="2"/>
      <c r="DQ63" s="2"/>
      <c r="DR63" s="2"/>
      <c r="DT63" s="2"/>
      <c r="DU63" s="2"/>
      <c r="DV63" s="2"/>
      <c r="DW63" s="2"/>
    </row>
    <row r="64" spans="5:130" s="1" customFormat="1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8"/>
      <c r="BG64" s="2"/>
      <c r="BH64" s="2"/>
      <c r="BI64" s="2"/>
      <c r="BJ64" s="2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2"/>
      <c r="DL64" s="2"/>
      <c r="DM64" s="2"/>
      <c r="DN64" s="2"/>
      <c r="DO64" s="2"/>
      <c r="DP64" s="2"/>
      <c r="DQ64" s="2"/>
      <c r="DR64" s="2"/>
      <c r="DT64" s="2"/>
      <c r="DU64" s="2"/>
      <c r="DV64" s="2"/>
      <c r="DW64" s="2"/>
    </row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  <row r="145" s="1" customFormat="1" ht="13.8"/>
    <row r="146" s="1" customFormat="1" ht="13.8"/>
    <row r="147" s="1" customFormat="1" ht="13.8"/>
    <row r="148" s="1" customFormat="1" ht="13.8"/>
    <row r="149" s="1" customFormat="1" ht="13.8"/>
    <row r="150" s="1" customFormat="1" ht="13.8"/>
  </sheetData>
  <phoneticPr fontId="2"/>
  <conditionalFormatting sqref="DG4:DJ15 S4:S15 AU4:AU15 BC4:DC15 B4:N6 B7:J7 L7:N7 B8:N15 Q9:Q15 U4:U15">
    <cfRule type="cellIs" dxfId="232" priority="81" operator="between">
      <formula>2</formula>
      <formula>4</formula>
    </cfRule>
  </conditionalFormatting>
  <conditionalFormatting sqref="B17:N28 DG17:DJ28 S17:S28 U17:U18 W17:W28 AC17:AF28 AI17:AL28 AS17:AZ28 BC17:DC28 Q17:Q28 U20 U23:U28">
    <cfRule type="cellIs" dxfId="231" priority="80" operator="between">
      <formula>2</formula>
      <formula>4</formula>
    </cfRule>
  </conditionalFormatting>
  <conditionalFormatting sqref="B30:N41 DG30:DJ41 Q30:DC41">
    <cfRule type="cellIs" dxfId="230" priority="79" operator="between">
      <formula>2</formula>
      <formula>4</formula>
    </cfRule>
  </conditionalFormatting>
  <conditionalFormatting sqref="DF4:DF15">
    <cfRule type="cellIs" dxfId="229" priority="78" operator="between">
      <formula>2</formula>
      <formula>4</formula>
    </cfRule>
  </conditionalFormatting>
  <conditionalFormatting sqref="DF17:DF28">
    <cfRule type="cellIs" dxfId="228" priority="77" operator="between">
      <formula>2</formula>
      <formula>4</formula>
    </cfRule>
  </conditionalFormatting>
  <conditionalFormatting sqref="DF30:DF41">
    <cfRule type="cellIs" dxfId="227" priority="76" operator="between">
      <formula>2</formula>
      <formula>4</formula>
    </cfRule>
  </conditionalFormatting>
  <conditionalFormatting sqref="DD4:DD15">
    <cfRule type="cellIs" dxfId="226" priority="75" operator="between">
      <formula>2</formula>
      <formula>4</formula>
    </cfRule>
  </conditionalFormatting>
  <conditionalFormatting sqref="DD17:DD28">
    <cfRule type="cellIs" dxfId="225" priority="74" operator="between">
      <formula>2</formula>
      <formula>4</formula>
    </cfRule>
  </conditionalFormatting>
  <conditionalFormatting sqref="DD30:DD41">
    <cfRule type="cellIs" dxfId="224" priority="73" operator="between">
      <formula>2</formula>
      <formula>4</formula>
    </cfRule>
  </conditionalFormatting>
  <conditionalFormatting sqref="DE4:DE15">
    <cfRule type="cellIs" dxfId="223" priority="72" operator="between">
      <formula>2</formula>
      <formula>4</formula>
    </cfRule>
  </conditionalFormatting>
  <conditionalFormatting sqref="DE17:DE28">
    <cfRule type="cellIs" dxfId="222" priority="71" operator="between">
      <formula>2</formula>
      <formula>4</formula>
    </cfRule>
  </conditionalFormatting>
  <conditionalFormatting sqref="DE30:DE41">
    <cfRule type="cellIs" dxfId="221" priority="70" operator="between">
      <formula>2</formula>
      <formula>4</formula>
    </cfRule>
  </conditionalFormatting>
  <conditionalFormatting sqref="R4:R15">
    <cfRule type="cellIs" dxfId="220" priority="69" operator="between">
      <formula>2</formula>
      <formula>4</formula>
    </cfRule>
  </conditionalFormatting>
  <conditionalFormatting sqref="R17:R28">
    <cfRule type="cellIs" dxfId="219" priority="68" operator="between">
      <formula>2</formula>
      <formula>4</formula>
    </cfRule>
  </conditionalFormatting>
  <conditionalFormatting sqref="T6:T11 T13:T15">
    <cfRule type="cellIs" dxfId="218" priority="67" operator="between">
      <formula>2</formula>
      <formula>4</formula>
    </cfRule>
  </conditionalFormatting>
  <conditionalFormatting sqref="T19:T20 T22:T23 T26:T28">
    <cfRule type="cellIs" dxfId="217" priority="66" operator="between">
      <formula>2</formula>
      <formula>4</formula>
    </cfRule>
  </conditionalFormatting>
  <conditionalFormatting sqref="V4:V15">
    <cfRule type="cellIs" dxfId="216" priority="65" operator="between">
      <formula>2</formula>
      <formula>4</formula>
    </cfRule>
  </conditionalFormatting>
  <conditionalFormatting sqref="V17:V28">
    <cfRule type="cellIs" dxfId="215" priority="64" operator="between">
      <formula>2</formula>
      <formula>4</formula>
    </cfRule>
  </conditionalFormatting>
  <conditionalFormatting sqref="W4:W15">
    <cfRule type="cellIs" dxfId="214" priority="63" operator="between">
      <formula>2</formula>
      <formula>4</formula>
    </cfRule>
  </conditionalFormatting>
  <conditionalFormatting sqref="X17:X28">
    <cfRule type="cellIs" dxfId="213" priority="62" operator="between">
      <formula>2</formula>
      <formula>4</formula>
    </cfRule>
  </conditionalFormatting>
  <conditionalFormatting sqref="X4:X15">
    <cfRule type="cellIs" dxfId="212" priority="61" operator="between">
      <formula>2</formula>
      <formula>4</formula>
    </cfRule>
  </conditionalFormatting>
  <conditionalFormatting sqref="Y17:Y28">
    <cfRule type="cellIs" dxfId="211" priority="60" operator="between">
      <formula>2</formula>
      <formula>4</formula>
    </cfRule>
  </conditionalFormatting>
  <conditionalFormatting sqref="Y4:Y15">
    <cfRule type="cellIs" dxfId="210" priority="59" operator="between">
      <formula>2</formula>
      <formula>4</formula>
    </cfRule>
  </conditionalFormatting>
  <conditionalFormatting sqref="Z17:Z28">
    <cfRule type="cellIs" dxfId="209" priority="58" operator="between">
      <formula>2</formula>
      <formula>4</formula>
    </cfRule>
  </conditionalFormatting>
  <conditionalFormatting sqref="Z4:Z15">
    <cfRule type="cellIs" dxfId="208" priority="57" operator="between">
      <formula>2</formula>
      <formula>4</formula>
    </cfRule>
  </conditionalFormatting>
  <conditionalFormatting sqref="AA17:AA28">
    <cfRule type="cellIs" dxfId="207" priority="56" operator="between">
      <formula>2</formula>
      <formula>4</formula>
    </cfRule>
  </conditionalFormatting>
  <conditionalFormatting sqref="AA4:AA15">
    <cfRule type="cellIs" dxfId="206" priority="55" operator="between">
      <formula>2</formula>
      <formula>4</formula>
    </cfRule>
  </conditionalFormatting>
  <conditionalFormatting sqref="AB17:AB28">
    <cfRule type="cellIs" dxfId="205" priority="54" operator="between">
      <formula>2</formula>
      <formula>4</formula>
    </cfRule>
  </conditionalFormatting>
  <conditionalFormatting sqref="AB4:AB15">
    <cfRule type="cellIs" dxfId="204" priority="53" operator="between">
      <formula>2</formula>
      <formula>4</formula>
    </cfRule>
  </conditionalFormatting>
  <conditionalFormatting sqref="AC4:AC15">
    <cfRule type="cellIs" dxfId="203" priority="52" operator="between">
      <formula>2</formula>
      <formula>4</formula>
    </cfRule>
  </conditionalFormatting>
  <conditionalFormatting sqref="AD4:AD15">
    <cfRule type="cellIs" dxfId="202" priority="51" operator="between">
      <formula>2</formula>
      <formula>4</formula>
    </cfRule>
  </conditionalFormatting>
  <conditionalFormatting sqref="AE4:AE15">
    <cfRule type="cellIs" dxfId="201" priority="50" operator="between">
      <formula>2</formula>
      <formula>4</formula>
    </cfRule>
  </conditionalFormatting>
  <conditionalFormatting sqref="AF4:AF15">
    <cfRule type="cellIs" dxfId="200" priority="49" operator="between">
      <formula>2</formula>
      <formula>4</formula>
    </cfRule>
  </conditionalFormatting>
  <conditionalFormatting sqref="AG17:AG28">
    <cfRule type="cellIs" dxfId="199" priority="48" operator="between">
      <formula>2</formula>
      <formula>4</formula>
    </cfRule>
  </conditionalFormatting>
  <conditionalFormatting sqref="AG4:AG15">
    <cfRule type="cellIs" dxfId="198" priority="47" operator="between">
      <formula>2</formula>
      <formula>4</formula>
    </cfRule>
  </conditionalFormatting>
  <conditionalFormatting sqref="AH17:AH28">
    <cfRule type="cellIs" dxfId="197" priority="46" operator="between">
      <formula>2</formula>
      <formula>4</formula>
    </cfRule>
  </conditionalFormatting>
  <conditionalFormatting sqref="AH4:AH15">
    <cfRule type="cellIs" dxfId="196" priority="45" operator="between">
      <formula>2</formula>
      <formula>4</formula>
    </cfRule>
  </conditionalFormatting>
  <conditionalFormatting sqref="AI4:AI15">
    <cfRule type="cellIs" dxfId="195" priority="44" operator="between">
      <formula>2</formula>
      <formula>4</formula>
    </cfRule>
  </conditionalFormatting>
  <conditionalFormatting sqref="AJ4:AJ15">
    <cfRule type="cellIs" dxfId="194" priority="43" operator="between">
      <formula>2</formula>
      <formula>4</formula>
    </cfRule>
  </conditionalFormatting>
  <conditionalFormatting sqref="AK4:AK15">
    <cfRule type="cellIs" dxfId="193" priority="42" operator="between">
      <formula>2</formula>
      <formula>4</formula>
    </cfRule>
  </conditionalFormatting>
  <conditionalFormatting sqref="AL4:AL15">
    <cfRule type="cellIs" dxfId="192" priority="41" operator="between">
      <formula>2</formula>
      <formula>4</formula>
    </cfRule>
  </conditionalFormatting>
  <conditionalFormatting sqref="AM17:AM28">
    <cfRule type="cellIs" dxfId="191" priority="40" operator="between">
      <formula>2</formula>
      <formula>4</formula>
    </cfRule>
  </conditionalFormatting>
  <conditionalFormatting sqref="AM4:AM15">
    <cfRule type="cellIs" dxfId="190" priority="39" operator="between">
      <formula>2</formula>
      <formula>4</formula>
    </cfRule>
  </conditionalFormatting>
  <conditionalFormatting sqref="AN17:AN28">
    <cfRule type="cellIs" dxfId="189" priority="38" operator="between">
      <formula>2</formula>
      <formula>4</formula>
    </cfRule>
  </conditionalFormatting>
  <conditionalFormatting sqref="AN4:AN15">
    <cfRule type="cellIs" dxfId="188" priority="37" operator="between">
      <formula>2</formula>
      <formula>4</formula>
    </cfRule>
  </conditionalFormatting>
  <conditionalFormatting sqref="AO17:AR28">
    <cfRule type="cellIs" dxfId="187" priority="36" operator="between">
      <formula>2</formula>
      <formula>4</formula>
    </cfRule>
  </conditionalFormatting>
  <conditionalFormatting sqref="AO4:AR15">
    <cfRule type="cellIs" dxfId="186" priority="35" operator="between">
      <formula>2</formula>
      <formula>4</formula>
    </cfRule>
  </conditionalFormatting>
  <conditionalFormatting sqref="AS4:AS15">
    <cfRule type="cellIs" dxfId="185" priority="34" operator="between">
      <formula>2</formula>
      <formula>4</formula>
    </cfRule>
  </conditionalFormatting>
  <conditionalFormatting sqref="AT4:AT15">
    <cfRule type="cellIs" dxfId="184" priority="33" operator="between">
      <formula>2</formula>
      <formula>4</formula>
    </cfRule>
  </conditionalFormatting>
  <conditionalFormatting sqref="AV4:AV15">
    <cfRule type="cellIs" dxfId="183" priority="32" operator="between">
      <formula>2</formula>
      <formula>4</formula>
    </cfRule>
  </conditionalFormatting>
  <conditionalFormatting sqref="AW4:AW15">
    <cfRule type="cellIs" dxfId="182" priority="31" operator="between">
      <formula>2</formula>
      <formula>4</formula>
    </cfRule>
  </conditionalFormatting>
  <conditionalFormatting sqref="AX4:AX15">
    <cfRule type="cellIs" dxfId="181" priority="30" operator="between">
      <formula>2</formula>
      <formula>4</formula>
    </cfRule>
  </conditionalFormatting>
  <conditionalFormatting sqref="AY4:AY15">
    <cfRule type="cellIs" dxfId="180" priority="29" operator="between">
      <formula>2</formula>
      <formula>4</formula>
    </cfRule>
  </conditionalFormatting>
  <conditionalFormatting sqref="AZ4:AZ15">
    <cfRule type="cellIs" dxfId="179" priority="28" operator="between">
      <formula>2</formula>
      <formula>4</formula>
    </cfRule>
  </conditionalFormatting>
  <conditionalFormatting sqref="BA17:BA28">
    <cfRule type="cellIs" dxfId="178" priority="27" operator="between">
      <formula>2</formula>
      <formula>4</formula>
    </cfRule>
  </conditionalFormatting>
  <conditionalFormatting sqref="BA4:BA15">
    <cfRule type="cellIs" dxfId="177" priority="26" operator="between">
      <formula>2</formula>
      <formula>4</formula>
    </cfRule>
  </conditionalFormatting>
  <conditionalFormatting sqref="BB17:BB28">
    <cfRule type="cellIs" dxfId="176" priority="25" operator="between">
      <formula>2</formula>
      <formula>4</formula>
    </cfRule>
  </conditionalFormatting>
  <conditionalFormatting sqref="BB4:BB15">
    <cfRule type="cellIs" dxfId="175" priority="24" operator="between">
      <formula>2</formula>
      <formula>4</formula>
    </cfRule>
  </conditionalFormatting>
  <conditionalFormatting sqref="O4:O15">
    <cfRule type="cellIs" dxfId="174" priority="23" operator="between">
      <formula>2</formula>
      <formula>4</formula>
    </cfRule>
  </conditionalFormatting>
  <conditionalFormatting sqref="O17:O28">
    <cfRule type="cellIs" dxfId="173" priority="22" operator="between">
      <formula>2</formula>
      <formula>4</formula>
    </cfRule>
  </conditionalFormatting>
  <conditionalFormatting sqref="O30:O41">
    <cfRule type="cellIs" dxfId="172" priority="21" operator="between">
      <formula>2</formula>
      <formula>4</formula>
    </cfRule>
  </conditionalFormatting>
  <conditionalFormatting sqref="Q4:Q8">
    <cfRule type="cellIs" dxfId="171" priority="20" operator="between">
      <formula>2</formula>
      <formula>4</formula>
    </cfRule>
  </conditionalFormatting>
  <conditionalFormatting sqref="O16">
    <cfRule type="cellIs" dxfId="170" priority="19" operator="between">
      <formula>2</formula>
      <formula>4</formula>
    </cfRule>
  </conditionalFormatting>
  <conditionalFormatting sqref="O29">
    <cfRule type="cellIs" dxfId="169" priority="18" operator="between">
      <formula>2</formula>
      <formula>4</formula>
    </cfRule>
  </conditionalFormatting>
  <conditionalFormatting sqref="P9:P15">
    <cfRule type="cellIs" dxfId="168" priority="17" operator="between">
      <formula>2</formula>
      <formula>4</formula>
    </cfRule>
  </conditionalFormatting>
  <conditionalFormatting sqref="P17:P28">
    <cfRule type="cellIs" dxfId="167" priority="16" operator="between">
      <formula>2</formula>
      <formula>4</formula>
    </cfRule>
  </conditionalFormatting>
  <conditionalFormatting sqref="P30:P41">
    <cfRule type="cellIs" dxfId="166" priority="15" operator="between">
      <formula>2</formula>
      <formula>4</formula>
    </cfRule>
  </conditionalFormatting>
  <conditionalFormatting sqref="P4:P8">
    <cfRule type="cellIs" dxfId="165" priority="14" operator="between">
      <formula>2</formula>
      <formula>4</formula>
    </cfRule>
  </conditionalFormatting>
  <conditionalFormatting sqref="P3">
    <cfRule type="cellIs" dxfId="164" priority="13" operator="between">
      <formula>2</formula>
      <formula>4</formula>
    </cfRule>
  </conditionalFormatting>
  <conditionalFormatting sqref="P16">
    <cfRule type="cellIs" dxfId="163" priority="12" operator="between">
      <formula>2</formula>
      <formula>4</formula>
    </cfRule>
  </conditionalFormatting>
  <conditionalFormatting sqref="T17">
    <cfRule type="cellIs" dxfId="162" priority="11" operator="between">
      <formula>2</formula>
      <formula>4</formula>
    </cfRule>
  </conditionalFormatting>
  <conditionalFormatting sqref="T4">
    <cfRule type="cellIs" dxfId="161" priority="10" operator="between">
      <formula>2</formula>
      <formula>4</formula>
    </cfRule>
  </conditionalFormatting>
  <conditionalFormatting sqref="T18">
    <cfRule type="cellIs" dxfId="160" priority="9" operator="between">
      <formula>2</formula>
      <formula>4</formula>
    </cfRule>
  </conditionalFormatting>
  <conditionalFormatting sqref="T5">
    <cfRule type="cellIs" dxfId="159" priority="8" operator="between">
      <formula>2</formula>
      <formula>4</formula>
    </cfRule>
  </conditionalFormatting>
  <conditionalFormatting sqref="T21">
    <cfRule type="cellIs" dxfId="158" priority="7" operator="between">
      <formula>2</formula>
      <formula>4</formula>
    </cfRule>
  </conditionalFormatting>
  <conditionalFormatting sqref="T24">
    <cfRule type="cellIs" dxfId="157" priority="6" operator="between">
      <formula>2</formula>
      <formula>4</formula>
    </cfRule>
  </conditionalFormatting>
  <conditionalFormatting sqref="T25">
    <cfRule type="cellIs" dxfId="156" priority="5" operator="between">
      <formula>2</formula>
      <formula>4</formula>
    </cfRule>
  </conditionalFormatting>
  <conditionalFormatting sqref="T12">
    <cfRule type="cellIs" dxfId="155" priority="4" operator="between">
      <formula>2</formula>
      <formula>4</formula>
    </cfRule>
  </conditionalFormatting>
  <conditionalFormatting sqref="U19">
    <cfRule type="cellIs" dxfId="154" priority="3" operator="between">
      <formula>2</formula>
      <formula>4</formula>
    </cfRule>
  </conditionalFormatting>
  <conditionalFormatting sqref="U21">
    <cfRule type="cellIs" dxfId="153" priority="2" operator="between">
      <formula>2</formula>
      <formula>4</formula>
    </cfRule>
  </conditionalFormatting>
  <conditionalFormatting sqref="U22">
    <cfRule type="cellIs" dxfId="152" priority="1" operator="between">
      <formula>2</formula>
      <formula>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H150"/>
  <sheetViews>
    <sheetView zoomScale="70" zoomScaleNormal="70" workbookViewId="0"/>
  </sheetViews>
  <sheetFormatPr defaultColWidth="9" defaultRowHeight="17.399999999999999"/>
  <cols>
    <col min="1" max="1" width="5.88671875" style="1" bestFit="1" customWidth="1"/>
    <col min="2" max="3" width="5.21875" style="2" bestFit="1" customWidth="1"/>
    <col min="4" max="4" width="5.77734375" style="2" bestFit="1" customWidth="1"/>
    <col min="5" max="6" width="5.21875" style="2" bestFit="1" customWidth="1"/>
    <col min="7" max="7" width="5.77734375" style="2" bestFit="1" customWidth="1"/>
    <col min="8" max="8" width="5.21875" style="2" bestFit="1" customWidth="1"/>
    <col min="9" max="9" width="5.77734375" style="2" bestFit="1" customWidth="1"/>
    <col min="10" max="13" width="5.21875" style="2" bestFit="1" customWidth="1"/>
    <col min="14" max="18" width="5.77734375" style="2" bestFit="1" customWidth="1"/>
    <col min="19" max="22" width="5.21875" style="2" bestFit="1" customWidth="1"/>
    <col min="23" max="29" width="5.77734375" style="2" bestFit="1" customWidth="1"/>
    <col min="30" max="31" width="5.21875" style="2" bestFit="1" customWidth="1"/>
    <col min="32" max="37" width="5.77734375" style="2" bestFit="1" customWidth="1"/>
    <col min="38" max="38" width="5.21875" style="2" customWidth="1"/>
    <col min="39" max="40" width="5.21875" style="2" bestFit="1" customWidth="1"/>
    <col min="41" max="46" width="5.77734375" style="2" bestFit="1" customWidth="1"/>
    <col min="47" max="50" width="5.21875" style="2" bestFit="1" customWidth="1"/>
    <col min="51" max="53" width="5.77734375" style="2" bestFit="1" customWidth="1"/>
    <col min="54" max="54" width="5.21875" style="2" bestFit="1" customWidth="1"/>
    <col min="55" max="55" width="5.77734375" style="2" bestFit="1" customWidth="1"/>
    <col min="56" max="57" width="5.21875" style="2" bestFit="1" customWidth="1"/>
    <col min="58" max="58" width="5.21875" style="8" bestFit="1" customWidth="1"/>
    <col min="59" max="62" width="5.77734375" style="2" bestFit="1" customWidth="1"/>
    <col min="63" max="64" width="5.77734375" style="8" bestFit="1" customWidth="1"/>
    <col min="65" max="66" width="5.21875" style="8" bestFit="1" customWidth="1"/>
    <col min="67" max="73" width="5.77734375" style="8" bestFit="1" customWidth="1"/>
    <col min="74" max="76" width="5.21875" style="8" bestFit="1" customWidth="1"/>
    <col min="77" max="77" width="5.77734375" style="8" bestFit="1" customWidth="1"/>
    <col min="78" max="79" width="5.21875" style="8" bestFit="1" customWidth="1"/>
    <col min="80" max="80" width="5.77734375" style="8" bestFit="1" customWidth="1"/>
    <col min="81" max="81" width="5.21875" style="8" customWidth="1"/>
    <col min="82" max="85" width="5.77734375" style="8" bestFit="1" customWidth="1"/>
    <col min="86" max="90" width="6.88671875" style="8" bestFit="1" customWidth="1"/>
    <col min="91" max="91" width="6.21875" style="8" bestFit="1" customWidth="1"/>
    <col min="92" max="93" width="6.88671875" style="8" bestFit="1" customWidth="1"/>
    <col min="94" max="95" width="6.21875" style="8" bestFit="1" customWidth="1"/>
    <col min="96" max="101" width="6.88671875" style="8" bestFit="1" customWidth="1"/>
    <col min="102" max="102" width="6.21875" style="8" bestFit="1" customWidth="1"/>
    <col min="103" max="103" width="6.88671875" style="8" bestFit="1" customWidth="1"/>
    <col min="104" max="105" width="6.21875" style="8" bestFit="1" customWidth="1"/>
    <col min="106" max="106" width="6.88671875" style="8" bestFit="1" customWidth="1"/>
    <col min="107" max="107" width="6.88671875" style="8" customWidth="1"/>
    <col min="108" max="111" width="6.88671875" style="8" bestFit="1" customWidth="1"/>
    <col min="112" max="113" width="6.21875" style="8" bestFit="1" customWidth="1"/>
    <col min="114" max="114" width="7.109375" style="8" bestFit="1" customWidth="1"/>
    <col min="115" max="115" width="4.88671875" style="2" bestFit="1" customWidth="1"/>
    <col min="116" max="116" width="8.44140625" style="2" bestFit="1" customWidth="1"/>
    <col min="117" max="117" width="7.88671875" style="2" bestFit="1" customWidth="1"/>
    <col min="118" max="118" width="2.77734375" style="2" bestFit="1" customWidth="1"/>
    <col min="119" max="119" width="4.88671875" style="2" bestFit="1" customWidth="1"/>
    <col min="120" max="120" width="5.88671875" style="2" bestFit="1" customWidth="1"/>
    <col min="121" max="121" width="6.88671875" style="2" bestFit="1" customWidth="1"/>
    <col min="122" max="122" width="9" style="2"/>
    <col min="123" max="123" width="9" style="1"/>
    <col min="124" max="124" width="5.109375" style="2" bestFit="1" customWidth="1"/>
    <col min="125" max="125" width="6.88671875" style="2" bestFit="1" customWidth="1"/>
    <col min="126" max="127" width="4.88671875" style="2" bestFit="1" customWidth="1"/>
    <col min="128" max="129" width="4.88671875" style="1" bestFit="1" customWidth="1"/>
    <col min="130" max="130" width="7.88671875" style="1" bestFit="1" customWidth="1"/>
    <col min="131" max="16384" width="9" style="1"/>
  </cols>
  <sheetData>
    <row r="1" spans="1:138">
      <c r="BF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</row>
    <row r="2" spans="1:138" ht="13.8">
      <c r="A2" s="3">
        <v>2019</v>
      </c>
      <c r="B2" s="4">
        <v>43105</v>
      </c>
      <c r="C2" s="4">
        <v>43106</v>
      </c>
      <c r="D2" s="4">
        <v>43477</v>
      </c>
      <c r="E2" s="4">
        <v>43478</v>
      </c>
      <c r="F2" s="4">
        <v>43479</v>
      </c>
      <c r="G2" s="4">
        <v>43484</v>
      </c>
      <c r="H2" s="4">
        <v>43485</v>
      </c>
      <c r="I2" s="4">
        <v>43491</v>
      </c>
      <c r="J2" s="4">
        <v>43492</v>
      </c>
      <c r="K2" s="4">
        <v>43498</v>
      </c>
      <c r="L2" s="4">
        <v>43499</v>
      </c>
      <c r="M2" s="4">
        <v>43505</v>
      </c>
      <c r="N2" s="4">
        <v>43506</v>
      </c>
      <c r="O2" s="4">
        <v>43507</v>
      </c>
      <c r="P2" s="4">
        <v>43512</v>
      </c>
      <c r="Q2" s="4">
        <v>43513</v>
      </c>
      <c r="R2" s="4">
        <v>43519</v>
      </c>
      <c r="S2" s="4">
        <v>43520</v>
      </c>
      <c r="T2" s="4">
        <v>43526</v>
      </c>
      <c r="U2" s="4">
        <v>43527</v>
      </c>
      <c r="V2" s="4">
        <v>43533</v>
      </c>
      <c r="W2" s="4">
        <v>43534</v>
      </c>
      <c r="X2" s="4">
        <v>43540</v>
      </c>
      <c r="Y2" s="4">
        <v>43541</v>
      </c>
      <c r="Z2" s="4">
        <v>43547</v>
      </c>
      <c r="AA2" s="4">
        <v>43548</v>
      </c>
      <c r="AB2" s="4">
        <v>43554</v>
      </c>
      <c r="AC2" s="4">
        <v>43555</v>
      </c>
      <c r="AD2" s="4">
        <v>43561</v>
      </c>
      <c r="AE2" s="4">
        <v>43562</v>
      </c>
      <c r="AF2" s="4">
        <v>43568</v>
      </c>
      <c r="AG2" s="4">
        <v>43569</v>
      </c>
      <c r="AH2" s="4">
        <v>43575</v>
      </c>
      <c r="AI2" s="4">
        <v>43576</v>
      </c>
      <c r="AJ2" s="4">
        <v>43582</v>
      </c>
      <c r="AK2" s="4">
        <v>43583</v>
      </c>
      <c r="AL2" s="4">
        <v>43584</v>
      </c>
      <c r="AM2" s="4">
        <v>43589</v>
      </c>
      <c r="AN2" s="4">
        <v>43590</v>
      </c>
      <c r="AO2" s="4">
        <v>43596</v>
      </c>
      <c r="AP2" s="4">
        <v>43597</v>
      </c>
      <c r="AQ2" s="4">
        <v>43603</v>
      </c>
      <c r="AR2" s="4">
        <v>43604</v>
      </c>
      <c r="AS2" s="4">
        <v>43610</v>
      </c>
      <c r="AT2" s="4">
        <v>43611</v>
      </c>
      <c r="AU2" s="4">
        <v>43617</v>
      </c>
      <c r="AV2" s="4">
        <v>43618</v>
      </c>
      <c r="AW2" s="4">
        <v>43624</v>
      </c>
      <c r="AX2" s="4">
        <v>43625</v>
      </c>
      <c r="AY2" s="4">
        <v>43631</v>
      </c>
      <c r="AZ2" s="4">
        <v>43632</v>
      </c>
      <c r="BA2" s="4">
        <v>43638</v>
      </c>
      <c r="BB2" s="4">
        <v>43639</v>
      </c>
      <c r="BC2" s="4">
        <v>43645</v>
      </c>
      <c r="BD2" s="4">
        <v>43646</v>
      </c>
      <c r="BE2" s="4">
        <v>43652</v>
      </c>
      <c r="BF2" s="4">
        <v>43653</v>
      </c>
      <c r="BG2" s="4">
        <v>43659</v>
      </c>
      <c r="BH2" s="4">
        <v>43660</v>
      </c>
      <c r="BI2" s="4">
        <v>43666</v>
      </c>
      <c r="BJ2" s="4">
        <v>43667</v>
      </c>
      <c r="BK2" s="4">
        <v>43673</v>
      </c>
      <c r="BL2" s="4">
        <v>43674</v>
      </c>
      <c r="BM2" s="4">
        <v>43680</v>
      </c>
      <c r="BN2" s="4">
        <v>43681</v>
      </c>
      <c r="BO2" s="4">
        <v>43687</v>
      </c>
      <c r="BP2" s="4">
        <v>43688</v>
      </c>
      <c r="BQ2" s="4">
        <v>43694</v>
      </c>
      <c r="BR2" s="4">
        <v>43695</v>
      </c>
      <c r="BS2" s="4">
        <v>43701</v>
      </c>
      <c r="BT2" s="4">
        <v>43702</v>
      </c>
      <c r="BU2" s="4">
        <v>43708</v>
      </c>
      <c r="BV2" s="4">
        <v>43709</v>
      </c>
      <c r="BW2" s="4">
        <v>43715</v>
      </c>
      <c r="BX2" s="4">
        <v>43716</v>
      </c>
      <c r="BY2" s="4">
        <v>43722</v>
      </c>
      <c r="BZ2" s="4">
        <v>43723</v>
      </c>
      <c r="CA2" s="4">
        <v>43724</v>
      </c>
      <c r="CB2" s="4">
        <v>43729</v>
      </c>
      <c r="CC2" s="4">
        <v>43730</v>
      </c>
      <c r="CD2" s="4">
        <v>43736</v>
      </c>
      <c r="CE2" s="4">
        <v>43737</v>
      </c>
      <c r="CF2" s="4">
        <v>43743</v>
      </c>
      <c r="CG2" s="4">
        <v>43744</v>
      </c>
      <c r="CH2" s="4">
        <v>43750</v>
      </c>
      <c r="CI2" s="4">
        <v>43751</v>
      </c>
      <c r="CJ2" s="4">
        <v>43752</v>
      </c>
      <c r="CK2" s="4">
        <v>43753</v>
      </c>
      <c r="CL2" s="4">
        <v>43757</v>
      </c>
      <c r="CM2" s="4">
        <v>43758</v>
      </c>
      <c r="CN2" s="4">
        <v>43759</v>
      </c>
      <c r="CO2" s="4">
        <v>43764</v>
      </c>
      <c r="CP2" s="4">
        <v>43765</v>
      </c>
      <c r="CQ2" s="4">
        <v>43771</v>
      </c>
      <c r="CR2" s="4">
        <v>43772</v>
      </c>
      <c r="CS2" s="4">
        <v>43778</v>
      </c>
      <c r="CT2" s="4">
        <v>43779</v>
      </c>
      <c r="CU2" s="4">
        <v>43785</v>
      </c>
      <c r="CV2" s="4">
        <v>43786</v>
      </c>
      <c r="CW2" s="4">
        <v>43792</v>
      </c>
      <c r="CX2" s="4">
        <v>43793</v>
      </c>
      <c r="CY2" s="4">
        <v>43799</v>
      </c>
      <c r="CZ2" s="4">
        <v>43800</v>
      </c>
      <c r="DA2" s="4">
        <v>43806</v>
      </c>
      <c r="DB2" s="4">
        <v>43807</v>
      </c>
      <c r="DC2" s="4">
        <v>43813</v>
      </c>
      <c r="DD2" s="4">
        <v>43814</v>
      </c>
      <c r="DE2" s="4">
        <v>43820</v>
      </c>
      <c r="DF2" s="4">
        <v>43821</v>
      </c>
      <c r="DG2" s="4">
        <v>43827</v>
      </c>
      <c r="DH2" s="4"/>
      <c r="DI2" s="4"/>
      <c r="DJ2" s="4"/>
      <c r="DK2" s="11">
        <f>COUNTA(B2:DJ2)</f>
        <v>110</v>
      </c>
      <c r="DL2" s="4"/>
      <c r="DM2" s="4"/>
      <c r="DN2" s="4"/>
      <c r="DO2" s="4"/>
      <c r="DP2" s="4"/>
      <c r="DQ2" s="4"/>
      <c r="DR2" s="4"/>
      <c r="DS2" s="16"/>
      <c r="DT2" s="4"/>
      <c r="DU2" s="4"/>
      <c r="DV2" s="4"/>
      <c r="DW2" s="4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</row>
    <row r="3" spans="1:138" ht="13.8">
      <c r="B3" s="21" t="s">
        <v>35</v>
      </c>
      <c r="C3" s="21" t="s">
        <v>35</v>
      </c>
      <c r="D3" s="21" t="s">
        <v>35</v>
      </c>
      <c r="E3" s="21" t="s">
        <v>35</v>
      </c>
      <c r="F3" s="21" t="s">
        <v>35</v>
      </c>
      <c r="G3" s="21" t="s">
        <v>35</v>
      </c>
      <c r="H3" s="21" t="s">
        <v>35</v>
      </c>
      <c r="I3" s="21" t="s">
        <v>17</v>
      </c>
      <c r="J3" s="21" t="s">
        <v>17</v>
      </c>
      <c r="K3" s="21" t="s">
        <v>17</v>
      </c>
      <c r="L3" s="21" t="s">
        <v>17</v>
      </c>
      <c r="M3" s="52"/>
      <c r="N3" s="21" t="s">
        <v>17</v>
      </c>
      <c r="O3" s="21" t="s">
        <v>17</v>
      </c>
      <c r="P3" s="21" t="s">
        <v>17</v>
      </c>
      <c r="Q3" s="21" t="s">
        <v>17</v>
      </c>
      <c r="R3" s="21" t="s">
        <v>35</v>
      </c>
      <c r="S3" s="21" t="s">
        <v>35</v>
      </c>
      <c r="T3" s="21" t="s">
        <v>35</v>
      </c>
      <c r="U3" s="21" t="s">
        <v>35</v>
      </c>
      <c r="V3" s="21" t="s">
        <v>35</v>
      </c>
      <c r="W3" s="21" t="s">
        <v>35</v>
      </c>
      <c r="X3" s="21" t="s">
        <v>35</v>
      </c>
      <c r="Y3" s="21" t="s">
        <v>35</v>
      </c>
      <c r="Z3" s="21" t="s">
        <v>35</v>
      </c>
      <c r="AA3" s="21" t="s">
        <v>35</v>
      </c>
      <c r="AB3" s="21" t="s">
        <v>35</v>
      </c>
      <c r="AC3" s="21" t="s">
        <v>35</v>
      </c>
      <c r="AD3" s="21" t="s">
        <v>35</v>
      </c>
      <c r="AE3" s="21" t="s">
        <v>35</v>
      </c>
      <c r="AF3" s="21" t="s">
        <v>35</v>
      </c>
      <c r="AG3" s="21" t="s">
        <v>35</v>
      </c>
      <c r="AH3" s="7" t="s">
        <v>17</v>
      </c>
      <c r="AI3" s="7" t="s">
        <v>17</v>
      </c>
      <c r="AJ3" s="7" t="s">
        <v>17</v>
      </c>
      <c r="AK3" s="7" t="s">
        <v>17</v>
      </c>
      <c r="AL3" s="52"/>
      <c r="AM3" s="7" t="s">
        <v>17</v>
      </c>
      <c r="AN3" s="7" t="s">
        <v>17</v>
      </c>
      <c r="AO3" s="7" t="s">
        <v>17</v>
      </c>
      <c r="AP3" s="7" t="s">
        <v>17</v>
      </c>
      <c r="AQ3" s="7" t="s">
        <v>17</v>
      </c>
      <c r="AR3" s="7" t="s">
        <v>17</v>
      </c>
      <c r="AS3" s="7" t="s">
        <v>17</v>
      </c>
      <c r="AT3" s="7" t="s">
        <v>17</v>
      </c>
      <c r="AU3" s="7" t="s">
        <v>17</v>
      </c>
      <c r="AV3" s="7" t="s">
        <v>17</v>
      </c>
      <c r="AW3" s="7" t="s">
        <v>17</v>
      </c>
      <c r="AX3" s="7" t="s">
        <v>17</v>
      </c>
      <c r="AY3" s="7" t="s">
        <v>17</v>
      </c>
      <c r="AZ3" s="7" t="s">
        <v>17</v>
      </c>
      <c r="BA3" s="7" t="s">
        <v>17</v>
      </c>
      <c r="BB3" s="7" t="s">
        <v>17</v>
      </c>
      <c r="BC3" s="21" t="s">
        <v>20</v>
      </c>
      <c r="BD3" s="21" t="s">
        <v>20</v>
      </c>
      <c r="BE3" s="21" t="s">
        <v>20</v>
      </c>
      <c r="BF3" s="21" t="s">
        <v>20</v>
      </c>
      <c r="BG3" s="21" t="s">
        <v>20</v>
      </c>
      <c r="BH3" s="21" t="s">
        <v>20</v>
      </c>
      <c r="BI3" s="21" t="s">
        <v>20</v>
      </c>
      <c r="BJ3" s="21" t="s">
        <v>20</v>
      </c>
      <c r="BK3" s="21" t="s">
        <v>23</v>
      </c>
      <c r="BL3" s="21" t="s">
        <v>23</v>
      </c>
      <c r="BM3" s="21" t="s">
        <v>23</v>
      </c>
      <c r="BN3" s="21" t="s">
        <v>23</v>
      </c>
      <c r="BO3" s="21" t="s">
        <v>23</v>
      </c>
      <c r="BP3" s="21" t="s">
        <v>23</v>
      </c>
      <c r="BQ3" s="21" t="s">
        <v>23</v>
      </c>
      <c r="BR3" s="21" t="s">
        <v>23</v>
      </c>
      <c r="BS3" s="21" t="s">
        <v>23</v>
      </c>
      <c r="BT3" s="21" t="s">
        <v>23</v>
      </c>
      <c r="BU3" s="21" t="s">
        <v>23</v>
      </c>
      <c r="BV3" s="21" t="s">
        <v>23</v>
      </c>
      <c r="BW3" s="21" t="s">
        <v>35</v>
      </c>
      <c r="BX3" s="21" t="s">
        <v>35</v>
      </c>
      <c r="BY3" s="21" t="s">
        <v>35</v>
      </c>
      <c r="BZ3" s="21" t="s">
        <v>35</v>
      </c>
      <c r="CA3" s="21" t="s">
        <v>35</v>
      </c>
      <c r="CB3" s="21" t="s">
        <v>35</v>
      </c>
      <c r="CC3" s="21" t="s">
        <v>35</v>
      </c>
      <c r="CD3" s="21" t="s">
        <v>35</v>
      </c>
      <c r="CE3" s="21" t="s">
        <v>35</v>
      </c>
      <c r="CF3" s="21" t="s">
        <v>17</v>
      </c>
      <c r="CG3" s="21" t="s">
        <v>17</v>
      </c>
      <c r="CH3" s="52"/>
      <c r="CI3" s="52"/>
      <c r="CJ3" s="21" t="s">
        <v>17</v>
      </c>
      <c r="CK3" s="21" t="s">
        <v>17</v>
      </c>
      <c r="CL3" s="21" t="s">
        <v>17</v>
      </c>
      <c r="CM3" s="21" t="s">
        <v>17</v>
      </c>
      <c r="CN3" s="21" t="s">
        <v>17</v>
      </c>
      <c r="CO3" s="21" t="s">
        <v>17</v>
      </c>
      <c r="CP3" s="21" t="s">
        <v>17</v>
      </c>
      <c r="CQ3" s="21" t="s">
        <v>17</v>
      </c>
      <c r="CR3" s="21" t="s">
        <v>17</v>
      </c>
      <c r="CS3" s="21" t="s">
        <v>17</v>
      </c>
      <c r="CT3" s="21" t="s">
        <v>17</v>
      </c>
      <c r="CU3" s="21" t="s">
        <v>17</v>
      </c>
      <c r="CV3" s="21" t="s">
        <v>17</v>
      </c>
      <c r="CW3" s="21" t="s">
        <v>17</v>
      </c>
      <c r="CX3" s="21" t="s">
        <v>17</v>
      </c>
      <c r="CY3" s="21" t="s">
        <v>35</v>
      </c>
      <c r="CZ3" s="21" t="s">
        <v>35</v>
      </c>
      <c r="DA3" s="21" t="s">
        <v>35</v>
      </c>
      <c r="DB3" s="21" t="s">
        <v>35</v>
      </c>
      <c r="DC3" s="21" t="s">
        <v>35</v>
      </c>
      <c r="DD3" s="21" t="s">
        <v>35</v>
      </c>
      <c r="DE3" s="21" t="s">
        <v>35</v>
      </c>
      <c r="DF3" s="21" t="s">
        <v>35</v>
      </c>
      <c r="DG3" s="21" t="s">
        <v>35</v>
      </c>
      <c r="DH3" s="54"/>
      <c r="DI3" s="54"/>
      <c r="DJ3" s="54"/>
      <c r="DK3" s="11">
        <f>COUNTA(B3:DJ3)</f>
        <v>106</v>
      </c>
      <c r="DU3" s="2" t="s">
        <v>12</v>
      </c>
      <c r="DV3" s="17">
        <v>2</v>
      </c>
      <c r="DW3" s="17">
        <v>3</v>
      </c>
      <c r="DX3" s="17">
        <v>4</v>
      </c>
    </row>
    <row r="4" spans="1:138" ht="13.8">
      <c r="A4" s="23" t="s">
        <v>51</v>
      </c>
      <c r="B4" s="25">
        <v>37</v>
      </c>
      <c r="C4" s="25">
        <v>6</v>
      </c>
      <c r="D4" s="25">
        <v>8</v>
      </c>
      <c r="E4" s="26">
        <v>11</v>
      </c>
      <c r="F4" s="25">
        <v>1</v>
      </c>
      <c r="G4" s="25">
        <v>8</v>
      </c>
      <c r="H4" s="25">
        <v>9</v>
      </c>
      <c r="I4" s="25">
        <v>7</v>
      </c>
      <c r="J4" s="25">
        <v>28</v>
      </c>
      <c r="K4" s="26">
        <v>2</v>
      </c>
      <c r="L4" s="25">
        <v>6</v>
      </c>
      <c r="M4" s="26"/>
      <c r="N4" s="37">
        <v>32</v>
      </c>
      <c r="O4" s="25">
        <v>18</v>
      </c>
      <c r="P4" s="25">
        <v>4</v>
      </c>
      <c r="Q4" s="25">
        <v>13</v>
      </c>
      <c r="R4" s="25">
        <v>4</v>
      </c>
      <c r="S4" s="39">
        <v>6</v>
      </c>
      <c r="T4" s="26">
        <v>23</v>
      </c>
      <c r="U4" s="25">
        <v>4</v>
      </c>
      <c r="V4" s="37">
        <v>1</v>
      </c>
      <c r="W4" s="25">
        <v>5</v>
      </c>
      <c r="X4" s="25">
        <v>4</v>
      </c>
      <c r="Y4" s="25">
        <v>23</v>
      </c>
      <c r="Z4" s="25">
        <v>16</v>
      </c>
      <c r="AA4" s="25">
        <v>20</v>
      </c>
      <c r="AB4" s="25">
        <v>1</v>
      </c>
      <c r="AC4" s="25">
        <v>12</v>
      </c>
      <c r="AD4" s="25">
        <v>5</v>
      </c>
      <c r="AE4" s="25">
        <v>6</v>
      </c>
      <c r="AF4" s="25">
        <v>3</v>
      </c>
      <c r="AG4" s="25">
        <v>6</v>
      </c>
      <c r="AH4" s="25">
        <v>19</v>
      </c>
      <c r="AI4" s="25">
        <v>6</v>
      </c>
      <c r="AJ4" s="25">
        <v>1</v>
      </c>
      <c r="AK4" s="25">
        <v>7</v>
      </c>
      <c r="AL4" s="25"/>
      <c r="AM4" s="25">
        <v>44</v>
      </c>
      <c r="AN4" s="25">
        <v>6</v>
      </c>
      <c r="AO4" s="25">
        <v>1</v>
      </c>
      <c r="AP4" s="25">
        <v>6</v>
      </c>
      <c r="AQ4" s="25">
        <v>5</v>
      </c>
      <c r="AR4" s="25">
        <v>4</v>
      </c>
      <c r="AS4" s="25">
        <v>27</v>
      </c>
      <c r="AT4" s="25">
        <v>4</v>
      </c>
      <c r="AU4" s="20">
        <v>3</v>
      </c>
      <c r="AV4" s="20">
        <v>6</v>
      </c>
      <c r="AW4" s="20">
        <v>3</v>
      </c>
      <c r="AX4" s="20">
        <v>7</v>
      </c>
      <c r="AY4" s="20">
        <v>3</v>
      </c>
      <c r="AZ4" s="20">
        <v>4</v>
      </c>
      <c r="BA4" s="20">
        <v>8</v>
      </c>
      <c r="BB4" s="20">
        <v>1</v>
      </c>
      <c r="BC4" s="20">
        <v>2</v>
      </c>
      <c r="BD4" s="55">
        <v>6</v>
      </c>
      <c r="BE4" s="30">
        <v>7</v>
      </c>
      <c r="BF4" s="29">
        <v>24</v>
      </c>
      <c r="BG4" s="30">
        <v>6</v>
      </c>
      <c r="BH4" s="30">
        <v>21</v>
      </c>
      <c r="BI4" s="30">
        <v>22</v>
      </c>
      <c r="BJ4" s="28">
        <v>1</v>
      </c>
      <c r="BK4" s="29">
        <v>12</v>
      </c>
      <c r="BL4" s="28">
        <v>6</v>
      </c>
      <c r="BM4" s="29">
        <v>16</v>
      </c>
      <c r="BN4" s="29">
        <v>9</v>
      </c>
      <c r="BO4" s="30">
        <v>1</v>
      </c>
      <c r="BP4" s="28">
        <v>2</v>
      </c>
      <c r="BQ4" s="29">
        <v>1</v>
      </c>
      <c r="BR4" s="29">
        <v>4</v>
      </c>
      <c r="BS4" s="29">
        <v>3</v>
      </c>
      <c r="BT4" s="29">
        <v>17</v>
      </c>
      <c r="BU4" s="29">
        <v>7</v>
      </c>
      <c r="BV4" s="29">
        <v>5</v>
      </c>
      <c r="BW4" s="29">
        <v>1</v>
      </c>
      <c r="BX4" s="29">
        <v>4</v>
      </c>
      <c r="BY4" s="29">
        <v>1</v>
      </c>
      <c r="BZ4" s="29">
        <v>1</v>
      </c>
      <c r="CA4" s="29">
        <v>27</v>
      </c>
      <c r="CB4" s="29">
        <v>29</v>
      </c>
      <c r="CC4" s="29">
        <v>39</v>
      </c>
      <c r="CD4" s="29">
        <v>43</v>
      </c>
      <c r="CE4" s="29">
        <v>17</v>
      </c>
      <c r="CF4" s="29">
        <v>6</v>
      </c>
      <c r="CG4" s="30">
        <v>3</v>
      </c>
      <c r="CH4" s="29"/>
      <c r="CI4" s="30"/>
      <c r="CJ4" s="29">
        <v>1</v>
      </c>
      <c r="CK4" s="29">
        <v>5</v>
      </c>
      <c r="CL4" s="30">
        <v>4</v>
      </c>
      <c r="CM4" s="30">
        <v>19</v>
      </c>
      <c r="CN4" s="29">
        <v>16</v>
      </c>
      <c r="CO4" s="29">
        <v>1</v>
      </c>
      <c r="CP4" s="29">
        <v>6</v>
      </c>
      <c r="CQ4" s="29">
        <v>1</v>
      </c>
      <c r="CR4" s="29">
        <v>2</v>
      </c>
      <c r="CS4" s="30">
        <v>24</v>
      </c>
      <c r="CT4" s="30">
        <v>2</v>
      </c>
      <c r="CU4" s="29">
        <v>1</v>
      </c>
      <c r="CV4" s="29">
        <v>1</v>
      </c>
      <c r="CW4" s="29">
        <v>2</v>
      </c>
      <c r="CX4" s="29">
        <v>2</v>
      </c>
      <c r="CY4" s="29">
        <v>1</v>
      </c>
      <c r="CZ4" s="30">
        <v>5</v>
      </c>
      <c r="DA4" s="29">
        <v>4</v>
      </c>
      <c r="DB4" s="29">
        <v>5</v>
      </c>
      <c r="DC4" s="29">
        <v>9</v>
      </c>
      <c r="DD4" s="29">
        <v>17</v>
      </c>
      <c r="DE4" s="29">
        <v>5</v>
      </c>
      <c r="DF4" s="29">
        <v>2</v>
      </c>
      <c r="DG4" s="29">
        <v>4</v>
      </c>
      <c r="DH4" s="29"/>
      <c r="DI4" s="30"/>
      <c r="DJ4" s="30"/>
      <c r="DK4" s="13">
        <v>2</v>
      </c>
      <c r="DQ4" s="10"/>
      <c r="DT4" s="2" t="s">
        <v>52</v>
      </c>
      <c r="DU4" s="11">
        <f t="shared" ref="DU4:DU15" si="0">COUNTA(B4:DJ4)</f>
        <v>106</v>
      </c>
      <c r="DV4" s="2">
        <f t="shared" ref="DV4:DV15" si="1">COUNTIF(B4:DJ4,"2")</f>
        <v>8</v>
      </c>
      <c r="DW4" s="2">
        <f t="shared" ref="DW4:DW15" si="2">COUNTIF(B4:DJ4,"3")</f>
        <v>6</v>
      </c>
      <c r="DX4" s="2">
        <f t="shared" ref="DX4:DX15" si="3">COUNTIF(B4:DJ4,"4")</f>
        <v>12</v>
      </c>
      <c r="DY4" s="1">
        <f>SUM(DV4:DX4)</f>
        <v>26</v>
      </c>
      <c r="DZ4" s="15">
        <f>DY4/DU4</f>
        <v>0.24528301886792453</v>
      </c>
    </row>
    <row r="5" spans="1:138" ht="13.8">
      <c r="A5" s="23" t="s">
        <v>53</v>
      </c>
      <c r="B5" s="25">
        <v>64</v>
      </c>
      <c r="C5" s="25">
        <v>3</v>
      </c>
      <c r="D5" s="25">
        <v>2</v>
      </c>
      <c r="E5" s="25">
        <v>3</v>
      </c>
      <c r="F5" s="25">
        <v>8</v>
      </c>
      <c r="G5" s="25">
        <v>1</v>
      </c>
      <c r="H5" s="25">
        <v>3</v>
      </c>
      <c r="I5" s="25">
        <v>28</v>
      </c>
      <c r="J5" s="25">
        <v>1</v>
      </c>
      <c r="K5" s="26">
        <v>3</v>
      </c>
      <c r="L5" s="25">
        <v>5</v>
      </c>
      <c r="M5" s="26"/>
      <c r="N5" s="37">
        <v>25</v>
      </c>
      <c r="O5" s="25">
        <v>10</v>
      </c>
      <c r="P5" s="25">
        <v>27</v>
      </c>
      <c r="Q5" s="25">
        <v>3</v>
      </c>
      <c r="R5" s="25">
        <v>2</v>
      </c>
      <c r="S5" s="39">
        <v>8</v>
      </c>
      <c r="T5" s="26">
        <v>4</v>
      </c>
      <c r="U5" s="20">
        <v>1</v>
      </c>
      <c r="V5" s="37">
        <v>10</v>
      </c>
      <c r="W5" s="25">
        <v>26</v>
      </c>
      <c r="X5" s="25">
        <v>3</v>
      </c>
      <c r="Y5" s="25">
        <v>6</v>
      </c>
      <c r="Z5" s="25">
        <v>4</v>
      </c>
      <c r="AA5" s="25">
        <v>2</v>
      </c>
      <c r="AB5" s="25">
        <v>15</v>
      </c>
      <c r="AC5" s="25">
        <v>2</v>
      </c>
      <c r="AD5" s="25">
        <v>4</v>
      </c>
      <c r="AE5" s="25">
        <v>20</v>
      </c>
      <c r="AF5" s="25">
        <v>1</v>
      </c>
      <c r="AG5" s="25">
        <v>2</v>
      </c>
      <c r="AH5" s="25">
        <v>31</v>
      </c>
      <c r="AI5" s="25">
        <v>45</v>
      </c>
      <c r="AJ5" s="25">
        <v>41</v>
      </c>
      <c r="AK5" s="25">
        <v>14</v>
      </c>
      <c r="AL5" s="25"/>
      <c r="AM5" s="25">
        <v>13</v>
      </c>
      <c r="AN5" s="25">
        <v>4</v>
      </c>
      <c r="AO5" s="25">
        <v>2</v>
      </c>
      <c r="AP5" s="25">
        <v>49</v>
      </c>
      <c r="AQ5" s="25">
        <v>7</v>
      </c>
      <c r="AR5" s="25">
        <v>1</v>
      </c>
      <c r="AS5" s="25">
        <v>1</v>
      </c>
      <c r="AT5" s="25">
        <v>48</v>
      </c>
      <c r="AU5" s="26">
        <v>2</v>
      </c>
      <c r="AV5" s="26">
        <v>2</v>
      </c>
      <c r="AW5" s="26">
        <v>24</v>
      </c>
      <c r="AX5" s="26">
        <v>1</v>
      </c>
      <c r="AY5" s="26">
        <v>10</v>
      </c>
      <c r="AZ5" s="26">
        <v>21</v>
      </c>
      <c r="BA5" s="26">
        <v>2</v>
      </c>
      <c r="BB5" s="26">
        <v>3</v>
      </c>
      <c r="BC5" s="20">
        <v>19</v>
      </c>
      <c r="BD5" s="49">
        <v>23</v>
      </c>
      <c r="BE5" s="30">
        <v>3</v>
      </c>
      <c r="BF5" s="30">
        <v>7</v>
      </c>
      <c r="BG5" s="30">
        <v>1</v>
      </c>
      <c r="BH5" s="30">
        <v>10</v>
      </c>
      <c r="BI5" s="28">
        <v>5</v>
      </c>
      <c r="BJ5" s="28">
        <v>7</v>
      </c>
      <c r="BK5" s="29">
        <v>1</v>
      </c>
      <c r="BL5" s="29">
        <v>3</v>
      </c>
      <c r="BM5" s="29">
        <v>3</v>
      </c>
      <c r="BN5" s="30">
        <v>4</v>
      </c>
      <c r="BO5" s="29">
        <v>9</v>
      </c>
      <c r="BP5" s="29">
        <v>2</v>
      </c>
      <c r="BQ5" s="28">
        <v>13</v>
      </c>
      <c r="BR5" s="28">
        <v>1</v>
      </c>
      <c r="BS5" s="29">
        <v>3</v>
      </c>
      <c r="BT5" s="29">
        <v>16</v>
      </c>
      <c r="BU5" s="29">
        <v>54</v>
      </c>
      <c r="BV5" s="30">
        <v>9</v>
      </c>
      <c r="BW5" s="30">
        <v>4</v>
      </c>
      <c r="BX5" s="30">
        <v>1</v>
      </c>
      <c r="BY5" s="29">
        <v>8</v>
      </c>
      <c r="BZ5" s="30">
        <v>9</v>
      </c>
      <c r="CA5" s="30">
        <v>6</v>
      </c>
      <c r="CB5" s="30">
        <v>2</v>
      </c>
      <c r="CC5" s="29">
        <v>7</v>
      </c>
      <c r="CD5" s="29">
        <v>8</v>
      </c>
      <c r="CE5" s="30">
        <v>4</v>
      </c>
      <c r="CF5" s="29">
        <v>2</v>
      </c>
      <c r="CG5" s="29">
        <v>22</v>
      </c>
      <c r="CH5" s="29"/>
      <c r="CI5" s="29"/>
      <c r="CJ5" s="29">
        <v>1</v>
      </c>
      <c r="CK5" s="29">
        <v>3</v>
      </c>
      <c r="CL5" s="30">
        <v>7</v>
      </c>
      <c r="CM5" s="29">
        <v>7</v>
      </c>
      <c r="CN5" s="29">
        <v>40</v>
      </c>
      <c r="CO5" s="29">
        <v>13</v>
      </c>
      <c r="CP5" s="30">
        <v>3</v>
      </c>
      <c r="CQ5" s="29">
        <v>3</v>
      </c>
      <c r="CR5" s="29">
        <v>1</v>
      </c>
      <c r="CS5" s="30">
        <v>3</v>
      </c>
      <c r="CT5" s="29">
        <v>1</v>
      </c>
      <c r="CU5" s="29">
        <v>14</v>
      </c>
      <c r="CV5" s="29">
        <v>47</v>
      </c>
      <c r="CW5" s="29">
        <v>1</v>
      </c>
      <c r="CX5" s="29">
        <v>5</v>
      </c>
      <c r="CY5" s="29">
        <v>5</v>
      </c>
      <c r="CZ5" s="30">
        <v>5</v>
      </c>
      <c r="DA5" s="30">
        <v>2</v>
      </c>
      <c r="DB5" s="30">
        <v>1</v>
      </c>
      <c r="DC5" s="30">
        <v>15</v>
      </c>
      <c r="DD5" s="29">
        <v>2</v>
      </c>
      <c r="DE5" s="29">
        <v>3</v>
      </c>
      <c r="DF5" s="29">
        <v>1</v>
      </c>
      <c r="DG5" s="29">
        <v>20</v>
      </c>
      <c r="DH5" s="29"/>
      <c r="DI5" s="30"/>
      <c r="DJ5" s="29"/>
      <c r="DQ5" s="10"/>
      <c r="DT5" s="2" t="s">
        <v>54</v>
      </c>
      <c r="DU5" s="11">
        <f t="shared" si="0"/>
        <v>106</v>
      </c>
      <c r="DV5" s="2">
        <f t="shared" si="1"/>
        <v>14</v>
      </c>
      <c r="DW5" s="2">
        <f t="shared" si="2"/>
        <v>16</v>
      </c>
      <c r="DX5" s="2">
        <f t="shared" si="3"/>
        <v>7</v>
      </c>
      <c r="DY5" s="1">
        <f t="shared" ref="DY5:DY14" si="4">SUM(DV5:DX5)</f>
        <v>37</v>
      </c>
      <c r="DZ5" s="15">
        <f t="shared" ref="DZ5:DZ15" si="5">DY5/DU5</f>
        <v>0.34905660377358488</v>
      </c>
    </row>
    <row r="6" spans="1:138" ht="13.8">
      <c r="A6" s="23" t="s">
        <v>2</v>
      </c>
      <c r="B6" s="25">
        <v>6</v>
      </c>
      <c r="C6" s="25">
        <v>2</v>
      </c>
      <c r="D6" s="25">
        <v>2</v>
      </c>
      <c r="E6" s="26">
        <v>2</v>
      </c>
      <c r="F6" s="25">
        <v>2</v>
      </c>
      <c r="G6" s="25">
        <v>2</v>
      </c>
      <c r="H6" s="25">
        <v>47</v>
      </c>
      <c r="I6" s="25">
        <v>4</v>
      </c>
      <c r="J6" s="25">
        <v>2</v>
      </c>
      <c r="K6" s="26">
        <v>5</v>
      </c>
      <c r="L6" s="25">
        <v>1</v>
      </c>
      <c r="M6" s="26"/>
      <c r="N6" s="37">
        <v>30</v>
      </c>
      <c r="O6" s="25">
        <v>54</v>
      </c>
      <c r="P6" s="25">
        <v>10</v>
      </c>
      <c r="Q6" s="25">
        <v>9</v>
      </c>
      <c r="R6" s="25">
        <v>1</v>
      </c>
      <c r="S6" s="39">
        <v>19</v>
      </c>
      <c r="T6" s="26">
        <v>7</v>
      </c>
      <c r="U6" s="20">
        <v>28</v>
      </c>
      <c r="V6" s="37">
        <v>5</v>
      </c>
      <c r="W6" s="25">
        <v>1</v>
      </c>
      <c r="X6" s="25">
        <v>5</v>
      </c>
      <c r="Y6" s="25">
        <v>1</v>
      </c>
      <c r="Z6" s="25">
        <v>2</v>
      </c>
      <c r="AA6" s="25">
        <v>1</v>
      </c>
      <c r="AB6" s="25">
        <v>8</v>
      </c>
      <c r="AC6" s="25">
        <v>1</v>
      </c>
      <c r="AD6" s="25">
        <v>8</v>
      </c>
      <c r="AE6" s="25">
        <v>8</v>
      </c>
      <c r="AF6" s="25">
        <v>8</v>
      </c>
      <c r="AG6" s="25">
        <v>6</v>
      </c>
      <c r="AH6" s="25">
        <v>85</v>
      </c>
      <c r="AI6" s="25">
        <v>1</v>
      </c>
      <c r="AJ6" s="25">
        <v>5</v>
      </c>
      <c r="AK6" s="25">
        <v>6</v>
      </c>
      <c r="AL6" s="25"/>
      <c r="AM6" s="25">
        <v>5</v>
      </c>
      <c r="AN6" s="25">
        <v>1</v>
      </c>
      <c r="AO6" s="25">
        <v>1</v>
      </c>
      <c r="AP6" s="25">
        <v>4</v>
      </c>
      <c r="AQ6" s="25">
        <v>11</v>
      </c>
      <c r="AR6" s="25">
        <v>2</v>
      </c>
      <c r="AS6" s="25">
        <v>32</v>
      </c>
      <c r="AT6" s="25">
        <v>5</v>
      </c>
      <c r="AU6" s="20">
        <v>18</v>
      </c>
      <c r="AV6" s="20">
        <v>1</v>
      </c>
      <c r="AW6" s="20">
        <v>7</v>
      </c>
      <c r="AX6" s="20">
        <v>1</v>
      </c>
      <c r="AY6" s="20">
        <v>21</v>
      </c>
      <c r="AZ6" s="20">
        <v>7</v>
      </c>
      <c r="BA6" s="20">
        <v>5</v>
      </c>
      <c r="BB6" s="20">
        <v>24</v>
      </c>
      <c r="BC6" s="20">
        <v>28</v>
      </c>
      <c r="BD6" s="55">
        <v>8</v>
      </c>
      <c r="BE6" s="30">
        <v>30</v>
      </c>
      <c r="BF6" s="30">
        <v>15</v>
      </c>
      <c r="BG6" s="29">
        <v>6</v>
      </c>
      <c r="BH6" s="30">
        <v>3</v>
      </c>
      <c r="BI6" s="30">
        <v>7</v>
      </c>
      <c r="BJ6" s="30">
        <v>16</v>
      </c>
      <c r="BK6" s="29">
        <v>5</v>
      </c>
      <c r="BL6" s="28">
        <v>3</v>
      </c>
      <c r="BM6" s="29">
        <v>22</v>
      </c>
      <c r="BN6" s="29">
        <v>32</v>
      </c>
      <c r="BO6" s="29">
        <v>1</v>
      </c>
      <c r="BP6" s="29">
        <v>5</v>
      </c>
      <c r="BQ6" s="29">
        <v>6</v>
      </c>
      <c r="BR6" s="28">
        <v>1</v>
      </c>
      <c r="BS6" s="29">
        <v>3</v>
      </c>
      <c r="BT6" s="29">
        <v>3</v>
      </c>
      <c r="BU6" s="29">
        <v>3</v>
      </c>
      <c r="BV6" s="29">
        <v>2</v>
      </c>
      <c r="BW6" s="29">
        <v>4</v>
      </c>
      <c r="BX6" s="29">
        <v>16</v>
      </c>
      <c r="BY6" s="29">
        <v>11</v>
      </c>
      <c r="BZ6" s="29">
        <v>1</v>
      </c>
      <c r="CA6" s="30">
        <v>8</v>
      </c>
      <c r="CB6" s="29">
        <v>2</v>
      </c>
      <c r="CC6" s="30">
        <v>17</v>
      </c>
      <c r="CD6" s="29">
        <v>3</v>
      </c>
      <c r="CE6" s="29">
        <v>5</v>
      </c>
      <c r="CF6" s="30">
        <v>5</v>
      </c>
      <c r="CG6" s="29">
        <v>5</v>
      </c>
      <c r="CH6" s="29"/>
      <c r="CI6" s="29"/>
      <c r="CJ6" s="30">
        <v>15</v>
      </c>
      <c r="CK6" s="29">
        <v>4</v>
      </c>
      <c r="CL6" s="29">
        <v>34</v>
      </c>
      <c r="CM6" s="29">
        <v>3</v>
      </c>
      <c r="CN6" s="29">
        <v>5</v>
      </c>
      <c r="CO6" s="29">
        <v>1</v>
      </c>
      <c r="CP6" s="29">
        <v>30</v>
      </c>
      <c r="CQ6" s="29">
        <v>8</v>
      </c>
      <c r="CR6" s="29">
        <v>1</v>
      </c>
      <c r="CS6" s="29">
        <v>11</v>
      </c>
      <c r="CT6" s="30">
        <v>1</v>
      </c>
      <c r="CU6" s="29">
        <v>52</v>
      </c>
      <c r="CV6" s="30">
        <v>4</v>
      </c>
      <c r="CW6" s="29">
        <v>1</v>
      </c>
      <c r="CX6" s="30">
        <v>12</v>
      </c>
      <c r="CY6" s="30">
        <v>31</v>
      </c>
      <c r="CZ6" s="29">
        <v>6</v>
      </c>
      <c r="DA6" s="29">
        <v>1</v>
      </c>
      <c r="DB6" s="30">
        <v>55</v>
      </c>
      <c r="DC6" s="29">
        <v>1</v>
      </c>
      <c r="DD6" s="29">
        <v>54</v>
      </c>
      <c r="DE6" s="29">
        <v>3</v>
      </c>
      <c r="DF6" s="29">
        <v>4</v>
      </c>
      <c r="DG6" s="29">
        <v>33</v>
      </c>
      <c r="DH6" s="29"/>
      <c r="DI6" s="29"/>
      <c r="DJ6" s="29"/>
      <c r="DQ6" s="10"/>
      <c r="DT6" s="2" t="s">
        <v>2</v>
      </c>
      <c r="DU6" s="11">
        <f t="shared" si="0"/>
        <v>106</v>
      </c>
      <c r="DV6" s="2">
        <f t="shared" si="1"/>
        <v>10</v>
      </c>
      <c r="DW6" s="2">
        <f t="shared" si="2"/>
        <v>8</v>
      </c>
      <c r="DX6" s="2">
        <f t="shared" si="3"/>
        <v>6</v>
      </c>
      <c r="DY6" s="1">
        <f t="shared" si="4"/>
        <v>24</v>
      </c>
      <c r="DZ6" s="15">
        <f t="shared" si="5"/>
        <v>0.22641509433962265</v>
      </c>
    </row>
    <row r="7" spans="1:138" ht="13.8">
      <c r="A7" s="23" t="s">
        <v>55</v>
      </c>
      <c r="B7" s="25">
        <v>7</v>
      </c>
      <c r="C7" s="25">
        <v>1</v>
      </c>
      <c r="D7" s="25">
        <v>52</v>
      </c>
      <c r="E7" s="26">
        <v>10</v>
      </c>
      <c r="F7" s="25">
        <v>2</v>
      </c>
      <c r="G7" s="25">
        <v>1</v>
      </c>
      <c r="H7" s="25">
        <v>11</v>
      </c>
      <c r="I7" s="25">
        <v>1</v>
      </c>
      <c r="J7" s="25">
        <v>20</v>
      </c>
      <c r="K7" s="5">
        <v>3</v>
      </c>
      <c r="L7" s="25">
        <v>1</v>
      </c>
      <c r="M7" s="25"/>
      <c r="N7" s="37">
        <v>7</v>
      </c>
      <c r="O7" s="25">
        <v>12</v>
      </c>
      <c r="P7" s="25">
        <v>50</v>
      </c>
      <c r="Q7" s="25">
        <v>17</v>
      </c>
      <c r="R7" s="25">
        <v>1</v>
      </c>
      <c r="S7" s="39">
        <v>1</v>
      </c>
      <c r="T7" s="26">
        <v>5</v>
      </c>
      <c r="U7" s="26">
        <v>3</v>
      </c>
      <c r="V7" s="39">
        <v>14</v>
      </c>
      <c r="W7" s="26">
        <v>1</v>
      </c>
      <c r="X7" s="26">
        <v>32</v>
      </c>
      <c r="Y7" s="26">
        <v>6</v>
      </c>
      <c r="Z7" s="26">
        <v>1</v>
      </c>
      <c r="AA7" s="26">
        <v>17</v>
      </c>
      <c r="AB7" s="26">
        <v>1</v>
      </c>
      <c r="AC7" s="26">
        <v>3</v>
      </c>
      <c r="AD7" s="26">
        <v>1</v>
      </c>
      <c r="AE7" s="26">
        <v>7</v>
      </c>
      <c r="AF7" s="26">
        <v>2</v>
      </c>
      <c r="AG7" s="26">
        <v>1</v>
      </c>
      <c r="AH7" s="26">
        <v>1</v>
      </c>
      <c r="AI7" s="26">
        <v>21</v>
      </c>
      <c r="AJ7" s="26">
        <v>3</v>
      </c>
      <c r="AK7" s="26">
        <v>4</v>
      </c>
      <c r="AL7" s="26"/>
      <c r="AM7" s="26">
        <v>5</v>
      </c>
      <c r="AN7" s="26">
        <v>2</v>
      </c>
      <c r="AO7" s="26">
        <v>6</v>
      </c>
      <c r="AP7" s="26">
        <v>1</v>
      </c>
      <c r="AQ7" s="26">
        <v>29</v>
      </c>
      <c r="AR7" s="26">
        <v>6</v>
      </c>
      <c r="AS7" s="26">
        <v>35</v>
      </c>
      <c r="AT7" s="26">
        <v>2</v>
      </c>
      <c r="AU7" s="20">
        <v>6</v>
      </c>
      <c r="AV7" s="20">
        <v>4</v>
      </c>
      <c r="AW7" s="20">
        <v>1</v>
      </c>
      <c r="AX7" s="20">
        <v>2</v>
      </c>
      <c r="AY7" s="20">
        <v>11</v>
      </c>
      <c r="AZ7" s="20">
        <v>22</v>
      </c>
      <c r="BA7" s="20">
        <v>1</v>
      </c>
      <c r="BB7" s="20">
        <v>7</v>
      </c>
      <c r="BC7" s="20">
        <v>36</v>
      </c>
      <c r="BD7" s="49">
        <v>39</v>
      </c>
      <c r="BE7" s="30">
        <v>3</v>
      </c>
      <c r="BF7" s="30">
        <v>5</v>
      </c>
      <c r="BG7" s="28">
        <v>34</v>
      </c>
      <c r="BH7" s="30">
        <v>1</v>
      </c>
      <c r="BI7" s="30">
        <v>9</v>
      </c>
      <c r="BJ7" s="30">
        <v>50</v>
      </c>
      <c r="BK7" s="29">
        <v>12</v>
      </c>
      <c r="BL7" s="28">
        <v>1</v>
      </c>
      <c r="BM7" s="29">
        <v>33</v>
      </c>
      <c r="BN7" s="30">
        <v>16</v>
      </c>
      <c r="BO7" s="30">
        <v>62</v>
      </c>
      <c r="BP7" s="28">
        <v>1</v>
      </c>
      <c r="BQ7" s="29">
        <v>27</v>
      </c>
      <c r="BR7" s="29">
        <v>7</v>
      </c>
      <c r="BS7" s="29">
        <v>22</v>
      </c>
      <c r="BT7" s="29">
        <v>2</v>
      </c>
      <c r="BU7" s="29">
        <v>24</v>
      </c>
      <c r="BV7" s="30">
        <v>1</v>
      </c>
      <c r="BW7" s="30">
        <v>4</v>
      </c>
      <c r="BX7" s="29">
        <v>11</v>
      </c>
      <c r="BY7" s="29">
        <v>1</v>
      </c>
      <c r="BZ7" s="29">
        <v>3</v>
      </c>
      <c r="CA7" s="29">
        <v>1</v>
      </c>
      <c r="CB7" s="30">
        <v>1</v>
      </c>
      <c r="CC7" s="29">
        <v>1</v>
      </c>
      <c r="CD7" s="29">
        <v>5</v>
      </c>
      <c r="CE7" s="30">
        <v>24</v>
      </c>
      <c r="CF7" s="29">
        <v>24</v>
      </c>
      <c r="CG7" s="29">
        <v>61</v>
      </c>
      <c r="CH7" s="29"/>
      <c r="CI7" s="29"/>
      <c r="CJ7" s="29">
        <v>7</v>
      </c>
      <c r="CK7" s="29">
        <v>7</v>
      </c>
      <c r="CL7" s="30">
        <v>25</v>
      </c>
      <c r="CM7" s="29">
        <v>16</v>
      </c>
      <c r="CN7" s="29">
        <v>5</v>
      </c>
      <c r="CO7" s="30">
        <v>18</v>
      </c>
      <c r="CP7" s="29">
        <v>19</v>
      </c>
      <c r="CQ7" s="29">
        <v>2</v>
      </c>
      <c r="CR7" s="29">
        <v>1</v>
      </c>
      <c r="CS7" s="29">
        <v>12</v>
      </c>
      <c r="CT7" s="30">
        <v>5</v>
      </c>
      <c r="CU7" s="30">
        <v>2</v>
      </c>
      <c r="CV7" s="29">
        <v>22</v>
      </c>
      <c r="CW7" s="29">
        <v>3</v>
      </c>
      <c r="CX7" s="29">
        <v>6</v>
      </c>
      <c r="CY7" s="29">
        <v>11</v>
      </c>
      <c r="CZ7" s="29">
        <v>1</v>
      </c>
      <c r="DA7" s="30">
        <v>2</v>
      </c>
      <c r="DB7" s="29">
        <v>12</v>
      </c>
      <c r="DC7" s="29">
        <v>16</v>
      </c>
      <c r="DD7" s="29">
        <v>1</v>
      </c>
      <c r="DE7" s="29">
        <v>2</v>
      </c>
      <c r="DF7" s="29">
        <v>1</v>
      </c>
      <c r="DG7" s="29">
        <v>13</v>
      </c>
      <c r="DH7" s="29"/>
      <c r="DI7" s="29"/>
      <c r="DJ7" s="29"/>
      <c r="DQ7" s="10"/>
      <c r="DT7" s="2" t="s">
        <v>56</v>
      </c>
      <c r="DU7" s="11">
        <f t="shared" si="0"/>
        <v>106</v>
      </c>
      <c r="DV7" s="2">
        <f t="shared" si="1"/>
        <v>10</v>
      </c>
      <c r="DW7" s="2">
        <f t="shared" si="2"/>
        <v>7</v>
      </c>
      <c r="DX7" s="2">
        <f t="shared" si="3"/>
        <v>3</v>
      </c>
      <c r="DY7" s="1">
        <f t="shared" si="4"/>
        <v>20</v>
      </c>
      <c r="DZ7" s="15">
        <f t="shared" si="5"/>
        <v>0.18867924528301888</v>
      </c>
    </row>
    <row r="8" spans="1:138" ht="13.8">
      <c r="A8" s="23" t="s">
        <v>57</v>
      </c>
      <c r="B8" s="25">
        <v>1</v>
      </c>
      <c r="C8" s="25">
        <v>33</v>
      </c>
      <c r="D8" s="25">
        <v>16</v>
      </c>
      <c r="E8" s="26">
        <v>54</v>
      </c>
      <c r="F8" s="25">
        <v>2</v>
      </c>
      <c r="G8" s="25">
        <v>2</v>
      </c>
      <c r="H8" s="25">
        <v>1</v>
      </c>
      <c r="I8" s="25">
        <v>31</v>
      </c>
      <c r="J8" s="25">
        <v>2</v>
      </c>
      <c r="K8" s="26">
        <v>16</v>
      </c>
      <c r="L8" s="25">
        <v>4</v>
      </c>
      <c r="M8" s="26"/>
      <c r="N8" s="37">
        <v>7</v>
      </c>
      <c r="O8" s="25">
        <v>11</v>
      </c>
      <c r="P8" s="25">
        <v>21</v>
      </c>
      <c r="Q8" s="25">
        <v>6</v>
      </c>
      <c r="R8" s="25">
        <v>1</v>
      </c>
      <c r="S8" s="39">
        <v>1</v>
      </c>
      <c r="T8" s="26">
        <v>4</v>
      </c>
      <c r="U8" s="25">
        <v>9</v>
      </c>
      <c r="V8" s="37">
        <v>9</v>
      </c>
      <c r="W8" s="25">
        <v>30</v>
      </c>
      <c r="X8" s="25">
        <v>1</v>
      </c>
      <c r="Y8" s="25">
        <v>7</v>
      </c>
      <c r="Z8" s="25">
        <v>3</v>
      </c>
      <c r="AA8" s="25">
        <v>2</v>
      </c>
      <c r="AB8" s="25">
        <v>4</v>
      </c>
      <c r="AC8" s="25">
        <v>6</v>
      </c>
      <c r="AD8" s="25">
        <v>12</v>
      </c>
      <c r="AE8" s="25">
        <v>2</v>
      </c>
      <c r="AF8" s="25">
        <v>1</v>
      </c>
      <c r="AG8" s="25">
        <v>2</v>
      </c>
      <c r="AH8" s="25">
        <v>3</v>
      </c>
      <c r="AI8" s="25">
        <v>8</v>
      </c>
      <c r="AJ8" s="25">
        <v>14</v>
      </c>
      <c r="AK8" s="25">
        <v>1</v>
      </c>
      <c r="AL8" s="25"/>
      <c r="AM8" s="25">
        <v>6</v>
      </c>
      <c r="AN8" s="25">
        <v>1</v>
      </c>
      <c r="AO8" s="25">
        <v>6</v>
      </c>
      <c r="AP8" s="25">
        <v>9</v>
      </c>
      <c r="AQ8" s="25">
        <v>21</v>
      </c>
      <c r="AR8" s="25">
        <v>10</v>
      </c>
      <c r="AS8" s="25">
        <v>17</v>
      </c>
      <c r="AT8" s="25">
        <v>57</v>
      </c>
      <c r="AU8" s="20">
        <v>12</v>
      </c>
      <c r="AV8" s="20">
        <v>1</v>
      </c>
      <c r="AW8" s="20">
        <v>8</v>
      </c>
      <c r="AX8" s="20">
        <v>2</v>
      </c>
      <c r="AY8" s="20">
        <v>73</v>
      </c>
      <c r="AZ8" s="20">
        <v>3</v>
      </c>
      <c r="BA8" s="20">
        <v>6</v>
      </c>
      <c r="BB8" s="20">
        <v>32</v>
      </c>
      <c r="BC8" s="20">
        <v>1</v>
      </c>
      <c r="BD8" s="49">
        <v>26</v>
      </c>
      <c r="BE8" s="30">
        <v>1</v>
      </c>
      <c r="BF8" s="30">
        <v>7</v>
      </c>
      <c r="BG8" s="30">
        <v>4</v>
      </c>
      <c r="BH8" s="30">
        <v>27</v>
      </c>
      <c r="BI8" s="30">
        <v>12</v>
      </c>
      <c r="BJ8" s="30">
        <v>20</v>
      </c>
      <c r="BK8" s="29">
        <v>34</v>
      </c>
      <c r="BL8" s="29">
        <v>11</v>
      </c>
      <c r="BM8" s="29">
        <v>4</v>
      </c>
      <c r="BN8" s="29">
        <v>2</v>
      </c>
      <c r="BO8" s="29">
        <v>35</v>
      </c>
      <c r="BP8" s="28">
        <v>5</v>
      </c>
      <c r="BQ8" s="29">
        <v>27</v>
      </c>
      <c r="BR8" s="30">
        <v>19</v>
      </c>
      <c r="BS8" s="29">
        <v>2</v>
      </c>
      <c r="BT8" s="30">
        <v>3</v>
      </c>
      <c r="BU8" s="29">
        <v>6</v>
      </c>
      <c r="BV8" s="29">
        <v>6</v>
      </c>
      <c r="BW8" s="30">
        <v>1</v>
      </c>
      <c r="BX8" s="29">
        <v>8</v>
      </c>
      <c r="BY8" s="29">
        <v>6</v>
      </c>
      <c r="BZ8" s="29">
        <v>1</v>
      </c>
      <c r="CA8" s="29">
        <v>2</v>
      </c>
      <c r="CB8" s="29">
        <v>5</v>
      </c>
      <c r="CC8" s="30">
        <v>2</v>
      </c>
      <c r="CD8" s="29">
        <v>30</v>
      </c>
      <c r="CE8" s="29">
        <v>2</v>
      </c>
      <c r="CF8" s="29">
        <v>46</v>
      </c>
      <c r="CG8" s="29">
        <v>3</v>
      </c>
      <c r="CH8" s="29"/>
      <c r="CI8" s="29"/>
      <c r="CJ8" s="30">
        <v>5</v>
      </c>
      <c r="CK8" s="29">
        <v>20</v>
      </c>
      <c r="CL8" s="29">
        <v>1</v>
      </c>
      <c r="CM8" s="30">
        <v>1</v>
      </c>
      <c r="CN8" s="29">
        <v>4</v>
      </c>
      <c r="CO8" s="29">
        <v>30</v>
      </c>
      <c r="CP8" s="30">
        <v>18</v>
      </c>
      <c r="CQ8" s="29">
        <v>1</v>
      </c>
      <c r="CR8" s="29">
        <v>8</v>
      </c>
      <c r="CS8" s="29">
        <v>1</v>
      </c>
      <c r="CT8" s="29">
        <v>3</v>
      </c>
      <c r="CU8" s="29">
        <v>1</v>
      </c>
      <c r="CV8" s="29">
        <v>29</v>
      </c>
      <c r="CW8" s="29">
        <v>17</v>
      </c>
      <c r="CX8" s="30">
        <v>6</v>
      </c>
      <c r="CY8" s="29">
        <v>30</v>
      </c>
      <c r="CZ8" s="30">
        <v>14</v>
      </c>
      <c r="DA8" s="29">
        <v>11</v>
      </c>
      <c r="DB8" s="29">
        <v>1</v>
      </c>
      <c r="DC8" s="30">
        <v>2</v>
      </c>
      <c r="DD8" s="29">
        <v>10</v>
      </c>
      <c r="DE8" s="29">
        <v>50</v>
      </c>
      <c r="DF8" s="29">
        <v>2</v>
      </c>
      <c r="DG8" s="29">
        <v>6</v>
      </c>
      <c r="DH8" s="29"/>
      <c r="DI8" s="29"/>
      <c r="DJ8" s="29"/>
      <c r="DQ8" s="10"/>
      <c r="DT8" s="2" t="s">
        <v>36</v>
      </c>
      <c r="DU8" s="11">
        <f t="shared" si="0"/>
        <v>106</v>
      </c>
      <c r="DV8" s="2">
        <f t="shared" si="1"/>
        <v>14</v>
      </c>
      <c r="DW8" s="2">
        <f t="shared" si="2"/>
        <v>6</v>
      </c>
      <c r="DX8" s="2">
        <f t="shared" si="3"/>
        <v>6</v>
      </c>
      <c r="DY8" s="1">
        <f t="shared" si="4"/>
        <v>26</v>
      </c>
      <c r="DZ8" s="15">
        <f t="shared" si="5"/>
        <v>0.24528301886792453</v>
      </c>
    </row>
    <row r="9" spans="1:138" ht="13.8">
      <c r="A9" s="22" t="s">
        <v>58</v>
      </c>
      <c r="B9" s="31">
        <v>11</v>
      </c>
      <c r="C9" s="31">
        <v>27</v>
      </c>
      <c r="D9" s="31">
        <v>6</v>
      </c>
      <c r="E9" s="31">
        <v>6</v>
      </c>
      <c r="F9" s="31">
        <v>15</v>
      </c>
      <c r="G9" s="31">
        <v>2</v>
      </c>
      <c r="H9" s="31">
        <v>14</v>
      </c>
      <c r="I9" s="31">
        <v>1</v>
      </c>
      <c r="J9" s="31">
        <v>1</v>
      </c>
      <c r="K9" s="32">
        <v>2</v>
      </c>
      <c r="L9" s="31">
        <v>14</v>
      </c>
      <c r="M9" s="31"/>
      <c r="N9" s="33">
        <v>14</v>
      </c>
      <c r="O9" s="31">
        <v>2</v>
      </c>
      <c r="P9" s="31">
        <v>9</v>
      </c>
      <c r="Q9" s="31">
        <v>77</v>
      </c>
      <c r="R9" s="31">
        <v>1</v>
      </c>
      <c r="S9" s="56">
        <v>5</v>
      </c>
      <c r="T9" s="32">
        <v>2</v>
      </c>
      <c r="U9" s="31">
        <v>8</v>
      </c>
      <c r="V9" s="33">
        <v>72</v>
      </c>
      <c r="W9" s="31">
        <v>10</v>
      </c>
      <c r="X9" s="31">
        <v>18</v>
      </c>
      <c r="Y9" s="31">
        <v>2</v>
      </c>
      <c r="Z9" s="31">
        <v>1</v>
      </c>
      <c r="AA9" s="31">
        <v>7</v>
      </c>
      <c r="AB9" s="31">
        <v>6</v>
      </c>
      <c r="AC9" s="31">
        <v>5</v>
      </c>
      <c r="AD9" s="31">
        <v>24</v>
      </c>
      <c r="AE9" s="31">
        <v>17</v>
      </c>
      <c r="AF9" s="31">
        <v>5</v>
      </c>
      <c r="AG9" s="31">
        <v>10</v>
      </c>
      <c r="AH9" s="31">
        <v>3</v>
      </c>
      <c r="AI9" s="31">
        <v>1</v>
      </c>
      <c r="AJ9" s="31">
        <v>1</v>
      </c>
      <c r="AK9" s="31">
        <v>12</v>
      </c>
      <c r="AL9" s="31"/>
      <c r="AM9" s="31">
        <v>13</v>
      </c>
      <c r="AN9" s="31">
        <v>11</v>
      </c>
      <c r="AO9" s="31">
        <v>5</v>
      </c>
      <c r="AP9" s="31">
        <v>64</v>
      </c>
      <c r="AQ9" s="31">
        <v>58</v>
      </c>
      <c r="AR9" s="31">
        <v>2</v>
      </c>
      <c r="AS9" s="31">
        <v>3</v>
      </c>
      <c r="AT9" s="31">
        <v>1</v>
      </c>
      <c r="AU9" s="31">
        <v>54</v>
      </c>
      <c r="AV9" s="31">
        <v>1</v>
      </c>
      <c r="AW9" s="31">
        <v>1</v>
      </c>
      <c r="AX9" s="31">
        <v>5</v>
      </c>
      <c r="AY9" s="31">
        <v>6</v>
      </c>
      <c r="AZ9" s="31">
        <v>13</v>
      </c>
      <c r="BA9" s="31">
        <v>6</v>
      </c>
      <c r="BB9" s="31">
        <v>5</v>
      </c>
      <c r="BC9" s="31">
        <v>3</v>
      </c>
      <c r="BD9" s="57">
        <v>15</v>
      </c>
      <c r="BE9" s="34">
        <v>26</v>
      </c>
      <c r="BF9" s="34">
        <v>29</v>
      </c>
      <c r="BG9" s="34">
        <v>2</v>
      </c>
      <c r="BH9" s="34">
        <v>9</v>
      </c>
      <c r="BI9" s="34">
        <v>23</v>
      </c>
      <c r="BJ9" s="34">
        <v>17</v>
      </c>
      <c r="BK9" s="35">
        <v>2</v>
      </c>
      <c r="BL9" s="35">
        <v>17</v>
      </c>
      <c r="BM9" s="34">
        <v>29</v>
      </c>
      <c r="BN9" s="34">
        <v>4</v>
      </c>
      <c r="BO9" s="35">
        <v>23</v>
      </c>
      <c r="BP9" s="35">
        <v>3</v>
      </c>
      <c r="BQ9" s="34">
        <v>37</v>
      </c>
      <c r="BR9" s="34">
        <v>4</v>
      </c>
      <c r="BS9" s="35">
        <v>5</v>
      </c>
      <c r="BT9" s="35">
        <v>18</v>
      </c>
      <c r="BU9" s="35">
        <v>15</v>
      </c>
      <c r="BV9" s="35">
        <v>16</v>
      </c>
      <c r="BW9" s="35">
        <v>1</v>
      </c>
      <c r="BX9" s="34">
        <v>5</v>
      </c>
      <c r="BY9" s="35">
        <v>25</v>
      </c>
      <c r="BZ9" s="35">
        <v>10</v>
      </c>
      <c r="CA9" s="35">
        <v>38</v>
      </c>
      <c r="CB9" s="34">
        <v>4</v>
      </c>
      <c r="CC9" s="35">
        <v>18</v>
      </c>
      <c r="CD9" s="34">
        <v>3</v>
      </c>
      <c r="CE9" s="35">
        <v>5</v>
      </c>
      <c r="CF9" s="35">
        <v>1</v>
      </c>
      <c r="CG9" s="35">
        <v>16</v>
      </c>
      <c r="CH9" s="35"/>
      <c r="CI9" s="35"/>
      <c r="CJ9" s="35">
        <v>10</v>
      </c>
      <c r="CK9" s="35">
        <v>3</v>
      </c>
      <c r="CL9" s="34">
        <v>17</v>
      </c>
      <c r="CM9" s="35">
        <v>15</v>
      </c>
      <c r="CN9" s="35">
        <v>1</v>
      </c>
      <c r="CO9" s="35">
        <v>2</v>
      </c>
      <c r="CP9" s="35">
        <v>10</v>
      </c>
      <c r="CQ9" s="35">
        <v>2</v>
      </c>
      <c r="CR9" s="35">
        <v>9</v>
      </c>
      <c r="CS9" s="35">
        <v>3</v>
      </c>
      <c r="CT9" s="35">
        <v>44</v>
      </c>
      <c r="CU9" s="35">
        <v>2</v>
      </c>
      <c r="CV9" s="35">
        <v>1</v>
      </c>
      <c r="CW9" s="35">
        <v>1</v>
      </c>
      <c r="CX9" s="35">
        <v>18</v>
      </c>
      <c r="CY9" s="35">
        <v>2</v>
      </c>
      <c r="CZ9" s="35">
        <v>10</v>
      </c>
      <c r="DA9" s="34">
        <v>2</v>
      </c>
      <c r="DB9" s="35">
        <v>6</v>
      </c>
      <c r="DC9" s="34">
        <v>1</v>
      </c>
      <c r="DD9" s="35">
        <v>12</v>
      </c>
      <c r="DE9" s="35">
        <v>2</v>
      </c>
      <c r="DF9" s="35">
        <v>4</v>
      </c>
      <c r="DG9" s="35">
        <v>7</v>
      </c>
      <c r="DH9" s="35"/>
      <c r="DI9" s="34"/>
      <c r="DJ9" s="35"/>
      <c r="DT9" s="2" t="s">
        <v>59</v>
      </c>
      <c r="DU9" s="11">
        <f t="shared" si="0"/>
        <v>106</v>
      </c>
      <c r="DV9" s="2">
        <f t="shared" si="1"/>
        <v>14</v>
      </c>
      <c r="DW9" s="2">
        <f t="shared" si="2"/>
        <v>7</v>
      </c>
      <c r="DX9" s="2">
        <f t="shared" si="3"/>
        <v>4</v>
      </c>
      <c r="DY9" s="1">
        <f t="shared" si="4"/>
        <v>25</v>
      </c>
      <c r="DZ9" s="15">
        <f t="shared" si="5"/>
        <v>0.23584905660377359</v>
      </c>
    </row>
    <row r="10" spans="1:138" ht="13.8">
      <c r="A10" s="2" t="s">
        <v>60</v>
      </c>
      <c r="B10" s="20">
        <v>1</v>
      </c>
      <c r="C10" s="20">
        <v>2</v>
      </c>
      <c r="D10" s="20">
        <v>9</v>
      </c>
      <c r="E10" s="26">
        <v>1</v>
      </c>
      <c r="F10" s="20">
        <v>57</v>
      </c>
      <c r="G10" s="20">
        <v>22</v>
      </c>
      <c r="H10" s="20">
        <v>19</v>
      </c>
      <c r="I10" s="20">
        <v>1</v>
      </c>
      <c r="J10" s="20">
        <v>3</v>
      </c>
      <c r="K10" s="26">
        <v>62</v>
      </c>
      <c r="L10" s="20">
        <v>3</v>
      </c>
      <c r="M10" s="20"/>
      <c r="N10" s="27">
        <v>11</v>
      </c>
      <c r="O10" s="20">
        <v>21</v>
      </c>
      <c r="P10" s="20">
        <v>31</v>
      </c>
      <c r="Q10" s="20">
        <v>17</v>
      </c>
      <c r="R10" s="20">
        <v>60</v>
      </c>
      <c r="S10" s="39">
        <v>1</v>
      </c>
      <c r="T10" s="26">
        <v>1</v>
      </c>
      <c r="U10" s="20">
        <v>18</v>
      </c>
      <c r="V10" s="27">
        <v>8</v>
      </c>
      <c r="W10" s="20">
        <v>20</v>
      </c>
      <c r="X10" s="20">
        <v>13</v>
      </c>
      <c r="Y10" s="20">
        <v>3</v>
      </c>
      <c r="Z10" s="20">
        <v>14</v>
      </c>
      <c r="AA10" s="20">
        <v>33</v>
      </c>
      <c r="AB10" s="20">
        <v>2</v>
      </c>
      <c r="AC10" s="20">
        <v>6</v>
      </c>
      <c r="AD10" s="20">
        <v>1</v>
      </c>
      <c r="AE10" s="20">
        <v>9</v>
      </c>
      <c r="AF10" s="20">
        <v>2</v>
      </c>
      <c r="AG10" s="20">
        <v>6</v>
      </c>
      <c r="AH10" s="20">
        <v>71</v>
      </c>
      <c r="AI10" s="20">
        <v>4</v>
      </c>
      <c r="AJ10" s="20">
        <v>7</v>
      </c>
      <c r="AK10" s="20">
        <v>1</v>
      </c>
      <c r="AL10" s="20"/>
      <c r="AM10" s="20">
        <v>18</v>
      </c>
      <c r="AN10" s="20">
        <v>1</v>
      </c>
      <c r="AO10" s="20">
        <v>23</v>
      </c>
      <c r="AP10" s="20">
        <v>6</v>
      </c>
      <c r="AQ10" s="20">
        <v>2</v>
      </c>
      <c r="AR10" s="20">
        <v>27</v>
      </c>
      <c r="AS10" s="20">
        <v>15</v>
      </c>
      <c r="AT10" s="20">
        <v>71</v>
      </c>
      <c r="AU10" s="20">
        <v>7</v>
      </c>
      <c r="AV10" s="20">
        <v>5</v>
      </c>
      <c r="AW10" s="20">
        <v>1</v>
      </c>
      <c r="AX10" s="20">
        <v>7</v>
      </c>
      <c r="AY10" s="20">
        <v>30</v>
      </c>
      <c r="AZ10" s="20">
        <v>4</v>
      </c>
      <c r="BA10" s="20">
        <v>6</v>
      </c>
      <c r="BB10" s="20">
        <v>2</v>
      </c>
      <c r="BC10" s="20">
        <v>5</v>
      </c>
      <c r="BD10" s="49">
        <v>7</v>
      </c>
      <c r="BE10" s="28">
        <v>5</v>
      </c>
      <c r="BF10" s="30">
        <v>18</v>
      </c>
      <c r="BG10" s="30">
        <v>10</v>
      </c>
      <c r="BH10" s="30">
        <v>2</v>
      </c>
      <c r="BI10" s="30">
        <v>37</v>
      </c>
      <c r="BJ10" s="30">
        <v>28</v>
      </c>
      <c r="BK10" s="29">
        <v>39</v>
      </c>
      <c r="BL10" s="28">
        <v>3</v>
      </c>
      <c r="BM10" s="29">
        <v>21</v>
      </c>
      <c r="BN10" s="28">
        <v>8</v>
      </c>
      <c r="BO10" s="29">
        <v>9</v>
      </c>
      <c r="BP10" s="30">
        <v>4</v>
      </c>
      <c r="BQ10" s="29">
        <v>1</v>
      </c>
      <c r="BR10" s="29">
        <v>12</v>
      </c>
      <c r="BS10" s="30">
        <v>16</v>
      </c>
      <c r="BT10" s="29">
        <v>18</v>
      </c>
      <c r="BU10" s="29">
        <v>2</v>
      </c>
      <c r="BV10" s="29">
        <v>1</v>
      </c>
      <c r="BW10" s="29">
        <v>6</v>
      </c>
      <c r="BX10" s="29">
        <v>5</v>
      </c>
      <c r="BY10" s="29">
        <v>2</v>
      </c>
      <c r="BZ10" s="30">
        <v>2</v>
      </c>
      <c r="CA10" s="29">
        <v>15</v>
      </c>
      <c r="CB10" s="30">
        <v>15</v>
      </c>
      <c r="CC10" s="29">
        <v>3</v>
      </c>
      <c r="CD10" s="29">
        <v>13</v>
      </c>
      <c r="CE10" s="29">
        <v>70</v>
      </c>
      <c r="CF10" s="30">
        <v>5</v>
      </c>
      <c r="CG10" s="30">
        <v>14</v>
      </c>
      <c r="CH10" s="29"/>
      <c r="CI10" s="29"/>
      <c r="CJ10" s="29">
        <v>3</v>
      </c>
      <c r="CK10" s="29">
        <v>6</v>
      </c>
      <c r="CL10" s="30">
        <v>12</v>
      </c>
      <c r="CM10" s="29">
        <v>2</v>
      </c>
      <c r="CN10" s="30">
        <v>19</v>
      </c>
      <c r="CO10" s="29">
        <v>1</v>
      </c>
      <c r="CP10" s="29">
        <v>10</v>
      </c>
      <c r="CQ10" s="29">
        <v>52</v>
      </c>
      <c r="CR10" s="30">
        <v>1</v>
      </c>
      <c r="CS10" s="29">
        <v>1</v>
      </c>
      <c r="CT10" s="29">
        <v>25</v>
      </c>
      <c r="CU10" s="29">
        <v>36</v>
      </c>
      <c r="CV10" s="29">
        <v>6</v>
      </c>
      <c r="CW10" s="29">
        <v>22</v>
      </c>
      <c r="CX10" s="29">
        <v>1</v>
      </c>
      <c r="CY10" s="29">
        <v>1</v>
      </c>
      <c r="CZ10" s="29">
        <v>6</v>
      </c>
      <c r="DA10" s="29">
        <v>9</v>
      </c>
      <c r="DB10" s="29">
        <v>22</v>
      </c>
      <c r="DC10" s="29">
        <v>17</v>
      </c>
      <c r="DD10" s="29">
        <v>2</v>
      </c>
      <c r="DE10" s="29">
        <v>5</v>
      </c>
      <c r="DF10" s="29">
        <v>91</v>
      </c>
      <c r="DG10" s="29">
        <v>28</v>
      </c>
      <c r="DH10" s="29"/>
      <c r="DI10" s="29"/>
      <c r="DJ10" s="29"/>
      <c r="DT10" s="2" t="s">
        <v>61</v>
      </c>
      <c r="DU10" s="11">
        <f t="shared" si="0"/>
        <v>106</v>
      </c>
      <c r="DV10" s="2">
        <f t="shared" si="1"/>
        <v>11</v>
      </c>
      <c r="DW10" s="2">
        <f t="shared" si="2"/>
        <v>6</v>
      </c>
      <c r="DX10" s="2">
        <f t="shared" si="3"/>
        <v>3</v>
      </c>
      <c r="DY10" s="1">
        <f t="shared" si="4"/>
        <v>20</v>
      </c>
      <c r="DZ10" s="15">
        <f t="shared" si="5"/>
        <v>0.18867924528301888</v>
      </c>
    </row>
    <row r="11" spans="1:138" ht="13.8">
      <c r="A11" s="2" t="s">
        <v>7</v>
      </c>
      <c r="B11" s="20">
        <v>6</v>
      </c>
      <c r="C11" s="20">
        <v>11</v>
      </c>
      <c r="D11" s="20">
        <v>2</v>
      </c>
      <c r="E11" s="26">
        <v>4</v>
      </c>
      <c r="F11" s="20">
        <v>28</v>
      </c>
      <c r="G11" s="20">
        <v>14</v>
      </c>
      <c r="H11" s="20">
        <v>1</v>
      </c>
      <c r="I11" s="20">
        <v>2</v>
      </c>
      <c r="J11" s="20">
        <v>1</v>
      </c>
      <c r="K11" s="26">
        <v>3</v>
      </c>
      <c r="L11" s="20">
        <v>7</v>
      </c>
      <c r="M11" s="20"/>
      <c r="N11" s="27">
        <v>118</v>
      </c>
      <c r="O11" s="20">
        <v>13</v>
      </c>
      <c r="P11" s="20">
        <v>6</v>
      </c>
      <c r="Q11" s="20">
        <v>5</v>
      </c>
      <c r="R11" s="20">
        <v>3</v>
      </c>
      <c r="S11" s="39">
        <v>16</v>
      </c>
      <c r="T11" s="26">
        <v>2</v>
      </c>
      <c r="U11" s="20">
        <v>10</v>
      </c>
      <c r="V11" s="27">
        <v>66</v>
      </c>
      <c r="W11" s="20">
        <v>30</v>
      </c>
      <c r="X11" s="20">
        <v>4</v>
      </c>
      <c r="Y11" s="20">
        <v>19</v>
      </c>
      <c r="Z11" s="20">
        <v>2</v>
      </c>
      <c r="AA11" s="20">
        <v>22</v>
      </c>
      <c r="AB11" s="20">
        <v>30</v>
      </c>
      <c r="AC11" s="20">
        <v>1</v>
      </c>
      <c r="AD11" s="20">
        <v>46</v>
      </c>
      <c r="AE11" s="20">
        <v>1</v>
      </c>
      <c r="AF11" s="20">
        <v>14</v>
      </c>
      <c r="AG11" s="20">
        <v>16</v>
      </c>
      <c r="AH11" s="20">
        <v>14</v>
      </c>
      <c r="AI11" s="20">
        <v>7</v>
      </c>
      <c r="AJ11" s="20">
        <v>4</v>
      </c>
      <c r="AK11" s="20">
        <v>1</v>
      </c>
      <c r="AL11" s="20"/>
      <c r="AM11" s="20">
        <v>4</v>
      </c>
      <c r="AN11" s="20">
        <v>2</v>
      </c>
      <c r="AO11" s="20">
        <v>7</v>
      </c>
      <c r="AP11" s="20">
        <v>7</v>
      </c>
      <c r="AQ11" s="20">
        <v>5</v>
      </c>
      <c r="AR11" s="20">
        <v>2</v>
      </c>
      <c r="AS11" s="20">
        <v>20</v>
      </c>
      <c r="AT11" s="20">
        <v>23</v>
      </c>
      <c r="AU11" s="20">
        <v>4</v>
      </c>
      <c r="AV11" s="20">
        <v>20</v>
      </c>
      <c r="AW11" s="20">
        <v>1</v>
      </c>
      <c r="AX11" s="20">
        <v>7</v>
      </c>
      <c r="AY11" s="20">
        <v>42</v>
      </c>
      <c r="AZ11" s="20">
        <v>17</v>
      </c>
      <c r="BA11" s="20">
        <v>2</v>
      </c>
      <c r="BB11" s="20">
        <v>33</v>
      </c>
      <c r="BC11" s="20">
        <v>38</v>
      </c>
      <c r="BD11" s="49">
        <v>21</v>
      </c>
      <c r="BE11" s="30">
        <v>3</v>
      </c>
      <c r="BF11" s="30">
        <v>1</v>
      </c>
      <c r="BG11" s="30">
        <v>5</v>
      </c>
      <c r="BH11" s="30">
        <v>14</v>
      </c>
      <c r="BI11" s="30">
        <v>2</v>
      </c>
      <c r="BJ11" s="30">
        <v>12</v>
      </c>
      <c r="BK11" s="29">
        <v>3</v>
      </c>
      <c r="BL11" s="30">
        <v>32</v>
      </c>
      <c r="BM11" s="28">
        <v>22</v>
      </c>
      <c r="BN11" s="29">
        <v>31</v>
      </c>
      <c r="BO11" s="28">
        <v>36</v>
      </c>
      <c r="BP11" s="29">
        <v>26</v>
      </c>
      <c r="BQ11" s="29">
        <v>1</v>
      </c>
      <c r="BR11" s="28">
        <v>7</v>
      </c>
      <c r="BS11" s="29">
        <v>1</v>
      </c>
      <c r="BT11" s="29">
        <v>10</v>
      </c>
      <c r="BU11" s="29">
        <v>19</v>
      </c>
      <c r="BV11" s="29">
        <v>4</v>
      </c>
      <c r="BW11" s="29">
        <v>9</v>
      </c>
      <c r="BX11" s="29">
        <v>6</v>
      </c>
      <c r="BY11" s="30">
        <v>3</v>
      </c>
      <c r="BZ11" s="29">
        <v>2</v>
      </c>
      <c r="CA11" s="29">
        <v>14</v>
      </c>
      <c r="CB11" s="29">
        <v>2</v>
      </c>
      <c r="CC11" s="29">
        <v>2</v>
      </c>
      <c r="CD11" s="29">
        <v>28</v>
      </c>
      <c r="CE11" s="30">
        <v>2</v>
      </c>
      <c r="CF11" s="29">
        <v>3</v>
      </c>
      <c r="CG11" s="29">
        <v>7</v>
      </c>
      <c r="CH11" s="30"/>
      <c r="CI11" s="29"/>
      <c r="CJ11" s="29">
        <v>21</v>
      </c>
      <c r="CK11" s="30">
        <v>3</v>
      </c>
      <c r="CL11" s="29">
        <v>2</v>
      </c>
      <c r="CM11" s="29">
        <v>8</v>
      </c>
      <c r="CN11" s="30">
        <v>2</v>
      </c>
      <c r="CO11" s="29">
        <v>2</v>
      </c>
      <c r="CP11" s="29">
        <v>10</v>
      </c>
      <c r="CQ11" s="30">
        <v>8</v>
      </c>
      <c r="CR11" s="29">
        <v>4</v>
      </c>
      <c r="CS11" s="29">
        <v>5</v>
      </c>
      <c r="CT11" s="29">
        <v>4</v>
      </c>
      <c r="CU11" s="29">
        <v>1</v>
      </c>
      <c r="CV11" s="29">
        <v>14</v>
      </c>
      <c r="CW11" s="29">
        <v>38</v>
      </c>
      <c r="CX11" s="29">
        <v>5</v>
      </c>
      <c r="CY11" s="29">
        <v>34</v>
      </c>
      <c r="CZ11" s="29">
        <v>11</v>
      </c>
      <c r="DA11" s="29">
        <v>16</v>
      </c>
      <c r="DB11" s="29">
        <v>40</v>
      </c>
      <c r="DC11" s="29">
        <v>25</v>
      </c>
      <c r="DD11" s="29">
        <v>3</v>
      </c>
      <c r="DE11" s="29">
        <v>64</v>
      </c>
      <c r="DF11" s="29">
        <v>1</v>
      </c>
      <c r="DG11" s="29">
        <v>17</v>
      </c>
      <c r="DH11" s="29"/>
      <c r="DI11" s="29"/>
      <c r="DJ11" s="29"/>
      <c r="DK11" s="9"/>
      <c r="DL11" s="9"/>
      <c r="DT11" s="2" t="s">
        <v>7</v>
      </c>
      <c r="DU11" s="11">
        <f t="shared" si="0"/>
        <v>106</v>
      </c>
      <c r="DV11" s="2">
        <f t="shared" si="1"/>
        <v>15</v>
      </c>
      <c r="DW11" s="2">
        <f t="shared" si="2"/>
        <v>8</v>
      </c>
      <c r="DX11" s="2">
        <f t="shared" si="3"/>
        <v>8</v>
      </c>
      <c r="DY11" s="1">
        <f t="shared" si="4"/>
        <v>31</v>
      </c>
      <c r="DZ11" s="15">
        <f t="shared" si="5"/>
        <v>0.29245283018867924</v>
      </c>
    </row>
    <row r="12" spans="1:138" ht="13.8">
      <c r="A12" s="2" t="s">
        <v>62</v>
      </c>
      <c r="B12" s="20">
        <v>3</v>
      </c>
      <c r="C12" s="20">
        <v>2</v>
      </c>
      <c r="D12" s="20">
        <v>4</v>
      </c>
      <c r="E12" s="20">
        <v>3</v>
      </c>
      <c r="F12" s="20">
        <v>20</v>
      </c>
      <c r="G12" s="20">
        <v>3</v>
      </c>
      <c r="H12" s="20">
        <v>3</v>
      </c>
      <c r="I12" s="20">
        <v>19</v>
      </c>
      <c r="J12" s="20">
        <v>1</v>
      </c>
      <c r="K12" s="26">
        <v>6</v>
      </c>
      <c r="L12" s="26">
        <v>1</v>
      </c>
      <c r="M12" s="26"/>
      <c r="N12" s="27">
        <v>21</v>
      </c>
      <c r="O12" s="20">
        <v>33</v>
      </c>
      <c r="P12" s="20">
        <v>22</v>
      </c>
      <c r="Q12" s="20">
        <v>5</v>
      </c>
      <c r="R12" s="20">
        <v>3</v>
      </c>
      <c r="S12" s="27">
        <v>5</v>
      </c>
      <c r="T12" s="26">
        <v>14</v>
      </c>
      <c r="U12" s="26">
        <v>3</v>
      </c>
      <c r="V12" s="39">
        <v>34</v>
      </c>
      <c r="W12" s="26">
        <v>3</v>
      </c>
      <c r="X12" s="26">
        <v>20</v>
      </c>
      <c r="Y12" s="26">
        <v>21</v>
      </c>
      <c r="Z12" s="26">
        <v>2</v>
      </c>
      <c r="AA12" s="26">
        <v>1</v>
      </c>
      <c r="AB12" s="26">
        <v>7</v>
      </c>
      <c r="AC12" s="26">
        <v>7</v>
      </c>
      <c r="AD12" s="26">
        <v>28</v>
      </c>
      <c r="AE12" s="26">
        <v>12</v>
      </c>
      <c r="AF12" s="26">
        <v>7</v>
      </c>
      <c r="AG12" s="26">
        <v>8</v>
      </c>
      <c r="AH12" s="26">
        <v>1</v>
      </c>
      <c r="AI12" s="26">
        <v>2</v>
      </c>
      <c r="AJ12" s="26">
        <v>26</v>
      </c>
      <c r="AK12" s="26">
        <v>5</v>
      </c>
      <c r="AL12" s="26"/>
      <c r="AM12" s="26">
        <v>11</v>
      </c>
      <c r="AN12" s="26">
        <v>11</v>
      </c>
      <c r="AO12" s="26">
        <v>1</v>
      </c>
      <c r="AP12" s="26">
        <v>2</v>
      </c>
      <c r="AQ12" s="26">
        <v>22</v>
      </c>
      <c r="AR12" s="26">
        <v>1</v>
      </c>
      <c r="AS12" s="26">
        <v>7</v>
      </c>
      <c r="AT12" s="26">
        <v>6</v>
      </c>
      <c r="AU12" s="20">
        <v>3</v>
      </c>
      <c r="AV12" s="20">
        <v>25</v>
      </c>
      <c r="AW12" s="20">
        <v>9</v>
      </c>
      <c r="AX12" s="20">
        <v>8</v>
      </c>
      <c r="AY12" s="20">
        <v>5</v>
      </c>
      <c r="AZ12" s="20">
        <v>1</v>
      </c>
      <c r="BA12" s="20">
        <v>2</v>
      </c>
      <c r="BB12" s="20">
        <v>4</v>
      </c>
      <c r="BC12" s="20">
        <v>3</v>
      </c>
      <c r="BD12" s="49">
        <v>32</v>
      </c>
      <c r="BE12" s="30">
        <v>2</v>
      </c>
      <c r="BF12" s="28">
        <v>7</v>
      </c>
      <c r="BG12" s="30">
        <v>5</v>
      </c>
      <c r="BH12" s="30">
        <v>1</v>
      </c>
      <c r="BI12" s="30">
        <v>36</v>
      </c>
      <c r="BJ12" s="30">
        <v>19</v>
      </c>
      <c r="BK12" s="29">
        <v>1</v>
      </c>
      <c r="BL12" s="30">
        <v>2</v>
      </c>
      <c r="BM12" s="29">
        <v>2</v>
      </c>
      <c r="BN12" s="29">
        <v>5</v>
      </c>
      <c r="BO12" s="29">
        <v>3</v>
      </c>
      <c r="BP12" s="29">
        <v>5</v>
      </c>
      <c r="BQ12" s="29">
        <v>15</v>
      </c>
      <c r="BR12" s="29">
        <v>4</v>
      </c>
      <c r="BS12" s="30">
        <v>3</v>
      </c>
      <c r="BT12" s="29">
        <v>3</v>
      </c>
      <c r="BU12" s="29">
        <v>22</v>
      </c>
      <c r="BV12" s="29">
        <v>1</v>
      </c>
      <c r="BW12" s="29">
        <v>2</v>
      </c>
      <c r="BX12" s="29">
        <v>4</v>
      </c>
      <c r="BY12" s="29">
        <v>2</v>
      </c>
      <c r="BZ12" s="29">
        <v>2</v>
      </c>
      <c r="CA12" s="29">
        <v>6</v>
      </c>
      <c r="CB12" s="29">
        <v>9</v>
      </c>
      <c r="CC12" s="29">
        <v>14</v>
      </c>
      <c r="CD12" s="29">
        <v>1</v>
      </c>
      <c r="CE12" s="29">
        <v>6</v>
      </c>
      <c r="CF12" s="29">
        <v>53</v>
      </c>
      <c r="CG12" s="30">
        <v>8</v>
      </c>
      <c r="CH12" s="30"/>
      <c r="CI12" s="29"/>
      <c r="CJ12" s="29">
        <v>27</v>
      </c>
      <c r="CK12" s="29">
        <v>1</v>
      </c>
      <c r="CL12" s="29">
        <v>2</v>
      </c>
      <c r="CM12" s="29">
        <v>6</v>
      </c>
      <c r="CN12" s="29">
        <v>2</v>
      </c>
      <c r="CO12" s="29">
        <v>1</v>
      </c>
      <c r="CP12" s="29">
        <v>22</v>
      </c>
      <c r="CQ12" s="29">
        <v>7</v>
      </c>
      <c r="CR12" s="30">
        <v>82</v>
      </c>
      <c r="CS12" s="30">
        <v>36</v>
      </c>
      <c r="CT12" s="29">
        <v>4</v>
      </c>
      <c r="CU12" s="29">
        <v>13</v>
      </c>
      <c r="CV12" s="29">
        <v>3</v>
      </c>
      <c r="CW12" s="29">
        <v>14</v>
      </c>
      <c r="CX12" s="29">
        <v>9</v>
      </c>
      <c r="CY12" s="30">
        <v>14</v>
      </c>
      <c r="CZ12" s="29">
        <v>25</v>
      </c>
      <c r="DA12" s="29">
        <v>2</v>
      </c>
      <c r="DB12" s="29">
        <v>3</v>
      </c>
      <c r="DC12" s="29">
        <v>11</v>
      </c>
      <c r="DD12" s="29">
        <v>2</v>
      </c>
      <c r="DE12" s="29">
        <v>2</v>
      </c>
      <c r="DF12" s="29">
        <v>15</v>
      </c>
      <c r="DG12" s="29">
        <v>15</v>
      </c>
      <c r="DH12" s="29"/>
      <c r="DI12" s="29"/>
      <c r="DJ12" s="30"/>
      <c r="DK12" s="9"/>
      <c r="DL12" s="9"/>
      <c r="DT12" s="2" t="s">
        <v>63</v>
      </c>
      <c r="DU12" s="11">
        <f t="shared" si="0"/>
        <v>106</v>
      </c>
      <c r="DV12" s="2">
        <f t="shared" si="1"/>
        <v>16</v>
      </c>
      <c r="DW12" s="2">
        <f t="shared" si="2"/>
        <v>14</v>
      </c>
      <c r="DX12" s="2">
        <f t="shared" si="3"/>
        <v>5</v>
      </c>
      <c r="DY12" s="1">
        <f t="shared" si="4"/>
        <v>35</v>
      </c>
      <c r="DZ12" s="15">
        <f t="shared" si="5"/>
        <v>0.330188679245283</v>
      </c>
    </row>
    <row r="13" spans="1:138" ht="13.8">
      <c r="A13" s="2" t="s">
        <v>9</v>
      </c>
      <c r="B13" s="20">
        <v>4</v>
      </c>
      <c r="C13" s="20">
        <v>19</v>
      </c>
      <c r="D13" s="20">
        <v>46</v>
      </c>
      <c r="E13" s="26">
        <v>7</v>
      </c>
      <c r="F13" s="20">
        <v>52</v>
      </c>
      <c r="G13" s="20">
        <v>1</v>
      </c>
      <c r="H13" s="20">
        <v>7</v>
      </c>
      <c r="I13" s="20">
        <v>2</v>
      </c>
      <c r="J13" s="20">
        <v>1</v>
      </c>
      <c r="K13" s="26">
        <v>31</v>
      </c>
      <c r="L13" s="20">
        <v>14</v>
      </c>
      <c r="M13" s="26"/>
      <c r="N13" s="27">
        <v>40</v>
      </c>
      <c r="O13" s="20">
        <v>17</v>
      </c>
      <c r="P13" s="20">
        <v>8</v>
      </c>
      <c r="Q13" s="20">
        <v>5</v>
      </c>
      <c r="R13" s="20">
        <v>4</v>
      </c>
      <c r="S13" s="27">
        <v>97</v>
      </c>
      <c r="T13" s="20">
        <v>16</v>
      </c>
      <c r="U13" s="20">
        <v>62</v>
      </c>
      <c r="V13" s="27">
        <v>6</v>
      </c>
      <c r="W13" s="20">
        <v>38</v>
      </c>
      <c r="X13" s="20">
        <v>8</v>
      </c>
      <c r="Y13" s="20">
        <v>11</v>
      </c>
      <c r="Z13" s="20">
        <v>49</v>
      </c>
      <c r="AA13" s="20">
        <v>5</v>
      </c>
      <c r="AB13" s="20">
        <v>3</v>
      </c>
      <c r="AC13" s="20">
        <v>2</v>
      </c>
      <c r="AD13" s="20">
        <v>3</v>
      </c>
      <c r="AE13" s="20">
        <v>22</v>
      </c>
      <c r="AF13" s="20">
        <v>3</v>
      </c>
      <c r="AG13" s="20">
        <v>22</v>
      </c>
      <c r="AH13" s="20">
        <v>2</v>
      </c>
      <c r="AI13" s="20">
        <v>1</v>
      </c>
      <c r="AJ13" s="20">
        <v>24</v>
      </c>
      <c r="AK13" s="20">
        <v>29</v>
      </c>
      <c r="AL13" s="20"/>
      <c r="AM13" s="20"/>
      <c r="AN13" s="20">
        <v>6</v>
      </c>
      <c r="AO13" s="20">
        <v>9</v>
      </c>
      <c r="AP13" s="20">
        <v>22</v>
      </c>
      <c r="AQ13" s="20">
        <v>5</v>
      </c>
      <c r="AR13" s="20">
        <v>6</v>
      </c>
      <c r="AS13" s="20">
        <v>15</v>
      </c>
      <c r="AT13" s="20">
        <v>2</v>
      </c>
      <c r="AU13" s="25">
        <v>7</v>
      </c>
      <c r="AV13" s="25">
        <v>35</v>
      </c>
      <c r="AW13" s="25">
        <v>5</v>
      </c>
      <c r="AX13" s="25">
        <v>21</v>
      </c>
      <c r="AY13" s="25">
        <v>1</v>
      </c>
      <c r="AZ13" s="25">
        <v>16</v>
      </c>
      <c r="BA13" s="25">
        <v>17</v>
      </c>
      <c r="BB13" s="25">
        <v>1</v>
      </c>
      <c r="BC13" s="20">
        <v>6</v>
      </c>
      <c r="BD13" s="49">
        <v>17</v>
      </c>
      <c r="BE13" s="29">
        <v>6</v>
      </c>
      <c r="BF13" s="30">
        <v>4</v>
      </c>
      <c r="BG13" s="30">
        <v>7</v>
      </c>
      <c r="BH13" s="30">
        <v>9</v>
      </c>
      <c r="BI13" s="30">
        <v>14</v>
      </c>
      <c r="BJ13" s="28">
        <v>17</v>
      </c>
      <c r="BK13" s="29">
        <v>13</v>
      </c>
      <c r="BL13" s="29">
        <v>5</v>
      </c>
      <c r="BM13" s="29">
        <v>16</v>
      </c>
      <c r="BN13" s="29">
        <v>9</v>
      </c>
      <c r="BO13" s="29">
        <v>3</v>
      </c>
      <c r="BP13" s="30">
        <v>1</v>
      </c>
      <c r="BQ13" s="30">
        <v>17</v>
      </c>
      <c r="BR13" s="29">
        <v>1</v>
      </c>
      <c r="BS13" s="29">
        <v>41</v>
      </c>
      <c r="BT13" s="29">
        <v>47</v>
      </c>
      <c r="BU13" s="29">
        <v>14</v>
      </c>
      <c r="BV13" s="29">
        <v>15</v>
      </c>
      <c r="BW13" s="29">
        <v>28</v>
      </c>
      <c r="BX13" s="29">
        <v>5</v>
      </c>
      <c r="BY13" s="29">
        <v>10</v>
      </c>
      <c r="BZ13" s="29">
        <v>1</v>
      </c>
      <c r="CA13" s="29">
        <v>7</v>
      </c>
      <c r="CB13" s="29">
        <v>20</v>
      </c>
      <c r="CC13" s="29">
        <v>73</v>
      </c>
      <c r="CD13" s="30">
        <v>29</v>
      </c>
      <c r="CE13" s="29">
        <v>78</v>
      </c>
      <c r="CF13" s="29">
        <v>17</v>
      </c>
      <c r="CG13" s="29">
        <v>18</v>
      </c>
      <c r="CH13" s="29"/>
      <c r="CI13" s="29"/>
      <c r="CJ13" s="29">
        <v>9</v>
      </c>
      <c r="CK13" s="29">
        <v>2</v>
      </c>
      <c r="CL13" s="29">
        <v>4</v>
      </c>
      <c r="CM13" s="29">
        <v>4</v>
      </c>
      <c r="CN13" s="29">
        <v>28</v>
      </c>
      <c r="CO13" s="29">
        <v>2</v>
      </c>
      <c r="CP13" s="29">
        <v>3</v>
      </c>
      <c r="CQ13" s="29">
        <v>6</v>
      </c>
      <c r="CR13" s="29">
        <v>1</v>
      </c>
      <c r="CS13" s="29">
        <v>1</v>
      </c>
      <c r="CT13" s="29">
        <v>21</v>
      </c>
      <c r="CU13" s="29">
        <v>8</v>
      </c>
      <c r="CV13" s="30">
        <v>4</v>
      </c>
      <c r="CW13" s="29">
        <v>2</v>
      </c>
      <c r="CX13" s="29">
        <v>33</v>
      </c>
      <c r="CY13" s="30">
        <v>1</v>
      </c>
      <c r="CZ13" s="29">
        <v>7</v>
      </c>
      <c r="DA13" s="29">
        <v>15</v>
      </c>
      <c r="DB13" s="29">
        <v>27</v>
      </c>
      <c r="DC13" s="29">
        <v>20</v>
      </c>
      <c r="DD13" s="29">
        <v>1</v>
      </c>
      <c r="DE13" s="29">
        <v>16</v>
      </c>
      <c r="DF13" s="29">
        <v>37</v>
      </c>
      <c r="DG13" s="29">
        <v>51</v>
      </c>
      <c r="DH13" s="29"/>
      <c r="DI13" s="29"/>
      <c r="DJ13" s="29"/>
      <c r="DK13" s="9"/>
      <c r="DL13" s="9"/>
      <c r="DT13" s="2" t="s">
        <v>9</v>
      </c>
      <c r="DU13" s="11">
        <f t="shared" si="0"/>
        <v>105</v>
      </c>
      <c r="DV13" s="2">
        <f t="shared" si="1"/>
        <v>7</v>
      </c>
      <c r="DW13" s="2">
        <f t="shared" si="2"/>
        <v>5</v>
      </c>
      <c r="DX13" s="2">
        <f t="shared" si="3"/>
        <v>6</v>
      </c>
      <c r="DY13" s="1">
        <f t="shared" si="4"/>
        <v>18</v>
      </c>
      <c r="DZ13" s="15">
        <f t="shared" si="5"/>
        <v>0.17142857142857143</v>
      </c>
    </row>
    <row r="14" spans="1:138" ht="13.8">
      <c r="A14" s="2" t="s">
        <v>10</v>
      </c>
      <c r="B14" s="20">
        <v>18</v>
      </c>
      <c r="C14" s="20">
        <v>3</v>
      </c>
      <c r="D14" s="20">
        <v>9</v>
      </c>
      <c r="E14" s="26">
        <v>6</v>
      </c>
      <c r="F14" s="20">
        <v>2</v>
      </c>
      <c r="G14" s="20">
        <v>2</v>
      </c>
      <c r="H14" s="20">
        <v>9</v>
      </c>
      <c r="I14" s="20">
        <v>13</v>
      </c>
      <c r="J14" s="20">
        <v>4</v>
      </c>
      <c r="K14" s="26">
        <v>1</v>
      </c>
      <c r="L14" s="20">
        <v>8</v>
      </c>
      <c r="M14" s="26"/>
      <c r="N14" s="27">
        <v>1</v>
      </c>
      <c r="O14" s="20">
        <v>1</v>
      </c>
      <c r="P14" s="20">
        <v>13</v>
      </c>
      <c r="Q14" s="20">
        <v>1</v>
      </c>
      <c r="R14" s="20">
        <v>34</v>
      </c>
      <c r="S14" s="27">
        <v>14</v>
      </c>
      <c r="T14" s="20">
        <v>1</v>
      </c>
      <c r="U14" s="20">
        <v>31</v>
      </c>
      <c r="V14" s="27">
        <v>14</v>
      </c>
      <c r="W14" s="20">
        <v>2</v>
      </c>
      <c r="X14" s="20">
        <v>1</v>
      </c>
      <c r="Y14" s="20">
        <v>41</v>
      </c>
      <c r="Z14" s="20">
        <v>2</v>
      </c>
      <c r="AA14" s="20">
        <v>63</v>
      </c>
      <c r="AB14" s="20">
        <v>3</v>
      </c>
      <c r="AC14" s="20">
        <v>32</v>
      </c>
      <c r="AD14" s="20">
        <v>8</v>
      </c>
      <c r="AE14" s="20">
        <v>18</v>
      </c>
      <c r="AF14" s="20">
        <v>4</v>
      </c>
      <c r="AG14" s="20">
        <v>3</v>
      </c>
      <c r="AH14" s="20">
        <v>24</v>
      </c>
      <c r="AI14" s="20">
        <v>2</v>
      </c>
      <c r="AJ14" s="20">
        <v>5</v>
      </c>
      <c r="AK14" s="20">
        <v>10</v>
      </c>
      <c r="AL14" s="20"/>
      <c r="AM14" s="20"/>
      <c r="AN14" s="20">
        <v>31</v>
      </c>
      <c r="AO14" s="20">
        <v>9</v>
      </c>
      <c r="AP14" s="20">
        <v>14</v>
      </c>
      <c r="AQ14" s="20">
        <v>10</v>
      </c>
      <c r="AR14" s="20">
        <v>46</v>
      </c>
      <c r="AS14" s="20">
        <v>4</v>
      </c>
      <c r="AT14" s="20">
        <v>23</v>
      </c>
      <c r="AU14" s="20">
        <v>20</v>
      </c>
      <c r="AV14" s="20">
        <v>16</v>
      </c>
      <c r="AW14" s="20">
        <v>81</v>
      </c>
      <c r="AX14" s="20">
        <v>25</v>
      </c>
      <c r="AY14" s="20">
        <v>2</v>
      </c>
      <c r="AZ14" s="20">
        <v>3</v>
      </c>
      <c r="BA14" s="20">
        <v>50</v>
      </c>
      <c r="BB14" s="20">
        <v>38</v>
      </c>
      <c r="BC14" s="20">
        <v>17</v>
      </c>
      <c r="BD14" s="49">
        <v>24</v>
      </c>
      <c r="BE14" s="30">
        <v>3</v>
      </c>
      <c r="BF14" s="30">
        <v>6</v>
      </c>
      <c r="BG14" s="30">
        <v>3</v>
      </c>
      <c r="BH14" s="30">
        <v>5</v>
      </c>
      <c r="BI14" s="30">
        <v>1</v>
      </c>
      <c r="BJ14" s="30">
        <v>9</v>
      </c>
      <c r="BK14" s="30">
        <v>1</v>
      </c>
      <c r="BL14" s="29">
        <v>3</v>
      </c>
      <c r="BM14" s="29">
        <v>17</v>
      </c>
      <c r="BN14" s="29">
        <v>20</v>
      </c>
      <c r="BO14" s="29">
        <v>12</v>
      </c>
      <c r="BP14" s="29">
        <v>8</v>
      </c>
      <c r="BQ14" s="29">
        <v>4</v>
      </c>
      <c r="BR14" s="29">
        <v>2</v>
      </c>
      <c r="BS14" s="29">
        <v>20</v>
      </c>
      <c r="BT14" s="29">
        <v>2</v>
      </c>
      <c r="BU14" s="29">
        <v>14</v>
      </c>
      <c r="BV14" s="29">
        <v>16</v>
      </c>
      <c r="BW14" s="29">
        <v>11</v>
      </c>
      <c r="BX14" s="29">
        <v>14</v>
      </c>
      <c r="BY14" s="29">
        <v>10</v>
      </c>
      <c r="BZ14" s="29">
        <v>21</v>
      </c>
      <c r="CA14" s="29">
        <v>18</v>
      </c>
      <c r="CB14" s="29">
        <v>4</v>
      </c>
      <c r="CC14" s="29">
        <v>10</v>
      </c>
      <c r="CD14" s="29">
        <v>1</v>
      </c>
      <c r="CE14" s="30">
        <v>4</v>
      </c>
      <c r="CF14" s="29">
        <v>1</v>
      </c>
      <c r="CG14" s="29">
        <v>1</v>
      </c>
      <c r="CH14" s="30"/>
      <c r="CI14" s="29"/>
      <c r="CJ14" s="29">
        <v>27</v>
      </c>
      <c r="CK14" s="29">
        <v>38</v>
      </c>
      <c r="CL14" s="29">
        <v>11</v>
      </c>
      <c r="CM14" s="30">
        <v>10</v>
      </c>
      <c r="CN14" s="29">
        <v>7</v>
      </c>
      <c r="CO14" s="29">
        <v>1</v>
      </c>
      <c r="CP14" s="29">
        <v>2</v>
      </c>
      <c r="CQ14" s="29">
        <v>2</v>
      </c>
      <c r="CR14" s="30">
        <v>14</v>
      </c>
      <c r="CS14" s="29">
        <v>56</v>
      </c>
      <c r="CT14" s="29">
        <v>22</v>
      </c>
      <c r="CU14" s="29">
        <v>1</v>
      </c>
      <c r="CV14" s="29">
        <v>9</v>
      </c>
      <c r="CW14" s="29">
        <v>19</v>
      </c>
      <c r="CX14" s="29">
        <v>10</v>
      </c>
      <c r="CY14" s="29">
        <v>9</v>
      </c>
      <c r="CZ14" s="29">
        <v>2</v>
      </c>
      <c r="DA14" s="29">
        <v>3</v>
      </c>
      <c r="DB14" s="30">
        <v>3</v>
      </c>
      <c r="DC14" s="29">
        <v>5</v>
      </c>
      <c r="DD14" s="29">
        <v>1</v>
      </c>
      <c r="DE14" s="29">
        <v>3</v>
      </c>
      <c r="DF14" s="29">
        <v>8</v>
      </c>
      <c r="DG14" s="29">
        <v>2</v>
      </c>
      <c r="DH14" s="30"/>
      <c r="DI14" s="29"/>
      <c r="DJ14" s="29"/>
      <c r="DK14" s="9"/>
      <c r="DL14" s="9"/>
      <c r="DT14" s="2" t="s">
        <v>10</v>
      </c>
      <c r="DU14" s="11">
        <f t="shared" si="0"/>
        <v>105</v>
      </c>
      <c r="DV14" s="2">
        <f t="shared" si="1"/>
        <v>12</v>
      </c>
      <c r="DW14" s="2">
        <f t="shared" si="2"/>
        <v>10</v>
      </c>
      <c r="DX14" s="2">
        <f t="shared" si="3"/>
        <v>6</v>
      </c>
      <c r="DY14" s="1">
        <f t="shared" si="4"/>
        <v>28</v>
      </c>
      <c r="DZ14" s="15">
        <f t="shared" si="5"/>
        <v>0.26666666666666666</v>
      </c>
    </row>
    <row r="15" spans="1:138" ht="13.8">
      <c r="A15" s="2" t="s">
        <v>64</v>
      </c>
      <c r="B15" s="20">
        <v>3</v>
      </c>
      <c r="C15" s="20">
        <v>19</v>
      </c>
      <c r="D15" s="20">
        <v>20</v>
      </c>
      <c r="E15" s="20">
        <v>1</v>
      </c>
      <c r="F15" s="20">
        <v>55</v>
      </c>
      <c r="G15" s="20">
        <v>74</v>
      </c>
      <c r="H15" s="20">
        <v>3</v>
      </c>
      <c r="I15" s="20">
        <v>1</v>
      </c>
      <c r="J15" s="20">
        <v>1</v>
      </c>
      <c r="K15" s="26">
        <v>5</v>
      </c>
      <c r="L15" s="20">
        <v>2</v>
      </c>
      <c r="M15" s="26"/>
      <c r="N15" s="27">
        <v>16</v>
      </c>
      <c r="O15" s="20">
        <v>3</v>
      </c>
      <c r="P15" s="20">
        <v>23</v>
      </c>
      <c r="Q15" s="20">
        <v>17</v>
      </c>
      <c r="R15" s="20">
        <v>22</v>
      </c>
      <c r="S15" s="27">
        <v>6</v>
      </c>
      <c r="T15" s="20">
        <v>1</v>
      </c>
      <c r="U15" s="20">
        <v>4</v>
      </c>
      <c r="V15" s="27">
        <v>18</v>
      </c>
      <c r="W15" s="20">
        <v>2</v>
      </c>
      <c r="X15" s="20">
        <v>48</v>
      </c>
      <c r="Y15" s="20">
        <v>1</v>
      </c>
      <c r="Z15" s="20">
        <v>15</v>
      </c>
      <c r="AA15" s="20">
        <v>1</v>
      </c>
      <c r="AB15" s="20">
        <v>36</v>
      </c>
      <c r="AC15" s="20">
        <v>39</v>
      </c>
      <c r="AD15" s="20">
        <v>2</v>
      </c>
      <c r="AE15" s="20">
        <v>8</v>
      </c>
      <c r="AF15" s="20">
        <v>44</v>
      </c>
      <c r="AG15" s="20">
        <v>15</v>
      </c>
      <c r="AH15" s="20">
        <v>3</v>
      </c>
      <c r="AI15" s="20">
        <v>6</v>
      </c>
      <c r="AJ15" s="20">
        <v>10</v>
      </c>
      <c r="AK15" s="20">
        <v>8</v>
      </c>
      <c r="AL15" s="20"/>
      <c r="AM15" s="20"/>
      <c r="AN15" s="20">
        <v>6</v>
      </c>
      <c r="AO15" s="20">
        <v>17</v>
      </c>
      <c r="AP15" s="20">
        <v>4</v>
      </c>
      <c r="AQ15" s="20">
        <v>1</v>
      </c>
      <c r="AR15" s="20">
        <v>58</v>
      </c>
      <c r="AS15" s="20">
        <v>28</v>
      </c>
      <c r="AT15" s="20">
        <v>15</v>
      </c>
      <c r="AU15" s="26">
        <v>6</v>
      </c>
      <c r="AV15" s="26">
        <v>2</v>
      </c>
      <c r="AW15" s="26">
        <v>13</v>
      </c>
      <c r="AX15" s="26">
        <v>3</v>
      </c>
      <c r="AY15" s="26">
        <v>34</v>
      </c>
      <c r="AZ15" s="26">
        <v>72</v>
      </c>
      <c r="BA15" s="26">
        <v>45</v>
      </c>
      <c r="BB15" s="26">
        <v>7</v>
      </c>
      <c r="BC15" s="20">
        <v>32</v>
      </c>
      <c r="BD15" s="49">
        <v>21</v>
      </c>
      <c r="BE15" s="30">
        <v>83</v>
      </c>
      <c r="BF15" s="30">
        <v>4</v>
      </c>
      <c r="BG15" s="30">
        <v>10</v>
      </c>
      <c r="BH15" s="30">
        <v>32</v>
      </c>
      <c r="BI15" s="30">
        <v>1</v>
      </c>
      <c r="BJ15" s="28">
        <v>2</v>
      </c>
      <c r="BK15" s="29">
        <v>28</v>
      </c>
      <c r="BL15" s="29">
        <v>6</v>
      </c>
      <c r="BM15" s="29">
        <v>2</v>
      </c>
      <c r="BN15" s="29">
        <v>6</v>
      </c>
      <c r="BO15" s="29">
        <v>25</v>
      </c>
      <c r="BP15" s="29">
        <v>81</v>
      </c>
      <c r="BQ15" s="29">
        <v>4</v>
      </c>
      <c r="BR15" s="29">
        <v>15</v>
      </c>
      <c r="BS15" s="29">
        <v>1</v>
      </c>
      <c r="BT15" s="29">
        <v>5</v>
      </c>
      <c r="BU15" s="29">
        <v>27</v>
      </c>
      <c r="BV15" s="29">
        <v>14</v>
      </c>
      <c r="BW15" s="29">
        <v>12</v>
      </c>
      <c r="BX15" s="29">
        <v>2</v>
      </c>
      <c r="BY15" s="29">
        <v>1</v>
      </c>
      <c r="BZ15" s="29">
        <v>30</v>
      </c>
      <c r="CA15" s="29">
        <v>60</v>
      </c>
      <c r="CB15" s="29">
        <v>6</v>
      </c>
      <c r="CC15" s="29">
        <v>2</v>
      </c>
      <c r="CD15" s="29">
        <v>51</v>
      </c>
      <c r="CE15" s="29">
        <v>19</v>
      </c>
      <c r="CF15" s="30">
        <v>11</v>
      </c>
      <c r="CG15" s="29">
        <v>33</v>
      </c>
      <c r="CH15" s="30"/>
      <c r="CI15" s="29"/>
      <c r="CJ15" s="29">
        <v>26</v>
      </c>
      <c r="CK15" s="29">
        <v>15</v>
      </c>
      <c r="CL15" s="29">
        <v>6</v>
      </c>
      <c r="CM15" s="29">
        <v>21</v>
      </c>
      <c r="CN15" s="29">
        <v>81</v>
      </c>
      <c r="CO15" s="29">
        <v>1</v>
      </c>
      <c r="CP15" s="29">
        <v>8</v>
      </c>
      <c r="CQ15" s="29">
        <v>7</v>
      </c>
      <c r="CR15" s="29">
        <v>26</v>
      </c>
      <c r="CS15" s="29">
        <v>25</v>
      </c>
      <c r="CT15" s="29">
        <v>27</v>
      </c>
      <c r="CU15" s="30">
        <v>1</v>
      </c>
      <c r="CV15" s="30">
        <v>1</v>
      </c>
      <c r="CW15" s="29">
        <v>11</v>
      </c>
      <c r="CX15" s="29"/>
      <c r="CY15" s="29">
        <v>15</v>
      </c>
      <c r="CZ15" s="30">
        <v>5</v>
      </c>
      <c r="DA15" s="29">
        <v>9</v>
      </c>
      <c r="DB15" s="29">
        <v>5</v>
      </c>
      <c r="DC15" s="29">
        <v>6</v>
      </c>
      <c r="DD15" s="29">
        <v>39</v>
      </c>
      <c r="DE15" s="29">
        <v>8</v>
      </c>
      <c r="DF15" s="29">
        <v>7</v>
      </c>
      <c r="DG15" s="29">
        <v>48</v>
      </c>
      <c r="DH15" s="30"/>
      <c r="DI15" s="29"/>
      <c r="DJ15" s="29"/>
      <c r="DK15" s="9"/>
      <c r="DL15" s="9"/>
      <c r="DT15" s="2" t="s">
        <v>11</v>
      </c>
      <c r="DU15" s="11">
        <f t="shared" si="0"/>
        <v>104</v>
      </c>
      <c r="DV15" s="2">
        <f t="shared" si="1"/>
        <v>8</v>
      </c>
      <c r="DW15" s="2">
        <f t="shared" si="2"/>
        <v>5</v>
      </c>
      <c r="DX15" s="2">
        <f t="shared" si="3"/>
        <v>4</v>
      </c>
      <c r="DY15" s="1">
        <f>SUM(DV15:DX15)</f>
        <v>17</v>
      </c>
      <c r="DZ15" s="15">
        <f t="shared" si="5"/>
        <v>0.16346153846153846</v>
      </c>
    </row>
    <row r="16" spans="1:138" ht="13.8">
      <c r="A16" s="2"/>
      <c r="B16" s="21" t="s">
        <v>22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52"/>
      <c r="P16" s="21" t="s">
        <v>22</v>
      </c>
      <c r="Q16" s="21" t="s">
        <v>22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1" t="s">
        <v>16</v>
      </c>
      <c r="AF16" s="21" t="s">
        <v>16</v>
      </c>
      <c r="AG16" s="21" t="s">
        <v>16</v>
      </c>
      <c r="AH16" s="21" t="s">
        <v>22</v>
      </c>
      <c r="AI16" s="21" t="s">
        <v>22</v>
      </c>
      <c r="AJ16" s="52"/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1" t="s">
        <v>16</v>
      </c>
      <c r="AV16" s="21" t="s">
        <v>16</v>
      </c>
      <c r="AW16" s="21" t="s">
        <v>16</v>
      </c>
      <c r="AX16" s="21" t="s">
        <v>16</v>
      </c>
      <c r="AY16" s="21" t="s">
        <v>16</v>
      </c>
      <c r="AZ16" s="21" t="s">
        <v>16</v>
      </c>
      <c r="BA16" s="21" t="s">
        <v>16</v>
      </c>
      <c r="BB16" s="21" t="s">
        <v>16</v>
      </c>
      <c r="BC16" s="21" t="s">
        <v>19</v>
      </c>
      <c r="BD16" s="21" t="s">
        <v>19</v>
      </c>
      <c r="BE16" s="21" t="s">
        <v>19</v>
      </c>
      <c r="BF16" s="21" t="s">
        <v>19</v>
      </c>
      <c r="BG16" s="21" t="s">
        <v>19</v>
      </c>
      <c r="BH16" s="21" t="s">
        <v>19</v>
      </c>
      <c r="BI16" s="21" t="s">
        <v>19</v>
      </c>
      <c r="BJ16" s="21" t="s">
        <v>19</v>
      </c>
      <c r="BK16" s="21" t="s">
        <v>18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21" t="s">
        <v>18</v>
      </c>
      <c r="BQ16" s="21" t="s">
        <v>18</v>
      </c>
      <c r="BR16" s="21" t="s">
        <v>18</v>
      </c>
      <c r="BS16" s="21" t="s">
        <v>18</v>
      </c>
      <c r="BT16" s="21" t="s">
        <v>18</v>
      </c>
      <c r="BU16" s="21" t="s">
        <v>18</v>
      </c>
      <c r="BV16" s="21" t="s">
        <v>18</v>
      </c>
      <c r="BW16" s="21" t="s">
        <v>16</v>
      </c>
      <c r="BX16" s="21" t="s">
        <v>16</v>
      </c>
      <c r="BY16" s="21" t="s">
        <v>16</v>
      </c>
      <c r="BZ16" s="21" t="s">
        <v>16</v>
      </c>
      <c r="CA16" s="21" t="s">
        <v>16</v>
      </c>
      <c r="CB16" s="21" t="s">
        <v>16</v>
      </c>
      <c r="CC16" s="21" t="s">
        <v>16</v>
      </c>
      <c r="CD16" s="21" t="s">
        <v>16</v>
      </c>
      <c r="CE16" s="21" t="s">
        <v>16</v>
      </c>
      <c r="CF16" s="21" t="s">
        <v>22</v>
      </c>
      <c r="CG16" s="21" t="s">
        <v>22</v>
      </c>
      <c r="CH16" s="21" t="s">
        <v>22</v>
      </c>
      <c r="CI16" s="21" t="s">
        <v>22</v>
      </c>
      <c r="CJ16" s="21" t="s">
        <v>22</v>
      </c>
      <c r="CK16" s="52"/>
      <c r="CL16" s="21" t="s">
        <v>22</v>
      </c>
      <c r="CM16" s="21" t="s">
        <v>22</v>
      </c>
      <c r="CN16" s="52"/>
      <c r="CO16" s="21" t="s">
        <v>22</v>
      </c>
      <c r="CP16" s="21" t="s">
        <v>22</v>
      </c>
      <c r="CQ16" s="21" t="s">
        <v>22</v>
      </c>
      <c r="CR16" s="21" t="s">
        <v>22</v>
      </c>
      <c r="CS16" s="21" t="s">
        <v>22</v>
      </c>
      <c r="CT16" s="21" t="s">
        <v>22</v>
      </c>
      <c r="CU16" s="21" t="s">
        <v>22</v>
      </c>
      <c r="CV16" s="21" t="s">
        <v>22</v>
      </c>
      <c r="CW16" s="21" t="s">
        <v>22</v>
      </c>
      <c r="CX16" s="21" t="s">
        <v>22</v>
      </c>
      <c r="CY16" s="21" t="s">
        <v>16</v>
      </c>
      <c r="CZ16" s="21" t="s">
        <v>16</v>
      </c>
      <c r="DA16" s="21" t="s">
        <v>16</v>
      </c>
      <c r="DB16" s="21" t="s">
        <v>16</v>
      </c>
      <c r="DC16" s="21" t="s">
        <v>16</v>
      </c>
      <c r="DD16" s="21" t="s">
        <v>16</v>
      </c>
      <c r="DE16" s="21" t="s">
        <v>16</v>
      </c>
      <c r="DF16" s="21" t="s">
        <v>16</v>
      </c>
      <c r="DG16" s="21" t="s">
        <v>16</v>
      </c>
      <c r="DH16" s="54"/>
      <c r="DI16" s="54"/>
      <c r="DJ16" s="54"/>
      <c r="DK16" s="11">
        <f>COUNTA(B16:DJ16)</f>
        <v>106</v>
      </c>
      <c r="DL16" s="9"/>
      <c r="DV16" s="17">
        <v>2</v>
      </c>
      <c r="DW16" s="17">
        <v>3</v>
      </c>
      <c r="DX16" s="17">
        <v>4</v>
      </c>
      <c r="DZ16" s="15"/>
    </row>
    <row r="17" spans="1:130" ht="13.8">
      <c r="A17" s="23" t="s">
        <v>39</v>
      </c>
      <c r="B17" s="25">
        <v>47</v>
      </c>
      <c r="C17" s="26">
        <v>25</v>
      </c>
      <c r="D17" s="25">
        <v>23</v>
      </c>
      <c r="E17" s="26">
        <v>4</v>
      </c>
      <c r="F17" s="25">
        <v>1</v>
      </c>
      <c r="G17" s="25">
        <v>9</v>
      </c>
      <c r="H17" s="25">
        <v>12</v>
      </c>
      <c r="I17" s="25">
        <v>10</v>
      </c>
      <c r="J17" s="25">
        <v>13</v>
      </c>
      <c r="K17" s="25">
        <v>11</v>
      </c>
      <c r="L17" s="25">
        <v>3</v>
      </c>
      <c r="M17" s="25">
        <v>15</v>
      </c>
      <c r="N17" s="25">
        <v>24</v>
      </c>
      <c r="O17" s="25"/>
      <c r="P17" s="25">
        <v>1</v>
      </c>
      <c r="Q17" s="25">
        <v>11</v>
      </c>
      <c r="R17" s="25">
        <v>1</v>
      </c>
      <c r="S17" s="25">
        <v>1</v>
      </c>
      <c r="T17" s="25">
        <v>15</v>
      </c>
      <c r="U17" s="25">
        <v>1</v>
      </c>
      <c r="V17" s="25">
        <v>8</v>
      </c>
      <c r="W17" s="25">
        <v>2</v>
      </c>
      <c r="X17" s="25">
        <v>2</v>
      </c>
      <c r="Y17" s="25">
        <v>2</v>
      </c>
      <c r="Z17" s="25">
        <v>16</v>
      </c>
      <c r="AA17" s="37">
        <v>7</v>
      </c>
      <c r="AB17" s="25">
        <v>2</v>
      </c>
      <c r="AC17" s="25">
        <v>2</v>
      </c>
      <c r="AD17" s="25">
        <v>1</v>
      </c>
      <c r="AE17" s="25">
        <v>1</v>
      </c>
      <c r="AF17" s="25">
        <v>4</v>
      </c>
      <c r="AG17" s="25">
        <v>10</v>
      </c>
      <c r="AH17" s="25">
        <v>18</v>
      </c>
      <c r="AI17" s="20">
        <v>1</v>
      </c>
      <c r="AJ17" s="20"/>
      <c r="AK17" s="25">
        <v>17</v>
      </c>
      <c r="AL17" s="38">
        <v>87</v>
      </c>
      <c r="AM17" s="47">
        <v>18</v>
      </c>
      <c r="AN17" s="38">
        <v>2</v>
      </c>
      <c r="AO17" s="38">
        <v>8</v>
      </c>
      <c r="AP17" s="38">
        <v>2</v>
      </c>
      <c r="AQ17" s="38">
        <v>5</v>
      </c>
      <c r="AR17" s="38">
        <v>42</v>
      </c>
      <c r="AS17" s="20">
        <v>3</v>
      </c>
      <c r="AT17" s="20">
        <v>41</v>
      </c>
      <c r="AU17" s="25">
        <v>5</v>
      </c>
      <c r="AV17" s="20">
        <v>13</v>
      </c>
      <c r="AW17" s="20">
        <v>9</v>
      </c>
      <c r="AX17" s="20">
        <v>69</v>
      </c>
      <c r="AY17" s="20">
        <v>2</v>
      </c>
      <c r="AZ17" s="20">
        <v>13</v>
      </c>
      <c r="BA17" s="20">
        <v>3</v>
      </c>
      <c r="BB17" s="20">
        <v>21</v>
      </c>
      <c r="BC17" s="26">
        <v>4</v>
      </c>
      <c r="BD17" s="20">
        <v>1</v>
      </c>
      <c r="BE17" s="20">
        <v>2</v>
      </c>
      <c r="BF17" s="25">
        <v>34</v>
      </c>
      <c r="BG17" s="20">
        <v>2</v>
      </c>
      <c r="BH17" s="20">
        <v>10</v>
      </c>
      <c r="BI17" s="20">
        <v>2</v>
      </c>
      <c r="BJ17" s="20">
        <v>5</v>
      </c>
      <c r="BK17" s="20">
        <v>42</v>
      </c>
      <c r="BL17" s="20">
        <v>2</v>
      </c>
      <c r="BM17" s="20">
        <v>2</v>
      </c>
      <c r="BN17" s="20">
        <v>4</v>
      </c>
      <c r="BO17" s="20">
        <v>22</v>
      </c>
      <c r="BP17" s="20">
        <v>2</v>
      </c>
      <c r="BQ17" s="20">
        <v>2</v>
      </c>
      <c r="BR17" s="20">
        <v>18</v>
      </c>
      <c r="BS17" s="20">
        <v>2</v>
      </c>
      <c r="BT17" s="20">
        <v>4</v>
      </c>
      <c r="BU17" s="29">
        <v>12</v>
      </c>
      <c r="BV17" s="29">
        <v>17</v>
      </c>
      <c r="BW17" s="29">
        <v>30</v>
      </c>
      <c r="BX17" s="30">
        <v>13</v>
      </c>
      <c r="BY17" s="29">
        <v>1</v>
      </c>
      <c r="BZ17" s="29">
        <v>2</v>
      </c>
      <c r="CA17" s="30">
        <v>6</v>
      </c>
      <c r="CB17" s="29">
        <v>6</v>
      </c>
      <c r="CC17" s="29">
        <v>27</v>
      </c>
      <c r="CD17" s="29">
        <v>17</v>
      </c>
      <c r="CE17" s="29">
        <v>5</v>
      </c>
      <c r="CF17" s="30">
        <v>2</v>
      </c>
      <c r="CG17" s="30">
        <v>28</v>
      </c>
      <c r="CH17" s="30">
        <v>3</v>
      </c>
      <c r="CI17" s="30">
        <v>1</v>
      </c>
      <c r="CJ17" s="29">
        <v>1</v>
      </c>
      <c r="CK17" s="30"/>
      <c r="CL17" s="30">
        <v>20</v>
      </c>
      <c r="CM17" s="30">
        <v>12</v>
      </c>
      <c r="CN17" s="29"/>
      <c r="CO17" s="29">
        <v>2</v>
      </c>
      <c r="CP17" s="29">
        <v>8</v>
      </c>
      <c r="CQ17" s="29">
        <v>25</v>
      </c>
      <c r="CR17" s="29">
        <v>1</v>
      </c>
      <c r="CS17" s="29">
        <v>8</v>
      </c>
      <c r="CT17" s="29">
        <v>3</v>
      </c>
      <c r="CU17" s="30">
        <v>4</v>
      </c>
      <c r="CV17" s="29">
        <v>3</v>
      </c>
      <c r="CW17" s="48">
        <v>1</v>
      </c>
      <c r="CX17" s="29">
        <v>3</v>
      </c>
      <c r="CY17" s="48">
        <v>1</v>
      </c>
      <c r="CZ17" s="30">
        <v>2</v>
      </c>
      <c r="DA17" s="29">
        <v>1</v>
      </c>
      <c r="DB17" s="30">
        <v>5</v>
      </c>
      <c r="DC17" s="29">
        <v>5</v>
      </c>
      <c r="DD17" s="29">
        <v>6</v>
      </c>
      <c r="DE17" s="29">
        <v>21</v>
      </c>
      <c r="DF17" s="29">
        <v>14</v>
      </c>
      <c r="DG17" s="29">
        <v>8</v>
      </c>
      <c r="DH17" s="29"/>
      <c r="DI17" s="29"/>
      <c r="DJ17" s="29"/>
      <c r="DK17" s="13">
        <v>1</v>
      </c>
      <c r="DL17" s="9"/>
      <c r="DM17" s="1"/>
      <c r="DQ17" s="10"/>
      <c r="DR17" s="1"/>
      <c r="DT17" s="2" t="s">
        <v>39</v>
      </c>
      <c r="DU17" s="11">
        <f t="shared" ref="DU17:DU28" si="6">COUNTA(B17:DJ17)</f>
        <v>106</v>
      </c>
      <c r="DV17" s="2">
        <f t="shared" ref="DV17:DV28" si="7">COUNTIF(B17:DJ17,"2")</f>
        <v>20</v>
      </c>
      <c r="DW17" s="2">
        <f t="shared" ref="DW17:DW28" si="8">COUNTIF(B17:DJ17,"3")</f>
        <v>7</v>
      </c>
      <c r="DX17" s="2">
        <f t="shared" ref="DX17:DX28" si="9">COUNTIF(B17:DJ17,"4")</f>
        <v>6</v>
      </c>
      <c r="DY17" s="1">
        <f>SUM(DV17:DX17)</f>
        <v>33</v>
      </c>
      <c r="DZ17" s="15">
        <f>DY17/DU17</f>
        <v>0.31132075471698112</v>
      </c>
    </row>
    <row r="18" spans="1:130" ht="13.8">
      <c r="A18" s="23" t="s">
        <v>40</v>
      </c>
      <c r="B18" s="25">
        <v>7</v>
      </c>
      <c r="C18" s="26">
        <v>18</v>
      </c>
      <c r="D18" s="25">
        <v>16</v>
      </c>
      <c r="E18" s="26">
        <v>6</v>
      </c>
      <c r="F18" s="25">
        <v>7</v>
      </c>
      <c r="G18" s="25">
        <v>16</v>
      </c>
      <c r="H18" s="25">
        <v>10</v>
      </c>
      <c r="I18" s="25">
        <v>1</v>
      </c>
      <c r="J18" s="25">
        <v>11</v>
      </c>
      <c r="K18" s="25">
        <v>3</v>
      </c>
      <c r="L18" s="26">
        <v>6</v>
      </c>
      <c r="M18" s="25">
        <v>1</v>
      </c>
      <c r="N18" s="25">
        <v>1</v>
      </c>
      <c r="O18" s="25"/>
      <c r="P18" s="25">
        <v>5</v>
      </c>
      <c r="Q18" s="25">
        <v>1</v>
      </c>
      <c r="R18" s="25">
        <v>1</v>
      </c>
      <c r="S18" s="25">
        <v>7</v>
      </c>
      <c r="T18" s="25">
        <v>8</v>
      </c>
      <c r="U18" s="25">
        <v>1</v>
      </c>
      <c r="V18" s="25">
        <v>16</v>
      </c>
      <c r="W18" s="25">
        <v>1</v>
      </c>
      <c r="X18" s="25">
        <v>38</v>
      </c>
      <c r="Y18" s="25">
        <v>4</v>
      </c>
      <c r="Z18" s="25">
        <v>19</v>
      </c>
      <c r="AA18" s="37">
        <v>6</v>
      </c>
      <c r="AB18" s="25">
        <v>8</v>
      </c>
      <c r="AC18" s="25">
        <v>81</v>
      </c>
      <c r="AD18" s="25">
        <v>10</v>
      </c>
      <c r="AE18" s="25">
        <v>1</v>
      </c>
      <c r="AF18" s="25">
        <v>22</v>
      </c>
      <c r="AG18" s="25">
        <v>3</v>
      </c>
      <c r="AH18" s="25">
        <v>2</v>
      </c>
      <c r="AI18" s="20">
        <v>5</v>
      </c>
      <c r="AJ18" s="20"/>
      <c r="AK18" s="20">
        <v>7</v>
      </c>
      <c r="AL18" s="38">
        <v>26</v>
      </c>
      <c r="AM18" s="47">
        <v>7</v>
      </c>
      <c r="AN18" s="38">
        <v>5</v>
      </c>
      <c r="AO18" s="38">
        <v>3</v>
      </c>
      <c r="AP18" s="38">
        <v>33</v>
      </c>
      <c r="AQ18" s="38">
        <v>1</v>
      </c>
      <c r="AR18" s="38">
        <v>33</v>
      </c>
      <c r="AS18" s="20">
        <v>34</v>
      </c>
      <c r="AT18" s="20">
        <v>70</v>
      </c>
      <c r="AU18" s="20">
        <v>7</v>
      </c>
      <c r="AV18" s="20">
        <v>8</v>
      </c>
      <c r="AW18" s="26">
        <v>3</v>
      </c>
      <c r="AX18" s="25">
        <v>3</v>
      </c>
      <c r="AY18" s="20">
        <v>29</v>
      </c>
      <c r="AZ18" s="25">
        <v>1</v>
      </c>
      <c r="BA18" s="25">
        <v>5</v>
      </c>
      <c r="BB18" s="25">
        <v>6</v>
      </c>
      <c r="BC18" s="20">
        <v>4</v>
      </c>
      <c r="BD18" s="20">
        <v>7</v>
      </c>
      <c r="BE18" s="20">
        <v>5</v>
      </c>
      <c r="BF18" s="30">
        <v>12</v>
      </c>
      <c r="BG18" s="20">
        <v>46</v>
      </c>
      <c r="BH18" s="20">
        <v>11</v>
      </c>
      <c r="BI18" s="20">
        <v>4</v>
      </c>
      <c r="BJ18" s="20">
        <v>23</v>
      </c>
      <c r="BK18" s="20">
        <v>7</v>
      </c>
      <c r="BL18" s="20">
        <v>3</v>
      </c>
      <c r="BM18" s="20">
        <v>2</v>
      </c>
      <c r="BN18" s="20">
        <v>64</v>
      </c>
      <c r="BO18" s="20">
        <v>29</v>
      </c>
      <c r="BP18" s="20">
        <v>8</v>
      </c>
      <c r="BQ18" s="20">
        <v>33</v>
      </c>
      <c r="BR18" s="20">
        <v>4</v>
      </c>
      <c r="BS18" s="20">
        <v>1</v>
      </c>
      <c r="BT18" s="20">
        <v>10</v>
      </c>
      <c r="BU18" s="29">
        <v>7</v>
      </c>
      <c r="BV18" s="29">
        <v>1</v>
      </c>
      <c r="BW18" s="29">
        <v>29</v>
      </c>
      <c r="BX18" s="29">
        <v>20</v>
      </c>
      <c r="BY18" s="30">
        <v>5</v>
      </c>
      <c r="BZ18" s="29">
        <v>2</v>
      </c>
      <c r="CA18" s="29">
        <v>3</v>
      </c>
      <c r="CB18" s="29">
        <v>7</v>
      </c>
      <c r="CC18" s="29">
        <v>26</v>
      </c>
      <c r="CD18" s="29">
        <v>10</v>
      </c>
      <c r="CE18" s="29">
        <v>2</v>
      </c>
      <c r="CF18" s="29">
        <v>8</v>
      </c>
      <c r="CG18" s="29">
        <v>26</v>
      </c>
      <c r="CH18" s="29">
        <v>52</v>
      </c>
      <c r="CI18" s="29">
        <v>4</v>
      </c>
      <c r="CJ18" s="29">
        <v>3</v>
      </c>
      <c r="CK18" s="29"/>
      <c r="CL18" s="30">
        <v>6</v>
      </c>
      <c r="CM18" s="30">
        <v>2</v>
      </c>
      <c r="CN18" s="29"/>
      <c r="CO18" s="29">
        <v>7</v>
      </c>
      <c r="CP18" s="30">
        <v>23</v>
      </c>
      <c r="CQ18" s="30">
        <v>7</v>
      </c>
      <c r="CR18" s="29">
        <v>5</v>
      </c>
      <c r="CS18" s="30">
        <v>5</v>
      </c>
      <c r="CT18" s="30">
        <v>1</v>
      </c>
      <c r="CU18" s="30">
        <v>4</v>
      </c>
      <c r="CV18" s="30">
        <v>1</v>
      </c>
      <c r="CW18" s="49">
        <v>5</v>
      </c>
      <c r="CX18" s="29">
        <v>14</v>
      </c>
      <c r="CY18" s="48">
        <v>1</v>
      </c>
      <c r="CZ18" s="30">
        <v>1</v>
      </c>
      <c r="DA18" s="30">
        <v>2</v>
      </c>
      <c r="DB18" s="29">
        <v>1</v>
      </c>
      <c r="DC18" s="29">
        <v>40</v>
      </c>
      <c r="DD18" s="29">
        <v>27</v>
      </c>
      <c r="DE18" s="29">
        <v>47</v>
      </c>
      <c r="DF18" s="29">
        <v>3</v>
      </c>
      <c r="DG18" s="29">
        <v>3</v>
      </c>
      <c r="DH18" s="29"/>
      <c r="DI18" s="29"/>
      <c r="DJ18" s="30"/>
      <c r="DK18" s="9"/>
      <c r="DL18" s="9"/>
      <c r="DM18" s="1"/>
      <c r="DQ18" s="10"/>
      <c r="DR18" s="1"/>
      <c r="DT18" s="2" t="s">
        <v>40</v>
      </c>
      <c r="DU18" s="11">
        <f t="shared" si="6"/>
        <v>106</v>
      </c>
      <c r="DV18" s="2">
        <f t="shared" si="7"/>
        <v>6</v>
      </c>
      <c r="DW18" s="2">
        <f t="shared" si="8"/>
        <v>10</v>
      </c>
      <c r="DX18" s="2">
        <f t="shared" si="9"/>
        <v>6</v>
      </c>
      <c r="DY18" s="1">
        <f t="shared" ref="DY18:DY27" si="10">SUM(DV18:DX18)</f>
        <v>22</v>
      </c>
      <c r="DZ18" s="15">
        <f t="shared" ref="DZ18:DZ28" si="11">DY18/DU18</f>
        <v>0.20754716981132076</v>
      </c>
    </row>
    <row r="19" spans="1:130" ht="13.8">
      <c r="A19" s="23" t="s">
        <v>41</v>
      </c>
      <c r="B19" s="25">
        <v>1</v>
      </c>
      <c r="C19" s="26">
        <v>16</v>
      </c>
      <c r="D19" s="25">
        <v>59</v>
      </c>
      <c r="E19" s="25">
        <v>60</v>
      </c>
      <c r="F19" s="25">
        <v>2</v>
      </c>
      <c r="G19" s="25">
        <v>6</v>
      </c>
      <c r="H19" s="25">
        <v>2</v>
      </c>
      <c r="I19" s="25">
        <v>16</v>
      </c>
      <c r="J19" s="25">
        <v>12</v>
      </c>
      <c r="K19" s="25">
        <v>35</v>
      </c>
      <c r="L19" s="25">
        <v>9</v>
      </c>
      <c r="M19" s="25">
        <v>16</v>
      </c>
      <c r="N19" s="25">
        <v>10</v>
      </c>
      <c r="O19" s="25"/>
      <c r="P19" s="25">
        <v>87</v>
      </c>
      <c r="Q19" s="25">
        <v>30</v>
      </c>
      <c r="R19" s="25">
        <v>15</v>
      </c>
      <c r="S19" s="25">
        <v>4</v>
      </c>
      <c r="T19" s="25">
        <v>2</v>
      </c>
      <c r="U19" s="20">
        <v>9</v>
      </c>
      <c r="V19" s="25">
        <v>9</v>
      </c>
      <c r="W19" s="25">
        <v>1</v>
      </c>
      <c r="X19" s="25">
        <v>11</v>
      </c>
      <c r="Y19" s="25">
        <v>21</v>
      </c>
      <c r="Z19" s="25">
        <v>1</v>
      </c>
      <c r="AA19" s="37">
        <v>10</v>
      </c>
      <c r="AB19" s="25">
        <v>18</v>
      </c>
      <c r="AC19" s="25">
        <v>6</v>
      </c>
      <c r="AD19" s="25">
        <v>52</v>
      </c>
      <c r="AE19" s="25">
        <v>8</v>
      </c>
      <c r="AF19" s="25">
        <v>1</v>
      </c>
      <c r="AG19" s="25">
        <v>10</v>
      </c>
      <c r="AH19" s="25">
        <v>32</v>
      </c>
      <c r="AI19" s="20">
        <v>26</v>
      </c>
      <c r="AJ19" s="25"/>
      <c r="AK19" s="20">
        <v>1</v>
      </c>
      <c r="AL19" s="38">
        <v>33</v>
      </c>
      <c r="AM19" s="47">
        <v>1</v>
      </c>
      <c r="AN19" s="38">
        <v>3</v>
      </c>
      <c r="AO19" s="38">
        <v>1</v>
      </c>
      <c r="AP19" s="38">
        <v>5</v>
      </c>
      <c r="AQ19" s="38">
        <v>2</v>
      </c>
      <c r="AR19" s="38">
        <v>9</v>
      </c>
      <c r="AS19" s="20">
        <v>7</v>
      </c>
      <c r="AT19" s="20">
        <v>5</v>
      </c>
      <c r="AU19" s="20">
        <v>1</v>
      </c>
      <c r="AV19" s="20">
        <v>19</v>
      </c>
      <c r="AW19" s="20">
        <v>1</v>
      </c>
      <c r="AX19" s="25">
        <v>1</v>
      </c>
      <c r="AY19" s="26">
        <v>13</v>
      </c>
      <c r="AZ19" s="20">
        <v>5</v>
      </c>
      <c r="BA19" s="20">
        <v>10</v>
      </c>
      <c r="BB19" s="20">
        <v>15</v>
      </c>
      <c r="BC19" s="20">
        <v>13</v>
      </c>
      <c r="BD19" s="20">
        <v>16</v>
      </c>
      <c r="BE19" s="20">
        <v>9</v>
      </c>
      <c r="BF19" s="30">
        <v>5</v>
      </c>
      <c r="BG19" s="20">
        <v>9</v>
      </c>
      <c r="BH19" s="20">
        <v>2</v>
      </c>
      <c r="BI19" s="20">
        <v>14</v>
      </c>
      <c r="BJ19" s="20">
        <v>32</v>
      </c>
      <c r="BK19" s="20">
        <v>8</v>
      </c>
      <c r="BL19" s="20">
        <v>1</v>
      </c>
      <c r="BM19" s="20">
        <v>20</v>
      </c>
      <c r="BN19" s="20">
        <v>16</v>
      </c>
      <c r="BO19" s="20">
        <v>12</v>
      </c>
      <c r="BP19" s="20">
        <v>24</v>
      </c>
      <c r="BQ19" s="20">
        <v>10</v>
      </c>
      <c r="BR19" s="20">
        <v>5</v>
      </c>
      <c r="BS19" s="20">
        <v>6</v>
      </c>
      <c r="BT19" s="20">
        <v>30</v>
      </c>
      <c r="BU19" s="29">
        <v>30</v>
      </c>
      <c r="BV19" s="29">
        <v>10</v>
      </c>
      <c r="BW19" s="29">
        <v>1</v>
      </c>
      <c r="BX19" s="29">
        <v>1</v>
      </c>
      <c r="BY19" s="29">
        <v>16</v>
      </c>
      <c r="BZ19" s="30">
        <v>15</v>
      </c>
      <c r="CA19" s="29">
        <v>7</v>
      </c>
      <c r="CB19" s="29">
        <v>1</v>
      </c>
      <c r="CC19" s="29">
        <v>1</v>
      </c>
      <c r="CD19" s="29">
        <v>5</v>
      </c>
      <c r="CE19" s="29">
        <v>36</v>
      </c>
      <c r="CF19" s="29">
        <v>2</v>
      </c>
      <c r="CG19" s="29">
        <v>7</v>
      </c>
      <c r="CH19" s="29">
        <v>10</v>
      </c>
      <c r="CI19" s="29">
        <v>3</v>
      </c>
      <c r="CJ19" s="29">
        <v>17</v>
      </c>
      <c r="CK19" s="30"/>
      <c r="CL19" s="30">
        <v>8</v>
      </c>
      <c r="CM19" s="29">
        <v>1</v>
      </c>
      <c r="CN19" s="30"/>
      <c r="CO19" s="30">
        <v>21</v>
      </c>
      <c r="CP19" s="29">
        <v>10</v>
      </c>
      <c r="CQ19" s="29">
        <v>15</v>
      </c>
      <c r="CR19" s="30">
        <v>24</v>
      </c>
      <c r="CS19" s="30">
        <v>102</v>
      </c>
      <c r="CT19" s="30">
        <v>1</v>
      </c>
      <c r="CU19" s="29">
        <v>17</v>
      </c>
      <c r="CV19" s="29">
        <v>4</v>
      </c>
      <c r="CW19" s="49">
        <v>1</v>
      </c>
      <c r="CX19" s="30">
        <v>5</v>
      </c>
      <c r="CY19" s="49">
        <v>9</v>
      </c>
      <c r="CZ19" s="29">
        <v>7</v>
      </c>
      <c r="DA19" s="29">
        <v>28</v>
      </c>
      <c r="DB19" s="30">
        <v>7</v>
      </c>
      <c r="DC19" s="29">
        <v>5</v>
      </c>
      <c r="DD19" s="29">
        <v>14</v>
      </c>
      <c r="DE19" s="29">
        <v>11</v>
      </c>
      <c r="DF19" s="29">
        <v>4</v>
      </c>
      <c r="DG19" s="29">
        <v>26</v>
      </c>
      <c r="DH19" s="29"/>
      <c r="DI19" s="30"/>
      <c r="DJ19" s="29"/>
      <c r="DK19" s="9"/>
      <c r="DL19" s="9"/>
      <c r="DM19" s="1"/>
      <c r="DQ19" s="10"/>
      <c r="DR19" s="1"/>
      <c r="DT19" s="2" t="s">
        <v>41</v>
      </c>
      <c r="DU19" s="11">
        <f t="shared" si="6"/>
        <v>106</v>
      </c>
      <c r="DV19" s="2">
        <f t="shared" si="7"/>
        <v>6</v>
      </c>
      <c r="DW19" s="2">
        <f t="shared" si="8"/>
        <v>2</v>
      </c>
      <c r="DX19" s="2">
        <f t="shared" si="9"/>
        <v>3</v>
      </c>
      <c r="DY19" s="1">
        <f t="shared" si="10"/>
        <v>11</v>
      </c>
      <c r="DZ19" s="15">
        <f t="shared" si="11"/>
        <v>0.10377358490566038</v>
      </c>
    </row>
    <row r="20" spans="1:130" ht="13.8">
      <c r="A20" s="23" t="s">
        <v>50</v>
      </c>
      <c r="B20" s="25">
        <v>2</v>
      </c>
      <c r="C20" s="26">
        <v>1</v>
      </c>
      <c r="D20" s="25">
        <v>1</v>
      </c>
      <c r="E20" s="26">
        <v>4</v>
      </c>
      <c r="F20" s="25">
        <v>1</v>
      </c>
      <c r="G20" s="25">
        <v>15</v>
      </c>
      <c r="H20" s="25">
        <v>8</v>
      </c>
      <c r="I20" s="25">
        <v>5</v>
      </c>
      <c r="J20" s="25">
        <v>10</v>
      </c>
      <c r="K20" s="25">
        <v>77</v>
      </c>
      <c r="L20" s="25">
        <v>6</v>
      </c>
      <c r="M20" s="25">
        <v>3</v>
      </c>
      <c r="N20" s="25">
        <v>3</v>
      </c>
      <c r="O20" s="25"/>
      <c r="P20" s="25">
        <v>7</v>
      </c>
      <c r="Q20" s="25">
        <v>12</v>
      </c>
      <c r="R20" s="25">
        <v>19</v>
      </c>
      <c r="S20" s="25">
        <v>4</v>
      </c>
      <c r="T20" s="25">
        <v>4</v>
      </c>
      <c r="U20" s="25">
        <v>2</v>
      </c>
      <c r="V20" s="25">
        <v>3</v>
      </c>
      <c r="W20" s="25">
        <v>11</v>
      </c>
      <c r="X20" s="25">
        <v>7</v>
      </c>
      <c r="Y20" s="25">
        <v>10</v>
      </c>
      <c r="Z20" s="25">
        <v>21</v>
      </c>
      <c r="AA20" s="37">
        <v>7</v>
      </c>
      <c r="AB20" s="25">
        <v>5</v>
      </c>
      <c r="AC20" s="25">
        <v>10</v>
      </c>
      <c r="AD20" s="25">
        <v>2</v>
      </c>
      <c r="AE20" s="25">
        <v>3</v>
      </c>
      <c r="AF20" s="25">
        <v>16</v>
      </c>
      <c r="AG20" s="25">
        <v>3</v>
      </c>
      <c r="AH20" s="25">
        <v>1</v>
      </c>
      <c r="AI20" s="20">
        <v>2</v>
      </c>
      <c r="AJ20" s="20"/>
      <c r="AK20" s="20">
        <v>8</v>
      </c>
      <c r="AL20" s="38">
        <v>5</v>
      </c>
      <c r="AM20" s="47">
        <v>5</v>
      </c>
      <c r="AN20" s="38">
        <v>19</v>
      </c>
      <c r="AO20" s="38">
        <v>2</v>
      </c>
      <c r="AP20" s="38">
        <v>4</v>
      </c>
      <c r="AQ20" s="38">
        <v>1</v>
      </c>
      <c r="AR20" s="38">
        <v>4</v>
      </c>
      <c r="AS20" s="20">
        <v>2</v>
      </c>
      <c r="AT20" s="20">
        <v>1</v>
      </c>
      <c r="AU20" s="20">
        <v>18</v>
      </c>
      <c r="AV20" s="20">
        <v>13</v>
      </c>
      <c r="AW20" s="20">
        <v>7</v>
      </c>
      <c r="AX20" s="20">
        <v>25</v>
      </c>
      <c r="AY20" s="20">
        <v>4</v>
      </c>
      <c r="AZ20" s="20">
        <v>4</v>
      </c>
      <c r="BA20" s="20">
        <v>13</v>
      </c>
      <c r="BB20" s="20">
        <v>7</v>
      </c>
      <c r="BC20" s="20">
        <v>12</v>
      </c>
      <c r="BD20" s="20">
        <v>4</v>
      </c>
      <c r="BE20" s="20">
        <v>9</v>
      </c>
      <c r="BF20" s="25">
        <v>1</v>
      </c>
      <c r="BG20" s="20">
        <v>6</v>
      </c>
      <c r="BH20" s="26">
        <v>11</v>
      </c>
      <c r="BI20" s="20">
        <v>3</v>
      </c>
      <c r="BJ20" s="25">
        <v>22</v>
      </c>
      <c r="BK20" s="20">
        <v>7</v>
      </c>
      <c r="BL20" s="20">
        <v>2</v>
      </c>
      <c r="BM20" s="20">
        <v>3</v>
      </c>
      <c r="BN20" s="20">
        <v>10</v>
      </c>
      <c r="BO20" s="20">
        <v>16</v>
      </c>
      <c r="BP20" s="20">
        <v>7</v>
      </c>
      <c r="BQ20" s="20">
        <v>1</v>
      </c>
      <c r="BR20" s="20">
        <v>23</v>
      </c>
      <c r="BS20" s="20">
        <v>15</v>
      </c>
      <c r="BT20" s="20">
        <v>2</v>
      </c>
      <c r="BU20" s="29">
        <v>2</v>
      </c>
      <c r="BV20" s="29">
        <v>6</v>
      </c>
      <c r="BW20" s="30">
        <v>3</v>
      </c>
      <c r="BX20" s="29">
        <v>10</v>
      </c>
      <c r="BY20" s="29">
        <v>5</v>
      </c>
      <c r="BZ20" s="29">
        <v>2</v>
      </c>
      <c r="CA20" s="29">
        <v>7</v>
      </c>
      <c r="CB20" s="29">
        <v>3</v>
      </c>
      <c r="CC20" s="29">
        <v>2</v>
      </c>
      <c r="CD20" s="29">
        <v>7</v>
      </c>
      <c r="CE20" s="29">
        <v>1</v>
      </c>
      <c r="CF20" s="29">
        <v>32</v>
      </c>
      <c r="CG20" s="29">
        <v>15</v>
      </c>
      <c r="CH20" s="29">
        <v>44</v>
      </c>
      <c r="CI20" s="30">
        <v>2</v>
      </c>
      <c r="CJ20" s="30">
        <v>22</v>
      </c>
      <c r="CK20" s="29"/>
      <c r="CL20" s="30">
        <v>18</v>
      </c>
      <c r="CM20" s="29">
        <v>10</v>
      </c>
      <c r="CN20" s="29"/>
      <c r="CO20" s="30">
        <v>10</v>
      </c>
      <c r="CP20" s="29">
        <v>3</v>
      </c>
      <c r="CQ20" s="29">
        <v>2</v>
      </c>
      <c r="CR20" s="29">
        <v>5</v>
      </c>
      <c r="CS20" s="29">
        <v>1</v>
      </c>
      <c r="CT20" s="29">
        <v>28</v>
      </c>
      <c r="CU20" s="29">
        <v>11</v>
      </c>
      <c r="CV20" s="29">
        <v>5</v>
      </c>
      <c r="CW20" s="48">
        <v>54</v>
      </c>
      <c r="CX20" s="29">
        <v>5</v>
      </c>
      <c r="CY20" s="48">
        <v>15</v>
      </c>
      <c r="CZ20" s="29">
        <v>4</v>
      </c>
      <c r="DA20" s="29">
        <v>50</v>
      </c>
      <c r="DB20" s="29">
        <v>4</v>
      </c>
      <c r="DC20" s="29">
        <v>23</v>
      </c>
      <c r="DD20" s="29">
        <v>1</v>
      </c>
      <c r="DE20" s="29">
        <v>16</v>
      </c>
      <c r="DF20" s="29">
        <v>15</v>
      </c>
      <c r="DG20" s="29">
        <v>6</v>
      </c>
      <c r="DH20" s="29"/>
      <c r="DI20" s="29"/>
      <c r="DJ20" s="29"/>
      <c r="DK20" s="9"/>
      <c r="DL20" s="9"/>
      <c r="DM20" s="1"/>
      <c r="DQ20" s="10"/>
      <c r="DR20" s="1"/>
      <c r="DT20" s="2" t="s">
        <v>50</v>
      </c>
      <c r="DU20" s="11">
        <f t="shared" si="6"/>
        <v>106</v>
      </c>
      <c r="DV20" s="2">
        <f t="shared" si="7"/>
        <v>13</v>
      </c>
      <c r="DW20" s="2">
        <f t="shared" si="8"/>
        <v>10</v>
      </c>
      <c r="DX20" s="2">
        <f t="shared" si="9"/>
        <v>10</v>
      </c>
      <c r="DY20" s="1">
        <f t="shared" si="10"/>
        <v>33</v>
      </c>
      <c r="DZ20" s="15">
        <f t="shared" si="11"/>
        <v>0.31132075471698112</v>
      </c>
    </row>
    <row r="21" spans="1:130" ht="13.8">
      <c r="A21" s="23" t="s">
        <v>42</v>
      </c>
      <c r="B21" s="25">
        <v>3</v>
      </c>
      <c r="C21" s="26">
        <v>2</v>
      </c>
      <c r="D21" s="25">
        <v>7</v>
      </c>
      <c r="E21" s="26">
        <v>1</v>
      </c>
      <c r="F21" s="25">
        <v>10</v>
      </c>
      <c r="G21" s="25">
        <v>13</v>
      </c>
      <c r="H21" s="25">
        <v>2</v>
      </c>
      <c r="I21" s="25">
        <v>6</v>
      </c>
      <c r="J21" s="25">
        <v>8</v>
      </c>
      <c r="K21" s="25">
        <v>6</v>
      </c>
      <c r="L21" s="25">
        <v>3</v>
      </c>
      <c r="M21" s="25">
        <v>2</v>
      </c>
      <c r="N21" s="25">
        <v>7</v>
      </c>
      <c r="O21" s="25"/>
      <c r="P21" s="25">
        <v>13</v>
      </c>
      <c r="Q21" s="25">
        <v>7</v>
      </c>
      <c r="R21" s="25">
        <v>15</v>
      </c>
      <c r="S21" s="25">
        <v>29</v>
      </c>
      <c r="T21" s="26">
        <v>114</v>
      </c>
      <c r="U21" s="20">
        <v>5</v>
      </c>
      <c r="V21" s="25">
        <v>86</v>
      </c>
      <c r="W21" s="26">
        <v>3</v>
      </c>
      <c r="X21" s="26">
        <v>3</v>
      </c>
      <c r="Y21" s="26">
        <v>21</v>
      </c>
      <c r="Z21" s="26">
        <v>4</v>
      </c>
      <c r="AA21" s="39">
        <v>32</v>
      </c>
      <c r="AB21" s="26">
        <v>10</v>
      </c>
      <c r="AC21" s="25">
        <v>1</v>
      </c>
      <c r="AD21" s="26">
        <v>10</v>
      </c>
      <c r="AE21" s="25">
        <v>17</v>
      </c>
      <c r="AF21" s="25">
        <v>7</v>
      </c>
      <c r="AG21" s="25">
        <v>10</v>
      </c>
      <c r="AH21" s="25">
        <v>4</v>
      </c>
      <c r="AI21" s="20">
        <v>1</v>
      </c>
      <c r="AJ21" s="20"/>
      <c r="AK21" s="20">
        <v>2</v>
      </c>
      <c r="AL21" s="20">
        <v>9</v>
      </c>
      <c r="AM21" s="27">
        <v>57</v>
      </c>
      <c r="AN21" s="20">
        <v>17</v>
      </c>
      <c r="AO21" s="20">
        <v>6</v>
      </c>
      <c r="AP21" s="20">
        <v>1</v>
      </c>
      <c r="AQ21" s="20">
        <v>4</v>
      </c>
      <c r="AR21" s="20">
        <v>2</v>
      </c>
      <c r="AS21" s="20">
        <v>6</v>
      </c>
      <c r="AT21" s="20">
        <v>10</v>
      </c>
      <c r="AU21" s="20">
        <v>4</v>
      </c>
      <c r="AV21" s="20">
        <v>2</v>
      </c>
      <c r="AW21" s="20">
        <v>14</v>
      </c>
      <c r="AX21" s="20">
        <v>4</v>
      </c>
      <c r="AY21" s="20">
        <v>2</v>
      </c>
      <c r="AZ21" s="25">
        <v>47</v>
      </c>
      <c r="BA21" s="25">
        <v>3</v>
      </c>
      <c r="BB21" s="25">
        <v>12</v>
      </c>
      <c r="BC21" s="25">
        <v>1</v>
      </c>
      <c r="BD21" s="20">
        <v>18</v>
      </c>
      <c r="BE21" s="20">
        <v>7</v>
      </c>
      <c r="BF21" s="26">
        <v>3</v>
      </c>
      <c r="BG21" s="20">
        <v>16</v>
      </c>
      <c r="BH21" s="20">
        <v>15</v>
      </c>
      <c r="BI21" s="20">
        <v>3</v>
      </c>
      <c r="BJ21" s="20">
        <v>42</v>
      </c>
      <c r="BK21" s="26">
        <v>5</v>
      </c>
      <c r="BL21" s="26">
        <v>3</v>
      </c>
      <c r="BM21" s="26">
        <v>5</v>
      </c>
      <c r="BN21" s="26">
        <v>2</v>
      </c>
      <c r="BO21" s="26">
        <v>26</v>
      </c>
      <c r="BP21" s="26">
        <v>21</v>
      </c>
      <c r="BQ21" s="26">
        <v>2</v>
      </c>
      <c r="BR21" s="26">
        <v>1</v>
      </c>
      <c r="BS21" s="26">
        <v>9</v>
      </c>
      <c r="BT21" s="26">
        <v>2</v>
      </c>
      <c r="BU21" s="29">
        <v>27</v>
      </c>
      <c r="BV21" s="29">
        <v>8</v>
      </c>
      <c r="BW21" s="29">
        <v>1</v>
      </c>
      <c r="BX21" s="29">
        <v>3</v>
      </c>
      <c r="BY21" s="29">
        <v>9</v>
      </c>
      <c r="BZ21" s="30">
        <v>8</v>
      </c>
      <c r="CA21" s="29">
        <v>3</v>
      </c>
      <c r="CB21" s="29">
        <v>3</v>
      </c>
      <c r="CC21" s="29">
        <v>30</v>
      </c>
      <c r="CD21" s="30">
        <v>1</v>
      </c>
      <c r="CE21" s="30">
        <v>34</v>
      </c>
      <c r="CF21" s="29">
        <v>3</v>
      </c>
      <c r="CG21" s="29">
        <v>27</v>
      </c>
      <c r="CH21" s="30">
        <v>5</v>
      </c>
      <c r="CI21" s="30">
        <v>30</v>
      </c>
      <c r="CJ21" s="29">
        <v>1</v>
      </c>
      <c r="CK21" s="30"/>
      <c r="CL21" s="29">
        <v>8</v>
      </c>
      <c r="CM21" s="30">
        <v>18</v>
      </c>
      <c r="CN21" s="29"/>
      <c r="CO21" s="29">
        <v>6</v>
      </c>
      <c r="CP21" s="29">
        <v>2</v>
      </c>
      <c r="CQ21" s="29">
        <v>9</v>
      </c>
      <c r="CR21" s="29">
        <v>4</v>
      </c>
      <c r="CS21" s="29">
        <v>1</v>
      </c>
      <c r="CT21" s="29">
        <v>2</v>
      </c>
      <c r="CU21" s="30">
        <v>7</v>
      </c>
      <c r="CV21" s="30">
        <v>2</v>
      </c>
      <c r="CW21" s="48">
        <v>6</v>
      </c>
      <c r="CX21" s="29">
        <v>37</v>
      </c>
      <c r="CY21" s="48">
        <v>10</v>
      </c>
      <c r="CZ21" s="29">
        <v>16</v>
      </c>
      <c r="DA21" s="29">
        <v>10</v>
      </c>
      <c r="DB21" s="29">
        <v>7</v>
      </c>
      <c r="DC21" s="29">
        <v>14</v>
      </c>
      <c r="DD21" s="30">
        <v>3</v>
      </c>
      <c r="DE21" s="30">
        <v>5</v>
      </c>
      <c r="DF21" s="30">
        <v>6</v>
      </c>
      <c r="DG21" s="30">
        <v>1</v>
      </c>
      <c r="DH21" s="29"/>
      <c r="DI21" s="29"/>
      <c r="DJ21" s="29"/>
      <c r="DK21" s="9"/>
      <c r="DL21" s="9"/>
      <c r="DM21" s="1"/>
      <c r="DQ21" s="10"/>
      <c r="DR21" s="1"/>
      <c r="DT21" s="2" t="s">
        <v>65</v>
      </c>
      <c r="DU21" s="11">
        <f t="shared" si="6"/>
        <v>106</v>
      </c>
      <c r="DV21" s="2">
        <f t="shared" si="7"/>
        <v>13</v>
      </c>
      <c r="DW21" s="2">
        <f t="shared" si="8"/>
        <v>13</v>
      </c>
      <c r="DX21" s="2">
        <f t="shared" si="9"/>
        <v>6</v>
      </c>
      <c r="DY21" s="1">
        <f t="shared" si="10"/>
        <v>32</v>
      </c>
      <c r="DZ21" s="15">
        <f t="shared" si="11"/>
        <v>0.30188679245283018</v>
      </c>
    </row>
    <row r="22" spans="1:130" ht="13.8">
      <c r="A22" s="22" t="s">
        <v>43</v>
      </c>
      <c r="B22" s="31">
        <v>1</v>
      </c>
      <c r="C22" s="32">
        <v>40</v>
      </c>
      <c r="D22" s="31">
        <v>1</v>
      </c>
      <c r="E22" s="32">
        <v>1</v>
      </c>
      <c r="F22" s="31">
        <v>5</v>
      </c>
      <c r="G22" s="31">
        <v>48</v>
      </c>
      <c r="H22" s="31">
        <v>7</v>
      </c>
      <c r="I22" s="31">
        <v>7</v>
      </c>
      <c r="J22" s="31">
        <v>16</v>
      </c>
      <c r="K22" s="31">
        <v>1</v>
      </c>
      <c r="L22" s="31">
        <v>36</v>
      </c>
      <c r="M22" s="31">
        <v>29</v>
      </c>
      <c r="N22" s="31">
        <v>7</v>
      </c>
      <c r="O22" s="31"/>
      <c r="P22" s="31">
        <v>1</v>
      </c>
      <c r="Q22" s="31">
        <v>10</v>
      </c>
      <c r="R22" s="31">
        <v>6</v>
      </c>
      <c r="S22" s="31">
        <v>2</v>
      </c>
      <c r="T22" s="31">
        <v>10</v>
      </c>
      <c r="U22" s="31">
        <v>62</v>
      </c>
      <c r="V22" s="31">
        <v>7</v>
      </c>
      <c r="W22" s="31">
        <v>4</v>
      </c>
      <c r="X22" s="31">
        <v>3</v>
      </c>
      <c r="Y22" s="31">
        <v>5</v>
      </c>
      <c r="Z22" s="31">
        <v>3</v>
      </c>
      <c r="AA22" s="33">
        <v>7</v>
      </c>
      <c r="AB22" s="31">
        <v>26</v>
      </c>
      <c r="AC22" s="32">
        <v>9</v>
      </c>
      <c r="AD22" s="31">
        <v>4</v>
      </c>
      <c r="AE22" s="31">
        <v>4</v>
      </c>
      <c r="AF22" s="31">
        <v>31</v>
      </c>
      <c r="AG22" s="31">
        <v>6</v>
      </c>
      <c r="AH22" s="31">
        <v>22</v>
      </c>
      <c r="AI22" s="31">
        <v>8</v>
      </c>
      <c r="AJ22" s="31"/>
      <c r="AK22" s="31">
        <v>2</v>
      </c>
      <c r="AL22" s="31">
        <v>72</v>
      </c>
      <c r="AM22" s="33">
        <v>5</v>
      </c>
      <c r="AN22" s="31">
        <v>1</v>
      </c>
      <c r="AO22" s="31">
        <v>11</v>
      </c>
      <c r="AP22" s="31">
        <v>2</v>
      </c>
      <c r="AQ22" s="31">
        <v>3</v>
      </c>
      <c r="AR22" s="31">
        <v>3</v>
      </c>
      <c r="AS22" s="31">
        <v>5</v>
      </c>
      <c r="AT22" s="31">
        <v>31</v>
      </c>
      <c r="AU22" s="31">
        <v>15</v>
      </c>
      <c r="AV22" s="31">
        <v>16</v>
      </c>
      <c r="AW22" s="31">
        <v>1</v>
      </c>
      <c r="AX22" s="31">
        <v>5</v>
      </c>
      <c r="AY22" s="31">
        <v>5</v>
      </c>
      <c r="AZ22" s="31">
        <v>3</v>
      </c>
      <c r="BA22" s="31">
        <v>3</v>
      </c>
      <c r="BB22" s="31">
        <v>15</v>
      </c>
      <c r="BC22" s="31">
        <v>6</v>
      </c>
      <c r="BD22" s="31">
        <v>4</v>
      </c>
      <c r="BE22" s="31">
        <v>1</v>
      </c>
      <c r="BF22" s="31">
        <v>33</v>
      </c>
      <c r="BG22" s="31">
        <v>59</v>
      </c>
      <c r="BH22" s="31">
        <v>8</v>
      </c>
      <c r="BI22" s="31">
        <v>13</v>
      </c>
      <c r="BJ22" s="31">
        <v>4</v>
      </c>
      <c r="BK22" s="31">
        <v>3</v>
      </c>
      <c r="BL22" s="31">
        <v>7</v>
      </c>
      <c r="BM22" s="31">
        <v>35</v>
      </c>
      <c r="BN22" s="31">
        <v>3</v>
      </c>
      <c r="BO22" s="31">
        <v>18</v>
      </c>
      <c r="BP22" s="31">
        <v>5</v>
      </c>
      <c r="BQ22" s="31">
        <v>42</v>
      </c>
      <c r="BR22" s="31">
        <v>15</v>
      </c>
      <c r="BS22" s="31">
        <v>3</v>
      </c>
      <c r="BT22" s="31">
        <v>7</v>
      </c>
      <c r="BU22" s="34">
        <v>8</v>
      </c>
      <c r="BV22" s="35">
        <v>146</v>
      </c>
      <c r="BW22" s="35">
        <v>2</v>
      </c>
      <c r="BX22" s="35">
        <v>22</v>
      </c>
      <c r="BY22" s="34">
        <v>14</v>
      </c>
      <c r="BZ22" s="35">
        <v>11</v>
      </c>
      <c r="CA22" s="35">
        <v>1</v>
      </c>
      <c r="CB22" s="35">
        <v>47</v>
      </c>
      <c r="CC22" s="35">
        <v>21</v>
      </c>
      <c r="CD22" s="35">
        <v>6</v>
      </c>
      <c r="CE22" s="34">
        <v>2</v>
      </c>
      <c r="CF22" s="35">
        <v>1</v>
      </c>
      <c r="CG22" s="35">
        <v>1</v>
      </c>
      <c r="CH22" s="35">
        <v>1</v>
      </c>
      <c r="CI22" s="35">
        <v>12</v>
      </c>
      <c r="CJ22" s="34">
        <v>3</v>
      </c>
      <c r="CK22" s="35"/>
      <c r="CL22" s="35">
        <v>5</v>
      </c>
      <c r="CM22" s="35">
        <v>21</v>
      </c>
      <c r="CN22" s="35"/>
      <c r="CO22" s="35">
        <v>6</v>
      </c>
      <c r="CP22" s="35">
        <v>6</v>
      </c>
      <c r="CQ22" s="35">
        <v>14</v>
      </c>
      <c r="CR22" s="35">
        <v>4</v>
      </c>
      <c r="CS22" s="35">
        <v>11</v>
      </c>
      <c r="CT22" s="34">
        <v>8</v>
      </c>
      <c r="CU22" s="35">
        <v>57</v>
      </c>
      <c r="CV22" s="35">
        <v>18</v>
      </c>
      <c r="CW22" s="50">
        <v>12</v>
      </c>
      <c r="CX22" s="35">
        <v>28</v>
      </c>
      <c r="CY22" s="50">
        <v>16</v>
      </c>
      <c r="CZ22" s="35">
        <v>2</v>
      </c>
      <c r="DA22" s="35">
        <v>27</v>
      </c>
      <c r="DB22" s="35">
        <v>13</v>
      </c>
      <c r="DC22" s="34">
        <v>6</v>
      </c>
      <c r="DD22" s="35">
        <v>20</v>
      </c>
      <c r="DE22" s="35">
        <v>2</v>
      </c>
      <c r="DF22" s="35">
        <v>8</v>
      </c>
      <c r="DG22" s="35">
        <v>3</v>
      </c>
      <c r="DH22" s="35"/>
      <c r="DI22" s="35"/>
      <c r="DJ22" s="34"/>
      <c r="DK22" s="9"/>
      <c r="DL22" s="9"/>
      <c r="DM22" s="1"/>
      <c r="DN22" s="1"/>
      <c r="DP22" s="1"/>
      <c r="DQ22" s="1"/>
      <c r="DR22" s="1"/>
      <c r="DT22" s="2" t="s">
        <v>43</v>
      </c>
      <c r="DU22" s="11">
        <f t="shared" si="6"/>
        <v>106</v>
      </c>
      <c r="DV22" s="2">
        <f t="shared" si="7"/>
        <v>7</v>
      </c>
      <c r="DW22" s="2">
        <f t="shared" si="8"/>
        <v>11</v>
      </c>
      <c r="DX22" s="2">
        <f t="shared" si="9"/>
        <v>6</v>
      </c>
      <c r="DY22" s="1">
        <f t="shared" si="10"/>
        <v>24</v>
      </c>
      <c r="DZ22" s="15">
        <f t="shared" si="11"/>
        <v>0.22641509433962265</v>
      </c>
    </row>
    <row r="23" spans="1:130" ht="13.8">
      <c r="A23" s="2" t="s">
        <v>44</v>
      </c>
      <c r="B23" s="20">
        <v>15</v>
      </c>
      <c r="C23" s="20">
        <v>1</v>
      </c>
      <c r="D23" s="20">
        <v>19</v>
      </c>
      <c r="E23" s="20">
        <v>51</v>
      </c>
      <c r="F23" s="20">
        <v>12</v>
      </c>
      <c r="G23" s="26">
        <v>10</v>
      </c>
      <c r="H23" s="20">
        <v>11</v>
      </c>
      <c r="I23" s="20">
        <v>8</v>
      </c>
      <c r="J23" s="20">
        <v>13</v>
      </c>
      <c r="K23" s="20">
        <v>6</v>
      </c>
      <c r="L23" s="20">
        <v>17</v>
      </c>
      <c r="M23" s="26">
        <v>3</v>
      </c>
      <c r="N23" s="20">
        <v>4</v>
      </c>
      <c r="O23" s="20"/>
      <c r="P23" s="20">
        <v>16</v>
      </c>
      <c r="Q23" s="20">
        <v>2</v>
      </c>
      <c r="R23" s="20">
        <v>2</v>
      </c>
      <c r="S23" s="20">
        <v>1</v>
      </c>
      <c r="T23" s="20">
        <v>15</v>
      </c>
      <c r="U23" s="20">
        <v>12</v>
      </c>
      <c r="V23" s="20">
        <v>21</v>
      </c>
      <c r="W23" s="20">
        <v>3</v>
      </c>
      <c r="X23" s="20">
        <v>1</v>
      </c>
      <c r="Y23" s="20">
        <v>2</v>
      </c>
      <c r="Z23" s="20">
        <v>49</v>
      </c>
      <c r="AA23" s="27">
        <v>44</v>
      </c>
      <c r="AB23" s="20">
        <v>17</v>
      </c>
      <c r="AC23" s="20">
        <v>14</v>
      </c>
      <c r="AD23" s="26">
        <v>4</v>
      </c>
      <c r="AE23" s="20">
        <v>1</v>
      </c>
      <c r="AF23" s="20">
        <v>6</v>
      </c>
      <c r="AG23" s="20">
        <v>12</v>
      </c>
      <c r="AH23" s="20">
        <v>3</v>
      </c>
      <c r="AI23" s="20">
        <v>2</v>
      </c>
      <c r="AJ23" s="20"/>
      <c r="AK23" s="20">
        <v>5</v>
      </c>
      <c r="AL23" s="20">
        <v>40</v>
      </c>
      <c r="AM23" s="27">
        <v>7</v>
      </c>
      <c r="AN23" s="20">
        <v>2</v>
      </c>
      <c r="AO23" s="20">
        <v>34</v>
      </c>
      <c r="AP23" s="20">
        <v>6</v>
      </c>
      <c r="AQ23" s="20">
        <v>2</v>
      </c>
      <c r="AR23" s="20">
        <v>16</v>
      </c>
      <c r="AS23" s="20">
        <v>2</v>
      </c>
      <c r="AT23" s="20">
        <v>1</v>
      </c>
      <c r="AU23" s="20">
        <v>38</v>
      </c>
      <c r="AV23" s="20">
        <v>5</v>
      </c>
      <c r="AW23" s="20">
        <v>12</v>
      </c>
      <c r="AX23" s="20">
        <v>22</v>
      </c>
      <c r="AY23" s="20">
        <v>3</v>
      </c>
      <c r="AZ23" s="20">
        <v>36</v>
      </c>
      <c r="BA23" s="20">
        <v>10</v>
      </c>
      <c r="BB23" s="20">
        <v>1</v>
      </c>
      <c r="BC23" s="20">
        <v>3</v>
      </c>
      <c r="BD23" s="20">
        <v>13</v>
      </c>
      <c r="BE23" s="26">
        <v>10</v>
      </c>
      <c r="BF23" s="30">
        <v>1</v>
      </c>
      <c r="BG23" s="20">
        <v>12</v>
      </c>
      <c r="BH23" s="20">
        <v>3</v>
      </c>
      <c r="BI23" s="20">
        <v>3</v>
      </c>
      <c r="BJ23" s="26">
        <v>77</v>
      </c>
      <c r="BK23" s="26">
        <v>28</v>
      </c>
      <c r="BL23" s="26">
        <v>4</v>
      </c>
      <c r="BM23" s="26">
        <v>1</v>
      </c>
      <c r="BN23" s="26">
        <v>23</v>
      </c>
      <c r="BO23" s="26">
        <v>12</v>
      </c>
      <c r="BP23" s="26">
        <v>1</v>
      </c>
      <c r="BQ23" s="26">
        <v>2</v>
      </c>
      <c r="BR23" s="26">
        <v>3</v>
      </c>
      <c r="BS23" s="26">
        <v>13</v>
      </c>
      <c r="BT23" s="26">
        <v>1</v>
      </c>
      <c r="BU23" s="29">
        <v>11</v>
      </c>
      <c r="BV23" s="29">
        <v>2</v>
      </c>
      <c r="BW23" s="29">
        <v>2</v>
      </c>
      <c r="BX23" s="29">
        <v>20</v>
      </c>
      <c r="BY23" s="29">
        <v>7</v>
      </c>
      <c r="BZ23" s="29">
        <v>6</v>
      </c>
      <c r="CA23" s="30">
        <v>5</v>
      </c>
      <c r="CB23" s="29">
        <v>2</v>
      </c>
      <c r="CC23" s="30">
        <v>5</v>
      </c>
      <c r="CD23" s="29">
        <v>14</v>
      </c>
      <c r="CE23" s="29">
        <v>1</v>
      </c>
      <c r="CF23" s="30">
        <v>5</v>
      </c>
      <c r="CG23" s="29">
        <v>2</v>
      </c>
      <c r="CH23" s="29">
        <v>1</v>
      </c>
      <c r="CI23" s="29">
        <v>1</v>
      </c>
      <c r="CJ23" s="29">
        <v>6</v>
      </c>
      <c r="CK23" s="30"/>
      <c r="CL23" s="30">
        <v>5</v>
      </c>
      <c r="CM23" s="30">
        <v>4</v>
      </c>
      <c r="CN23" s="30"/>
      <c r="CO23" s="29">
        <v>3</v>
      </c>
      <c r="CP23" s="30">
        <v>3</v>
      </c>
      <c r="CQ23" s="29">
        <v>4</v>
      </c>
      <c r="CR23" s="29">
        <v>44</v>
      </c>
      <c r="CS23" s="29">
        <v>3</v>
      </c>
      <c r="CT23" s="29">
        <v>2</v>
      </c>
      <c r="CU23" s="29">
        <v>79</v>
      </c>
      <c r="CV23" s="29">
        <v>4</v>
      </c>
      <c r="CW23" s="48">
        <v>10</v>
      </c>
      <c r="CX23" s="29">
        <v>3</v>
      </c>
      <c r="CY23" s="49">
        <v>9</v>
      </c>
      <c r="CZ23" s="29">
        <v>1</v>
      </c>
      <c r="DA23" s="30">
        <v>5</v>
      </c>
      <c r="DB23" s="29">
        <v>7</v>
      </c>
      <c r="DC23" s="29">
        <v>14</v>
      </c>
      <c r="DD23" s="29">
        <v>24</v>
      </c>
      <c r="DE23" s="29">
        <v>2</v>
      </c>
      <c r="DF23" s="29">
        <v>18</v>
      </c>
      <c r="DG23" s="29">
        <v>1</v>
      </c>
      <c r="DH23" s="29"/>
      <c r="DI23" s="29"/>
      <c r="DJ23" s="29"/>
      <c r="DK23" s="1"/>
      <c r="DM23" s="1"/>
      <c r="DN23" s="1"/>
      <c r="DP23" s="1"/>
      <c r="DQ23" s="1"/>
      <c r="DR23" s="1"/>
      <c r="DT23" s="2" t="s">
        <v>66</v>
      </c>
      <c r="DU23" s="11">
        <f t="shared" si="6"/>
        <v>106</v>
      </c>
      <c r="DV23" s="2">
        <f t="shared" si="7"/>
        <v>14</v>
      </c>
      <c r="DW23" s="2">
        <f t="shared" si="8"/>
        <v>12</v>
      </c>
      <c r="DX23" s="2">
        <f t="shared" si="9"/>
        <v>6</v>
      </c>
      <c r="DY23" s="1">
        <f t="shared" si="10"/>
        <v>32</v>
      </c>
      <c r="DZ23" s="15">
        <f t="shared" si="11"/>
        <v>0.30188679245283018</v>
      </c>
    </row>
    <row r="24" spans="1:130" ht="13.8">
      <c r="A24" s="2" t="s">
        <v>45</v>
      </c>
      <c r="B24" s="20">
        <v>3</v>
      </c>
      <c r="C24" s="20">
        <v>20</v>
      </c>
      <c r="D24" s="20">
        <v>62</v>
      </c>
      <c r="E24" s="26">
        <v>22</v>
      </c>
      <c r="F24" s="20">
        <v>13</v>
      </c>
      <c r="G24" s="20">
        <v>4</v>
      </c>
      <c r="H24" s="20">
        <v>6</v>
      </c>
      <c r="I24" s="20">
        <v>3</v>
      </c>
      <c r="J24" s="20">
        <v>10</v>
      </c>
      <c r="K24" s="20">
        <v>7</v>
      </c>
      <c r="L24" s="20">
        <v>7</v>
      </c>
      <c r="M24" s="20">
        <v>3</v>
      </c>
      <c r="N24" s="20">
        <v>2</v>
      </c>
      <c r="O24" s="20"/>
      <c r="P24" s="20">
        <v>3</v>
      </c>
      <c r="Q24" s="20">
        <v>3</v>
      </c>
      <c r="R24" s="20">
        <v>4</v>
      </c>
      <c r="S24" s="20">
        <v>2</v>
      </c>
      <c r="T24" s="20">
        <v>1</v>
      </c>
      <c r="U24" s="20">
        <v>3</v>
      </c>
      <c r="V24" s="20">
        <v>1</v>
      </c>
      <c r="W24" s="20">
        <v>3</v>
      </c>
      <c r="X24" s="20">
        <v>8</v>
      </c>
      <c r="Y24" s="20">
        <v>1</v>
      </c>
      <c r="Z24" s="20">
        <v>2</v>
      </c>
      <c r="AA24" s="27">
        <v>1</v>
      </c>
      <c r="AB24" s="20">
        <v>28</v>
      </c>
      <c r="AC24" s="20">
        <v>9</v>
      </c>
      <c r="AD24" s="20">
        <v>15</v>
      </c>
      <c r="AE24" s="20">
        <v>23</v>
      </c>
      <c r="AF24" s="20">
        <v>58</v>
      </c>
      <c r="AG24" s="20">
        <v>2</v>
      </c>
      <c r="AH24" s="20">
        <v>67</v>
      </c>
      <c r="AI24" s="26">
        <v>10</v>
      </c>
      <c r="AJ24" s="20"/>
      <c r="AK24" s="20">
        <v>16</v>
      </c>
      <c r="AL24" s="20">
        <v>15</v>
      </c>
      <c r="AM24" s="27">
        <v>7</v>
      </c>
      <c r="AN24" s="20">
        <v>1</v>
      </c>
      <c r="AO24" s="20">
        <v>34</v>
      </c>
      <c r="AP24" s="20">
        <v>48</v>
      </c>
      <c r="AQ24" s="20">
        <v>10</v>
      </c>
      <c r="AR24" s="20">
        <v>6</v>
      </c>
      <c r="AS24" s="20">
        <v>24</v>
      </c>
      <c r="AT24" s="20">
        <v>1</v>
      </c>
      <c r="AU24" s="20">
        <v>41</v>
      </c>
      <c r="AV24" s="20">
        <v>68</v>
      </c>
      <c r="AW24" s="20">
        <v>8</v>
      </c>
      <c r="AX24" s="20">
        <v>2</v>
      </c>
      <c r="AY24" s="20">
        <v>9</v>
      </c>
      <c r="AZ24" s="20">
        <v>8</v>
      </c>
      <c r="BA24" s="20">
        <v>7</v>
      </c>
      <c r="BB24" s="20">
        <v>1</v>
      </c>
      <c r="BC24" s="20">
        <v>26</v>
      </c>
      <c r="BD24" s="20">
        <v>4</v>
      </c>
      <c r="BE24" s="20">
        <v>4</v>
      </c>
      <c r="BF24" s="30">
        <v>5</v>
      </c>
      <c r="BG24" s="20">
        <v>7</v>
      </c>
      <c r="BH24" s="26">
        <v>8</v>
      </c>
      <c r="BI24" s="20">
        <v>1</v>
      </c>
      <c r="BJ24" s="20">
        <v>19</v>
      </c>
      <c r="BK24" s="20">
        <v>5</v>
      </c>
      <c r="BL24" s="20">
        <v>12</v>
      </c>
      <c r="BM24" s="20">
        <v>33</v>
      </c>
      <c r="BN24" s="20">
        <v>32</v>
      </c>
      <c r="BO24" s="20">
        <v>18</v>
      </c>
      <c r="BP24" s="20">
        <v>4</v>
      </c>
      <c r="BQ24" s="20">
        <v>33</v>
      </c>
      <c r="BR24" s="20">
        <v>5</v>
      </c>
      <c r="BS24" s="20">
        <v>2</v>
      </c>
      <c r="BT24" s="20">
        <v>12</v>
      </c>
      <c r="BU24" s="29">
        <v>6</v>
      </c>
      <c r="BV24" s="30">
        <v>7</v>
      </c>
      <c r="BW24" s="29">
        <v>1</v>
      </c>
      <c r="BX24" s="29">
        <v>1</v>
      </c>
      <c r="BY24" s="30">
        <v>3</v>
      </c>
      <c r="BZ24" s="29">
        <v>23</v>
      </c>
      <c r="CA24" s="30">
        <v>5</v>
      </c>
      <c r="CB24" s="29">
        <v>7</v>
      </c>
      <c r="CC24" s="30">
        <v>2</v>
      </c>
      <c r="CD24" s="30">
        <v>5</v>
      </c>
      <c r="CE24" s="29">
        <v>3</v>
      </c>
      <c r="CF24" s="29">
        <v>50</v>
      </c>
      <c r="CG24" s="29">
        <v>33</v>
      </c>
      <c r="CH24" s="29">
        <v>12</v>
      </c>
      <c r="CI24" s="30">
        <v>15</v>
      </c>
      <c r="CJ24" s="29">
        <v>3</v>
      </c>
      <c r="CK24" s="29"/>
      <c r="CL24" s="29">
        <v>44</v>
      </c>
      <c r="CM24" s="29">
        <v>4</v>
      </c>
      <c r="CN24" s="29"/>
      <c r="CO24" s="30">
        <v>16</v>
      </c>
      <c r="CP24" s="29">
        <v>3</v>
      </c>
      <c r="CQ24" s="30">
        <v>12</v>
      </c>
      <c r="CR24" s="30">
        <v>6</v>
      </c>
      <c r="CS24" s="29">
        <v>6</v>
      </c>
      <c r="CT24" s="29">
        <v>1</v>
      </c>
      <c r="CU24" s="30">
        <v>2</v>
      </c>
      <c r="CV24" s="29">
        <v>50</v>
      </c>
      <c r="CW24" s="48">
        <v>1</v>
      </c>
      <c r="CX24" s="29">
        <v>22</v>
      </c>
      <c r="CY24" s="48">
        <v>8</v>
      </c>
      <c r="CZ24" s="29">
        <v>3</v>
      </c>
      <c r="DA24" s="29">
        <v>4</v>
      </c>
      <c r="DB24" s="29">
        <v>1</v>
      </c>
      <c r="DC24" s="30">
        <v>109</v>
      </c>
      <c r="DD24" s="29">
        <v>10</v>
      </c>
      <c r="DE24" s="29">
        <v>1</v>
      </c>
      <c r="DF24" s="29">
        <v>15</v>
      </c>
      <c r="DG24" s="29">
        <v>5</v>
      </c>
      <c r="DH24" s="29"/>
      <c r="DI24" s="29"/>
      <c r="DJ24" s="29"/>
      <c r="DK24" s="1"/>
      <c r="DM24" s="1"/>
      <c r="DN24" s="1"/>
      <c r="DP24" s="1"/>
      <c r="DQ24" s="1"/>
      <c r="DR24" s="1"/>
      <c r="DT24" s="2" t="s">
        <v>67</v>
      </c>
      <c r="DU24" s="11">
        <f t="shared" si="6"/>
        <v>106</v>
      </c>
      <c r="DV24" s="2">
        <f t="shared" si="7"/>
        <v>8</v>
      </c>
      <c r="DW24" s="2">
        <f t="shared" si="8"/>
        <v>12</v>
      </c>
      <c r="DX24" s="2">
        <f t="shared" si="9"/>
        <v>7</v>
      </c>
      <c r="DY24" s="1">
        <f t="shared" si="10"/>
        <v>27</v>
      </c>
      <c r="DZ24" s="15">
        <f t="shared" si="11"/>
        <v>0.25471698113207547</v>
      </c>
    </row>
    <row r="25" spans="1:130" ht="13.8">
      <c r="A25" s="2" t="s">
        <v>46</v>
      </c>
      <c r="B25" s="20">
        <v>6</v>
      </c>
      <c r="C25" s="20">
        <v>2</v>
      </c>
      <c r="D25" s="20">
        <v>3</v>
      </c>
      <c r="E25" s="26">
        <v>1</v>
      </c>
      <c r="F25" s="20">
        <v>34</v>
      </c>
      <c r="G25" s="20">
        <v>3</v>
      </c>
      <c r="H25" s="20">
        <v>7</v>
      </c>
      <c r="I25" s="36">
        <v>1</v>
      </c>
      <c r="J25" s="20">
        <v>3</v>
      </c>
      <c r="K25" s="20">
        <v>5</v>
      </c>
      <c r="L25" s="26">
        <v>4</v>
      </c>
      <c r="M25" s="20">
        <v>4</v>
      </c>
      <c r="N25" s="20">
        <v>1</v>
      </c>
      <c r="O25" s="20"/>
      <c r="P25" s="20">
        <v>5</v>
      </c>
      <c r="Q25" s="20">
        <v>2</v>
      </c>
      <c r="R25" s="20">
        <v>2</v>
      </c>
      <c r="S25" s="20">
        <v>8</v>
      </c>
      <c r="T25" s="20">
        <v>1</v>
      </c>
      <c r="U25" s="20">
        <v>17</v>
      </c>
      <c r="V25" s="20">
        <v>5</v>
      </c>
      <c r="W25" s="20">
        <v>3</v>
      </c>
      <c r="X25" s="20">
        <v>10</v>
      </c>
      <c r="Y25" s="20">
        <v>34</v>
      </c>
      <c r="Z25" s="20">
        <v>23</v>
      </c>
      <c r="AA25" s="27">
        <v>11</v>
      </c>
      <c r="AB25" s="20">
        <v>11</v>
      </c>
      <c r="AC25" s="26">
        <v>8</v>
      </c>
      <c r="AD25" s="20">
        <v>3</v>
      </c>
      <c r="AE25" s="20">
        <v>5</v>
      </c>
      <c r="AF25" s="20">
        <v>41</v>
      </c>
      <c r="AG25" s="20">
        <v>44</v>
      </c>
      <c r="AH25" s="20">
        <v>13</v>
      </c>
      <c r="AI25" s="20">
        <v>1</v>
      </c>
      <c r="AJ25" s="20"/>
      <c r="AK25" s="20">
        <v>7</v>
      </c>
      <c r="AL25" s="20">
        <v>1</v>
      </c>
      <c r="AM25" s="27">
        <v>22</v>
      </c>
      <c r="AN25" s="20">
        <v>16</v>
      </c>
      <c r="AO25" s="20">
        <v>12</v>
      </c>
      <c r="AP25" s="20">
        <v>33</v>
      </c>
      <c r="AQ25" s="20">
        <v>17</v>
      </c>
      <c r="AR25" s="20">
        <v>5</v>
      </c>
      <c r="AS25" s="20">
        <v>29</v>
      </c>
      <c r="AT25" s="20">
        <v>12</v>
      </c>
      <c r="AU25" s="25">
        <v>20</v>
      </c>
      <c r="AV25" s="20">
        <v>16</v>
      </c>
      <c r="AW25" s="20">
        <v>12</v>
      </c>
      <c r="AX25" s="20">
        <v>43</v>
      </c>
      <c r="AY25" s="20">
        <v>6</v>
      </c>
      <c r="AZ25" s="20">
        <v>1</v>
      </c>
      <c r="BA25" s="20">
        <v>14</v>
      </c>
      <c r="BB25" s="20">
        <v>7</v>
      </c>
      <c r="BC25" s="20">
        <v>8</v>
      </c>
      <c r="BD25" s="20">
        <v>2</v>
      </c>
      <c r="BE25" s="20">
        <v>5</v>
      </c>
      <c r="BF25" s="30">
        <v>2</v>
      </c>
      <c r="BG25" s="20">
        <v>2</v>
      </c>
      <c r="BH25" s="20">
        <v>9</v>
      </c>
      <c r="BI25" s="20">
        <v>5</v>
      </c>
      <c r="BJ25" s="20">
        <v>1</v>
      </c>
      <c r="BK25" s="20">
        <v>5</v>
      </c>
      <c r="BL25" s="20">
        <v>12</v>
      </c>
      <c r="BM25" s="20">
        <v>1</v>
      </c>
      <c r="BN25" s="20">
        <v>4</v>
      </c>
      <c r="BO25" s="20">
        <v>2</v>
      </c>
      <c r="BP25" s="20">
        <v>23</v>
      </c>
      <c r="BQ25" s="20">
        <v>4</v>
      </c>
      <c r="BR25" s="20">
        <v>13</v>
      </c>
      <c r="BS25" s="20">
        <v>2</v>
      </c>
      <c r="BT25" s="20">
        <v>1</v>
      </c>
      <c r="BU25" s="29">
        <v>5</v>
      </c>
      <c r="BV25" s="29">
        <v>7</v>
      </c>
      <c r="BW25" s="29">
        <v>1</v>
      </c>
      <c r="BX25" s="29">
        <v>1</v>
      </c>
      <c r="BY25" s="30">
        <v>2</v>
      </c>
      <c r="BZ25" s="29">
        <v>4</v>
      </c>
      <c r="CA25" s="29">
        <v>10</v>
      </c>
      <c r="CB25" s="29">
        <v>8</v>
      </c>
      <c r="CC25" s="29">
        <v>28</v>
      </c>
      <c r="CD25" s="29">
        <v>15</v>
      </c>
      <c r="CE25" s="29">
        <v>11</v>
      </c>
      <c r="CF25" s="29">
        <v>7</v>
      </c>
      <c r="CG25" s="29">
        <v>3</v>
      </c>
      <c r="CH25" s="29">
        <v>1</v>
      </c>
      <c r="CI25" s="29">
        <v>5</v>
      </c>
      <c r="CJ25" s="30">
        <v>2</v>
      </c>
      <c r="CK25" s="30"/>
      <c r="CL25" s="29">
        <v>7</v>
      </c>
      <c r="CM25" s="29">
        <v>22</v>
      </c>
      <c r="CN25" s="29"/>
      <c r="CO25" s="30">
        <v>3</v>
      </c>
      <c r="CP25" s="29">
        <v>4</v>
      </c>
      <c r="CQ25" s="29">
        <v>4</v>
      </c>
      <c r="CR25" s="29">
        <v>4</v>
      </c>
      <c r="CS25" s="29">
        <v>28</v>
      </c>
      <c r="CT25" s="29">
        <v>14</v>
      </c>
      <c r="CU25" s="29">
        <v>12</v>
      </c>
      <c r="CV25" s="29">
        <v>14</v>
      </c>
      <c r="CW25" s="49">
        <v>1</v>
      </c>
      <c r="CX25" s="30">
        <v>7</v>
      </c>
      <c r="CY25" s="48">
        <v>8</v>
      </c>
      <c r="CZ25" s="29">
        <v>1</v>
      </c>
      <c r="DA25" s="29">
        <v>12</v>
      </c>
      <c r="DB25" s="29">
        <v>28</v>
      </c>
      <c r="DC25" s="29">
        <v>4</v>
      </c>
      <c r="DD25" s="29">
        <v>1</v>
      </c>
      <c r="DE25" s="29">
        <v>2</v>
      </c>
      <c r="DF25" s="29">
        <v>26</v>
      </c>
      <c r="DG25" s="29">
        <v>43</v>
      </c>
      <c r="DH25" s="29"/>
      <c r="DI25" s="29"/>
      <c r="DJ25" s="29"/>
      <c r="DK25" s="1"/>
      <c r="DM25" s="1"/>
      <c r="DN25" s="1"/>
      <c r="DP25" s="1"/>
      <c r="DQ25" s="1"/>
      <c r="DR25" s="1"/>
      <c r="DT25" s="2" t="s">
        <v>68</v>
      </c>
      <c r="DU25" s="11">
        <f t="shared" si="6"/>
        <v>106</v>
      </c>
      <c r="DV25" s="2">
        <f t="shared" si="7"/>
        <v>11</v>
      </c>
      <c r="DW25" s="2">
        <f t="shared" si="8"/>
        <v>7</v>
      </c>
      <c r="DX25" s="2">
        <f t="shared" si="9"/>
        <v>9</v>
      </c>
      <c r="DY25" s="1">
        <f t="shared" si="10"/>
        <v>27</v>
      </c>
      <c r="DZ25" s="15">
        <f t="shared" si="11"/>
        <v>0.25471698113207547</v>
      </c>
    </row>
    <row r="26" spans="1:130" ht="13.8">
      <c r="A26" s="2" t="s">
        <v>47</v>
      </c>
      <c r="B26" s="20">
        <v>1</v>
      </c>
      <c r="C26" s="20">
        <v>5</v>
      </c>
      <c r="D26" s="20">
        <v>40</v>
      </c>
      <c r="E26" s="26">
        <v>40</v>
      </c>
      <c r="F26" s="20">
        <v>7</v>
      </c>
      <c r="G26" s="20">
        <v>1</v>
      </c>
      <c r="H26" s="20">
        <v>6</v>
      </c>
      <c r="I26" s="26">
        <v>2</v>
      </c>
      <c r="J26" s="20">
        <v>6</v>
      </c>
      <c r="K26" s="20">
        <v>6</v>
      </c>
      <c r="L26" s="20">
        <v>14</v>
      </c>
      <c r="M26" s="20">
        <v>4</v>
      </c>
      <c r="N26" s="20">
        <v>5</v>
      </c>
      <c r="O26" s="20"/>
      <c r="P26" s="20">
        <v>2</v>
      </c>
      <c r="Q26" s="20">
        <v>5</v>
      </c>
      <c r="R26" s="20">
        <v>1</v>
      </c>
      <c r="S26" s="20">
        <v>1</v>
      </c>
      <c r="T26" s="20">
        <v>1</v>
      </c>
      <c r="U26" s="20">
        <v>16</v>
      </c>
      <c r="V26" s="20">
        <v>34</v>
      </c>
      <c r="W26" s="20">
        <v>2</v>
      </c>
      <c r="X26" s="20">
        <v>3</v>
      </c>
      <c r="Y26" s="20">
        <v>1</v>
      </c>
      <c r="Z26" s="20">
        <v>1</v>
      </c>
      <c r="AA26" s="27">
        <v>13</v>
      </c>
      <c r="AB26" s="20">
        <v>11</v>
      </c>
      <c r="AC26" s="20">
        <v>1</v>
      </c>
      <c r="AD26" s="20">
        <v>7</v>
      </c>
      <c r="AE26" s="20">
        <v>7</v>
      </c>
      <c r="AF26" s="20">
        <v>15</v>
      </c>
      <c r="AG26" s="20">
        <v>12</v>
      </c>
      <c r="AH26" s="20">
        <v>1</v>
      </c>
      <c r="AI26" s="20">
        <v>38</v>
      </c>
      <c r="AJ26" s="20"/>
      <c r="AK26" s="25">
        <v>21</v>
      </c>
      <c r="AL26" s="20">
        <v>2</v>
      </c>
      <c r="AM26" s="27">
        <v>27</v>
      </c>
      <c r="AN26" s="20">
        <v>1</v>
      </c>
      <c r="AO26" s="20">
        <v>13</v>
      </c>
      <c r="AP26" s="20">
        <v>23</v>
      </c>
      <c r="AQ26" s="20">
        <v>10</v>
      </c>
      <c r="AR26" s="20">
        <v>3</v>
      </c>
      <c r="AS26" s="20">
        <v>30</v>
      </c>
      <c r="AT26" s="20">
        <v>5</v>
      </c>
      <c r="AU26" s="26">
        <v>12</v>
      </c>
      <c r="AV26" s="20">
        <v>8</v>
      </c>
      <c r="AW26" s="20">
        <v>7</v>
      </c>
      <c r="AX26" s="20">
        <v>2</v>
      </c>
      <c r="AY26" s="20">
        <v>8</v>
      </c>
      <c r="AZ26" s="25">
        <v>8</v>
      </c>
      <c r="BA26" s="25">
        <v>7</v>
      </c>
      <c r="BB26" s="25">
        <v>35</v>
      </c>
      <c r="BC26" s="25">
        <v>3</v>
      </c>
      <c r="BD26" s="25">
        <v>7</v>
      </c>
      <c r="BE26" s="20">
        <v>29</v>
      </c>
      <c r="BF26" s="30">
        <v>36</v>
      </c>
      <c r="BG26" s="20">
        <v>10</v>
      </c>
      <c r="BH26" s="20">
        <v>30</v>
      </c>
      <c r="BI26" s="20">
        <v>19</v>
      </c>
      <c r="BJ26" s="20">
        <v>1</v>
      </c>
      <c r="BK26" s="20">
        <v>12</v>
      </c>
      <c r="BL26" s="20">
        <v>5</v>
      </c>
      <c r="BM26" s="20">
        <v>36</v>
      </c>
      <c r="BN26" s="20">
        <v>29</v>
      </c>
      <c r="BO26" s="20">
        <v>1</v>
      </c>
      <c r="BP26" s="20">
        <v>5</v>
      </c>
      <c r="BQ26" s="20">
        <v>1</v>
      </c>
      <c r="BR26" s="20">
        <v>2</v>
      </c>
      <c r="BS26" s="20">
        <v>2</v>
      </c>
      <c r="BT26" s="20">
        <v>10</v>
      </c>
      <c r="BU26" s="29">
        <v>2</v>
      </c>
      <c r="BV26" s="30">
        <v>13</v>
      </c>
      <c r="BW26" s="29">
        <v>22</v>
      </c>
      <c r="BX26" s="29">
        <v>54</v>
      </c>
      <c r="BY26" s="29">
        <v>51</v>
      </c>
      <c r="BZ26" s="29">
        <v>6</v>
      </c>
      <c r="CA26" s="29">
        <v>6</v>
      </c>
      <c r="CB26" s="29">
        <v>1</v>
      </c>
      <c r="CC26" s="29">
        <v>3</v>
      </c>
      <c r="CD26" s="29">
        <v>3</v>
      </c>
      <c r="CE26" s="29">
        <v>21</v>
      </c>
      <c r="CF26" s="29">
        <v>23</v>
      </c>
      <c r="CG26" s="30">
        <v>9</v>
      </c>
      <c r="CH26" s="29">
        <v>6</v>
      </c>
      <c r="CI26" s="29">
        <v>48</v>
      </c>
      <c r="CJ26" s="30">
        <v>54</v>
      </c>
      <c r="CK26" s="30"/>
      <c r="CL26" s="29">
        <v>15</v>
      </c>
      <c r="CM26" s="29">
        <v>8</v>
      </c>
      <c r="CN26" s="29"/>
      <c r="CO26" s="30">
        <v>9</v>
      </c>
      <c r="CP26" s="29">
        <v>20</v>
      </c>
      <c r="CQ26" s="30">
        <v>46</v>
      </c>
      <c r="CR26" s="29">
        <v>4</v>
      </c>
      <c r="CS26" s="30">
        <v>5</v>
      </c>
      <c r="CT26" s="30">
        <v>1</v>
      </c>
      <c r="CU26" s="30">
        <v>23</v>
      </c>
      <c r="CV26" s="29">
        <v>1</v>
      </c>
      <c r="CW26" s="48">
        <v>60</v>
      </c>
      <c r="CX26" s="29">
        <v>12</v>
      </c>
      <c r="CY26" s="48">
        <v>94</v>
      </c>
      <c r="CZ26" s="30">
        <v>2</v>
      </c>
      <c r="DA26" s="29">
        <v>45</v>
      </c>
      <c r="DB26" s="29">
        <v>12</v>
      </c>
      <c r="DC26" s="29">
        <v>6</v>
      </c>
      <c r="DD26" s="29">
        <v>17</v>
      </c>
      <c r="DE26" s="29">
        <v>25</v>
      </c>
      <c r="DF26" s="29">
        <v>15</v>
      </c>
      <c r="DG26" s="29">
        <v>1</v>
      </c>
      <c r="DH26" s="29"/>
      <c r="DI26" s="29"/>
      <c r="DJ26" s="29"/>
      <c r="DK26" s="1"/>
      <c r="DM26" s="1"/>
      <c r="DN26" s="1"/>
      <c r="DP26" s="1"/>
      <c r="DQ26" s="1"/>
      <c r="DR26" s="1"/>
      <c r="DT26" s="2" t="s">
        <v>47</v>
      </c>
      <c r="DU26" s="11">
        <f t="shared" si="6"/>
        <v>106</v>
      </c>
      <c r="DV26" s="2">
        <f t="shared" si="7"/>
        <v>9</v>
      </c>
      <c r="DW26" s="2">
        <f t="shared" si="8"/>
        <v>5</v>
      </c>
      <c r="DX26" s="2">
        <f t="shared" si="9"/>
        <v>2</v>
      </c>
      <c r="DY26" s="1">
        <f t="shared" si="10"/>
        <v>16</v>
      </c>
      <c r="DZ26" s="15">
        <f t="shared" si="11"/>
        <v>0.15094339622641509</v>
      </c>
    </row>
    <row r="27" spans="1:130" ht="13.8">
      <c r="A27" s="2" t="s">
        <v>48</v>
      </c>
      <c r="B27" s="20">
        <v>7</v>
      </c>
      <c r="C27" s="20">
        <v>33</v>
      </c>
      <c r="D27" s="20">
        <v>2</v>
      </c>
      <c r="E27" s="20">
        <v>5</v>
      </c>
      <c r="F27" s="20">
        <v>5</v>
      </c>
      <c r="G27" s="20">
        <v>3</v>
      </c>
      <c r="H27" s="20">
        <v>15</v>
      </c>
      <c r="I27" s="26">
        <v>6</v>
      </c>
      <c r="J27" s="20">
        <v>15</v>
      </c>
      <c r="K27" s="20">
        <v>17</v>
      </c>
      <c r="L27" s="20">
        <v>16</v>
      </c>
      <c r="M27" s="20">
        <v>2</v>
      </c>
      <c r="N27" s="20">
        <v>6</v>
      </c>
      <c r="O27" s="20"/>
      <c r="P27" s="20">
        <v>48</v>
      </c>
      <c r="Q27" s="20">
        <v>3</v>
      </c>
      <c r="R27" s="20">
        <v>29</v>
      </c>
      <c r="S27" s="20">
        <v>43</v>
      </c>
      <c r="T27" s="20">
        <v>3</v>
      </c>
      <c r="U27" s="26">
        <v>67</v>
      </c>
      <c r="V27" s="26">
        <v>51</v>
      </c>
      <c r="W27" s="20">
        <v>44</v>
      </c>
      <c r="X27" s="20">
        <v>1</v>
      </c>
      <c r="Y27" s="20">
        <v>10</v>
      </c>
      <c r="Z27" s="20">
        <v>3</v>
      </c>
      <c r="AA27" s="27">
        <v>9</v>
      </c>
      <c r="AB27" s="20">
        <v>1</v>
      </c>
      <c r="AC27" s="20">
        <v>16</v>
      </c>
      <c r="AD27" s="20">
        <v>52</v>
      </c>
      <c r="AE27" s="20">
        <v>12</v>
      </c>
      <c r="AF27" s="20">
        <v>66</v>
      </c>
      <c r="AG27" s="20">
        <v>8</v>
      </c>
      <c r="AH27" s="20">
        <v>1</v>
      </c>
      <c r="AI27" s="20">
        <v>4</v>
      </c>
      <c r="AJ27" s="20"/>
      <c r="AK27" s="20">
        <v>8</v>
      </c>
      <c r="AL27" s="20">
        <v>6</v>
      </c>
      <c r="AM27" s="27">
        <v>34</v>
      </c>
      <c r="AN27" s="20">
        <v>3</v>
      </c>
      <c r="AO27" s="20">
        <v>4</v>
      </c>
      <c r="AP27" s="20">
        <v>24</v>
      </c>
      <c r="AQ27" s="20">
        <v>43</v>
      </c>
      <c r="AR27" s="20">
        <v>1</v>
      </c>
      <c r="AS27" s="25">
        <v>17</v>
      </c>
      <c r="AT27" s="20">
        <v>22</v>
      </c>
      <c r="AU27" s="20">
        <v>7</v>
      </c>
      <c r="AV27" s="20">
        <v>1</v>
      </c>
      <c r="AW27" s="25">
        <v>1</v>
      </c>
      <c r="AX27" s="20">
        <v>64</v>
      </c>
      <c r="AY27" s="20">
        <v>31</v>
      </c>
      <c r="AZ27" s="20">
        <v>1</v>
      </c>
      <c r="BA27" s="20">
        <v>10</v>
      </c>
      <c r="BB27" s="20">
        <v>2</v>
      </c>
      <c r="BC27" s="20">
        <v>39</v>
      </c>
      <c r="BD27" s="20">
        <v>6</v>
      </c>
      <c r="BE27" s="20">
        <v>5</v>
      </c>
      <c r="BF27" s="30">
        <v>7</v>
      </c>
      <c r="BG27" s="20">
        <v>15</v>
      </c>
      <c r="BH27" s="20">
        <v>1</v>
      </c>
      <c r="BI27" s="20">
        <v>56</v>
      </c>
      <c r="BJ27" s="20">
        <v>8</v>
      </c>
      <c r="BK27" s="20">
        <v>19</v>
      </c>
      <c r="BL27" s="20">
        <v>11</v>
      </c>
      <c r="BM27" s="20">
        <v>22</v>
      </c>
      <c r="BN27" s="20">
        <v>6</v>
      </c>
      <c r="BO27" s="20">
        <v>82</v>
      </c>
      <c r="BP27" s="20">
        <v>1</v>
      </c>
      <c r="BQ27" s="20">
        <v>1</v>
      </c>
      <c r="BR27" s="20">
        <v>31</v>
      </c>
      <c r="BS27" s="20">
        <v>4</v>
      </c>
      <c r="BT27" s="20">
        <v>44</v>
      </c>
      <c r="BU27" s="29">
        <v>42</v>
      </c>
      <c r="BV27" s="29">
        <v>4</v>
      </c>
      <c r="BW27" s="29">
        <v>1</v>
      </c>
      <c r="BX27" s="30">
        <v>10</v>
      </c>
      <c r="BY27" s="29">
        <v>3</v>
      </c>
      <c r="BZ27" s="29">
        <v>6</v>
      </c>
      <c r="CA27" s="29">
        <v>24</v>
      </c>
      <c r="CB27" s="29">
        <v>38</v>
      </c>
      <c r="CC27" s="29">
        <v>1</v>
      </c>
      <c r="CD27" s="30">
        <v>21</v>
      </c>
      <c r="CE27" s="30">
        <v>1</v>
      </c>
      <c r="CF27" s="30">
        <v>1</v>
      </c>
      <c r="CG27" s="29">
        <v>65</v>
      </c>
      <c r="CH27" s="29">
        <v>2</v>
      </c>
      <c r="CI27" s="29">
        <v>6</v>
      </c>
      <c r="CJ27" s="30">
        <v>11</v>
      </c>
      <c r="CK27" s="29"/>
      <c r="CL27" s="29">
        <v>3</v>
      </c>
      <c r="CM27" s="29">
        <v>17</v>
      </c>
      <c r="CN27" s="29"/>
      <c r="CO27" s="29">
        <v>1</v>
      </c>
      <c r="CP27" s="30">
        <v>47</v>
      </c>
      <c r="CQ27" s="29">
        <v>8</v>
      </c>
      <c r="CR27" s="29">
        <v>48</v>
      </c>
      <c r="CS27" s="29">
        <v>27</v>
      </c>
      <c r="CT27" s="29">
        <v>11</v>
      </c>
      <c r="CU27" s="29">
        <v>8</v>
      </c>
      <c r="CV27" s="29">
        <v>2</v>
      </c>
      <c r="CW27" s="49">
        <v>1</v>
      </c>
      <c r="CX27" s="29">
        <v>3</v>
      </c>
      <c r="CY27" s="48">
        <v>18</v>
      </c>
      <c r="CZ27" s="30">
        <v>7</v>
      </c>
      <c r="DA27" s="30">
        <v>100</v>
      </c>
      <c r="DB27" s="29">
        <v>20</v>
      </c>
      <c r="DC27" s="29">
        <v>5</v>
      </c>
      <c r="DD27" s="29">
        <v>2</v>
      </c>
      <c r="DE27" s="29">
        <v>2</v>
      </c>
      <c r="DF27" s="29">
        <v>22</v>
      </c>
      <c r="DG27" s="29">
        <v>1</v>
      </c>
      <c r="DH27" s="29"/>
      <c r="DI27" s="29"/>
      <c r="DJ27" s="30"/>
      <c r="DK27" s="1"/>
      <c r="DM27" s="1"/>
      <c r="DN27" s="1"/>
      <c r="DP27" s="1"/>
      <c r="DQ27" s="1"/>
      <c r="DR27" s="1"/>
      <c r="DT27" s="2" t="s">
        <v>48</v>
      </c>
      <c r="DU27" s="11">
        <f t="shared" si="6"/>
        <v>106</v>
      </c>
      <c r="DV27" s="2">
        <f t="shared" si="7"/>
        <v>7</v>
      </c>
      <c r="DW27" s="2">
        <f t="shared" si="8"/>
        <v>8</v>
      </c>
      <c r="DX27" s="2">
        <f t="shared" si="9"/>
        <v>4</v>
      </c>
      <c r="DY27" s="1">
        <f t="shared" si="10"/>
        <v>19</v>
      </c>
      <c r="DZ27" s="15">
        <f t="shared" si="11"/>
        <v>0.17924528301886791</v>
      </c>
    </row>
    <row r="28" spans="1:130" ht="13.8">
      <c r="A28" s="2" t="s">
        <v>49</v>
      </c>
      <c r="B28" s="20">
        <v>11</v>
      </c>
      <c r="C28" s="20">
        <v>5</v>
      </c>
      <c r="D28" s="20">
        <v>5</v>
      </c>
      <c r="E28" s="20">
        <v>43</v>
      </c>
      <c r="F28" s="20">
        <v>1</v>
      </c>
      <c r="G28" s="20">
        <v>27</v>
      </c>
      <c r="H28" s="20">
        <v>4</v>
      </c>
      <c r="I28" s="20">
        <v>3</v>
      </c>
      <c r="J28" s="20">
        <v>1</v>
      </c>
      <c r="K28" s="20">
        <v>6</v>
      </c>
      <c r="L28" s="20">
        <v>18</v>
      </c>
      <c r="M28" s="20">
        <v>35</v>
      </c>
      <c r="N28" s="20">
        <v>18</v>
      </c>
      <c r="O28" s="20"/>
      <c r="P28" s="20">
        <v>5</v>
      </c>
      <c r="Q28" s="20">
        <v>1</v>
      </c>
      <c r="R28" s="20">
        <v>15</v>
      </c>
      <c r="S28" s="20">
        <v>6</v>
      </c>
      <c r="T28" s="20">
        <v>5</v>
      </c>
      <c r="U28" s="20">
        <v>29</v>
      </c>
      <c r="V28" s="20">
        <v>3</v>
      </c>
      <c r="W28" s="20">
        <v>5</v>
      </c>
      <c r="X28" s="20">
        <v>5</v>
      </c>
      <c r="Y28" s="20">
        <v>4</v>
      </c>
      <c r="Z28" s="20">
        <v>8</v>
      </c>
      <c r="AA28" s="27">
        <v>21</v>
      </c>
      <c r="AB28" s="20">
        <v>11</v>
      </c>
      <c r="AC28" s="26">
        <v>6</v>
      </c>
      <c r="AD28" s="20">
        <v>92</v>
      </c>
      <c r="AE28" s="20">
        <v>8</v>
      </c>
      <c r="AF28" s="20">
        <v>33</v>
      </c>
      <c r="AG28" s="20">
        <v>9</v>
      </c>
      <c r="AH28" s="20">
        <v>12</v>
      </c>
      <c r="AI28" s="20">
        <v>4</v>
      </c>
      <c r="AJ28" s="20"/>
      <c r="AK28" s="20">
        <v>2</v>
      </c>
      <c r="AL28" s="20">
        <v>21</v>
      </c>
      <c r="AM28" s="27">
        <v>7</v>
      </c>
      <c r="AN28" s="20">
        <v>5</v>
      </c>
      <c r="AO28" s="20">
        <v>13</v>
      </c>
      <c r="AP28" s="20">
        <v>3</v>
      </c>
      <c r="AQ28" s="20">
        <v>1</v>
      </c>
      <c r="AR28" s="20">
        <v>5</v>
      </c>
      <c r="AS28" s="20">
        <v>11</v>
      </c>
      <c r="AT28" s="20">
        <v>4</v>
      </c>
      <c r="AU28" s="20">
        <v>57</v>
      </c>
      <c r="AV28" s="20">
        <v>10</v>
      </c>
      <c r="AW28" s="20">
        <v>4</v>
      </c>
      <c r="AX28" s="20">
        <v>4</v>
      </c>
      <c r="AY28" s="20">
        <v>3</v>
      </c>
      <c r="AZ28" s="20">
        <v>4</v>
      </c>
      <c r="BA28" s="20">
        <v>12</v>
      </c>
      <c r="BB28" s="20">
        <v>10</v>
      </c>
      <c r="BC28" s="20">
        <v>18</v>
      </c>
      <c r="BD28" s="20">
        <v>14</v>
      </c>
      <c r="BE28" s="20">
        <v>48</v>
      </c>
      <c r="BF28" s="30">
        <v>16</v>
      </c>
      <c r="BG28" s="20">
        <v>14</v>
      </c>
      <c r="BH28" s="20">
        <v>1</v>
      </c>
      <c r="BI28" s="20">
        <v>10</v>
      </c>
      <c r="BJ28" s="20">
        <v>1</v>
      </c>
      <c r="BK28" s="20">
        <v>69</v>
      </c>
      <c r="BL28" s="20">
        <v>15</v>
      </c>
      <c r="BM28" s="20">
        <v>26</v>
      </c>
      <c r="BN28" s="20">
        <v>38</v>
      </c>
      <c r="BO28" s="20">
        <v>10</v>
      </c>
      <c r="BP28" s="20">
        <v>35</v>
      </c>
      <c r="BQ28" s="20">
        <v>6</v>
      </c>
      <c r="BR28" s="20">
        <v>3</v>
      </c>
      <c r="BS28" s="20">
        <v>7</v>
      </c>
      <c r="BT28" s="20">
        <v>32</v>
      </c>
      <c r="BU28" s="29">
        <v>34</v>
      </c>
      <c r="BV28" s="29">
        <v>15</v>
      </c>
      <c r="BW28" s="29">
        <v>2</v>
      </c>
      <c r="BX28" s="29">
        <v>10</v>
      </c>
      <c r="BY28" s="29">
        <v>25</v>
      </c>
      <c r="BZ28" s="29">
        <v>39</v>
      </c>
      <c r="CA28" s="29">
        <v>25</v>
      </c>
      <c r="CB28" s="29">
        <v>3</v>
      </c>
      <c r="CC28" s="29">
        <v>4</v>
      </c>
      <c r="CD28" s="29">
        <v>13</v>
      </c>
      <c r="CE28" s="30">
        <v>98</v>
      </c>
      <c r="CF28" s="29">
        <v>7</v>
      </c>
      <c r="CG28" s="29">
        <v>3</v>
      </c>
      <c r="CH28" s="29">
        <v>5</v>
      </c>
      <c r="CI28" s="29">
        <v>1</v>
      </c>
      <c r="CJ28" s="29">
        <v>10</v>
      </c>
      <c r="CK28" s="29"/>
      <c r="CL28" s="29">
        <v>5</v>
      </c>
      <c r="CM28" s="29">
        <v>9</v>
      </c>
      <c r="CN28" s="30"/>
      <c r="CO28" s="30">
        <v>11</v>
      </c>
      <c r="CP28" s="29">
        <v>22</v>
      </c>
      <c r="CQ28" s="29">
        <v>2</v>
      </c>
      <c r="CR28" s="30">
        <v>99</v>
      </c>
      <c r="CS28" s="29">
        <v>7</v>
      </c>
      <c r="CT28" s="29">
        <v>18</v>
      </c>
      <c r="CU28" s="29">
        <v>10</v>
      </c>
      <c r="CV28" s="29">
        <v>23</v>
      </c>
      <c r="CW28" s="48">
        <v>5</v>
      </c>
      <c r="CX28" s="29">
        <v>6</v>
      </c>
      <c r="CY28" s="49">
        <v>9</v>
      </c>
      <c r="CZ28" s="30">
        <v>6</v>
      </c>
      <c r="DA28" s="29">
        <v>2</v>
      </c>
      <c r="DB28" s="29">
        <v>4</v>
      </c>
      <c r="DC28" s="29">
        <v>1</v>
      </c>
      <c r="DD28" s="29">
        <v>26</v>
      </c>
      <c r="DE28" s="29">
        <v>7</v>
      </c>
      <c r="DF28" s="29">
        <v>8</v>
      </c>
      <c r="DG28" s="29">
        <v>33</v>
      </c>
      <c r="DH28" s="29"/>
      <c r="DI28" s="29"/>
      <c r="DJ28" s="29"/>
      <c r="DK28" s="1"/>
      <c r="DM28" s="1"/>
      <c r="DN28" s="1"/>
      <c r="DP28" s="1"/>
      <c r="DQ28" s="1"/>
      <c r="DR28" s="1"/>
      <c r="DT28" s="2" t="s">
        <v>49</v>
      </c>
      <c r="DU28" s="11">
        <f t="shared" si="6"/>
        <v>106</v>
      </c>
      <c r="DV28" s="2">
        <f t="shared" si="7"/>
        <v>4</v>
      </c>
      <c r="DW28" s="2">
        <f t="shared" si="8"/>
        <v>7</v>
      </c>
      <c r="DX28" s="2">
        <f t="shared" si="9"/>
        <v>9</v>
      </c>
      <c r="DY28" s="1">
        <f>SUM(DV28:DX28)</f>
        <v>20</v>
      </c>
      <c r="DZ28" s="15">
        <f t="shared" si="11"/>
        <v>0.18867924528301888</v>
      </c>
    </row>
    <row r="29" spans="1:130" ht="13.8">
      <c r="E29" s="51"/>
      <c r="F29" s="51"/>
      <c r="G29" s="21" t="s">
        <v>19</v>
      </c>
      <c r="H29" s="21" t="s">
        <v>19</v>
      </c>
      <c r="I29" s="21" t="s">
        <v>19</v>
      </c>
      <c r="J29" s="21" t="s">
        <v>19</v>
      </c>
      <c r="K29" s="21" t="s">
        <v>19</v>
      </c>
      <c r="L29" s="21" t="s">
        <v>19</v>
      </c>
      <c r="M29" s="21" t="s">
        <v>18</v>
      </c>
      <c r="N29" s="21" t="s">
        <v>18</v>
      </c>
      <c r="O29" s="52"/>
      <c r="P29" s="21" t="s">
        <v>18</v>
      </c>
      <c r="Q29" s="21" t="s">
        <v>18</v>
      </c>
      <c r="R29" s="21" t="s">
        <v>18</v>
      </c>
      <c r="S29" s="21" t="s">
        <v>18</v>
      </c>
      <c r="T29" s="21" t="s">
        <v>18</v>
      </c>
      <c r="U29" s="21" t="s">
        <v>18</v>
      </c>
      <c r="V29" s="21" t="s">
        <v>19</v>
      </c>
      <c r="W29" s="21" t="s">
        <v>19</v>
      </c>
      <c r="X29" s="21" t="s">
        <v>19</v>
      </c>
      <c r="Y29" s="21" t="s">
        <v>19</v>
      </c>
      <c r="Z29" s="21" t="s">
        <v>19</v>
      </c>
      <c r="AA29" s="21" t="s">
        <v>19</v>
      </c>
      <c r="AB29" s="52"/>
      <c r="AD29" s="21" t="s">
        <v>20</v>
      </c>
      <c r="AE29" s="21" t="s">
        <v>20</v>
      </c>
      <c r="AF29" s="21" t="s">
        <v>20</v>
      </c>
      <c r="AG29" s="21" t="s">
        <v>20</v>
      </c>
      <c r="AH29" s="21" t="s">
        <v>20</v>
      </c>
      <c r="AI29" s="21" t="s">
        <v>20</v>
      </c>
      <c r="AJ29" s="21" t="s">
        <v>23</v>
      </c>
      <c r="AK29" s="52"/>
      <c r="AL29" s="21" t="s">
        <v>23</v>
      </c>
      <c r="AM29" s="21" t="s">
        <v>23</v>
      </c>
      <c r="AN29" s="21" t="s">
        <v>23</v>
      </c>
      <c r="AO29" s="21" t="s">
        <v>23</v>
      </c>
      <c r="AP29" s="21" t="s">
        <v>23</v>
      </c>
      <c r="AQ29" s="21" t="s">
        <v>23</v>
      </c>
      <c r="AR29" s="21" t="s">
        <v>23</v>
      </c>
      <c r="AY29" s="21" t="s">
        <v>25</v>
      </c>
      <c r="AZ29" s="21" t="s">
        <v>25</v>
      </c>
      <c r="BA29" s="21" t="s">
        <v>25</v>
      </c>
      <c r="BB29" s="21" t="s">
        <v>25</v>
      </c>
      <c r="BC29" s="21" t="s">
        <v>25</v>
      </c>
      <c r="BD29" s="21" t="s">
        <v>25</v>
      </c>
      <c r="BE29" s="21" t="s">
        <v>25</v>
      </c>
      <c r="BF29" s="21" t="s">
        <v>25</v>
      </c>
      <c r="BG29" s="21" t="s">
        <v>25</v>
      </c>
      <c r="BH29" s="21" t="s">
        <v>25</v>
      </c>
      <c r="BI29" s="21" t="s">
        <v>25</v>
      </c>
      <c r="BJ29" s="21" t="s">
        <v>25</v>
      </c>
      <c r="BK29" s="21" t="s">
        <v>31</v>
      </c>
      <c r="BL29" s="21" t="s">
        <v>31</v>
      </c>
      <c r="BM29" s="21" t="s">
        <v>31</v>
      </c>
      <c r="BN29" s="21" t="s">
        <v>31</v>
      </c>
      <c r="BO29" s="21" t="s">
        <v>31</v>
      </c>
      <c r="BP29" s="21" t="s">
        <v>31</v>
      </c>
      <c r="BQ29" s="21" t="s">
        <v>31</v>
      </c>
      <c r="BR29" s="21" t="s">
        <v>31</v>
      </c>
      <c r="BS29" s="21" t="s">
        <v>31</v>
      </c>
      <c r="BT29" s="21" t="s">
        <v>31</v>
      </c>
      <c r="BU29" s="21" t="s">
        <v>31</v>
      </c>
      <c r="BV29" s="21" t="s">
        <v>31</v>
      </c>
      <c r="BW29" s="51"/>
      <c r="BX29" s="51"/>
      <c r="BY29" s="51"/>
      <c r="BZ29" s="51"/>
      <c r="CA29" s="9"/>
      <c r="CB29" s="9"/>
      <c r="CC29" s="9"/>
      <c r="CD29" s="9"/>
      <c r="CE29" s="9"/>
      <c r="CF29" s="24" t="s">
        <v>23</v>
      </c>
      <c r="CG29" s="24" t="s">
        <v>23</v>
      </c>
      <c r="CH29" s="53"/>
      <c r="CI29" s="53"/>
      <c r="CJ29" s="53"/>
      <c r="CK29" s="53"/>
      <c r="CL29" s="24" t="s">
        <v>23</v>
      </c>
      <c r="CM29" s="24" t="s">
        <v>23</v>
      </c>
      <c r="CN29" s="53"/>
      <c r="CO29" s="24" t="s">
        <v>23</v>
      </c>
      <c r="CP29" s="24" t="s">
        <v>23</v>
      </c>
      <c r="CQ29" s="24" t="s">
        <v>20</v>
      </c>
      <c r="CR29" s="24" t="s">
        <v>20</v>
      </c>
      <c r="CS29" s="24" t="s">
        <v>20</v>
      </c>
      <c r="CT29" s="24" t="s">
        <v>20</v>
      </c>
      <c r="CU29" s="24" t="s">
        <v>20</v>
      </c>
      <c r="CV29" s="24" t="s">
        <v>20</v>
      </c>
      <c r="CW29" s="52"/>
      <c r="CX29" s="52"/>
      <c r="CY29" s="21" t="s">
        <v>19</v>
      </c>
      <c r="CZ29" s="21" t="s">
        <v>19</v>
      </c>
      <c r="DA29" s="21" t="s">
        <v>19</v>
      </c>
      <c r="DB29" s="21" t="s">
        <v>19</v>
      </c>
      <c r="DC29" s="21" t="s">
        <v>19</v>
      </c>
      <c r="DD29" s="21" t="s">
        <v>19</v>
      </c>
      <c r="DE29" s="53"/>
      <c r="DF29" s="53"/>
      <c r="DG29" s="53"/>
      <c r="DH29" s="9"/>
      <c r="DI29" s="9"/>
      <c r="DJ29" s="9"/>
      <c r="DK29" s="11">
        <f>COUNTA(B29:DJ29)</f>
        <v>76</v>
      </c>
      <c r="DM29" s="1"/>
      <c r="DN29" s="1"/>
      <c r="DP29" s="1"/>
      <c r="DQ29" s="1"/>
      <c r="DR29" s="1"/>
      <c r="DT29" s="1"/>
      <c r="DU29" s="1"/>
      <c r="DV29" s="17">
        <v>2</v>
      </c>
      <c r="DW29" s="17">
        <v>3</v>
      </c>
      <c r="DX29" s="17">
        <v>4</v>
      </c>
      <c r="DZ29" s="15"/>
    </row>
    <row r="30" spans="1:130" ht="13.8">
      <c r="A30" s="23" t="s">
        <v>39</v>
      </c>
      <c r="B30" s="40"/>
      <c r="C30" s="40"/>
      <c r="D30" s="40"/>
      <c r="E30" s="40"/>
      <c r="F30" s="25"/>
      <c r="G30" s="25">
        <v>4</v>
      </c>
      <c r="H30" s="25">
        <v>8</v>
      </c>
      <c r="I30" s="25">
        <v>13</v>
      </c>
      <c r="J30" s="25">
        <v>37</v>
      </c>
      <c r="K30" s="25">
        <v>18</v>
      </c>
      <c r="L30" s="25">
        <v>14</v>
      </c>
      <c r="M30" s="25">
        <v>5</v>
      </c>
      <c r="N30" s="25">
        <v>2</v>
      </c>
      <c r="O30" s="25"/>
      <c r="P30" s="25">
        <v>32</v>
      </c>
      <c r="Q30" s="25">
        <v>1</v>
      </c>
      <c r="R30" s="25">
        <v>16</v>
      </c>
      <c r="S30" s="25">
        <v>2</v>
      </c>
      <c r="T30" s="25">
        <v>2</v>
      </c>
      <c r="U30" s="25">
        <v>4</v>
      </c>
      <c r="V30" s="25">
        <v>1</v>
      </c>
      <c r="W30" s="25">
        <v>24</v>
      </c>
      <c r="X30" s="25">
        <v>2</v>
      </c>
      <c r="Y30" s="25">
        <v>6</v>
      </c>
      <c r="Z30" s="26">
        <v>10</v>
      </c>
      <c r="AA30" s="25">
        <v>4</v>
      </c>
      <c r="AB30" s="25"/>
      <c r="AC30" s="26"/>
      <c r="AD30" s="26">
        <v>2</v>
      </c>
      <c r="AE30" s="25">
        <v>14</v>
      </c>
      <c r="AF30" s="25">
        <v>83</v>
      </c>
      <c r="AG30" s="25">
        <v>6</v>
      </c>
      <c r="AH30" s="25">
        <v>1</v>
      </c>
      <c r="AI30" s="25">
        <v>1</v>
      </c>
      <c r="AJ30" s="20">
        <v>14</v>
      </c>
      <c r="AK30" s="25"/>
      <c r="AL30" s="38">
        <v>1</v>
      </c>
      <c r="AM30" s="27">
        <v>6</v>
      </c>
      <c r="AN30" s="27">
        <v>20</v>
      </c>
      <c r="AO30" s="25">
        <v>5</v>
      </c>
      <c r="AP30" s="20">
        <v>3</v>
      </c>
      <c r="AQ30" s="20">
        <v>1</v>
      </c>
      <c r="AR30" s="20">
        <v>20</v>
      </c>
      <c r="AS30" s="26"/>
      <c r="AT30" s="20"/>
      <c r="AU30" s="20"/>
      <c r="AV30" s="20"/>
      <c r="AW30" s="20"/>
      <c r="AX30" s="20"/>
      <c r="AY30" s="20">
        <v>3</v>
      </c>
      <c r="AZ30" s="20">
        <v>2</v>
      </c>
      <c r="BA30" s="20">
        <v>6</v>
      </c>
      <c r="BB30" s="20">
        <v>12</v>
      </c>
      <c r="BC30" s="27">
        <v>11</v>
      </c>
      <c r="BD30" s="20">
        <v>1</v>
      </c>
      <c r="BE30" s="25">
        <v>11</v>
      </c>
      <c r="BF30" s="30">
        <v>2</v>
      </c>
      <c r="BG30" s="20">
        <v>9</v>
      </c>
      <c r="BH30" s="20">
        <v>24</v>
      </c>
      <c r="BI30" s="20">
        <v>1</v>
      </c>
      <c r="BJ30" s="20">
        <v>9</v>
      </c>
      <c r="BK30" s="29">
        <v>1</v>
      </c>
      <c r="BL30" s="29">
        <v>3</v>
      </c>
      <c r="BM30" s="58">
        <v>9</v>
      </c>
      <c r="BN30" s="29">
        <v>1</v>
      </c>
      <c r="BO30" s="30">
        <v>3</v>
      </c>
      <c r="BP30" s="29">
        <v>1</v>
      </c>
      <c r="BQ30" s="29">
        <v>1</v>
      </c>
      <c r="BR30" s="29">
        <v>8</v>
      </c>
      <c r="BS30" s="29">
        <v>3</v>
      </c>
      <c r="BT30" s="30">
        <v>8</v>
      </c>
      <c r="BU30" s="29">
        <v>16</v>
      </c>
      <c r="BV30" s="29">
        <v>1</v>
      </c>
      <c r="BW30" s="29"/>
      <c r="BX30" s="29"/>
      <c r="BY30" s="29"/>
      <c r="BZ30" s="29"/>
      <c r="CA30" s="29"/>
      <c r="CB30" s="29"/>
      <c r="CC30" s="29"/>
      <c r="CD30" s="29"/>
      <c r="CE30" s="29"/>
      <c r="CF30" s="29">
        <v>28</v>
      </c>
      <c r="CG30" s="29">
        <v>1</v>
      </c>
      <c r="CH30" s="29"/>
      <c r="CI30" s="29"/>
      <c r="CJ30" s="29"/>
      <c r="CK30" s="29"/>
      <c r="CL30" s="29">
        <v>8</v>
      </c>
      <c r="CM30" s="29">
        <v>8</v>
      </c>
      <c r="CN30" s="29"/>
      <c r="CO30" s="29">
        <v>3</v>
      </c>
      <c r="CP30" s="29">
        <v>7</v>
      </c>
      <c r="CQ30" s="29">
        <v>1</v>
      </c>
      <c r="CR30" s="30">
        <v>4</v>
      </c>
      <c r="CS30" s="30">
        <v>3</v>
      </c>
      <c r="CT30" s="30">
        <v>33</v>
      </c>
      <c r="CU30" s="29">
        <v>3</v>
      </c>
      <c r="CV30" s="29">
        <v>76</v>
      </c>
      <c r="CW30" s="29"/>
      <c r="CX30" s="29"/>
      <c r="CY30" s="29">
        <v>1</v>
      </c>
      <c r="CZ30" s="29">
        <v>2</v>
      </c>
      <c r="DA30" s="29">
        <v>4</v>
      </c>
      <c r="DB30" s="29">
        <v>3</v>
      </c>
      <c r="DC30" s="30">
        <v>18</v>
      </c>
      <c r="DD30" s="30">
        <v>31</v>
      </c>
      <c r="DE30" s="30"/>
      <c r="DF30" s="30"/>
      <c r="DG30" s="30"/>
      <c r="DH30" s="29"/>
      <c r="DI30" s="29"/>
      <c r="DJ30" s="41"/>
      <c r="DK30" s="13">
        <v>2</v>
      </c>
      <c r="DM30" s="1"/>
      <c r="DQ30" s="10"/>
      <c r="DR30" s="1"/>
      <c r="DT30" s="2" t="s">
        <v>39</v>
      </c>
      <c r="DU30" s="11">
        <f t="shared" ref="DU30:DU41" si="12">COUNTA(B30:DJ30)</f>
        <v>76</v>
      </c>
      <c r="DV30" s="2">
        <f t="shared" ref="DV30:DV41" si="13">COUNTIF(B30:DJ30,"2")</f>
        <v>8</v>
      </c>
      <c r="DW30" s="2">
        <f t="shared" ref="DW30:DW41" si="14">COUNTIF(B30:DJ30,"3")</f>
        <v>9</v>
      </c>
      <c r="DX30" s="2">
        <f t="shared" ref="DX30:DX41" si="15">COUNTIF(B30:DJ30,"4")</f>
        <v>5</v>
      </c>
      <c r="DY30" s="1">
        <f>SUM(DV30:DX30)</f>
        <v>22</v>
      </c>
      <c r="DZ30" s="15">
        <f>DY30/DU30</f>
        <v>0.28947368421052633</v>
      </c>
    </row>
    <row r="31" spans="1:130" ht="13.8">
      <c r="A31" s="23" t="s">
        <v>40</v>
      </c>
      <c r="B31" s="40"/>
      <c r="C31" s="40"/>
      <c r="D31" s="40"/>
      <c r="E31" s="40"/>
      <c r="F31" s="25"/>
      <c r="G31" s="25">
        <v>10</v>
      </c>
      <c r="H31" s="25">
        <v>9</v>
      </c>
      <c r="I31" s="25">
        <v>6</v>
      </c>
      <c r="J31" s="25">
        <v>26</v>
      </c>
      <c r="K31" s="25">
        <v>13</v>
      </c>
      <c r="L31" s="25">
        <v>32</v>
      </c>
      <c r="M31" s="25">
        <v>15</v>
      </c>
      <c r="N31" s="25">
        <v>1</v>
      </c>
      <c r="O31" s="25"/>
      <c r="P31" s="25">
        <v>18</v>
      </c>
      <c r="Q31" s="25">
        <v>7</v>
      </c>
      <c r="R31" s="25">
        <v>27</v>
      </c>
      <c r="S31" s="25">
        <v>1</v>
      </c>
      <c r="T31" s="25">
        <v>3</v>
      </c>
      <c r="U31" s="25">
        <v>7</v>
      </c>
      <c r="V31" s="25">
        <v>11</v>
      </c>
      <c r="W31" s="25">
        <v>2</v>
      </c>
      <c r="X31" s="26">
        <v>33</v>
      </c>
      <c r="Y31" s="25">
        <v>21</v>
      </c>
      <c r="Z31" s="26">
        <v>34</v>
      </c>
      <c r="AA31" s="25">
        <v>15</v>
      </c>
      <c r="AB31" s="25"/>
      <c r="AC31" s="26"/>
      <c r="AD31" s="25">
        <v>29</v>
      </c>
      <c r="AE31" s="25">
        <v>3</v>
      </c>
      <c r="AF31" s="25">
        <v>8</v>
      </c>
      <c r="AG31" s="25">
        <v>15</v>
      </c>
      <c r="AH31" s="25">
        <v>35</v>
      </c>
      <c r="AI31" s="20">
        <v>25</v>
      </c>
      <c r="AJ31" s="20">
        <v>2</v>
      </c>
      <c r="AK31" s="20"/>
      <c r="AL31" s="38">
        <v>18</v>
      </c>
      <c r="AM31" s="27">
        <v>9</v>
      </c>
      <c r="AN31" s="27">
        <v>1</v>
      </c>
      <c r="AO31" s="20">
        <v>4</v>
      </c>
      <c r="AP31" s="20">
        <v>8</v>
      </c>
      <c r="AQ31" s="20">
        <v>14</v>
      </c>
      <c r="AR31" s="20">
        <v>1</v>
      </c>
      <c r="AS31" s="20"/>
      <c r="AT31" s="20"/>
      <c r="AU31" s="20"/>
      <c r="AV31" s="20"/>
      <c r="AW31" s="20"/>
      <c r="AX31" s="20"/>
      <c r="AY31" s="20">
        <v>14</v>
      </c>
      <c r="AZ31" s="20">
        <v>3</v>
      </c>
      <c r="BA31" s="20">
        <v>6</v>
      </c>
      <c r="BB31" s="25">
        <v>11</v>
      </c>
      <c r="BC31" s="27">
        <v>6</v>
      </c>
      <c r="BD31" s="20">
        <v>4</v>
      </c>
      <c r="BE31" s="20">
        <v>9</v>
      </c>
      <c r="BF31" s="30">
        <v>5</v>
      </c>
      <c r="BG31" s="20">
        <v>11</v>
      </c>
      <c r="BH31" s="20">
        <v>6</v>
      </c>
      <c r="BI31" s="20">
        <v>3</v>
      </c>
      <c r="BJ31" s="20">
        <v>8</v>
      </c>
      <c r="BK31" s="29">
        <v>9</v>
      </c>
      <c r="BL31" s="29">
        <v>8</v>
      </c>
      <c r="BM31" s="39">
        <v>15</v>
      </c>
      <c r="BN31" s="26">
        <v>12</v>
      </c>
      <c r="BO31" s="30">
        <v>1</v>
      </c>
      <c r="BP31" s="29">
        <v>3</v>
      </c>
      <c r="BQ31" s="29">
        <v>3</v>
      </c>
      <c r="BR31" s="29">
        <v>4</v>
      </c>
      <c r="BS31" s="29">
        <v>3</v>
      </c>
      <c r="BT31" s="30">
        <v>2</v>
      </c>
      <c r="BU31" s="29">
        <v>30</v>
      </c>
      <c r="BV31" s="29">
        <v>40</v>
      </c>
      <c r="BW31" s="30"/>
      <c r="BX31" s="30"/>
      <c r="BY31" s="29"/>
      <c r="BZ31" s="29"/>
      <c r="CA31" s="29"/>
      <c r="CB31" s="29"/>
      <c r="CC31" s="29"/>
      <c r="CD31" s="29"/>
      <c r="CE31" s="29"/>
      <c r="CF31" s="29">
        <v>1</v>
      </c>
      <c r="CG31" s="29">
        <v>6</v>
      </c>
      <c r="CH31" s="29"/>
      <c r="CI31" s="29"/>
      <c r="CJ31" s="29"/>
      <c r="CK31" s="29"/>
      <c r="CL31" s="29">
        <v>2</v>
      </c>
      <c r="CM31" s="29">
        <v>8</v>
      </c>
      <c r="CN31" s="30"/>
      <c r="CO31" s="29">
        <v>1</v>
      </c>
      <c r="CP31" s="29">
        <v>3</v>
      </c>
      <c r="CQ31" s="29">
        <v>3</v>
      </c>
      <c r="CR31" s="30">
        <v>12</v>
      </c>
      <c r="CS31" s="29">
        <v>4</v>
      </c>
      <c r="CT31" s="29">
        <v>58</v>
      </c>
      <c r="CU31" s="29">
        <v>25</v>
      </c>
      <c r="CV31" s="29">
        <v>22</v>
      </c>
      <c r="CW31" s="29"/>
      <c r="CX31" s="29"/>
      <c r="CY31" s="29">
        <v>2</v>
      </c>
      <c r="CZ31" s="29">
        <v>1</v>
      </c>
      <c r="DA31" s="29">
        <v>27</v>
      </c>
      <c r="DB31" s="29">
        <v>41</v>
      </c>
      <c r="DC31" s="30">
        <v>6</v>
      </c>
      <c r="DD31" s="29">
        <v>3</v>
      </c>
      <c r="DE31" s="29"/>
      <c r="DF31" s="29"/>
      <c r="DG31" s="29"/>
      <c r="DH31" s="29"/>
      <c r="DI31" s="29"/>
      <c r="DJ31" s="41"/>
      <c r="DK31" s="1"/>
      <c r="DM31" s="1"/>
      <c r="DQ31" s="10"/>
      <c r="DR31" s="1"/>
      <c r="DT31" s="2" t="s">
        <v>40</v>
      </c>
      <c r="DU31" s="11">
        <f t="shared" si="12"/>
        <v>76</v>
      </c>
      <c r="DV31" s="2">
        <f t="shared" si="13"/>
        <v>5</v>
      </c>
      <c r="DW31" s="2">
        <f t="shared" si="14"/>
        <v>10</v>
      </c>
      <c r="DX31" s="2">
        <f t="shared" si="15"/>
        <v>4</v>
      </c>
      <c r="DY31" s="1">
        <f t="shared" ref="DY31:DY40" si="16">SUM(DV31:DX31)</f>
        <v>19</v>
      </c>
      <c r="DZ31" s="15">
        <f t="shared" ref="DZ31:DZ41" si="17">DY31/DU31</f>
        <v>0.25</v>
      </c>
    </row>
    <row r="32" spans="1:130" ht="13.8">
      <c r="A32" s="23" t="s">
        <v>41</v>
      </c>
      <c r="B32" s="40"/>
      <c r="C32" s="40"/>
      <c r="D32" s="40"/>
      <c r="E32" s="40"/>
      <c r="F32" s="25"/>
      <c r="G32" s="25">
        <v>1</v>
      </c>
      <c r="H32" s="25">
        <v>15</v>
      </c>
      <c r="I32" s="25">
        <v>3</v>
      </c>
      <c r="J32" s="25">
        <v>14</v>
      </c>
      <c r="K32" s="25">
        <v>4</v>
      </c>
      <c r="L32" s="25">
        <v>9</v>
      </c>
      <c r="M32" s="25">
        <v>6</v>
      </c>
      <c r="N32" s="25">
        <v>32</v>
      </c>
      <c r="O32" s="25"/>
      <c r="P32" s="25">
        <v>6</v>
      </c>
      <c r="Q32" s="25">
        <v>25</v>
      </c>
      <c r="R32" s="25">
        <v>12</v>
      </c>
      <c r="S32" s="25">
        <v>2</v>
      </c>
      <c r="T32" s="25">
        <v>1</v>
      </c>
      <c r="U32" s="25">
        <v>2</v>
      </c>
      <c r="V32" s="25">
        <v>8</v>
      </c>
      <c r="W32" s="25">
        <v>14</v>
      </c>
      <c r="X32" s="26">
        <v>4</v>
      </c>
      <c r="Y32" s="25">
        <v>1</v>
      </c>
      <c r="Z32" s="25">
        <v>36</v>
      </c>
      <c r="AA32" s="25">
        <v>5</v>
      </c>
      <c r="AB32" s="25"/>
      <c r="AC32" s="26"/>
      <c r="AD32" s="26">
        <v>7</v>
      </c>
      <c r="AE32" s="25">
        <v>3</v>
      </c>
      <c r="AF32" s="25">
        <v>2</v>
      </c>
      <c r="AG32" s="25">
        <v>2</v>
      </c>
      <c r="AH32" s="25">
        <v>1</v>
      </c>
      <c r="AI32" s="25">
        <v>1</v>
      </c>
      <c r="AJ32" s="20">
        <v>4</v>
      </c>
      <c r="AK32" s="20"/>
      <c r="AL32" s="38">
        <v>21</v>
      </c>
      <c r="AM32" s="27">
        <v>18</v>
      </c>
      <c r="AN32" s="27">
        <v>41</v>
      </c>
      <c r="AO32" s="20">
        <v>2</v>
      </c>
      <c r="AP32" s="20">
        <v>2</v>
      </c>
      <c r="AQ32" s="26">
        <v>5</v>
      </c>
      <c r="AR32" s="25">
        <v>3</v>
      </c>
      <c r="AS32" s="20"/>
      <c r="AT32" s="20"/>
      <c r="AU32" s="20"/>
      <c r="AV32" s="20"/>
      <c r="AW32" s="20"/>
      <c r="AX32" s="20"/>
      <c r="AY32" s="20">
        <v>3</v>
      </c>
      <c r="AZ32" s="20">
        <v>10</v>
      </c>
      <c r="BA32" s="20">
        <v>16</v>
      </c>
      <c r="BB32" s="20">
        <v>25</v>
      </c>
      <c r="BC32" s="27">
        <v>8</v>
      </c>
      <c r="BD32" s="20">
        <v>1</v>
      </c>
      <c r="BE32" s="25">
        <v>2</v>
      </c>
      <c r="BF32" s="26">
        <v>8</v>
      </c>
      <c r="BG32" s="20">
        <v>11</v>
      </c>
      <c r="BH32" s="20">
        <v>30</v>
      </c>
      <c r="BI32" s="20">
        <v>4</v>
      </c>
      <c r="BJ32" s="20">
        <v>9</v>
      </c>
      <c r="BK32" s="29">
        <v>2</v>
      </c>
      <c r="BL32" s="29">
        <v>4</v>
      </c>
      <c r="BM32" s="39">
        <v>1</v>
      </c>
      <c r="BN32" s="26">
        <v>36</v>
      </c>
      <c r="BO32" s="29">
        <v>69</v>
      </c>
      <c r="BP32" s="30">
        <v>1</v>
      </c>
      <c r="BQ32" s="29">
        <v>1</v>
      </c>
      <c r="BR32" s="29">
        <v>2</v>
      </c>
      <c r="BS32" s="29">
        <v>14</v>
      </c>
      <c r="BT32" s="30">
        <v>4</v>
      </c>
      <c r="BU32" s="29">
        <v>2</v>
      </c>
      <c r="BV32" s="29">
        <v>5</v>
      </c>
      <c r="BW32" s="29"/>
      <c r="BX32" s="29"/>
      <c r="BY32" s="29"/>
      <c r="BZ32" s="29"/>
      <c r="CA32" s="29"/>
      <c r="CB32" s="29"/>
      <c r="CC32" s="29"/>
      <c r="CD32" s="29"/>
      <c r="CE32" s="29"/>
      <c r="CF32" s="29">
        <v>30</v>
      </c>
      <c r="CG32" s="29">
        <v>33</v>
      </c>
      <c r="CH32" s="29"/>
      <c r="CI32" s="29"/>
      <c r="CJ32" s="29"/>
      <c r="CK32" s="29"/>
      <c r="CL32" s="30">
        <v>19</v>
      </c>
      <c r="CM32" s="29">
        <v>1</v>
      </c>
      <c r="CN32" s="30"/>
      <c r="CO32" s="29">
        <v>9</v>
      </c>
      <c r="CP32" s="29">
        <v>6</v>
      </c>
      <c r="CQ32" s="29">
        <v>5</v>
      </c>
      <c r="CR32" s="30">
        <v>3</v>
      </c>
      <c r="CS32" s="29">
        <v>2</v>
      </c>
      <c r="CT32" s="30">
        <v>17</v>
      </c>
      <c r="CU32" s="29">
        <v>4</v>
      </c>
      <c r="CV32" s="29">
        <v>14</v>
      </c>
      <c r="CW32" s="29"/>
      <c r="CX32" s="29"/>
      <c r="CY32" s="29">
        <v>33</v>
      </c>
      <c r="CZ32" s="29">
        <v>1</v>
      </c>
      <c r="DA32" s="29">
        <v>21</v>
      </c>
      <c r="DB32" s="29">
        <v>1</v>
      </c>
      <c r="DC32" s="29">
        <v>14</v>
      </c>
      <c r="DD32" s="29">
        <v>3</v>
      </c>
      <c r="DE32" s="29"/>
      <c r="DF32" s="29"/>
      <c r="DG32" s="29"/>
      <c r="DH32" s="29"/>
      <c r="DI32" s="29"/>
      <c r="DJ32" s="41"/>
      <c r="DK32" s="1"/>
      <c r="DM32" s="1"/>
      <c r="DQ32" s="10"/>
      <c r="DR32" s="1"/>
      <c r="DT32" s="2" t="s">
        <v>41</v>
      </c>
      <c r="DU32" s="11">
        <f t="shared" si="12"/>
        <v>76</v>
      </c>
      <c r="DV32" s="2">
        <f t="shared" si="13"/>
        <v>11</v>
      </c>
      <c r="DW32" s="2">
        <f t="shared" si="14"/>
        <v>6</v>
      </c>
      <c r="DX32" s="2">
        <f t="shared" si="15"/>
        <v>7</v>
      </c>
      <c r="DY32" s="1">
        <f t="shared" si="16"/>
        <v>24</v>
      </c>
      <c r="DZ32" s="15">
        <f t="shared" si="17"/>
        <v>0.31578947368421051</v>
      </c>
    </row>
    <row r="33" spans="1:130" ht="13.8">
      <c r="A33" s="23" t="s">
        <v>50</v>
      </c>
      <c r="B33" s="40"/>
      <c r="C33" s="40"/>
      <c r="D33" s="40"/>
      <c r="E33" s="40"/>
      <c r="F33" s="25"/>
      <c r="G33" s="25">
        <v>35</v>
      </c>
      <c r="H33" s="25">
        <v>1</v>
      </c>
      <c r="I33" s="25">
        <v>11</v>
      </c>
      <c r="J33" s="25">
        <v>16</v>
      </c>
      <c r="K33" s="25">
        <v>5</v>
      </c>
      <c r="L33" s="25">
        <v>5</v>
      </c>
      <c r="M33" s="25">
        <v>2</v>
      </c>
      <c r="N33" s="25">
        <v>9</v>
      </c>
      <c r="O33" s="25"/>
      <c r="P33" s="25">
        <v>1</v>
      </c>
      <c r="Q33" s="25">
        <v>7</v>
      </c>
      <c r="R33" s="25">
        <v>31</v>
      </c>
      <c r="S33" s="25">
        <v>1</v>
      </c>
      <c r="T33" s="25">
        <v>50</v>
      </c>
      <c r="U33" s="25">
        <v>16</v>
      </c>
      <c r="V33" s="25">
        <v>11</v>
      </c>
      <c r="W33" s="25">
        <v>7</v>
      </c>
      <c r="X33" s="26">
        <v>6</v>
      </c>
      <c r="Y33" s="25">
        <v>5</v>
      </c>
      <c r="Z33" s="26">
        <v>60</v>
      </c>
      <c r="AA33" s="25">
        <v>4</v>
      </c>
      <c r="AB33" s="25"/>
      <c r="AC33" s="26"/>
      <c r="AD33" s="26">
        <v>23</v>
      </c>
      <c r="AE33" s="25">
        <v>6</v>
      </c>
      <c r="AF33" s="25">
        <v>3</v>
      </c>
      <c r="AG33" s="25">
        <v>7</v>
      </c>
      <c r="AH33" s="25">
        <v>6</v>
      </c>
      <c r="AI33" s="25">
        <v>2</v>
      </c>
      <c r="AJ33" s="20">
        <v>6</v>
      </c>
      <c r="AK33" s="20"/>
      <c r="AL33" s="38">
        <v>7</v>
      </c>
      <c r="AM33" s="27">
        <v>52</v>
      </c>
      <c r="AN33" s="27">
        <v>25</v>
      </c>
      <c r="AO33" s="20">
        <v>8</v>
      </c>
      <c r="AP33" s="20">
        <v>3</v>
      </c>
      <c r="AQ33" s="20">
        <v>17</v>
      </c>
      <c r="AR33" s="20">
        <v>4</v>
      </c>
      <c r="AS33" s="20"/>
      <c r="AT33" s="20"/>
      <c r="AU33" s="20"/>
      <c r="AV33" s="20"/>
      <c r="AW33" s="20"/>
      <c r="AX33" s="20"/>
      <c r="AY33" s="20">
        <v>52</v>
      </c>
      <c r="AZ33" s="20">
        <v>36</v>
      </c>
      <c r="BA33" s="25">
        <v>2</v>
      </c>
      <c r="BB33" s="20">
        <v>2</v>
      </c>
      <c r="BC33" s="27">
        <v>14</v>
      </c>
      <c r="BD33" s="20">
        <v>7</v>
      </c>
      <c r="BE33" s="20">
        <v>4</v>
      </c>
      <c r="BF33" s="30">
        <v>24</v>
      </c>
      <c r="BG33" s="20">
        <v>2</v>
      </c>
      <c r="BH33" s="20">
        <v>17</v>
      </c>
      <c r="BI33" s="20">
        <v>1</v>
      </c>
      <c r="BJ33" s="20">
        <v>3</v>
      </c>
      <c r="BK33" s="29">
        <v>6</v>
      </c>
      <c r="BL33" s="25">
        <v>3</v>
      </c>
      <c r="BM33" s="58">
        <v>57</v>
      </c>
      <c r="BN33" s="29">
        <v>6</v>
      </c>
      <c r="BO33" s="26">
        <v>17</v>
      </c>
      <c r="BP33" s="30">
        <v>1</v>
      </c>
      <c r="BQ33" s="30">
        <v>3</v>
      </c>
      <c r="BR33" s="29">
        <v>5</v>
      </c>
      <c r="BS33" s="29">
        <v>30</v>
      </c>
      <c r="BT33" s="30">
        <v>2</v>
      </c>
      <c r="BU33" s="29">
        <v>4</v>
      </c>
      <c r="BV33" s="30">
        <v>25</v>
      </c>
      <c r="BW33" s="30"/>
      <c r="BX33" s="29"/>
      <c r="BY33" s="29"/>
      <c r="BZ33" s="29"/>
      <c r="CA33" s="29"/>
      <c r="CB33" s="29"/>
      <c r="CC33" s="29"/>
      <c r="CD33" s="29"/>
      <c r="CE33" s="29"/>
      <c r="CF33" s="29">
        <v>40</v>
      </c>
      <c r="CG33" s="29">
        <v>1</v>
      </c>
      <c r="CH33" s="29"/>
      <c r="CI33" s="29"/>
      <c r="CJ33" s="29"/>
      <c r="CK33" s="29"/>
      <c r="CL33" s="29">
        <v>5</v>
      </c>
      <c r="CM33" s="30">
        <v>1</v>
      </c>
      <c r="CN33" s="29"/>
      <c r="CO33" s="29">
        <v>5</v>
      </c>
      <c r="CP33" s="30">
        <v>9</v>
      </c>
      <c r="CQ33" s="29">
        <v>35</v>
      </c>
      <c r="CR33" s="29">
        <v>6</v>
      </c>
      <c r="CS33" s="30">
        <v>13</v>
      </c>
      <c r="CT33" s="29">
        <v>33</v>
      </c>
      <c r="CU33" s="29">
        <v>15</v>
      </c>
      <c r="CV33" s="29">
        <v>6</v>
      </c>
      <c r="CW33" s="29"/>
      <c r="CX33" s="29"/>
      <c r="CY33" s="29">
        <v>6</v>
      </c>
      <c r="CZ33" s="29">
        <v>3</v>
      </c>
      <c r="DA33" s="29">
        <v>1</v>
      </c>
      <c r="DB33" s="29">
        <v>9</v>
      </c>
      <c r="DC33" s="29">
        <v>2</v>
      </c>
      <c r="DD33" s="30">
        <v>59</v>
      </c>
      <c r="DE33" s="30"/>
      <c r="DF33" s="30"/>
      <c r="DG33" s="30"/>
      <c r="DH33" s="29"/>
      <c r="DI33" s="29"/>
      <c r="DJ33" s="41"/>
      <c r="DK33" s="1"/>
      <c r="DM33" s="1"/>
      <c r="DQ33" s="10"/>
      <c r="DR33" s="1"/>
      <c r="DT33" s="2" t="s">
        <v>50</v>
      </c>
      <c r="DU33" s="11">
        <f t="shared" si="12"/>
        <v>76</v>
      </c>
      <c r="DV33" s="2">
        <f t="shared" si="13"/>
        <v>7</v>
      </c>
      <c r="DW33" s="2">
        <f t="shared" si="14"/>
        <v>6</v>
      </c>
      <c r="DX33" s="2">
        <f t="shared" si="15"/>
        <v>4</v>
      </c>
      <c r="DY33" s="1">
        <f t="shared" si="16"/>
        <v>17</v>
      </c>
      <c r="DZ33" s="15">
        <f t="shared" si="17"/>
        <v>0.22368421052631579</v>
      </c>
    </row>
    <row r="34" spans="1:130" ht="13.8">
      <c r="A34" s="23" t="s">
        <v>42</v>
      </c>
      <c r="B34" s="40"/>
      <c r="C34" s="40"/>
      <c r="D34" s="40"/>
      <c r="E34" s="40"/>
      <c r="F34" s="25"/>
      <c r="G34" s="25">
        <v>26</v>
      </c>
      <c r="H34" s="25">
        <v>2</v>
      </c>
      <c r="I34" s="25">
        <v>27</v>
      </c>
      <c r="J34" s="25">
        <v>4</v>
      </c>
      <c r="K34" s="25">
        <v>2</v>
      </c>
      <c r="L34" s="25">
        <v>31</v>
      </c>
      <c r="M34" s="25">
        <v>1</v>
      </c>
      <c r="N34" s="25">
        <v>1</v>
      </c>
      <c r="O34" s="25"/>
      <c r="P34" s="25">
        <v>46</v>
      </c>
      <c r="Q34" s="25">
        <v>5</v>
      </c>
      <c r="R34" s="25">
        <v>16</v>
      </c>
      <c r="S34" s="25">
        <v>6</v>
      </c>
      <c r="T34" s="26">
        <v>36</v>
      </c>
      <c r="U34" s="25">
        <v>1</v>
      </c>
      <c r="V34" s="25">
        <v>13</v>
      </c>
      <c r="W34" s="25">
        <v>1</v>
      </c>
      <c r="X34" s="26">
        <v>2</v>
      </c>
      <c r="Y34" s="25">
        <v>1</v>
      </c>
      <c r="Z34" s="26">
        <v>4</v>
      </c>
      <c r="AA34" s="25">
        <v>6</v>
      </c>
      <c r="AB34" s="25"/>
      <c r="AC34" s="26"/>
      <c r="AD34" s="26">
        <v>13</v>
      </c>
      <c r="AE34" s="25">
        <v>3</v>
      </c>
      <c r="AF34" s="25">
        <v>2</v>
      </c>
      <c r="AG34" s="25">
        <v>9</v>
      </c>
      <c r="AH34" s="25">
        <v>3</v>
      </c>
      <c r="AI34" s="20">
        <v>8</v>
      </c>
      <c r="AJ34" s="20">
        <v>13</v>
      </c>
      <c r="AK34" s="20"/>
      <c r="AL34" s="38">
        <v>2</v>
      </c>
      <c r="AM34" s="37">
        <v>29</v>
      </c>
      <c r="AN34" s="27">
        <v>20</v>
      </c>
      <c r="AO34" s="20">
        <v>9</v>
      </c>
      <c r="AP34" s="20">
        <v>33</v>
      </c>
      <c r="AQ34" s="20">
        <v>8</v>
      </c>
      <c r="AR34" s="25">
        <v>2</v>
      </c>
      <c r="AS34" s="20"/>
      <c r="AT34" s="20"/>
      <c r="AU34" s="20"/>
      <c r="AV34" s="20"/>
      <c r="AW34" s="20"/>
      <c r="AX34" s="20"/>
      <c r="AY34" s="20">
        <v>12</v>
      </c>
      <c r="AZ34" s="20">
        <v>1</v>
      </c>
      <c r="BA34" s="26">
        <v>13</v>
      </c>
      <c r="BB34" s="20">
        <v>1</v>
      </c>
      <c r="BC34" s="27">
        <v>13</v>
      </c>
      <c r="BD34" s="20">
        <v>1</v>
      </c>
      <c r="BE34" s="20">
        <v>4</v>
      </c>
      <c r="BF34" s="30">
        <v>3</v>
      </c>
      <c r="BG34" s="25">
        <v>3</v>
      </c>
      <c r="BH34" s="20">
        <v>1</v>
      </c>
      <c r="BI34" s="20">
        <v>17</v>
      </c>
      <c r="BJ34" s="25">
        <v>6</v>
      </c>
      <c r="BK34" s="29">
        <v>31</v>
      </c>
      <c r="BL34" s="30">
        <v>1</v>
      </c>
      <c r="BM34" s="39">
        <v>38</v>
      </c>
      <c r="BN34" s="29">
        <v>2</v>
      </c>
      <c r="BO34" s="29">
        <v>16</v>
      </c>
      <c r="BP34" s="26">
        <v>2</v>
      </c>
      <c r="BQ34" s="29">
        <v>7</v>
      </c>
      <c r="BR34" s="29">
        <v>6</v>
      </c>
      <c r="BS34" s="29">
        <v>1</v>
      </c>
      <c r="BT34" s="29">
        <v>14</v>
      </c>
      <c r="BU34" s="29">
        <v>12</v>
      </c>
      <c r="BV34" s="29">
        <v>13</v>
      </c>
      <c r="BW34" s="30"/>
      <c r="BX34" s="29"/>
      <c r="BY34" s="29"/>
      <c r="BZ34" s="29"/>
      <c r="CA34" s="29"/>
      <c r="CB34" s="29"/>
      <c r="CC34" s="29"/>
      <c r="CD34" s="29"/>
      <c r="CE34" s="29"/>
      <c r="CF34" s="29">
        <v>1</v>
      </c>
      <c r="CG34" s="29">
        <v>29</v>
      </c>
      <c r="CH34" s="29"/>
      <c r="CI34" s="29"/>
      <c r="CJ34" s="29"/>
      <c r="CK34" s="29"/>
      <c r="CL34" s="29">
        <v>9</v>
      </c>
      <c r="CM34" s="29">
        <v>23</v>
      </c>
      <c r="CN34" s="29"/>
      <c r="CO34" s="30">
        <v>2</v>
      </c>
      <c r="CP34" s="29">
        <v>10</v>
      </c>
      <c r="CQ34" s="29">
        <v>3</v>
      </c>
      <c r="CR34" s="29">
        <v>19</v>
      </c>
      <c r="CS34" s="30">
        <v>1</v>
      </c>
      <c r="CT34" s="29">
        <v>31</v>
      </c>
      <c r="CU34" s="29">
        <v>2</v>
      </c>
      <c r="CV34" s="29">
        <v>5</v>
      </c>
      <c r="CW34" s="29"/>
      <c r="CX34" s="29"/>
      <c r="CY34" s="29">
        <v>23</v>
      </c>
      <c r="CZ34" s="29">
        <v>3</v>
      </c>
      <c r="DA34" s="30">
        <v>1</v>
      </c>
      <c r="DB34" s="29">
        <v>10</v>
      </c>
      <c r="DC34" s="29">
        <v>41</v>
      </c>
      <c r="DD34" s="29">
        <v>8</v>
      </c>
      <c r="DE34" s="29"/>
      <c r="DF34" s="29"/>
      <c r="DG34" s="29"/>
      <c r="DH34" s="29"/>
      <c r="DI34" s="29"/>
      <c r="DJ34" s="41"/>
      <c r="DK34" s="1"/>
      <c r="DM34" s="1"/>
      <c r="DQ34" s="10"/>
      <c r="DR34" s="1"/>
      <c r="DT34" s="2" t="s">
        <v>57</v>
      </c>
      <c r="DU34" s="11">
        <f t="shared" si="12"/>
        <v>76</v>
      </c>
      <c r="DV34" s="2">
        <f t="shared" si="13"/>
        <v>10</v>
      </c>
      <c r="DW34" s="2">
        <f t="shared" si="14"/>
        <v>6</v>
      </c>
      <c r="DX34" s="2">
        <f t="shared" si="15"/>
        <v>3</v>
      </c>
      <c r="DY34" s="1">
        <f t="shared" si="16"/>
        <v>19</v>
      </c>
      <c r="DZ34" s="15">
        <f t="shared" si="17"/>
        <v>0.25</v>
      </c>
    </row>
    <row r="35" spans="1:130" ht="13.8">
      <c r="A35" s="22" t="s">
        <v>43</v>
      </c>
      <c r="B35" s="42"/>
      <c r="C35" s="42"/>
      <c r="D35" s="42"/>
      <c r="E35" s="42"/>
      <c r="F35" s="31"/>
      <c r="G35" s="31">
        <v>2</v>
      </c>
      <c r="H35" s="31">
        <v>1</v>
      </c>
      <c r="I35" s="31">
        <v>4</v>
      </c>
      <c r="J35" s="31">
        <v>1</v>
      </c>
      <c r="K35" s="31">
        <v>5</v>
      </c>
      <c r="L35" s="31">
        <v>5</v>
      </c>
      <c r="M35" s="31">
        <v>23</v>
      </c>
      <c r="N35" s="31">
        <v>16</v>
      </c>
      <c r="O35" s="31"/>
      <c r="P35" s="31">
        <v>8</v>
      </c>
      <c r="Q35" s="31">
        <v>4</v>
      </c>
      <c r="R35" s="31">
        <v>4</v>
      </c>
      <c r="S35" s="31">
        <v>3</v>
      </c>
      <c r="T35" s="31">
        <v>10</v>
      </c>
      <c r="U35" s="31">
        <v>12</v>
      </c>
      <c r="V35" s="31">
        <v>4</v>
      </c>
      <c r="W35" s="31">
        <v>4</v>
      </c>
      <c r="X35" s="32">
        <v>6</v>
      </c>
      <c r="Y35" s="31">
        <v>4</v>
      </c>
      <c r="Z35" s="32">
        <v>7</v>
      </c>
      <c r="AA35" s="31">
        <v>23</v>
      </c>
      <c r="AB35" s="31"/>
      <c r="AC35" s="32"/>
      <c r="AD35" s="31">
        <v>1</v>
      </c>
      <c r="AE35" s="31">
        <v>27</v>
      </c>
      <c r="AF35" s="31">
        <v>1</v>
      </c>
      <c r="AG35" s="31">
        <v>18</v>
      </c>
      <c r="AH35" s="31">
        <v>3</v>
      </c>
      <c r="AI35" s="31">
        <v>20</v>
      </c>
      <c r="AJ35" s="31">
        <v>46</v>
      </c>
      <c r="AK35" s="31"/>
      <c r="AL35" s="31">
        <v>9</v>
      </c>
      <c r="AM35" s="33">
        <v>8</v>
      </c>
      <c r="AN35" s="33">
        <v>11</v>
      </c>
      <c r="AO35" s="31">
        <v>2</v>
      </c>
      <c r="AP35" s="31">
        <v>87</v>
      </c>
      <c r="AQ35" s="31">
        <v>7</v>
      </c>
      <c r="AR35" s="31">
        <v>3</v>
      </c>
      <c r="AS35" s="31"/>
      <c r="AT35" s="31"/>
      <c r="AU35" s="31"/>
      <c r="AV35" s="31"/>
      <c r="AW35" s="31"/>
      <c r="AX35" s="31"/>
      <c r="AY35" s="31">
        <v>1</v>
      </c>
      <c r="AZ35" s="31">
        <v>1</v>
      </c>
      <c r="BA35" s="31">
        <v>1</v>
      </c>
      <c r="BB35" s="31">
        <v>2</v>
      </c>
      <c r="BC35" s="33">
        <v>1</v>
      </c>
      <c r="BD35" s="31">
        <v>1</v>
      </c>
      <c r="BE35" s="31">
        <v>21</v>
      </c>
      <c r="BF35" s="34">
        <v>2</v>
      </c>
      <c r="BG35" s="31">
        <v>2</v>
      </c>
      <c r="BH35" s="31">
        <v>23</v>
      </c>
      <c r="BI35" s="31">
        <v>4</v>
      </c>
      <c r="BJ35" s="32">
        <v>1</v>
      </c>
      <c r="BK35" s="31">
        <v>4</v>
      </c>
      <c r="BL35" s="34">
        <v>1</v>
      </c>
      <c r="BM35" s="50">
        <v>6</v>
      </c>
      <c r="BN35" s="35">
        <v>1</v>
      </c>
      <c r="BO35" s="32">
        <v>14</v>
      </c>
      <c r="BP35" s="35">
        <v>50</v>
      </c>
      <c r="BQ35" s="32">
        <v>1</v>
      </c>
      <c r="BR35" s="35">
        <v>59</v>
      </c>
      <c r="BS35" s="34">
        <v>24</v>
      </c>
      <c r="BT35" s="35">
        <v>18</v>
      </c>
      <c r="BU35" s="35">
        <v>17</v>
      </c>
      <c r="BV35" s="35">
        <v>32</v>
      </c>
      <c r="BW35" s="35"/>
      <c r="BX35" s="34"/>
      <c r="BY35" s="35"/>
      <c r="BZ35" s="35"/>
      <c r="CA35" s="35"/>
      <c r="CB35" s="35"/>
      <c r="CC35" s="35"/>
      <c r="CD35" s="35"/>
      <c r="CE35" s="35"/>
      <c r="CF35" s="35">
        <v>3</v>
      </c>
      <c r="CG35" s="35">
        <v>2</v>
      </c>
      <c r="CH35" s="35"/>
      <c r="CI35" s="35"/>
      <c r="CJ35" s="35"/>
      <c r="CK35" s="35"/>
      <c r="CL35" s="35">
        <v>2</v>
      </c>
      <c r="CM35" s="35">
        <v>4</v>
      </c>
      <c r="CN35" s="35"/>
      <c r="CO35" s="35">
        <v>3</v>
      </c>
      <c r="CP35" s="35">
        <v>51</v>
      </c>
      <c r="CQ35" s="35">
        <v>1</v>
      </c>
      <c r="CR35" s="35">
        <v>47</v>
      </c>
      <c r="CS35" s="35">
        <v>25</v>
      </c>
      <c r="CT35" s="34">
        <v>43</v>
      </c>
      <c r="CU35" s="35">
        <v>49</v>
      </c>
      <c r="CV35" s="35">
        <v>27</v>
      </c>
      <c r="CW35" s="35"/>
      <c r="CX35" s="35"/>
      <c r="CY35" s="35">
        <v>1</v>
      </c>
      <c r="CZ35" s="35">
        <v>8</v>
      </c>
      <c r="DA35" s="35">
        <v>3</v>
      </c>
      <c r="DB35" s="35">
        <v>4</v>
      </c>
      <c r="DC35" s="35">
        <v>8</v>
      </c>
      <c r="DD35" s="35">
        <v>33</v>
      </c>
      <c r="DE35" s="35"/>
      <c r="DF35" s="35"/>
      <c r="DG35" s="35"/>
      <c r="DH35" s="35"/>
      <c r="DI35" s="35"/>
      <c r="DJ35" s="43"/>
      <c r="DK35" s="1"/>
      <c r="DM35" s="1"/>
      <c r="DN35" s="1"/>
      <c r="DP35" s="1"/>
      <c r="DQ35" s="1"/>
      <c r="DR35" s="1"/>
      <c r="DT35" s="2" t="s">
        <v>43</v>
      </c>
      <c r="DU35" s="11">
        <f t="shared" si="12"/>
        <v>76</v>
      </c>
      <c r="DV35" s="2">
        <f t="shared" si="13"/>
        <v>7</v>
      </c>
      <c r="DW35" s="2">
        <f t="shared" si="14"/>
        <v>6</v>
      </c>
      <c r="DX35" s="2">
        <f t="shared" si="15"/>
        <v>10</v>
      </c>
      <c r="DY35" s="1">
        <f t="shared" si="16"/>
        <v>23</v>
      </c>
      <c r="DZ35" s="15">
        <f t="shared" si="17"/>
        <v>0.30263157894736842</v>
      </c>
    </row>
    <row r="36" spans="1:130" ht="15">
      <c r="A36" s="2" t="s">
        <v>44</v>
      </c>
      <c r="B36" s="44"/>
      <c r="C36" s="44"/>
      <c r="D36" s="44"/>
      <c r="E36" s="44"/>
      <c r="F36" s="20"/>
      <c r="G36" s="20">
        <v>1</v>
      </c>
      <c r="H36" s="20">
        <v>1</v>
      </c>
      <c r="I36" s="20">
        <v>25</v>
      </c>
      <c r="J36" s="20">
        <v>2</v>
      </c>
      <c r="K36" s="20">
        <v>21</v>
      </c>
      <c r="L36" s="20">
        <v>3</v>
      </c>
      <c r="M36" s="20">
        <v>49</v>
      </c>
      <c r="N36" s="20">
        <v>1</v>
      </c>
      <c r="O36" s="20"/>
      <c r="P36" s="20">
        <v>10</v>
      </c>
      <c r="Q36" s="20">
        <v>47</v>
      </c>
      <c r="R36" s="20">
        <v>2</v>
      </c>
      <c r="S36" s="20">
        <v>31</v>
      </c>
      <c r="T36" s="20">
        <v>2</v>
      </c>
      <c r="U36" s="20">
        <v>8</v>
      </c>
      <c r="V36" s="20">
        <v>12</v>
      </c>
      <c r="W36" s="20">
        <v>4</v>
      </c>
      <c r="X36" s="26">
        <v>1</v>
      </c>
      <c r="Y36" s="25">
        <v>36</v>
      </c>
      <c r="Z36" s="36">
        <v>15</v>
      </c>
      <c r="AA36" s="20">
        <v>13</v>
      </c>
      <c r="AB36" s="20"/>
      <c r="AC36" s="25"/>
      <c r="AD36" s="20">
        <v>9</v>
      </c>
      <c r="AE36" s="20">
        <v>48</v>
      </c>
      <c r="AF36" s="25">
        <v>16</v>
      </c>
      <c r="AG36" s="20">
        <v>7</v>
      </c>
      <c r="AH36" s="20">
        <v>7</v>
      </c>
      <c r="AI36" s="45">
        <v>3</v>
      </c>
      <c r="AJ36" s="20">
        <v>7</v>
      </c>
      <c r="AK36" s="20"/>
      <c r="AL36" s="20">
        <v>2</v>
      </c>
      <c r="AM36" s="27">
        <v>11</v>
      </c>
      <c r="AN36" s="27">
        <v>6</v>
      </c>
      <c r="AO36" s="20">
        <v>45</v>
      </c>
      <c r="AP36" s="20">
        <v>45</v>
      </c>
      <c r="AQ36" s="20">
        <v>11</v>
      </c>
      <c r="AR36" s="20">
        <v>16</v>
      </c>
      <c r="AS36" s="20"/>
      <c r="AT36" s="20"/>
      <c r="AU36" s="20"/>
      <c r="AV36" s="20"/>
      <c r="AW36" s="20"/>
      <c r="AX36" s="20"/>
      <c r="AY36" s="20">
        <v>16</v>
      </c>
      <c r="AZ36" s="20">
        <v>25</v>
      </c>
      <c r="BA36" s="20">
        <v>4</v>
      </c>
      <c r="BB36" s="20">
        <v>8</v>
      </c>
      <c r="BC36" s="27">
        <v>5</v>
      </c>
      <c r="BD36" s="20">
        <v>7</v>
      </c>
      <c r="BE36" s="20">
        <v>5</v>
      </c>
      <c r="BF36" s="30">
        <v>50</v>
      </c>
      <c r="BG36" s="20">
        <v>1</v>
      </c>
      <c r="BH36" s="20">
        <v>4</v>
      </c>
      <c r="BI36" s="20">
        <v>4</v>
      </c>
      <c r="BJ36" s="25">
        <v>10</v>
      </c>
      <c r="BK36" s="29">
        <v>7</v>
      </c>
      <c r="BL36" s="30">
        <v>6</v>
      </c>
      <c r="BM36" s="37">
        <v>13</v>
      </c>
      <c r="BN36" s="25">
        <v>6</v>
      </c>
      <c r="BO36" s="25">
        <v>5</v>
      </c>
      <c r="BP36" s="29">
        <v>24</v>
      </c>
      <c r="BQ36" s="30">
        <v>14</v>
      </c>
      <c r="BR36" s="29">
        <v>1</v>
      </c>
      <c r="BS36" s="29">
        <v>4</v>
      </c>
      <c r="BT36" s="29">
        <v>4</v>
      </c>
      <c r="BU36" s="29">
        <v>2</v>
      </c>
      <c r="BV36" s="29">
        <v>3</v>
      </c>
      <c r="BW36" s="29"/>
      <c r="BX36" s="29"/>
      <c r="BY36" s="29"/>
      <c r="BZ36" s="29"/>
      <c r="CA36" s="29"/>
      <c r="CB36" s="29"/>
      <c r="CC36" s="29"/>
      <c r="CD36" s="29"/>
      <c r="CE36" s="29"/>
      <c r="CF36" s="29">
        <v>5</v>
      </c>
      <c r="CG36" s="29">
        <v>43</v>
      </c>
      <c r="CH36" s="29"/>
      <c r="CI36" s="29"/>
      <c r="CJ36" s="29"/>
      <c r="CK36" s="29"/>
      <c r="CL36" s="30">
        <v>7</v>
      </c>
      <c r="CM36" s="29">
        <v>37</v>
      </c>
      <c r="CN36" s="30"/>
      <c r="CO36" s="29">
        <v>20</v>
      </c>
      <c r="CP36" s="30">
        <v>10</v>
      </c>
      <c r="CQ36" s="29">
        <v>15</v>
      </c>
      <c r="CR36" s="30">
        <v>5</v>
      </c>
      <c r="CS36" s="29">
        <v>2</v>
      </c>
      <c r="CT36" s="29">
        <v>16</v>
      </c>
      <c r="CU36" s="29">
        <v>14</v>
      </c>
      <c r="CV36" s="29">
        <v>67</v>
      </c>
      <c r="CW36" s="29"/>
      <c r="CX36" s="29"/>
      <c r="CY36" s="29">
        <v>1</v>
      </c>
      <c r="CZ36" s="29">
        <v>2</v>
      </c>
      <c r="DA36" s="29">
        <v>1</v>
      </c>
      <c r="DB36" s="29">
        <v>11</v>
      </c>
      <c r="DC36" s="30">
        <v>16</v>
      </c>
      <c r="DD36" s="29">
        <v>4</v>
      </c>
      <c r="DE36" s="29"/>
      <c r="DF36" s="29"/>
      <c r="DG36" s="29"/>
      <c r="DH36" s="29"/>
      <c r="DI36" s="29"/>
      <c r="DJ36" s="41"/>
      <c r="DK36" s="1"/>
      <c r="DM36" s="1"/>
      <c r="DN36" s="1"/>
      <c r="DP36" s="1"/>
      <c r="DQ36" s="1"/>
      <c r="DR36" s="1"/>
      <c r="DT36" s="2" t="s">
        <v>44</v>
      </c>
      <c r="DU36" s="11">
        <f t="shared" si="12"/>
        <v>76</v>
      </c>
      <c r="DV36" s="2">
        <f t="shared" si="13"/>
        <v>7</v>
      </c>
      <c r="DW36" s="2">
        <f t="shared" si="14"/>
        <v>3</v>
      </c>
      <c r="DX36" s="2">
        <f t="shared" si="15"/>
        <v>7</v>
      </c>
      <c r="DY36" s="1">
        <f t="shared" si="16"/>
        <v>17</v>
      </c>
      <c r="DZ36" s="15">
        <f t="shared" si="17"/>
        <v>0.22368421052631579</v>
      </c>
    </row>
    <row r="37" spans="1:130" ht="15">
      <c r="A37" s="2" t="s">
        <v>45</v>
      </c>
      <c r="B37" s="44"/>
      <c r="C37" s="44"/>
      <c r="D37" s="44"/>
      <c r="E37" s="44"/>
      <c r="F37" s="20"/>
      <c r="G37" s="20">
        <v>12</v>
      </c>
      <c r="H37" s="20">
        <v>2</v>
      </c>
      <c r="I37" s="20">
        <v>3</v>
      </c>
      <c r="J37" s="20">
        <v>6</v>
      </c>
      <c r="K37" s="26">
        <v>11</v>
      </c>
      <c r="L37" s="20">
        <v>1</v>
      </c>
      <c r="M37" s="20">
        <v>51</v>
      </c>
      <c r="N37" s="20">
        <v>7</v>
      </c>
      <c r="O37" s="20"/>
      <c r="P37" s="20">
        <v>3</v>
      </c>
      <c r="Q37" s="20">
        <v>8</v>
      </c>
      <c r="R37" s="20">
        <v>5</v>
      </c>
      <c r="S37" s="20">
        <v>2</v>
      </c>
      <c r="T37" s="20">
        <v>4</v>
      </c>
      <c r="U37" s="20">
        <v>1</v>
      </c>
      <c r="V37" s="20">
        <v>2</v>
      </c>
      <c r="W37" s="20">
        <v>2</v>
      </c>
      <c r="X37" s="26">
        <v>2</v>
      </c>
      <c r="Y37" s="20">
        <v>2</v>
      </c>
      <c r="Z37" s="36">
        <v>12</v>
      </c>
      <c r="AA37" s="20">
        <v>7</v>
      </c>
      <c r="AB37" s="20"/>
      <c r="AC37" s="26"/>
      <c r="AD37" s="20">
        <v>5</v>
      </c>
      <c r="AE37" s="20">
        <v>1</v>
      </c>
      <c r="AF37" s="20">
        <v>7</v>
      </c>
      <c r="AG37" s="20">
        <v>18</v>
      </c>
      <c r="AH37" s="20">
        <v>9</v>
      </c>
      <c r="AI37" s="45">
        <v>1</v>
      </c>
      <c r="AJ37" s="26">
        <v>1</v>
      </c>
      <c r="AK37" s="20"/>
      <c r="AL37" s="20">
        <v>15</v>
      </c>
      <c r="AM37" s="27">
        <v>1</v>
      </c>
      <c r="AN37" s="27">
        <v>8</v>
      </c>
      <c r="AO37" s="20">
        <v>3</v>
      </c>
      <c r="AP37" s="20">
        <v>7</v>
      </c>
      <c r="AQ37" s="20">
        <v>7</v>
      </c>
      <c r="AR37" s="20">
        <v>14</v>
      </c>
      <c r="AS37" s="20"/>
      <c r="AT37" s="20"/>
      <c r="AU37" s="20"/>
      <c r="AV37" s="20"/>
      <c r="AW37" s="20"/>
      <c r="AX37" s="20"/>
      <c r="AY37" s="20">
        <v>1</v>
      </c>
      <c r="AZ37" s="20">
        <v>1</v>
      </c>
      <c r="BA37" s="20">
        <v>4</v>
      </c>
      <c r="BB37" s="20">
        <v>11</v>
      </c>
      <c r="BC37" s="27">
        <v>1</v>
      </c>
      <c r="BD37" s="20">
        <v>43</v>
      </c>
      <c r="BE37" s="20">
        <v>11</v>
      </c>
      <c r="BF37" s="30">
        <v>4</v>
      </c>
      <c r="BG37" s="20">
        <v>12</v>
      </c>
      <c r="BH37" s="20">
        <v>1</v>
      </c>
      <c r="BI37" s="20">
        <v>18</v>
      </c>
      <c r="BJ37" s="20">
        <v>3</v>
      </c>
      <c r="BK37" s="26">
        <v>4</v>
      </c>
      <c r="BL37" s="30">
        <v>3</v>
      </c>
      <c r="BM37" s="48">
        <v>22</v>
      </c>
      <c r="BN37" s="29">
        <v>5</v>
      </c>
      <c r="BO37" s="25">
        <v>46</v>
      </c>
      <c r="BP37" s="25">
        <v>53</v>
      </c>
      <c r="BQ37" s="25">
        <v>9</v>
      </c>
      <c r="BR37" s="29">
        <v>6</v>
      </c>
      <c r="BS37" s="30">
        <v>2</v>
      </c>
      <c r="BT37" s="29">
        <v>1</v>
      </c>
      <c r="BU37" s="30">
        <v>5</v>
      </c>
      <c r="BV37" s="30">
        <v>15</v>
      </c>
      <c r="BW37" s="30"/>
      <c r="BX37" s="29"/>
      <c r="BY37" s="29"/>
      <c r="BZ37" s="29"/>
      <c r="CA37" s="29"/>
      <c r="CB37" s="29"/>
      <c r="CC37" s="29"/>
      <c r="CD37" s="29"/>
      <c r="CE37" s="29"/>
      <c r="CF37" s="29">
        <v>20</v>
      </c>
      <c r="CG37" s="29">
        <v>8</v>
      </c>
      <c r="CH37" s="29"/>
      <c r="CI37" s="29"/>
      <c r="CJ37" s="29"/>
      <c r="CK37" s="30"/>
      <c r="CL37" s="29">
        <v>22</v>
      </c>
      <c r="CM37" s="29">
        <v>1</v>
      </c>
      <c r="CN37" s="29"/>
      <c r="CO37" s="29">
        <v>16</v>
      </c>
      <c r="CP37" s="29">
        <v>1</v>
      </c>
      <c r="CQ37" s="29">
        <v>5</v>
      </c>
      <c r="CR37" s="29">
        <v>59</v>
      </c>
      <c r="CS37" s="29">
        <v>38</v>
      </c>
      <c r="CT37" s="30">
        <v>3</v>
      </c>
      <c r="CU37" s="29">
        <v>13</v>
      </c>
      <c r="CV37" s="29">
        <v>64</v>
      </c>
      <c r="CW37" s="29"/>
      <c r="CX37" s="29"/>
      <c r="CY37" s="29">
        <v>3</v>
      </c>
      <c r="CZ37" s="30">
        <v>6</v>
      </c>
      <c r="DA37" s="29">
        <v>42</v>
      </c>
      <c r="DB37" s="29">
        <v>2</v>
      </c>
      <c r="DC37" s="29">
        <v>8</v>
      </c>
      <c r="DD37" s="29">
        <v>13</v>
      </c>
      <c r="DE37" s="29"/>
      <c r="DF37" s="29"/>
      <c r="DG37" s="29"/>
      <c r="DH37" s="29"/>
      <c r="DI37" s="29"/>
      <c r="DJ37" s="41"/>
      <c r="DK37" s="1"/>
      <c r="DL37" s="1"/>
      <c r="DM37" s="1"/>
      <c r="DQ37" s="10"/>
      <c r="DR37" s="1"/>
      <c r="DT37" s="2" t="s">
        <v>45</v>
      </c>
      <c r="DU37" s="11">
        <f t="shared" si="12"/>
        <v>76</v>
      </c>
      <c r="DV37" s="2">
        <f t="shared" si="13"/>
        <v>8</v>
      </c>
      <c r="DW37" s="2">
        <f t="shared" si="14"/>
        <v>7</v>
      </c>
      <c r="DX37" s="2">
        <f t="shared" si="15"/>
        <v>4</v>
      </c>
      <c r="DY37" s="1">
        <f t="shared" si="16"/>
        <v>19</v>
      </c>
      <c r="DZ37" s="15">
        <f t="shared" si="17"/>
        <v>0.25</v>
      </c>
    </row>
    <row r="38" spans="1:130" ht="13.8">
      <c r="A38" s="2" t="s">
        <v>46</v>
      </c>
      <c r="B38" s="44"/>
      <c r="C38" s="44"/>
      <c r="D38" s="44"/>
      <c r="E38" s="44"/>
      <c r="F38" s="26"/>
      <c r="G38" s="20">
        <v>29</v>
      </c>
      <c r="H38" s="20">
        <v>1</v>
      </c>
      <c r="I38" s="20">
        <v>4</v>
      </c>
      <c r="J38" s="20">
        <v>31</v>
      </c>
      <c r="K38" s="20">
        <v>1</v>
      </c>
      <c r="L38" s="20">
        <v>7</v>
      </c>
      <c r="M38" s="20">
        <v>1</v>
      </c>
      <c r="N38" s="20">
        <v>1</v>
      </c>
      <c r="O38" s="20"/>
      <c r="P38" s="20">
        <v>20</v>
      </c>
      <c r="Q38" s="20">
        <v>3</v>
      </c>
      <c r="R38" s="20">
        <v>6</v>
      </c>
      <c r="S38" s="20">
        <v>1</v>
      </c>
      <c r="T38" s="20">
        <v>6</v>
      </c>
      <c r="U38" s="20">
        <v>1</v>
      </c>
      <c r="V38" s="20">
        <v>3</v>
      </c>
      <c r="W38" s="20">
        <v>7</v>
      </c>
      <c r="X38" s="26">
        <v>33</v>
      </c>
      <c r="Y38" s="25">
        <v>28</v>
      </c>
      <c r="Z38" s="36">
        <v>4</v>
      </c>
      <c r="AA38" s="20">
        <v>7</v>
      </c>
      <c r="AB38" s="20"/>
      <c r="AC38" s="26"/>
      <c r="AD38" s="20">
        <v>32</v>
      </c>
      <c r="AE38" s="20">
        <v>8</v>
      </c>
      <c r="AF38" s="20">
        <v>12</v>
      </c>
      <c r="AG38" s="20">
        <v>5</v>
      </c>
      <c r="AH38" s="20">
        <v>10</v>
      </c>
      <c r="AI38" s="20">
        <v>4</v>
      </c>
      <c r="AJ38" s="20">
        <v>12</v>
      </c>
      <c r="AK38" s="20"/>
      <c r="AL38" s="20">
        <v>13</v>
      </c>
      <c r="AM38" s="27">
        <v>6</v>
      </c>
      <c r="AN38" s="27">
        <v>8</v>
      </c>
      <c r="AO38" s="26">
        <v>32</v>
      </c>
      <c r="AP38" s="26">
        <v>72</v>
      </c>
      <c r="AQ38" s="20">
        <v>2</v>
      </c>
      <c r="AR38" s="20">
        <v>17</v>
      </c>
      <c r="AS38" s="20"/>
      <c r="AT38" s="20"/>
      <c r="AU38" s="20"/>
      <c r="AV38" s="20"/>
      <c r="AW38" s="20"/>
      <c r="AX38" s="20"/>
      <c r="AY38" s="20">
        <v>1</v>
      </c>
      <c r="AZ38" s="20">
        <v>1</v>
      </c>
      <c r="BA38" s="20">
        <v>1</v>
      </c>
      <c r="BB38" s="26">
        <v>11</v>
      </c>
      <c r="BC38" s="27">
        <v>20</v>
      </c>
      <c r="BD38" s="20">
        <v>5</v>
      </c>
      <c r="BE38" s="20">
        <v>4</v>
      </c>
      <c r="BF38" s="30">
        <v>4</v>
      </c>
      <c r="BG38" s="20">
        <v>2</v>
      </c>
      <c r="BH38" s="20">
        <v>4</v>
      </c>
      <c r="BI38" s="20">
        <v>20</v>
      </c>
      <c r="BJ38" s="20">
        <v>2</v>
      </c>
      <c r="BK38" s="29">
        <v>1</v>
      </c>
      <c r="BL38" s="29">
        <v>4</v>
      </c>
      <c r="BM38" s="48">
        <v>1</v>
      </c>
      <c r="BN38" s="30">
        <v>22</v>
      </c>
      <c r="BO38" s="30">
        <v>3</v>
      </c>
      <c r="BP38" s="29">
        <v>3</v>
      </c>
      <c r="BQ38" s="25">
        <v>1</v>
      </c>
      <c r="BR38" s="25">
        <v>2</v>
      </c>
      <c r="BS38" s="29">
        <v>3</v>
      </c>
      <c r="BT38" s="29">
        <v>2</v>
      </c>
      <c r="BU38" s="29">
        <v>1</v>
      </c>
      <c r="BV38" s="29">
        <v>2</v>
      </c>
      <c r="BW38" s="29"/>
      <c r="BX38" s="29"/>
      <c r="BY38" s="29"/>
      <c r="BZ38" s="29"/>
      <c r="CA38" s="29"/>
      <c r="CB38" s="29"/>
      <c r="CC38" s="29"/>
      <c r="CD38" s="29"/>
      <c r="CE38" s="29"/>
      <c r="CF38" s="29">
        <v>10</v>
      </c>
      <c r="CG38" s="29">
        <v>9</v>
      </c>
      <c r="CH38" s="29"/>
      <c r="CI38" s="29"/>
      <c r="CJ38" s="29"/>
      <c r="CK38" s="29"/>
      <c r="CL38" s="29">
        <v>23</v>
      </c>
      <c r="CM38" s="30">
        <v>1</v>
      </c>
      <c r="CN38" s="29"/>
      <c r="CO38" s="29">
        <v>2</v>
      </c>
      <c r="CP38" s="29">
        <v>1</v>
      </c>
      <c r="CQ38" s="29">
        <v>3</v>
      </c>
      <c r="CR38" s="29">
        <v>1</v>
      </c>
      <c r="CS38" s="29">
        <v>48</v>
      </c>
      <c r="CT38" s="30">
        <v>45</v>
      </c>
      <c r="CU38" s="29">
        <v>3</v>
      </c>
      <c r="CV38" s="29">
        <v>12</v>
      </c>
      <c r="CW38" s="29"/>
      <c r="CX38" s="29"/>
      <c r="CY38" s="29">
        <v>60</v>
      </c>
      <c r="CZ38" s="29">
        <v>15</v>
      </c>
      <c r="DA38" s="29">
        <v>7</v>
      </c>
      <c r="DB38" s="30">
        <v>7</v>
      </c>
      <c r="DC38" s="29">
        <v>16</v>
      </c>
      <c r="DD38" s="29">
        <v>19</v>
      </c>
      <c r="DE38" s="29"/>
      <c r="DF38" s="29"/>
      <c r="DG38" s="29"/>
      <c r="DH38" s="29"/>
      <c r="DI38" s="29"/>
      <c r="DJ38" s="41"/>
      <c r="DK38" s="1"/>
      <c r="DL38" s="1"/>
      <c r="DM38" s="1"/>
      <c r="DQ38" s="10"/>
      <c r="DR38" s="1"/>
      <c r="DT38" s="2" t="s">
        <v>46</v>
      </c>
      <c r="DU38" s="11">
        <f t="shared" si="12"/>
        <v>76</v>
      </c>
      <c r="DV38" s="2">
        <f t="shared" si="13"/>
        <v>7</v>
      </c>
      <c r="DW38" s="2">
        <f t="shared" si="14"/>
        <v>7</v>
      </c>
      <c r="DX38" s="2">
        <f t="shared" si="15"/>
        <v>7</v>
      </c>
      <c r="DY38" s="1">
        <f t="shared" si="16"/>
        <v>21</v>
      </c>
      <c r="DZ38" s="15">
        <f t="shared" si="17"/>
        <v>0.27631578947368424</v>
      </c>
    </row>
    <row r="39" spans="1:130" ht="15">
      <c r="A39" s="2" t="s">
        <v>47</v>
      </c>
      <c r="B39" s="44"/>
      <c r="C39" s="44"/>
      <c r="D39" s="44"/>
      <c r="E39" s="44"/>
      <c r="F39" s="20"/>
      <c r="G39" s="20">
        <v>13</v>
      </c>
      <c r="H39" s="20">
        <v>4</v>
      </c>
      <c r="I39" s="20">
        <v>2</v>
      </c>
      <c r="J39" s="20">
        <v>37</v>
      </c>
      <c r="K39" s="20">
        <v>1</v>
      </c>
      <c r="L39" s="20">
        <v>2</v>
      </c>
      <c r="M39" s="20">
        <v>4</v>
      </c>
      <c r="N39" s="20">
        <v>2</v>
      </c>
      <c r="O39" s="26"/>
      <c r="P39" s="26">
        <v>6</v>
      </c>
      <c r="Q39" s="26">
        <v>1</v>
      </c>
      <c r="R39" s="20">
        <v>5</v>
      </c>
      <c r="S39" s="20">
        <v>8</v>
      </c>
      <c r="T39" s="20">
        <v>7</v>
      </c>
      <c r="U39" s="20">
        <v>16</v>
      </c>
      <c r="V39" s="20">
        <v>23</v>
      </c>
      <c r="W39" s="20">
        <v>29</v>
      </c>
      <c r="X39" s="25">
        <v>2</v>
      </c>
      <c r="Y39" s="20">
        <v>2</v>
      </c>
      <c r="Z39" s="26">
        <v>3</v>
      </c>
      <c r="AA39" s="20">
        <v>1</v>
      </c>
      <c r="AB39" s="20"/>
      <c r="AC39" s="26"/>
      <c r="AD39" s="20">
        <v>1</v>
      </c>
      <c r="AE39" s="20">
        <v>25</v>
      </c>
      <c r="AF39" s="20">
        <v>2</v>
      </c>
      <c r="AG39" s="20">
        <v>2</v>
      </c>
      <c r="AH39" s="20">
        <v>2</v>
      </c>
      <c r="AI39" s="45">
        <v>12</v>
      </c>
      <c r="AJ39" s="20">
        <v>1</v>
      </c>
      <c r="AK39" s="20"/>
      <c r="AL39" s="20">
        <v>17</v>
      </c>
      <c r="AM39" s="27">
        <v>1</v>
      </c>
      <c r="AN39" s="27">
        <v>46</v>
      </c>
      <c r="AO39" s="20">
        <v>35</v>
      </c>
      <c r="AP39" s="20">
        <v>3</v>
      </c>
      <c r="AQ39" s="20">
        <v>2</v>
      </c>
      <c r="AR39" s="20">
        <v>2</v>
      </c>
      <c r="AS39" s="20"/>
      <c r="AT39" s="20"/>
      <c r="AU39" s="20"/>
      <c r="AV39" s="20"/>
      <c r="AW39" s="20"/>
      <c r="AX39" s="20"/>
      <c r="AY39" s="20">
        <v>13</v>
      </c>
      <c r="AZ39" s="20">
        <v>1</v>
      </c>
      <c r="BA39" s="26">
        <v>8</v>
      </c>
      <c r="BB39" s="20">
        <v>2</v>
      </c>
      <c r="BC39" s="27">
        <v>13</v>
      </c>
      <c r="BD39" s="20">
        <v>17</v>
      </c>
      <c r="BE39" s="20">
        <v>3</v>
      </c>
      <c r="BF39" s="30">
        <v>42</v>
      </c>
      <c r="BG39" s="20">
        <v>10</v>
      </c>
      <c r="BH39" s="20">
        <v>19</v>
      </c>
      <c r="BI39" s="25">
        <v>22</v>
      </c>
      <c r="BJ39" s="25">
        <v>5</v>
      </c>
      <c r="BK39" s="29">
        <v>2</v>
      </c>
      <c r="BL39" s="20">
        <v>19</v>
      </c>
      <c r="BM39" s="27">
        <v>12</v>
      </c>
      <c r="BN39" s="29">
        <v>17</v>
      </c>
      <c r="BO39" s="29">
        <v>2</v>
      </c>
      <c r="BP39" s="29">
        <v>7</v>
      </c>
      <c r="BQ39" s="29">
        <v>10</v>
      </c>
      <c r="BR39" s="29">
        <v>11</v>
      </c>
      <c r="BS39" s="29">
        <v>1</v>
      </c>
      <c r="BT39" s="29">
        <v>21</v>
      </c>
      <c r="BU39" s="29">
        <v>14</v>
      </c>
      <c r="BV39" s="30">
        <v>1</v>
      </c>
      <c r="BW39" s="29"/>
      <c r="BX39" s="29"/>
      <c r="BY39" s="29"/>
      <c r="BZ39" s="29"/>
      <c r="CA39" s="29"/>
      <c r="CB39" s="29"/>
      <c r="CC39" s="29"/>
      <c r="CD39" s="29"/>
      <c r="CE39" s="29"/>
      <c r="CF39" s="29">
        <v>10</v>
      </c>
      <c r="CG39" s="29">
        <v>15</v>
      </c>
      <c r="CH39" s="29"/>
      <c r="CI39" s="29"/>
      <c r="CJ39" s="29"/>
      <c r="CK39" s="29"/>
      <c r="CL39" s="29">
        <v>22</v>
      </c>
      <c r="CM39" s="29">
        <v>10</v>
      </c>
      <c r="CN39" s="29"/>
      <c r="CO39" s="29">
        <v>1</v>
      </c>
      <c r="CP39" s="29">
        <v>6</v>
      </c>
      <c r="CQ39" s="29">
        <v>63</v>
      </c>
      <c r="CR39" s="29">
        <v>5</v>
      </c>
      <c r="CS39" s="30">
        <v>1</v>
      </c>
      <c r="CT39" s="29">
        <v>2</v>
      </c>
      <c r="CU39" s="29">
        <v>14</v>
      </c>
      <c r="CV39" s="29">
        <v>6</v>
      </c>
      <c r="CW39" s="29"/>
      <c r="CX39" s="29"/>
      <c r="CY39" s="29">
        <v>4</v>
      </c>
      <c r="CZ39" s="30">
        <v>1</v>
      </c>
      <c r="DA39" s="29">
        <v>4</v>
      </c>
      <c r="DB39" s="29">
        <v>9</v>
      </c>
      <c r="DC39" s="29">
        <v>18</v>
      </c>
      <c r="DD39" s="29">
        <v>20</v>
      </c>
      <c r="DE39" s="29"/>
      <c r="DF39" s="29"/>
      <c r="DG39" s="29"/>
      <c r="DH39" s="30"/>
      <c r="DI39" s="29"/>
      <c r="DJ39" s="41"/>
      <c r="DK39" s="1"/>
      <c r="DL39" s="1"/>
      <c r="DM39" s="1"/>
      <c r="DQ39" s="10"/>
      <c r="DR39" s="1"/>
      <c r="DT39" s="2" t="s">
        <v>47</v>
      </c>
      <c r="DU39" s="11">
        <f t="shared" si="12"/>
        <v>76</v>
      </c>
      <c r="DV39" s="2">
        <f t="shared" si="13"/>
        <v>14</v>
      </c>
      <c r="DW39" s="2">
        <f t="shared" si="14"/>
        <v>3</v>
      </c>
      <c r="DX39" s="2">
        <f t="shared" si="15"/>
        <v>4</v>
      </c>
      <c r="DY39" s="1">
        <f t="shared" si="16"/>
        <v>21</v>
      </c>
      <c r="DZ39" s="15">
        <f t="shared" si="17"/>
        <v>0.27631578947368424</v>
      </c>
    </row>
    <row r="40" spans="1:130" ht="13.8">
      <c r="A40" s="2" t="s">
        <v>48</v>
      </c>
      <c r="B40" s="44"/>
      <c r="C40" s="44"/>
      <c r="D40" s="44"/>
      <c r="E40" s="44"/>
      <c r="F40" s="20"/>
      <c r="G40" s="20">
        <v>14</v>
      </c>
      <c r="H40" s="20">
        <v>1</v>
      </c>
      <c r="I40" s="20">
        <v>17</v>
      </c>
      <c r="J40" s="20">
        <v>5</v>
      </c>
      <c r="K40" s="20">
        <v>20</v>
      </c>
      <c r="L40" s="20">
        <v>2</v>
      </c>
      <c r="M40" s="20">
        <v>75</v>
      </c>
      <c r="N40" s="20">
        <v>53</v>
      </c>
      <c r="O40" s="20"/>
      <c r="P40" s="20">
        <v>26</v>
      </c>
      <c r="Q40" s="20">
        <v>3</v>
      </c>
      <c r="R40" s="20">
        <v>6</v>
      </c>
      <c r="S40" s="20">
        <v>39</v>
      </c>
      <c r="T40" s="20">
        <v>6</v>
      </c>
      <c r="U40" s="20">
        <v>11</v>
      </c>
      <c r="V40" s="20">
        <v>45</v>
      </c>
      <c r="W40" s="20">
        <v>7</v>
      </c>
      <c r="X40" s="26">
        <v>7</v>
      </c>
      <c r="Y40" s="26">
        <v>2</v>
      </c>
      <c r="Z40" s="26">
        <v>11</v>
      </c>
      <c r="AA40" s="20">
        <v>43</v>
      </c>
      <c r="AB40" s="20"/>
      <c r="AC40" s="26"/>
      <c r="AD40" s="20">
        <v>13</v>
      </c>
      <c r="AE40" s="20">
        <v>80</v>
      </c>
      <c r="AF40" s="20">
        <v>113</v>
      </c>
      <c r="AG40" s="20">
        <v>1</v>
      </c>
      <c r="AH40" s="20">
        <v>4</v>
      </c>
      <c r="AI40" s="20">
        <v>33</v>
      </c>
      <c r="AJ40" s="20">
        <v>9</v>
      </c>
      <c r="AK40" s="20"/>
      <c r="AL40" s="20">
        <v>26</v>
      </c>
      <c r="AM40" s="27">
        <v>73</v>
      </c>
      <c r="AN40" s="39">
        <v>39</v>
      </c>
      <c r="AO40" s="20">
        <v>8</v>
      </c>
      <c r="AP40" s="20">
        <v>25</v>
      </c>
      <c r="AQ40" s="20">
        <v>15</v>
      </c>
      <c r="AR40" s="20">
        <v>1</v>
      </c>
      <c r="AS40" s="20"/>
      <c r="AT40" s="20"/>
      <c r="AU40" s="20"/>
      <c r="AV40" s="20"/>
      <c r="AW40" s="20"/>
      <c r="AX40" s="20"/>
      <c r="AY40" s="20">
        <v>10</v>
      </c>
      <c r="AZ40" s="20">
        <v>8</v>
      </c>
      <c r="BA40" s="20">
        <v>1</v>
      </c>
      <c r="BB40" s="20">
        <v>23</v>
      </c>
      <c r="BC40" s="37">
        <v>42</v>
      </c>
      <c r="BD40" s="20">
        <v>71</v>
      </c>
      <c r="BE40" s="20">
        <v>2</v>
      </c>
      <c r="BF40" s="30">
        <v>1</v>
      </c>
      <c r="BG40" s="20">
        <v>2</v>
      </c>
      <c r="BH40" s="20">
        <v>14</v>
      </c>
      <c r="BI40" s="20">
        <v>1</v>
      </c>
      <c r="BJ40" s="20">
        <v>4</v>
      </c>
      <c r="BK40" s="29">
        <v>52</v>
      </c>
      <c r="BL40" s="30">
        <v>4</v>
      </c>
      <c r="BM40" s="48">
        <v>25</v>
      </c>
      <c r="BN40" s="29">
        <v>2</v>
      </c>
      <c r="BO40" s="29">
        <v>8</v>
      </c>
      <c r="BP40" s="29">
        <v>28</v>
      </c>
      <c r="BQ40" s="29">
        <v>26</v>
      </c>
      <c r="BR40" s="29">
        <v>7</v>
      </c>
      <c r="BS40" s="29">
        <v>19</v>
      </c>
      <c r="BT40" s="29">
        <v>1</v>
      </c>
      <c r="BU40" s="29">
        <v>19</v>
      </c>
      <c r="BV40" s="29">
        <v>58</v>
      </c>
      <c r="BW40" s="29"/>
      <c r="BX40" s="29"/>
      <c r="BY40" s="29"/>
      <c r="BZ40" s="29"/>
      <c r="CA40" s="29"/>
      <c r="CB40" s="29"/>
      <c r="CC40" s="29"/>
      <c r="CD40" s="29"/>
      <c r="CE40" s="29"/>
      <c r="CF40" s="29">
        <v>2</v>
      </c>
      <c r="CG40" s="29">
        <v>2</v>
      </c>
      <c r="CH40" s="29"/>
      <c r="CI40" s="29"/>
      <c r="CJ40" s="29"/>
      <c r="CK40" s="29"/>
      <c r="CL40" s="29">
        <v>41</v>
      </c>
      <c r="CM40" s="29">
        <v>2</v>
      </c>
      <c r="CN40" s="29"/>
      <c r="CO40" s="29">
        <v>19</v>
      </c>
      <c r="CP40" s="30">
        <v>8</v>
      </c>
      <c r="CQ40" s="29">
        <v>41</v>
      </c>
      <c r="CR40" s="29">
        <v>31</v>
      </c>
      <c r="CS40" s="30">
        <v>33</v>
      </c>
      <c r="CT40" s="29">
        <v>3</v>
      </c>
      <c r="CU40" s="29">
        <v>10</v>
      </c>
      <c r="CV40" s="29">
        <v>45</v>
      </c>
      <c r="CW40" s="29"/>
      <c r="CX40" s="29"/>
      <c r="CY40" s="29">
        <v>3</v>
      </c>
      <c r="CZ40" s="30">
        <v>2</v>
      </c>
      <c r="DA40" s="29">
        <v>30</v>
      </c>
      <c r="DB40" s="29">
        <v>16</v>
      </c>
      <c r="DC40" s="29">
        <v>4</v>
      </c>
      <c r="DD40" s="29">
        <v>4</v>
      </c>
      <c r="DE40" s="29"/>
      <c r="DF40" s="29"/>
      <c r="DG40" s="29"/>
      <c r="DH40" s="30"/>
      <c r="DI40" s="29"/>
      <c r="DJ40" s="41"/>
      <c r="DK40" s="1"/>
      <c r="DL40" s="1"/>
      <c r="DM40" s="1"/>
      <c r="DQ40" s="10"/>
      <c r="DR40" s="1"/>
      <c r="DT40" s="2" t="s">
        <v>48</v>
      </c>
      <c r="DU40" s="11">
        <f t="shared" si="12"/>
        <v>76</v>
      </c>
      <c r="DV40" s="2">
        <f t="shared" si="13"/>
        <v>9</v>
      </c>
      <c r="DW40" s="2">
        <f t="shared" si="14"/>
        <v>3</v>
      </c>
      <c r="DX40" s="2">
        <f t="shared" si="15"/>
        <v>5</v>
      </c>
      <c r="DY40" s="1">
        <f t="shared" si="16"/>
        <v>17</v>
      </c>
      <c r="DZ40" s="15">
        <f t="shared" si="17"/>
        <v>0.22368421052631579</v>
      </c>
    </row>
    <row r="41" spans="1:130" ht="13.8">
      <c r="A41" s="2" t="s">
        <v>49</v>
      </c>
      <c r="B41" s="44"/>
      <c r="C41" s="44"/>
      <c r="D41" s="44"/>
      <c r="E41" s="44"/>
      <c r="F41" s="20"/>
      <c r="G41" s="20">
        <v>1</v>
      </c>
      <c r="H41" s="20">
        <v>1</v>
      </c>
      <c r="I41" s="20">
        <v>41</v>
      </c>
      <c r="J41" s="20">
        <v>2</v>
      </c>
      <c r="K41" s="20">
        <v>11</v>
      </c>
      <c r="L41" s="20">
        <v>2</v>
      </c>
      <c r="M41" s="20">
        <v>7</v>
      </c>
      <c r="N41" s="20">
        <v>30</v>
      </c>
      <c r="O41" s="20"/>
      <c r="P41" s="20">
        <v>75</v>
      </c>
      <c r="Q41" s="20">
        <v>84</v>
      </c>
      <c r="R41" s="20">
        <v>6</v>
      </c>
      <c r="S41" s="20">
        <v>9</v>
      </c>
      <c r="T41" s="20">
        <v>2</v>
      </c>
      <c r="U41" s="20">
        <v>1</v>
      </c>
      <c r="V41" s="20">
        <v>30</v>
      </c>
      <c r="W41" s="20">
        <v>23</v>
      </c>
      <c r="X41" s="25">
        <v>12</v>
      </c>
      <c r="Y41" s="20">
        <v>3</v>
      </c>
      <c r="Z41" s="26">
        <v>37</v>
      </c>
      <c r="AA41" s="20">
        <v>16</v>
      </c>
      <c r="AB41" s="20"/>
      <c r="AC41" s="26"/>
      <c r="AD41" s="20">
        <v>45</v>
      </c>
      <c r="AE41" s="20">
        <v>31</v>
      </c>
      <c r="AF41" s="20">
        <v>16</v>
      </c>
      <c r="AG41" s="20">
        <v>89</v>
      </c>
      <c r="AH41" s="20">
        <v>42</v>
      </c>
      <c r="AI41" s="20">
        <v>30</v>
      </c>
      <c r="AJ41" s="20">
        <v>1</v>
      </c>
      <c r="AK41" s="20"/>
      <c r="AL41" s="20">
        <v>11</v>
      </c>
      <c r="AM41" s="27">
        <v>64</v>
      </c>
      <c r="AN41" s="27">
        <v>40</v>
      </c>
      <c r="AO41" s="20">
        <v>8</v>
      </c>
      <c r="AP41" s="20">
        <v>25</v>
      </c>
      <c r="AQ41" s="20">
        <v>18</v>
      </c>
      <c r="AR41" s="20">
        <v>6</v>
      </c>
      <c r="AS41" s="20"/>
      <c r="AT41" s="20"/>
      <c r="AU41" s="20"/>
      <c r="AV41" s="20"/>
      <c r="AW41" s="20"/>
      <c r="AX41" s="20"/>
      <c r="AY41" s="20">
        <v>6</v>
      </c>
      <c r="AZ41" s="20">
        <v>4</v>
      </c>
      <c r="BA41" s="20">
        <v>1</v>
      </c>
      <c r="BB41" s="20">
        <v>2</v>
      </c>
      <c r="BC41" s="27">
        <v>17</v>
      </c>
      <c r="BD41" s="25">
        <v>1</v>
      </c>
      <c r="BE41" s="20">
        <v>4</v>
      </c>
      <c r="BF41" s="30">
        <v>3</v>
      </c>
      <c r="BG41" s="20">
        <v>4</v>
      </c>
      <c r="BH41" s="20">
        <v>6</v>
      </c>
      <c r="BI41" s="25">
        <v>11</v>
      </c>
      <c r="BJ41" s="20">
        <v>1</v>
      </c>
      <c r="BK41" s="29">
        <v>4</v>
      </c>
      <c r="BL41" s="29">
        <v>27</v>
      </c>
      <c r="BM41" s="48">
        <v>35</v>
      </c>
      <c r="BN41" s="29">
        <v>1</v>
      </c>
      <c r="BO41" s="29">
        <v>14</v>
      </c>
      <c r="BP41" s="29">
        <v>32</v>
      </c>
      <c r="BQ41" s="25">
        <v>1</v>
      </c>
      <c r="BR41" s="29">
        <v>17</v>
      </c>
      <c r="BS41" s="29">
        <v>22</v>
      </c>
      <c r="BT41" s="30">
        <v>19</v>
      </c>
      <c r="BU41" s="30">
        <v>10</v>
      </c>
      <c r="BV41" s="29">
        <v>8</v>
      </c>
      <c r="BW41" s="30"/>
      <c r="BX41" s="29"/>
      <c r="BY41" s="29"/>
      <c r="BZ41" s="29"/>
      <c r="CA41" s="29"/>
      <c r="CB41" s="29"/>
      <c r="CC41" s="29"/>
      <c r="CD41" s="29"/>
      <c r="CE41" s="29"/>
      <c r="CF41" s="29">
        <v>13</v>
      </c>
      <c r="CG41" s="29">
        <v>19</v>
      </c>
      <c r="CH41" s="29"/>
      <c r="CI41" s="29"/>
      <c r="CJ41" s="29"/>
      <c r="CK41" s="29"/>
      <c r="CL41" s="29">
        <v>6</v>
      </c>
      <c r="CM41" s="30">
        <v>8</v>
      </c>
      <c r="CN41" s="29"/>
      <c r="CO41" s="30">
        <v>6</v>
      </c>
      <c r="CP41" s="29">
        <v>14</v>
      </c>
      <c r="CQ41" s="29">
        <v>35</v>
      </c>
      <c r="CR41" s="29">
        <v>1</v>
      </c>
      <c r="CS41" s="29">
        <v>6</v>
      </c>
      <c r="CT41" s="29">
        <v>64</v>
      </c>
      <c r="CU41" s="29">
        <v>3</v>
      </c>
      <c r="CV41" s="29">
        <v>11</v>
      </c>
      <c r="CW41" s="29"/>
      <c r="CX41" s="29"/>
      <c r="CY41" s="29">
        <v>2</v>
      </c>
      <c r="CZ41" s="29">
        <v>1</v>
      </c>
      <c r="DA41" s="30">
        <v>62</v>
      </c>
      <c r="DB41" s="30">
        <v>4</v>
      </c>
      <c r="DC41" s="30">
        <v>22</v>
      </c>
      <c r="DD41" s="30">
        <v>1</v>
      </c>
      <c r="DE41" s="30"/>
      <c r="DF41" s="30"/>
      <c r="DG41" s="30"/>
      <c r="DH41" s="29"/>
      <c r="DI41" s="29"/>
      <c r="DJ41" s="41"/>
      <c r="DK41" s="1"/>
      <c r="DL41" s="1"/>
      <c r="DM41" s="1"/>
      <c r="DQ41" s="10"/>
      <c r="DR41" s="1"/>
      <c r="DT41" s="2" t="s">
        <v>49</v>
      </c>
      <c r="DU41" s="11">
        <f t="shared" si="12"/>
        <v>76</v>
      </c>
      <c r="DV41" s="2">
        <f t="shared" si="13"/>
        <v>5</v>
      </c>
      <c r="DW41" s="2">
        <f t="shared" si="14"/>
        <v>3</v>
      </c>
      <c r="DX41" s="2">
        <f t="shared" si="15"/>
        <v>5</v>
      </c>
      <c r="DY41" s="1">
        <f>SUM(DV41:DX41)</f>
        <v>13</v>
      </c>
      <c r="DZ41" s="15">
        <f t="shared" si="17"/>
        <v>0.17105263157894737</v>
      </c>
    </row>
    <row r="42" spans="1:130">
      <c r="G42" s="5"/>
      <c r="H42" s="5"/>
      <c r="I42" s="5"/>
      <c r="J42" s="5"/>
      <c r="K42" s="5"/>
      <c r="X42" s="23"/>
      <c r="BF42" s="12"/>
      <c r="DJ42" s="2"/>
      <c r="DL42" s="14"/>
      <c r="DM42" s="15"/>
      <c r="DN42" s="1"/>
      <c r="DQ42" s="1"/>
      <c r="DR42" s="1"/>
      <c r="DV42" s="1"/>
      <c r="DW42" s="1"/>
    </row>
    <row r="43" spans="1:130">
      <c r="DJ43" s="2"/>
      <c r="DL43" s="14"/>
      <c r="DM43" s="15"/>
      <c r="DN43" s="1"/>
      <c r="DQ43" s="1"/>
      <c r="DR43" s="1"/>
      <c r="DT43" s="1"/>
      <c r="DU43" s="1"/>
      <c r="DV43" s="17">
        <v>2</v>
      </c>
      <c r="DW43" s="17">
        <v>3</v>
      </c>
      <c r="DX43" s="17">
        <v>4</v>
      </c>
    </row>
    <row r="44" spans="1:130">
      <c r="DJ44" s="2"/>
      <c r="DL44" s="1"/>
      <c r="DM44" s="1"/>
      <c r="DN44" s="1"/>
      <c r="DQ44" s="1"/>
      <c r="DR44" s="1"/>
      <c r="DT44" s="2" t="s">
        <v>39</v>
      </c>
      <c r="DU44" s="11">
        <f t="shared" ref="DU44:DY55" si="18">DU4+DU17+DU30</f>
        <v>288</v>
      </c>
      <c r="DV44" s="11">
        <f t="shared" si="18"/>
        <v>36</v>
      </c>
      <c r="DW44" s="11">
        <f t="shared" si="18"/>
        <v>22</v>
      </c>
      <c r="DX44" s="11">
        <f t="shared" si="18"/>
        <v>23</v>
      </c>
      <c r="DY44" s="18">
        <f t="shared" si="18"/>
        <v>81</v>
      </c>
      <c r="DZ44" s="15">
        <f>DY44/DU44</f>
        <v>0.28125</v>
      </c>
    </row>
    <row r="45" spans="1:130">
      <c r="DK45" s="1"/>
      <c r="DL45" s="1"/>
      <c r="DM45" s="1"/>
      <c r="DN45" s="1"/>
      <c r="DQ45" s="1"/>
      <c r="DR45" s="1"/>
      <c r="DT45" s="2" t="s">
        <v>40</v>
      </c>
      <c r="DU45" s="11">
        <f t="shared" si="18"/>
        <v>288</v>
      </c>
      <c r="DV45" s="11">
        <f t="shared" si="18"/>
        <v>25</v>
      </c>
      <c r="DW45" s="11">
        <f t="shared" si="18"/>
        <v>36</v>
      </c>
      <c r="DX45" s="11">
        <f t="shared" si="18"/>
        <v>17</v>
      </c>
      <c r="DY45" s="18">
        <f t="shared" si="18"/>
        <v>78</v>
      </c>
      <c r="DZ45" s="15">
        <f t="shared" ref="DZ45:DZ55" si="19">DY45/DU45</f>
        <v>0.27083333333333331</v>
      </c>
    </row>
    <row r="46" spans="1:130">
      <c r="E46" s="10"/>
      <c r="N46" s="10"/>
      <c r="X46" s="10"/>
      <c r="AG46" s="10"/>
      <c r="AP46" s="10"/>
      <c r="AY46" s="10"/>
      <c r="BF46" s="2"/>
      <c r="BG46" s="10"/>
      <c r="BN46" s="2"/>
      <c r="BO46" s="2"/>
      <c r="BP46" s="10"/>
      <c r="BQ46" s="2"/>
      <c r="BW46" s="2"/>
      <c r="BX46" s="2"/>
      <c r="BY46" s="10"/>
      <c r="BZ46" s="2"/>
      <c r="CG46" s="2"/>
      <c r="CH46" s="2"/>
      <c r="CI46" s="10"/>
      <c r="CJ46" s="2"/>
      <c r="CP46" s="2"/>
      <c r="CQ46" s="2"/>
      <c r="CR46" s="10"/>
      <c r="CS46" s="2"/>
      <c r="CZ46" s="2"/>
      <c r="DA46" s="2"/>
      <c r="DB46" s="10"/>
      <c r="DC46" s="2"/>
      <c r="DQ46" s="10"/>
      <c r="DT46" s="2" t="s">
        <v>41</v>
      </c>
      <c r="DU46" s="11">
        <f t="shared" si="18"/>
        <v>288</v>
      </c>
      <c r="DV46" s="11">
        <f t="shared" si="18"/>
        <v>27</v>
      </c>
      <c r="DW46" s="11">
        <f t="shared" si="18"/>
        <v>16</v>
      </c>
      <c r="DX46" s="11">
        <f t="shared" si="18"/>
        <v>16</v>
      </c>
      <c r="DY46" s="18">
        <f t="shared" si="18"/>
        <v>59</v>
      </c>
      <c r="DZ46" s="15">
        <f t="shared" si="19"/>
        <v>0.2048611111111111</v>
      </c>
    </row>
    <row r="47" spans="1:130">
      <c r="BF47" s="2"/>
      <c r="BN47" s="2"/>
      <c r="BO47" s="2"/>
      <c r="BP47" s="2"/>
      <c r="BQ47" s="2"/>
      <c r="BW47" s="2"/>
      <c r="BX47" s="2"/>
      <c r="BY47" s="2"/>
      <c r="BZ47" s="2"/>
      <c r="CG47" s="2"/>
      <c r="CH47" s="2"/>
      <c r="CI47" s="2"/>
      <c r="CJ47" s="2"/>
      <c r="CP47" s="2"/>
      <c r="CQ47" s="2"/>
      <c r="CR47" s="2"/>
      <c r="CS47" s="2"/>
      <c r="CZ47" s="2"/>
      <c r="DA47" s="2"/>
      <c r="DB47" s="2"/>
      <c r="DC47" s="2"/>
      <c r="DQ47" s="10"/>
      <c r="DT47" s="2" t="s">
        <v>50</v>
      </c>
      <c r="DU47" s="11">
        <f t="shared" si="18"/>
        <v>288</v>
      </c>
      <c r="DV47" s="11">
        <f t="shared" si="18"/>
        <v>30</v>
      </c>
      <c r="DW47" s="11">
        <f t="shared" si="18"/>
        <v>23</v>
      </c>
      <c r="DX47" s="11">
        <f t="shared" si="18"/>
        <v>17</v>
      </c>
      <c r="DY47" s="18">
        <f t="shared" si="18"/>
        <v>70</v>
      </c>
      <c r="DZ47" s="15">
        <f t="shared" si="19"/>
        <v>0.24305555555555555</v>
      </c>
    </row>
    <row r="48" spans="1:130">
      <c r="BF48" s="2"/>
      <c r="BN48" s="2"/>
      <c r="BO48" s="2"/>
      <c r="BP48" s="2"/>
      <c r="BQ48" s="2"/>
      <c r="BW48" s="2"/>
      <c r="BX48" s="2"/>
      <c r="BY48" s="2"/>
      <c r="BZ48" s="2"/>
      <c r="CG48" s="2"/>
      <c r="CH48" s="2"/>
      <c r="CI48" s="2"/>
      <c r="CJ48" s="2"/>
      <c r="CP48" s="2"/>
      <c r="CQ48" s="2"/>
      <c r="CR48" s="2"/>
      <c r="CS48" s="2"/>
      <c r="CZ48" s="2"/>
      <c r="DA48" s="2"/>
      <c r="DB48" s="2"/>
      <c r="DC48" s="2"/>
      <c r="DJ48" s="2"/>
      <c r="DK48" s="19"/>
      <c r="DQ48" s="10"/>
      <c r="DT48" s="2" t="s">
        <v>42</v>
      </c>
      <c r="DU48" s="11">
        <f t="shared" si="18"/>
        <v>288</v>
      </c>
      <c r="DV48" s="11">
        <f t="shared" si="18"/>
        <v>37</v>
      </c>
      <c r="DW48" s="11">
        <f t="shared" si="18"/>
        <v>25</v>
      </c>
      <c r="DX48" s="11">
        <f t="shared" si="18"/>
        <v>15</v>
      </c>
      <c r="DY48" s="18">
        <f t="shared" si="18"/>
        <v>77</v>
      </c>
      <c r="DZ48" s="15">
        <f t="shared" si="19"/>
        <v>0.2673611111111111</v>
      </c>
    </row>
    <row r="49" spans="5:130" s="1" customForma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8"/>
      <c r="BL49" s="8"/>
      <c r="BM49" s="8"/>
      <c r="BN49" s="2"/>
      <c r="BO49" s="2"/>
      <c r="BP49" s="2"/>
      <c r="BQ49" s="2"/>
      <c r="BR49" s="8"/>
      <c r="BS49" s="8"/>
      <c r="BT49" s="8"/>
      <c r="BU49" s="8"/>
      <c r="BV49" s="8"/>
      <c r="BW49" s="2"/>
      <c r="BX49" s="2"/>
      <c r="BY49" s="2"/>
      <c r="BZ49" s="2"/>
      <c r="CA49" s="8"/>
      <c r="CB49" s="8"/>
      <c r="CC49" s="8"/>
      <c r="CD49" s="8"/>
      <c r="CE49" s="8"/>
      <c r="CF49" s="8"/>
      <c r="CG49" s="2"/>
      <c r="CH49" s="2"/>
      <c r="CI49" s="2"/>
      <c r="CJ49" s="2"/>
      <c r="CK49" s="8"/>
      <c r="CL49" s="8"/>
      <c r="CM49" s="8"/>
      <c r="CN49" s="8"/>
      <c r="CO49" s="8"/>
      <c r="CP49" s="2"/>
      <c r="CQ49" s="2"/>
      <c r="CR49" s="2"/>
      <c r="CS49" s="2"/>
      <c r="CT49" s="8"/>
      <c r="CU49" s="8"/>
      <c r="CV49" s="8"/>
      <c r="CW49" s="8"/>
      <c r="CX49" s="8"/>
      <c r="CY49" s="8"/>
      <c r="CZ49" s="2"/>
      <c r="DA49" s="2"/>
      <c r="DB49" s="2"/>
      <c r="DC49" s="2"/>
      <c r="DD49" s="8"/>
      <c r="DE49" s="8"/>
      <c r="DF49" s="8"/>
      <c r="DG49" s="8"/>
      <c r="DH49" s="8"/>
      <c r="DI49" s="8"/>
      <c r="DJ49" s="20"/>
      <c r="DK49" s="19"/>
      <c r="DL49" s="2"/>
      <c r="DM49" s="2"/>
      <c r="DN49" s="2"/>
      <c r="DO49" s="2"/>
      <c r="DP49" s="2"/>
      <c r="DQ49" s="2"/>
      <c r="DR49" s="2"/>
      <c r="DT49" s="2" t="s">
        <v>43</v>
      </c>
      <c r="DU49" s="11">
        <f t="shared" si="18"/>
        <v>288</v>
      </c>
      <c r="DV49" s="11">
        <f t="shared" si="18"/>
        <v>28</v>
      </c>
      <c r="DW49" s="11">
        <f t="shared" si="18"/>
        <v>24</v>
      </c>
      <c r="DX49" s="11">
        <f t="shared" si="18"/>
        <v>20</v>
      </c>
      <c r="DY49" s="18">
        <f t="shared" si="18"/>
        <v>72</v>
      </c>
      <c r="DZ49" s="15">
        <f t="shared" si="19"/>
        <v>0.25</v>
      </c>
    </row>
    <row r="50" spans="5:130" s="1" customFormat="1">
      <c r="E50" s="10"/>
      <c r="F50" s="2"/>
      <c r="G50" s="2"/>
      <c r="H50" s="2"/>
      <c r="I50" s="2"/>
      <c r="J50" s="2"/>
      <c r="K50" s="2"/>
      <c r="L50" s="2"/>
      <c r="M50" s="2"/>
      <c r="N50" s="10"/>
      <c r="O50" s="2"/>
      <c r="P50" s="2"/>
      <c r="Q50" s="2"/>
      <c r="R50" s="2"/>
      <c r="S50" s="2"/>
      <c r="T50" s="2"/>
      <c r="U50" s="2"/>
      <c r="V50" s="2"/>
      <c r="W50" s="2"/>
      <c r="X50" s="10"/>
      <c r="Y50" s="2"/>
      <c r="Z50" s="2"/>
      <c r="AA50" s="2"/>
      <c r="AB50" s="2"/>
      <c r="AC50" s="2"/>
      <c r="AD50" s="2"/>
      <c r="AE50" s="2"/>
      <c r="AF50" s="2"/>
      <c r="AG50" s="10"/>
      <c r="AH50" s="2"/>
      <c r="AI50" s="2"/>
      <c r="AJ50" s="2"/>
      <c r="AK50" s="2"/>
      <c r="AL50" s="2"/>
      <c r="AM50" s="2"/>
      <c r="AN50" s="2"/>
      <c r="AO50" s="2"/>
      <c r="AP50" s="10"/>
      <c r="AQ50" s="2"/>
      <c r="AR50" s="2"/>
      <c r="AS50" s="2"/>
      <c r="AT50" s="2"/>
      <c r="AU50" s="2"/>
      <c r="AV50" s="2"/>
      <c r="AW50" s="2"/>
      <c r="AX50" s="2"/>
      <c r="AY50" s="10"/>
      <c r="AZ50" s="2"/>
      <c r="BA50" s="2"/>
      <c r="BB50" s="2"/>
      <c r="BC50" s="2"/>
      <c r="BD50" s="2"/>
      <c r="BE50" s="2"/>
      <c r="BF50" s="2"/>
      <c r="BG50" s="10"/>
      <c r="BH50" s="2"/>
      <c r="BI50" s="2"/>
      <c r="BJ50" s="2"/>
      <c r="BK50" s="8"/>
      <c r="BL50" s="8"/>
      <c r="BM50" s="8"/>
      <c r="BN50" s="2"/>
      <c r="BO50" s="2"/>
      <c r="BP50" s="10"/>
      <c r="BQ50" s="2"/>
      <c r="BR50" s="8"/>
      <c r="BS50" s="8"/>
      <c r="BT50" s="8"/>
      <c r="BU50" s="8"/>
      <c r="BV50" s="8"/>
      <c r="BW50" s="2"/>
      <c r="BX50" s="2"/>
      <c r="BY50" s="10"/>
      <c r="BZ50" s="2"/>
      <c r="CA50" s="8"/>
      <c r="CB50" s="8"/>
      <c r="CC50" s="8"/>
      <c r="CD50" s="8"/>
      <c r="CE50" s="8"/>
      <c r="CF50" s="8"/>
      <c r="CG50" s="2"/>
      <c r="CH50" s="2"/>
      <c r="CI50" s="10"/>
      <c r="CJ50" s="2"/>
      <c r="CK50" s="8"/>
      <c r="CL50" s="8"/>
      <c r="CM50" s="8"/>
      <c r="CN50" s="8"/>
      <c r="CO50" s="8"/>
      <c r="CP50" s="2"/>
      <c r="CQ50" s="2"/>
      <c r="CR50" s="10"/>
      <c r="CS50" s="2"/>
      <c r="CT50" s="8"/>
      <c r="CU50" s="8"/>
      <c r="CV50" s="8"/>
      <c r="CW50" s="8"/>
      <c r="CX50" s="8"/>
      <c r="CY50" s="8"/>
      <c r="CZ50" s="2"/>
      <c r="DA50" s="2"/>
      <c r="DB50" s="10"/>
      <c r="DC50" s="2"/>
      <c r="DD50" s="8"/>
      <c r="DE50" s="8"/>
      <c r="DF50" s="8"/>
      <c r="DG50" s="8"/>
      <c r="DH50" s="8"/>
      <c r="DI50" s="8"/>
      <c r="DJ50" s="20"/>
      <c r="DK50" s="19"/>
      <c r="DL50" s="2"/>
      <c r="DM50" s="2"/>
      <c r="DN50" s="2"/>
      <c r="DO50" s="2"/>
      <c r="DP50" s="2"/>
      <c r="DQ50" s="10"/>
      <c r="DR50" s="2"/>
      <c r="DT50" s="2" t="s">
        <v>44</v>
      </c>
      <c r="DU50" s="11">
        <f t="shared" si="18"/>
        <v>288</v>
      </c>
      <c r="DV50" s="11">
        <f t="shared" si="18"/>
        <v>32</v>
      </c>
      <c r="DW50" s="11">
        <f t="shared" si="18"/>
        <v>21</v>
      </c>
      <c r="DX50" s="11">
        <f t="shared" si="18"/>
        <v>16</v>
      </c>
      <c r="DY50" s="18">
        <f t="shared" si="18"/>
        <v>69</v>
      </c>
      <c r="DZ50" s="15">
        <f t="shared" si="19"/>
        <v>0.23958333333333334</v>
      </c>
    </row>
    <row r="51" spans="5:130" s="1" customForma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8"/>
      <c r="BL51" s="8"/>
      <c r="BM51" s="8"/>
      <c r="BN51" s="2"/>
      <c r="BO51" s="2"/>
      <c r="BP51" s="2"/>
      <c r="BQ51" s="2"/>
      <c r="BR51" s="8"/>
      <c r="BS51" s="8"/>
      <c r="BT51" s="8"/>
      <c r="BU51" s="8"/>
      <c r="BV51" s="8"/>
      <c r="BW51" s="2"/>
      <c r="BX51" s="2"/>
      <c r="BY51" s="2"/>
      <c r="BZ51" s="2"/>
      <c r="CA51" s="8"/>
      <c r="CB51" s="8"/>
      <c r="CC51" s="8"/>
      <c r="CD51" s="8"/>
      <c r="CE51" s="8"/>
      <c r="CF51" s="8"/>
      <c r="CG51" s="2"/>
      <c r="CH51" s="2"/>
      <c r="CI51" s="2"/>
      <c r="CJ51" s="2"/>
      <c r="CK51" s="8"/>
      <c r="CL51" s="8"/>
      <c r="CM51" s="8"/>
      <c r="CN51" s="8"/>
      <c r="CO51" s="8"/>
      <c r="CP51" s="2"/>
      <c r="CQ51" s="2"/>
      <c r="CR51" s="2"/>
      <c r="CS51" s="2"/>
      <c r="CT51" s="8"/>
      <c r="CU51" s="8"/>
      <c r="CV51" s="8"/>
      <c r="CW51" s="8"/>
      <c r="CX51" s="8"/>
      <c r="CY51" s="8"/>
      <c r="CZ51" s="2"/>
      <c r="DA51" s="2"/>
      <c r="DB51" s="2"/>
      <c r="DC51" s="2"/>
      <c r="DD51" s="8"/>
      <c r="DE51" s="8"/>
      <c r="DF51" s="8"/>
      <c r="DG51" s="8"/>
      <c r="DH51" s="8"/>
      <c r="DI51" s="8"/>
      <c r="DJ51" s="20"/>
      <c r="DK51" s="19"/>
      <c r="DL51" s="2"/>
      <c r="DM51" s="2"/>
      <c r="DN51" s="2"/>
      <c r="DO51" s="2"/>
      <c r="DP51" s="2"/>
      <c r="DQ51" s="2"/>
      <c r="DR51" s="2"/>
      <c r="DT51" s="2" t="s">
        <v>45</v>
      </c>
      <c r="DU51" s="11">
        <f t="shared" si="18"/>
        <v>288</v>
      </c>
      <c r="DV51" s="11">
        <f t="shared" si="18"/>
        <v>31</v>
      </c>
      <c r="DW51" s="11">
        <f t="shared" si="18"/>
        <v>27</v>
      </c>
      <c r="DX51" s="11">
        <f t="shared" si="18"/>
        <v>19</v>
      </c>
      <c r="DY51" s="18">
        <f t="shared" si="18"/>
        <v>77</v>
      </c>
      <c r="DZ51" s="15">
        <f t="shared" si="19"/>
        <v>0.2673611111111111</v>
      </c>
    </row>
    <row r="52" spans="5:130" s="1" customForma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8"/>
      <c r="BL52" s="8"/>
      <c r="BM52" s="8"/>
      <c r="BN52" s="2"/>
      <c r="BO52" s="2"/>
      <c r="BP52" s="2"/>
      <c r="BQ52" s="2"/>
      <c r="BR52" s="8"/>
      <c r="BS52" s="8"/>
      <c r="BT52" s="8"/>
      <c r="BU52" s="8"/>
      <c r="BV52" s="8"/>
      <c r="BW52" s="2"/>
      <c r="BX52" s="2"/>
      <c r="BY52" s="2"/>
      <c r="BZ52" s="2"/>
      <c r="CA52" s="8"/>
      <c r="CB52" s="8"/>
      <c r="CC52" s="8"/>
      <c r="CD52" s="8"/>
      <c r="CE52" s="8"/>
      <c r="CF52" s="8"/>
      <c r="CG52" s="2"/>
      <c r="CH52" s="2"/>
      <c r="CI52" s="2"/>
      <c r="CJ52" s="2"/>
      <c r="CK52" s="8"/>
      <c r="CL52" s="8"/>
      <c r="CM52" s="8"/>
      <c r="CN52" s="8"/>
      <c r="CO52" s="8"/>
      <c r="CP52" s="2"/>
      <c r="CQ52" s="2"/>
      <c r="CR52" s="2"/>
      <c r="CS52" s="2"/>
      <c r="CT52" s="8"/>
      <c r="CU52" s="8"/>
      <c r="CV52" s="8"/>
      <c r="CW52" s="8"/>
      <c r="CX52" s="8"/>
      <c r="CY52" s="8"/>
      <c r="CZ52" s="2"/>
      <c r="DA52" s="2"/>
      <c r="DB52" s="2"/>
      <c r="DC52" s="2"/>
      <c r="DD52" s="8"/>
      <c r="DE52" s="8"/>
      <c r="DF52" s="8"/>
      <c r="DG52" s="8"/>
      <c r="DH52" s="8"/>
      <c r="DI52" s="8"/>
      <c r="DJ52" s="20"/>
      <c r="DK52" s="19"/>
      <c r="DL52" s="2"/>
      <c r="DM52" s="2"/>
      <c r="DN52" s="2"/>
      <c r="DO52" s="2"/>
      <c r="DP52" s="2"/>
      <c r="DQ52" s="2"/>
      <c r="DR52" s="2"/>
      <c r="DT52" s="2" t="s">
        <v>46</v>
      </c>
      <c r="DU52" s="11">
        <f t="shared" si="18"/>
        <v>288</v>
      </c>
      <c r="DV52" s="11">
        <f t="shared" si="18"/>
        <v>34</v>
      </c>
      <c r="DW52" s="11">
        <f t="shared" si="18"/>
        <v>28</v>
      </c>
      <c r="DX52" s="11">
        <f t="shared" si="18"/>
        <v>21</v>
      </c>
      <c r="DY52" s="18">
        <f t="shared" si="18"/>
        <v>83</v>
      </c>
      <c r="DZ52" s="15">
        <f t="shared" si="19"/>
        <v>0.28819444444444442</v>
      </c>
    </row>
    <row r="53" spans="5:130" s="1" customFormat="1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8"/>
      <c r="BL53" s="8"/>
      <c r="BM53" s="8"/>
      <c r="BN53" s="2"/>
      <c r="BO53" s="2"/>
      <c r="BP53" s="2"/>
      <c r="BQ53" s="2"/>
      <c r="BR53" s="8"/>
      <c r="BS53" s="8"/>
      <c r="BT53" s="8"/>
      <c r="BU53" s="8"/>
      <c r="BV53" s="8"/>
      <c r="BW53" s="2"/>
      <c r="BX53" s="2"/>
      <c r="BY53" s="2"/>
      <c r="BZ53" s="2"/>
      <c r="CA53" s="8"/>
      <c r="CB53" s="8"/>
      <c r="CC53" s="8"/>
      <c r="CD53" s="8"/>
      <c r="CE53" s="8"/>
      <c r="CF53" s="8"/>
      <c r="CG53" s="2"/>
      <c r="CH53" s="2"/>
      <c r="CI53" s="2"/>
      <c r="CJ53" s="2"/>
      <c r="CK53" s="8"/>
      <c r="CL53" s="8"/>
      <c r="CM53" s="8"/>
      <c r="CN53" s="8"/>
      <c r="CO53" s="8"/>
      <c r="CP53" s="2"/>
      <c r="CQ53" s="2"/>
      <c r="CR53" s="2"/>
      <c r="CS53" s="2"/>
      <c r="CT53" s="8"/>
      <c r="CU53" s="8"/>
      <c r="CV53" s="8"/>
      <c r="CW53" s="8"/>
      <c r="CX53" s="8"/>
      <c r="CY53" s="8"/>
      <c r="CZ53" s="2"/>
      <c r="DA53" s="2"/>
      <c r="DB53" s="2"/>
      <c r="DC53" s="2"/>
      <c r="DD53" s="8"/>
      <c r="DE53" s="8"/>
      <c r="DF53" s="8"/>
      <c r="DG53" s="8"/>
      <c r="DH53" s="8"/>
      <c r="DI53" s="8"/>
      <c r="DJ53" s="20"/>
      <c r="DK53" s="19"/>
      <c r="DL53" s="2"/>
      <c r="DM53" s="2"/>
      <c r="DN53" s="2"/>
      <c r="DO53" s="2"/>
      <c r="DP53" s="2"/>
      <c r="DQ53" s="2"/>
      <c r="DR53" s="2"/>
      <c r="DT53" s="2" t="s">
        <v>47</v>
      </c>
      <c r="DU53" s="11">
        <f t="shared" si="18"/>
        <v>287</v>
      </c>
      <c r="DV53" s="11">
        <f t="shared" si="18"/>
        <v>30</v>
      </c>
      <c r="DW53" s="11">
        <f t="shared" si="18"/>
        <v>13</v>
      </c>
      <c r="DX53" s="11">
        <f t="shared" si="18"/>
        <v>12</v>
      </c>
      <c r="DY53" s="18">
        <f t="shared" si="18"/>
        <v>55</v>
      </c>
      <c r="DZ53" s="15">
        <f t="shared" si="19"/>
        <v>0.19163763066202091</v>
      </c>
    </row>
    <row r="54" spans="5:130" s="1" customFormat="1">
      <c r="E54" s="10"/>
      <c r="F54" s="2"/>
      <c r="G54" s="2"/>
      <c r="H54" s="2"/>
      <c r="I54" s="2"/>
      <c r="J54" s="2"/>
      <c r="K54" s="2"/>
      <c r="L54" s="2"/>
      <c r="M54" s="2"/>
      <c r="N54" s="10"/>
      <c r="O54" s="2"/>
      <c r="P54" s="2"/>
      <c r="Q54" s="2"/>
      <c r="R54" s="2"/>
      <c r="S54" s="2"/>
      <c r="T54" s="2"/>
      <c r="U54" s="2"/>
      <c r="V54" s="2"/>
      <c r="W54" s="2"/>
      <c r="X54" s="10"/>
      <c r="Y54" s="2"/>
      <c r="Z54" s="2"/>
      <c r="AA54" s="2"/>
      <c r="AB54" s="2"/>
      <c r="AC54" s="2"/>
      <c r="AD54" s="2"/>
      <c r="AE54" s="2"/>
      <c r="AF54" s="2"/>
      <c r="AG54" s="10"/>
      <c r="AH54" s="2"/>
      <c r="AI54" s="2"/>
      <c r="AJ54" s="2"/>
      <c r="AK54" s="2"/>
      <c r="AL54" s="2"/>
      <c r="AM54" s="2"/>
      <c r="AN54" s="2"/>
      <c r="AO54" s="2"/>
      <c r="AP54" s="10"/>
      <c r="AQ54" s="2"/>
      <c r="AR54" s="2"/>
      <c r="AS54" s="2"/>
      <c r="AT54" s="2"/>
      <c r="AU54" s="2"/>
      <c r="AV54" s="2"/>
      <c r="AW54" s="2"/>
      <c r="AX54" s="2"/>
      <c r="AY54" s="10"/>
      <c r="AZ54" s="2"/>
      <c r="BA54" s="2"/>
      <c r="BB54" s="2"/>
      <c r="BC54" s="2"/>
      <c r="BD54" s="2"/>
      <c r="BE54" s="2"/>
      <c r="BF54" s="2"/>
      <c r="BG54" s="10"/>
      <c r="BH54" s="2"/>
      <c r="BI54" s="2"/>
      <c r="BJ54" s="2"/>
      <c r="BK54" s="8"/>
      <c r="BL54" s="8"/>
      <c r="BM54" s="8"/>
      <c r="BN54" s="2"/>
      <c r="BO54" s="2"/>
      <c r="BP54" s="10"/>
      <c r="BQ54" s="2"/>
      <c r="BR54" s="8"/>
      <c r="BS54" s="8"/>
      <c r="BT54" s="8"/>
      <c r="BU54" s="8"/>
      <c r="BV54" s="8"/>
      <c r="BW54" s="2"/>
      <c r="BX54" s="2"/>
      <c r="BY54" s="10"/>
      <c r="BZ54" s="2"/>
      <c r="CA54" s="8"/>
      <c r="CB54" s="8"/>
      <c r="CC54" s="8"/>
      <c r="CD54" s="8"/>
      <c r="CE54" s="8"/>
      <c r="CF54" s="8"/>
      <c r="CG54" s="2"/>
      <c r="CH54" s="2"/>
      <c r="CI54" s="10"/>
      <c r="CJ54" s="2"/>
      <c r="CK54" s="8"/>
      <c r="CL54" s="8"/>
      <c r="CM54" s="8"/>
      <c r="CN54" s="8"/>
      <c r="CO54" s="8"/>
      <c r="CP54" s="2"/>
      <c r="CQ54" s="2"/>
      <c r="CR54" s="10"/>
      <c r="CS54" s="2"/>
      <c r="CT54" s="8"/>
      <c r="CU54" s="8"/>
      <c r="CV54" s="8"/>
      <c r="CW54" s="8"/>
      <c r="CX54" s="8"/>
      <c r="CY54" s="8"/>
      <c r="CZ54" s="2"/>
      <c r="DA54" s="2"/>
      <c r="DB54" s="10"/>
      <c r="DC54" s="2"/>
      <c r="DD54" s="8"/>
      <c r="DE54" s="8"/>
      <c r="DF54" s="8"/>
      <c r="DG54" s="8"/>
      <c r="DH54" s="8"/>
      <c r="DI54" s="8"/>
      <c r="DJ54" s="20"/>
      <c r="DK54" s="19"/>
      <c r="DL54" s="2"/>
      <c r="DM54" s="2"/>
      <c r="DN54" s="2"/>
      <c r="DO54" s="2"/>
      <c r="DP54" s="2"/>
      <c r="DQ54" s="2"/>
      <c r="DR54" s="2"/>
      <c r="DT54" s="2" t="s">
        <v>48</v>
      </c>
      <c r="DU54" s="11">
        <f t="shared" si="18"/>
        <v>287</v>
      </c>
      <c r="DV54" s="11">
        <f t="shared" si="18"/>
        <v>28</v>
      </c>
      <c r="DW54" s="11">
        <f t="shared" si="18"/>
        <v>21</v>
      </c>
      <c r="DX54" s="11">
        <f t="shared" si="18"/>
        <v>15</v>
      </c>
      <c r="DY54" s="18">
        <f t="shared" si="18"/>
        <v>64</v>
      </c>
      <c r="DZ54" s="15">
        <f t="shared" si="19"/>
        <v>0.22299651567944251</v>
      </c>
    </row>
    <row r="55" spans="5:130" s="1" customFormat="1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8"/>
      <c r="BL55" s="8"/>
      <c r="BM55" s="8"/>
      <c r="BN55" s="2"/>
      <c r="BO55" s="2"/>
      <c r="BP55" s="2"/>
      <c r="BQ55" s="2"/>
      <c r="BR55" s="8"/>
      <c r="BS55" s="8"/>
      <c r="BT55" s="8"/>
      <c r="BU55" s="8"/>
      <c r="BV55" s="8"/>
      <c r="BW55" s="2"/>
      <c r="BX55" s="2"/>
      <c r="BY55" s="2"/>
      <c r="BZ55" s="2"/>
      <c r="CA55" s="8"/>
      <c r="CB55" s="8"/>
      <c r="CC55" s="8"/>
      <c r="CD55" s="8"/>
      <c r="CE55" s="8"/>
      <c r="CF55" s="8"/>
      <c r="CG55" s="2"/>
      <c r="CH55" s="2"/>
      <c r="CI55" s="2"/>
      <c r="CJ55" s="2"/>
      <c r="CK55" s="8"/>
      <c r="CL55" s="8"/>
      <c r="CM55" s="8"/>
      <c r="CN55" s="8"/>
      <c r="CO55" s="8"/>
      <c r="CP55" s="2"/>
      <c r="CQ55" s="2"/>
      <c r="CR55" s="2"/>
      <c r="CS55" s="2"/>
      <c r="CT55" s="8"/>
      <c r="CU55" s="8"/>
      <c r="CV55" s="8"/>
      <c r="CW55" s="8"/>
      <c r="CX55" s="8"/>
      <c r="CY55" s="8"/>
      <c r="CZ55" s="2"/>
      <c r="DA55" s="2"/>
      <c r="DB55" s="2"/>
      <c r="DC55" s="2"/>
      <c r="DD55" s="8"/>
      <c r="DE55" s="8"/>
      <c r="DF55" s="8"/>
      <c r="DG55" s="8"/>
      <c r="DH55" s="8"/>
      <c r="DI55" s="8"/>
      <c r="DJ55" s="2"/>
      <c r="DK55" s="19"/>
      <c r="DL55" s="2"/>
      <c r="DM55" s="2"/>
      <c r="DN55" s="2"/>
      <c r="DO55" s="2"/>
      <c r="DP55" s="2"/>
      <c r="DQ55" s="2"/>
      <c r="DR55" s="2"/>
      <c r="DT55" s="2" t="s">
        <v>49</v>
      </c>
      <c r="DU55" s="11">
        <f t="shared" si="18"/>
        <v>286</v>
      </c>
      <c r="DV55" s="11">
        <f t="shared" si="18"/>
        <v>17</v>
      </c>
      <c r="DW55" s="11">
        <f t="shared" si="18"/>
        <v>15</v>
      </c>
      <c r="DX55" s="11">
        <f t="shared" si="18"/>
        <v>18</v>
      </c>
      <c r="DY55" s="18">
        <f t="shared" si="18"/>
        <v>50</v>
      </c>
      <c r="DZ55" s="15">
        <f t="shared" si="19"/>
        <v>0.17482517482517482</v>
      </c>
    </row>
    <row r="56" spans="5:130" s="1" customFormat="1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8"/>
      <c r="BL56" s="8"/>
      <c r="BM56" s="8"/>
      <c r="BN56" s="2"/>
      <c r="BO56" s="2"/>
      <c r="BP56" s="2"/>
      <c r="BQ56" s="2"/>
      <c r="BR56" s="8"/>
      <c r="BS56" s="8"/>
      <c r="BT56" s="8"/>
      <c r="BU56" s="8"/>
      <c r="BV56" s="8"/>
      <c r="BW56" s="2"/>
      <c r="BX56" s="2"/>
      <c r="BY56" s="2"/>
      <c r="BZ56" s="2"/>
      <c r="CA56" s="8"/>
      <c r="CB56" s="8"/>
      <c r="CC56" s="8"/>
      <c r="CD56" s="8"/>
      <c r="CE56" s="8"/>
      <c r="CF56" s="8"/>
      <c r="CG56" s="2"/>
      <c r="CH56" s="2"/>
      <c r="CI56" s="2"/>
      <c r="CJ56" s="2"/>
      <c r="CK56" s="8"/>
      <c r="CL56" s="8"/>
      <c r="CM56" s="8"/>
      <c r="CN56" s="8"/>
      <c r="CO56" s="8"/>
      <c r="CP56" s="2"/>
      <c r="CQ56" s="2"/>
      <c r="CR56" s="2"/>
      <c r="CS56" s="2"/>
      <c r="CT56" s="8"/>
      <c r="CU56" s="8"/>
      <c r="CV56" s="8"/>
      <c r="CW56" s="8"/>
      <c r="CX56" s="8"/>
      <c r="CY56" s="8"/>
      <c r="CZ56" s="2"/>
      <c r="DA56" s="2"/>
      <c r="DB56" s="2"/>
      <c r="DC56" s="2"/>
      <c r="DD56" s="8"/>
      <c r="DE56" s="8"/>
      <c r="DF56" s="8"/>
      <c r="DG56" s="8"/>
      <c r="DH56" s="8"/>
      <c r="DI56" s="8"/>
      <c r="DJ56" s="20"/>
      <c r="DK56" s="19"/>
      <c r="DL56" s="2"/>
      <c r="DM56" s="2"/>
      <c r="DN56" s="2"/>
      <c r="DO56" s="2"/>
      <c r="DP56" s="2"/>
      <c r="DQ56" s="2"/>
      <c r="DR56" s="2"/>
      <c r="DT56" s="2"/>
      <c r="DU56" s="2"/>
      <c r="DV56" s="2"/>
      <c r="DW56" s="2"/>
    </row>
    <row r="57" spans="5:130" s="1" customFormat="1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8"/>
      <c r="BL57" s="8"/>
      <c r="BM57" s="8"/>
      <c r="BN57" s="2"/>
      <c r="BO57" s="2"/>
      <c r="BP57" s="2"/>
      <c r="BQ57" s="2"/>
      <c r="BR57" s="8"/>
      <c r="BS57" s="8"/>
      <c r="BT57" s="8"/>
      <c r="BU57" s="8"/>
      <c r="BV57" s="8"/>
      <c r="BW57" s="2"/>
      <c r="BX57" s="2"/>
      <c r="BY57" s="2"/>
      <c r="BZ57" s="2"/>
      <c r="CA57" s="8"/>
      <c r="CB57" s="8"/>
      <c r="CC57" s="8"/>
      <c r="CD57" s="8"/>
      <c r="CE57" s="8"/>
      <c r="CF57" s="8"/>
      <c r="CG57" s="2"/>
      <c r="CH57" s="2"/>
      <c r="CI57" s="2"/>
      <c r="CJ57" s="2"/>
      <c r="CK57" s="8"/>
      <c r="CL57" s="8"/>
      <c r="CM57" s="8"/>
      <c r="CN57" s="8"/>
      <c r="CO57" s="8"/>
      <c r="CP57" s="2"/>
      <c r="CQ57" s="2"/>
      <c r="CR57" s="2"/>
      <c r="CS57" s="2"/>
      <c r="CT57" s="8"/>
      <c r="CU57" s="8"/>
      <c r="CV57" s="8"/>
      <c r="CW57" s="8"/>
      <c r="CX57" s="8"/>
      <c r="CY57" s="8"/>
      <c r="CZ57" s="2"/>
      <c r="DA57" s="2"/>
      <c r="DB57" s="2"/>
      <c r="DC57" s="2"/>
      <c r="DD57" s="8"/>
      <c r="DE57" s="8"/>
      <c r="DF57" s="8"/>
      <c r="DG57" s="8"/>
      <c r="DH57" s="8"/>
      <c r="DI57" s="8"/>
      <c r="DJ57" s="20"/>
      <c r="DK57" s="19"/>
      <c r="DL57" s="2"/>
      <c r="DM57" s="2"/>
      <c r="DN57" s="2"/>
      <c r="DO57" s="2"/>
      <c r="DP57" s="2"/>
      <c r="DQ57" s="2"/>
      <c r="DR57" s="2"/>
      <c r="DT57" s="2"/>
      <c r="DU57" s="2"/>
      <c r="DV57" s="2"/>
      <c r="DW57" s="2"/>
    </row>
    <row r="58" spans="5:130" s="1" customFormat="1">
      <c r="E58" s="10"/>
      <c r="F58" s="10"/>
      <c r="G58" s="2"/>
      <c r="H58" s="2"/>
      <c r="I58" s="2"/>
      <c r="J58" s="2"/>
      <c r="K58" s="2"/>
      <c r="L58" s="2"/>
      <c r="M58" s="2"/>
      <c r="N58" s="10"/>
      <c r="O58" s="2"/>
      <c r="P58" s="2"/>
      <c r="Q58" s="2"/>
      <c r="R58" s="2"/>
      <c r="S58" s="2"/>
      <c r="T58" s="2"/>
      <c r="U58" s="2"/>
      <c r="V58" s="2"/>
      <c r="W58" s="2"/>
      <c r="X58" s="10"/>
      <c r="Y58" s="2"/>
      <c r="Z58" s="2"/>
      <c r="AA58" s="2"/>
      <c r="AB58" s="2"/>
      <c r="AC58" s="2"/>
      <c r="AD58" s="2"/>
      <c r="AE58" s="2"/>
      <c r="AF58" s="2"/>
      <c r="AG58" s="10"/>
      <c r="AH58" s="2"/>
      <c r="AI58" s="2"/>
      <c r="AJ58" s="2"/>
      <c r="AK58" s="2"/>
      <c r="AL58" s="2"/>
      <c r="AM58" s="2"/>
      <c r="AN58" s="2"/>
      <c r="AO58" s="2"/>
      <c r="AP58" s="10"/>
      <c r="AQ58" s="2"/>
      <c r="AR58" s="2"/>
      <c r="AS58" s="2"/>
      <c r="AT58" s="2"/>
      <c r="AU58" s="2"/>
      <c r="AV58" s="2"/>
      <c r="AW58" s="2"/>
      <c r="AX58" s="2"/>
      <c r="AY58" s="10"/>
      <c r="AZ58" s="2"/>
      <c r="BA58" s="2"/>
      <c r="BB58" s="2"/>
      <c r="BC58" s="2"/>
      <c r="BD58" s="2"/>
      <c r="BE58" s="2"/>
      <c r="BF58" s="2"/>
      <c r="BG58" s="10"/>
      <c r="BH58" s="2"/>
      <c r="BI58" s="2"/>
      <c r="BJ58" s="2"/>
      <c r="BK58" s="8"/>
      <c r="BL58" s="8"/>
      <c r="BM58" s="8"/>
      <c r="BN58" s="2"/>
      <c r="BO58" s="2"/>
      <c r="BP58" s="10"/>
      <c r="BQ58" s="2"/>
      <c r="BR58" s="8"/>
      <c r="BS58" s="8"/>
      <c r="BT58" s="8"/>
      <c r="BU58" s="8"/>
      <c r="BV58" s="8"/>
      <c r="BW58" s="2"/>
      <c r="BX58" s="2"/>
      <c r="BY58" s="10"/>
      <c r="BZ58" s="2"/>
      <c r="CA58" s="8"/>
      <c r="CB58" s="8"/>
      <c r="CC58" s="8"/>
      <c r="CD58" s="8"/>
      <c r="CE58" s="8"/>
      <c r="CF58" s="8"/>
      <c r="CG58" s="2"/>
      <c r="CH58" s="2"/>
      <c r="CI58" s="10"/>
      <c r="CJ58" s="2"/>
      <c r="CK58" s="8"/>
      <c r="CL58" s="8"/>
      <c r="CM58" s="8"/>
      <c r="CN58" s="8"/>
      <c r="CO58" s="8"/>
      <c r="CP58" s="2"/>
      <c r="CQ58" s="2"/>
      <c r="CR58" s="10"/>
      <c r="CS58" s="2"/>
      <c r="CT58" s="8"/>
      <c r="CU58" s="8"/>
      <c r="CV58" s="8"/>
      <c r="CW58" s="8"/>
      <c r="CX58" s="8"/>
      <c r="CY58" s="8"/>
      <c r="CZ58" s="2"/>
      <c r="DA58" s="2"/>
      <c r="DB58" s="10"/>
      <c r="DC58" s="2"/>
      <c r="DD58" s="8"/>
      <c r="DE58" s="8"/>
      <c r="DF58" s="8"/>
      <c r="DG58" s="8"/>
      <c r="DH58" s="8"/>
      <c r="DI58" s="8"/>
      <c r="DJ58" s="8"/>
      <c r="DK58" s="2"/>
      <c r="DL58" s="2"/>
      <c r="DM58" s="2"/>
      <c r="DN58" s="2"/>
      <c r="DO58" s="2"/>
      <c r="DP58" s="2"/>
      <c r="DQ58" s="2"/>
      <c r="DR58" s="2"/>
      <c r="DT58" s="2"/>
      <c r="DU58" s="2">
        <f>SUM(DU44:DU57)</f>
        <v>3452</v>
      </c>
      <c r="DV58" s="2">
        <f>SUM(DV44:DV57)</f>
        <v>355</v>
      </c>
      <c r="DW58" s="2">
        <f>SUM(DW44:DW57)</f>
        <v>271</v>
      </c>
      <c r="DX58" s="2">
        <f>SUM(DX44:DX57)</f>
        <v>209</v>
      </c>
      <c r="DY58" s="2">
        <f>SUM(DY44:DY57)</f>
        <v>835</v>
      </c>
      <c r="DZ58" s="15">
        <f>DY58/DU58</f>
        <v>0.24188876013904984</v>
      </c>
    </row>
    <row r="59" spans="5:130" s="1" customFormat="1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8"/>
      <c r="BG59" s="2"/>
      <c r="BH59" s="2"/>
      <c r="BI59" s="2"/>
      <c r="BJ59" s="2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2"/>
      <c r="DL59" s="2"/>
      <c r="DM59" s="2"/>
      <c r="DN59" s="2"/>
      <c r="DO59" s="2"/>
      <c r="DP59" s="2"/>
      <c r="DQ59" s="2"/>
      <c r="DR59" s="2"/>
      <c r="DT59" s="2"/>
      <c r="DU59" s="2"/>
      <c r="DV59" s="2"/>
      <c r="DW59" s="2"/>
    </row>
    <row r="60" spans="5:130" s="1" customForma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8"/>
      <c r="BG60" s="2"/>
      <c r="BH60" s="2"/>
      <c r="BI60" s="2"/>
      <c r="BJ60" s="2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2"/>
      <c r="DL60" s="2"/>
      <c r="DM60" s="2"/>
      <c r="DN60" s="2"/>
      <c r="DO60" s="2"/>
      <c r="DP60" s="2"/>
      <c r="DQ60" s="2"/>
      <c r="DR60" s="2"/>
      <c r="DT60" s="2"/>
      <c r="DU60" s="2"/>
      <c r="DV60" s="2"/>
      <c r="DW60" s="2"/>
    </row>
    <row r="61" spans="5:130" s="1" customFormat="1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8"/>
      <c r="BG61" s="2"/>
      <c r="BH61" s="2"/>
      <c r="BI61" s="2"/>
      <c r="BJ61" s="2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2"/>
      <c r="DL61" s="2"/>
      <c r="DM61" s="2"/>
      <c r="DN61" s="2"/>
      <c r="DO61" s="2"/>
      <c r="DP61" s="2"/>
      <c r="DQ61" s="2"/>
      <c r="DR61" s="2"/>
      <c r="DT61" s="2"/>
      <c r="DU61" s="2"/>
      <c r="DV61" s="2"/>
      <c r="DW61" s="2"/>
    </row>
    <row r="62" spans="5:130" s="1" customFormat="1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8"/>
      <c r="BG62" s="2"/>
      <c r="BH62" s="2"/>
      <c r="BI62" s="2"/>
      <c r="BJ62" s="2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2"/>
      <c r="DL62" s="2"/>
      <c r="DM62" s="2"/>
      <c r="DN62" s="2"/>
      <c r="DO62" s="2"/>
      <c r="DP62" s="2"/>
      <c r="DQ62" s="2"/>
      <c r="DR62" s="2"/>
      <c r="DT62" s="2"/>
      <c r="DU62" s="2"/>
      <c r="DV62" s="2"/>
      <c r="DW62" s="2"/>
    </row>
    <row r="63" spans="5:130" s="1" customForma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8"/>
      <c r="BG63" s="2"/>
      <c r="BH63" s="2"/>
      <c r="BI63" s="2"/>
      <c r="BJ63" s="2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2"/>
      <c r="DL63" s="2"/>
      <c r="DM63" s="2"/>
      <c r="DN63" s="2"/>
      <c r="DO63" s="2"/>
      <c r="DP63" s="2"/>
      <c r="DQ63" s="2"/>
      <c r="DR63" s="2"/>
      <c r="DT63" s="2"/>
      <c r="DU63" s="2"/>
      <c r="DV63" s="2"/>
      <c r="DW63" s="2"/>
    </row>
    <row r="64" spans="5:130" s="1" customFormat="1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8"/>
      <c r="BG64" s="2"/>
      <c r="BH64" s="2"/>
      <c r="BI64" s="2"/>
      <c r="BJ64" s="2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2"/>
      <c r="DL64" s="2"/>
      <c r="DM64" s="2"/>
      <c r="DN64" s="2"/>
      <c r="DO64" s="2"/>
      <c r="DP64" s="2"/>
      <c r="DQ64" s="2"/>
      <c r="DR64" s="2"/>
      <c r="DT64" s="2"/>
      <c r="DU64" s="2"/>
      <c r="DV64" s="2"/>
      <c r="DW64" s="2"/>
    </row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  <row r="145" s="1" customFormat="1" ht="13.8"/>
    <row r="146" s="1" customFormat="1" ht="13.8"/>
    <row r="147" s="1" customFormat="1" ht="13.8"/>
    <row r="148" s="1" customFormat="1" ht="13.8"/>
    <row r="149" s="1" customFormat="1" ht="13.8"/>
    <row r="150" s="1" customFormat="1" ht="13.8"/>
  </sheetData>
  <phoneticPr fontId="2"/>
  <conditionalFormatting sqref="DG4:DJ15 S4:S15 AU4:AU15 BC4:DC15 B4:N6 B7:J7 L7:N7 B8:N15 Q9:Q15 U4:U15">
    <cfRule type="cellIs" dxfId="151" priority="77" operator="between">
      <formula>2</formula>
      <formula>4</formula>
    </cfRule>
  </conditionalFormatting>
  <conditionalFormatting sqref="B17:N28 DG17:DJ28 S17:S28 U17:U18 W17:W28 AC17:AF28 AI17:AL28 AS17:AZ28 BC17:DC28 Q17:Q28 U20 U23:U28">
    <cfRule type="cellIs" dxfId="150" priority="76" operator="between">
      <formula>2</formula>
      <formula>4</formula>
    </cfRule>
  </conditionalFormatting>
  <conditionalFormatting sqref="B30:N41 DG30:DJ41 Q30:DC41">
    <cfRule type="cellIs" dxfId="149" priority="75" operator="between">
      <formula>2</formula>
      <formula>4</formula>
    </cfRule>
  </conditionalFormatting>
  <conditionalFormatting sqref="DF4:DF15">
    <cfRule type="cellIs" dxfId="148" priority="74" operator="between">
      <formula>2</formula>
      <formula>4</formula>
    </cfRule>
  </conditionalFormatting>
  <conditionalFormatting sqref="DF17:DF28">
    <cfRule type="cellIs" dxfId="147" priority="73" operator="between">
      <formula>2</formula>
      <formula>4</formula>
    </cfRule>
  </conditionalFormatting>
  <conditionalFormatting sqref="DF30:DF41">
    <cfRule type="cellIs" dxfId="146" priority="72" operator="between">
      <formula>2</formula>
      <formula>4</formula>
    </cfRule>
  </conditionalFormatting>
  <conditionalFormatting sqref="DD4:DD15">
    <cfRule type="cellIs" dxfId="145" priority="71" operator="between">
      <formula>2</formula>
      <formula>4</formula>
    </cfRule>
  </conditionalFormatting>
  <conditionalFormatting sqref="DD17:DD28">
    <cfRule type="cellIs" dxfId="144" priority="70" operator="between">
      <formula>2</formula>
      <formula>4</formula>
    </cfRule>
  </conditionalFormatting>
  <conditionalFormatting sqref="DD30:DD41">
    <cfRule type="cellIs" dxfId="143" priority="69" operator="between">
      <formula>2</formula>
      <formula>4</formula>
    </cfRule>
  </conditionalFormatting>
  <conditionalFormatting sqref="DE4:DE15">
    <cfRule type="cellIs" dxfId="142" priority="68" operator="between">
      <formula>2</formula>
      <formula>4</formula>
    </cfRule>
  </conditionalFormatting>
  <conditionalFormatting sqref="DE17:DE28">
    <cfRule type="cellIs" dxfId="141" priority="67" operator="between">
      <formula>2</formula>
      <formula>4</formula>
    </cfRule>
  </conditionalFormatting>
  <conditionalFormatting sqref="DE30:DE41">
    <cfRule type="cellIs" dxfId="140" priority="66" operator="between">
      <formula>2</formula>
      <formula>4</formula>
    </cfRule>
  </conditionalFormatting>
  <conditionalFormatting sqref="R4:R15">
    <cfRule type="cellIs" dxfId="139" priority="65" operator="between">
      <formula>2</formula>
      <formula>4</formula>
    </cfRule>
  </conditionalFormatting>
  <conditionalFormatting sqref="R17:R28">
    <cfRule type="cellIs" dxfId="138" priority="64" operator="between">
      <formula>2</formula>
      <formula>4</formula>
    </cfRule>
  </conditionalFormatting>
  <conditionalFormatting sqref="T6:T11 T13:T15">
    <cfRule type="cellIs" dxfId="137" priority="63" operator="between">
      <formula>2</formula>
      <formula>4</formula>
    </cfRule>
  </conditionalFormatting>
  <conditionalFormatting sqref="T19:T20 T22:T23 T26:T28 U22">
    <cfRule type="cellIs" dxfId="136" priority="62" operator="between">
      <formula>2</formula>
      <formula>4</formula>
    </cfRule>
  </conditionalFormatting>
  <conditionalFormatting sqref="V4:V15">
    <cfRule type="cellIs" dxfId="135" priority="61" operator="between">
      <formula>2</formula>
      <formula>4</formula>
    </cfRule>
  </conditionalFormatting>
  <conditionalFormatting sqref="V17:V28">
    <cfRule type="cellIs" dxfId="134" priority="60" operator="between">
      <formula>2</formula>
      <formula>4</formula>
    </cfRule>
  </conditionalFormatting>
  <conditionalFormatting sqref="W4:W15">
    <cfRule type="cellIs" dxfId="133" priority="59" operator="between">
      <formula>2</formula>
      <formula>4</formula>
    </cfRule>
  </conditionalFormatting>
  <conditionalFormatting sqref="X17:X28">
    <cfRule type="cellIs" dxfId="132" priority="58" operator="between">
      <formula>2</formula>
      <formula>4</formula>
    </cfRule>
  </conditionalFormatting>
  <conditionalFormatting sqref="X4:X15">
    <cfRule type="cellIs" dxfId="131" priority="57" operator="between">
      <formula>2</formula>
      <formula>4</formula>
    </cfRule>
  </conditionalFormatting>
  <conditionalFormatting sqref="Y17:Y28">
    <cfRule type="cellIs" dxfId="130" priority="56" operator="between">
      <formula>2</formula>
      <formula>4</formula>
    </cfRule>
  </conditionalFormatting>
  <conditionalFormatting sqref="Y4:Y15">
    <cfRule type="cellIs" dxfId="129" priority="55" operator="between">
      <formula>2</formula>
      <formula>4</formula>
    </cfRule>
  </conditionalFormatting>
  <conditionalFormatting sqref="Z17:Z28">
    <cfRule type="cellIs" dxfId="128" priority="54" operator="between">
      <formula>2</formula>
      <formula>4</formula>
    </cfRule>
  </conditionalFormatting>
  <conditionalFormatting sqref="Z4:Z15">
    <cfRule type="cellIs" dxfId="127" priority="53" operator="between">
      <formula>2</formula>
      <formula>4</formula>
    </cfRule>
  </conditionalFormatting>
  <conditionalFormatting sqref="AA17:AA28">
    <cfRule type="cellIs" dxfId="126" priority="52" operator="between">
      <formula>2</formula>
      <formula>4</formula>
    </cfRule>
  </conditionalFormatting>
  <conditionalFormatting sqref="AA4:AA15">
    <cfRule type="cellIs" dxfId="125" priority="51" operator="between">
      <formula>2</formula>
      <formula>4</formula>
    </cfRule>
  </conditionalFormatting>
  <conditionalFormatting sqref="AB17:AB28">
    <cfRule type="cellIs" dxfId="124" priority="50" operator="between">
      <formula>2</formula>
      <formula>4</formula>
    </cfRule>
  </conditionalFormatting>
  <conditionalFormatting sqref="AB4:AB15">
    <cfRule type="cellIs" dxfId="123" priority="49" operator="between">
      <formula>2</formula>
      <formula>4</formula>
    </cfRule>
  </conditionalFormatting>
  <conditionalFormatting sqref="AC4:AC15">
    <cfRule type="cellIs" dxfId="122" priority="48" operator="between">
      <formula>2</formula>
      <formula>4</formula>
    </cfRule>
  </conditionalFormatting>
  <conditionalFormatting sqref="AD4:AD15">
    <cfRule type="cellIs" dxfId="121" priority="47" operator="between">
      <formula>2</formula>
      <formula>4</formula>
    </cfRule>
  </conditionalFormatting>
  <conditionalFormatting sqref="AE4:AE15">
    <cfRule type="cellIs" dxfId="120" priority="46" operator="between">
      <formula>2</formula>
      <formula>4</formula>
    </cfRule>
  </conditionalFormatting>
  <conditionalFormatting sqref="AF4:AF15">
    <cfRule type="cellIs" dxfId="119" priority="45" operator="between">
      <formula>2</formula>
      <formula>4</formula>
    </cfRule>
  </conditionalFormatting>
  <conditionalFormatting sqref="AG17:AG28">
    <cfRule type="cellIs" dxfId="118" priority="44" operator="between">
      <formula>2</formula>
      <formula>4</formula>
    </cfRule>
  </conditionalFormatting>
  <conditionalFormatting sqref="AG4:AG15">
    <cfRule type="cellIs" dxfId="117" priority="43" operator="between">
      <formula>2</formula>
      <formula>4</formula>
    </cfRule>
  </conditionalFormatting>
  <conditionalFormatting sqref="AH17:AH28">
    <cfRule type="cellIs" dxfId="116" priority="42" operator="between">
      <formula>2</formula>
      <formula>4</formula>
    </cfRule>
  </conditionalFormatting>
  <conditionalFormatting sqref="AH4:AH15">
    <cfRule type="cellIs" dxfId="115" priority="41" operator="between">
      <formula>2</formula>
      <formula>4</formula>
    </cfRule>
  </conditionalFormatting>
  <conditionalFormatting sqref="AI4:AI15">
    <cfRule type="cellIs" dxfId="114" priority="40" operator="between">
      <formula>2</formula>
      <formula>4</formula>
    </cfRule>
  </conditionalFormatting>
  <conditionalFormatting sqref="AJ4:AJ15">
    <cfRule type="cellIs" dxfId="113" priority="39" operator="between">
      <formula>2</formula>
      <formula>4</formula>
    </cfRule>
  </conditionalFormatting>
  <conditionalFormatting sqref="AK4:AK15">
    <cfRule type="cellIs" dxfId="112" priority="38" operator="between">
      <formula>2</formula>
      <formula>4</formula>
    </cfRule>
  </conditionalFormatting>
  <conditionalFormatting sqref="AL4:AL15">
    <cfRule type="cellIs" dxfId="111" priority="37" operator="between">
      <formula>2</formula>
      <formula>4</formula>
    </cfRule>
  </conditionalFormatting>
  <conditionalFormatting sqref="AM17:AM28">
    <cfRule type="cellIs" dxfId="110" priority="36" operator="between">
      <formula>2</formula>
      <formula>4</formula>
    </cfRule>
  </conditionalFormatting>
  <conditionalFormatting sqref="AM4:AM15">
    <cfRule type="cellIs" dxfId="109" priority="35" operator="between">
      <formula>2</formula>
      <formula>4</formula>
    </cfRule>
  </conditionalFormatting>
  <conditionalFormatting sqref="AN17:AN28">
    <cfRule type="cellIs" dxfId="108" priority="34" operator="between">
      <formula>2</formula>
      <formula>4</formula>
    </cfRule>
  </conditionalFormatting>
  <conditionalFormatting sqref="AN4:AN15">
    <cfRule type="cellIs" dxfId="107" priority="33" operator="between">
      <formula>2</formula>
      <formula>4</formula>
    </cfRule>
  </conditionalFormatting>
  <conditionalFormatting sqref="AO17:AR28">
    <cfRule type="cellIs" dxfId="106" priority="32" operator="between">
      <formula>2</formula>
      <formula>4</formula>
    </cfRule>
  </conditionalFormatting>
  <conditionalFormatting sqref="AO4:AR15">
    <cfRule type="cellIs" dxfId="105" priority="31" operator="between">
      <formula>2</formula>
      <formula>4</formula>
    </cfRule>
  </conditionalFormatting>
  <conditionalFormatting sqref="AS4:AS15">
    <cfRule type="cellIs" dxfId="104" priority="30" operator="between">
      <formula>2</formula>
      <formula>4</formula>
    </cfRule>
  </conditionalFormatting>
  <conditionalFormatting sqref="AT4:AT15">
    <cfRule type="cellIs" dxfId="103" priority="29" operator="between">
      <formula>2</formula>
      <formula>4</formula>
    </cfRule>
  </conditionalFormatting>
  <conditionalFormatting sqref="AV4:AV15">
    <cfRule type="cellIs" dxfId="102" priority="28" operator="between">
      <formula>2</formula>
      <formula>4</formula>
    </cfRule>
  </conditionalFormatting>
  <conditionalFormatting sqref="AW4:AW15">
    <cfRule type="cellIs" dxfId="101" priority="27" operator="between">
      <formula>2</formula>
      <formula>4</formula>
    </cfRule>
  </conditionalFormatting>
  <conditionalFormatting sqref="AX4:AX15">
    <cfRule type="cellIs" dxfId="100" priority="26" operator="between">
      <formula>2</formula>
      <formula>4</formula>
    </cfRule>
  </conditionalFormatting>
  <conditionalFormatting sqref="AY4:AY15">
    <cfRule type="cellIs" dxfId="99" priority="25" operator="between">
      <formula>2</formula>
      <formula>4</formula>
    </cfRule>
  </conditionalFormatting>
  <conditionalFormatting sqref="AZ4:AZ15">
    <cfRule type="cellIs" dxfId="98" priority="24" operator="between">
      <formula>2</formula>
      <formula>4</formula>
    </cfRule>
  </conditionalFormatting>
  <conditionalFormatting sqref="BA17:BA28">
    <cfRule type="cellIs" dxfId="97" priority="23" operator="between">
      <formula>2</formula>
      <formula>4</formula>
    </cfRule>
  </conditionalFormatting>
  <conditionalFormatting sqref="BA4:BA15">
    <cfRule type="cellIs" dxfId="96" priority="22" operator="between">
      <formula>2</formula>
      <formula>4</formula>
    </cfRule>
  </conditionalFormatting>
  <conditionalFormatting sqref="BB17:BB28">
    <cfRule type="cellIs" dxfId="95" priority="21" operator="between">
      <formula>2</formula>
      <formula>4</formula>
    </cfRule>
  </conditionalFormatting>
  <conditionalFormatting sqref="BB4:BB15">
    <cfRule type="cellIs" dxfId="94" priority="20" operator="between">
      <formula>2</formula>
      <formula>4</formula>
    </cfRule>
  </conditionalFormatting>
  <conditionalFormatting sqref="O4:O15">
    <cfRule type="cellIs" dxfId="93" priority="19" operator="between">
      <formula>2</formula>
      <formula>4</formula>
    </cfRule>
  </conditionalFormatting>
  <conditionalFormatting sqref="O17:O28">
    <cfRule type="cellIs" dxfId="92" priority="18" operator="between">
      <formula>2</formula>
      <formula>4</formula>
    </cfRule>
  </conditionalFormatting>
  <conditionalFormatting sqref="O30:O41">
    <cfRule type="cellIs" dxfId="91" priority="17" operator="between">
      <formula>2</formula>
      <formula>4</formula>
    </cfRule>
  </conditionalFormatting>
  <conditionalFormatting sqref="Q4:Q8">
    <cfRule type="cellIs" dxfId="90" priority="16" operator="between">
      <formula>2</formula>
      <formula>4</formula>
    </cfRule>
  </conditionalFormatting>
  <conditionalFormatting sqref="P9:P15">
    <cfRule type="cellIs" dxfId="89" priority="15" operator="between">
      <formula>2</formula>
      <formula>4</formula>
    </cfRule>
  </conditionalFormatting>
  <conditionalFormatting sqref="P17:P28">
    <cfRule type="cellIs" dxfId="88" priority="14" operator="between">
      <formula>2</formula>
      <formula>4</formula>
    </cfRule>
  </conditionalFormatting>
  <conditionalFormatting sqref="P30:P41">
    <cfRule type="cellIs" dxfId="87" priority="13" operator="between">
      <formula>2</formula>
      <formula>4</formula>
    </cfRule>
  </conditionalFormatting>
  <conditionalFormatting sqref="P4:P8">
    <cfRule type="cellIs" dxfId="86" priority="12" operator="between">
      <formula>2</formula>
      <formula>4</formula>
    </cfRule>
  </conditionalFormatting>
  <conditionalFormatting sqref="T17">
    <cfRule type="cellIs" dxfId="85" priority="11" operator="between">
      <formula>2</formula>
      <formula>4</formula>
    </cfRule>
  </conditionalFormatting>
  <conditionalFormatting sqref="T4">
    <cfRule type="cellIs" dxfId="84" priority="10" operator="between">
      <formula>2</formula>
      <formula>4</formula>
    </cfRule>
  </conditionalFormatting>
  <conditionalFormatting sqref="T18">
    <cfRule type="cellIs" dxfId="83" priority="9" operator="between">
      <formula>2</formula>
      <formula>4</formula>
    </cfRule>
  </conditionalFormatting>
  <conditionalFormatting sqref="T5">
    <cfRule type="cellIs" dxfId="82" priority="8" operator="between">
      <formula>2</formula>
      <formula>4</formula>
    </cfRule>
  </conditionalFormatting>
  <conditionalFormatting sqref="T21">
    <cfRule type="cellIs" dxfId="81" priority="7" operator="between">
      <formula>2</formula>
      <formula>4</formula>
    </cfRule>
  </conditionalFormatting>
  <conditionalFormatting sqref="T24">
    <cfRule type="cellIs" dxfId="80" priority="6" operator="between">
      <formula>2</formula>
      <formula>4</formula>
    </cfRule>
  </conditionalFormatting>
  <conditionalFormatting sqref="T25">
    <cfRule type="cellIs" dxfId="79" priority="5" operator="between">
      <formula>2</formula>
      <formula>4</formula>
    </cfRule>
  </conditionalFormatting>
  <conditionalFormatting sqref="T12">
    <cfRule type="cellIs" dxfId="78" priority="4" operator="between">
      <formula>2</formula>
      <formula>4</formula>
    </cfRule>
  </conditionalFormatting>
  <conditionalFormatting sqref="U19">
    <cfRule type="cellIs" dxfId="77" priority="3" operator="between">
      <formula>2</formula>
      <formula>4</formula>
    </cfRule>
  </conditionalFormatting>
  <conditionalFormatting sqref="U21">
    <cfRule type="cellIs" dxfId="76" priority="2" operator="between">
      <formula>2</formula>
      <formula>4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H150"/>
  <sheetViews>
    <sheetView tabSelected="1" topLeftCell="A2" zoomScale="70" zoomScaleNormal="70" workbookViewId="0">
      <selection activeCell="AT4" sqref="AT4"/>
    </sheetView>
  </sheetViews>
  <sheetFormatPr defaultColWidth="9" defaultRowHeight="17.399999999999999"/>
  <cols>
    <col min="1" max="1" width="5.88671875" style="1" bestFit="1" customWidth="1"/>
    <col min="2" max="3" width="5.21875" style="2" bestFit="1" customWidth="1"/>
    <col min="4" max="4" width="5.77734375" style="2" bestFit="1" customWidth="1"/>
    <col min="5" max="6" width="5.21875" style="2" bestFit="1" customWidth="1"/>
    <col min="7" max="7" width="5.77734375" style="2" bestFit="1" customWidth="1"/>
    <col min="8" max="8" width="5.21875" style="2" bestFit="1" customWidth="1"/>
    <col min="9" max="9" width="5.77734375" style="2" bestFit="1" customWidth="1"/>
    <col min="10" max="13" width="5.21875" style="2" bestFit="1" customWidth="1"/>
    <col min="14" max="19" width="5.77734375" style="2" bestFit="1" customWidth="1"/>
    <col min="20" max="22" width="5.21875" style="2" bestFit="1" customWidth="1"/>
    <col min="23" max="30" width="5.77734375" style="2" bestFit="1" customWidth="1"/>
    <col min="31" max="31" width="5.21875" style="2" bestFit="1" customWidth="1"/>
    <col min="32" max="37" width="5.77734375" style="2" bestFit="1" customWidth="1"/>
    <col min="38" max="38" width="5.21875" style="2" customWidth="1"/>
    <col min="39" max="40" width="5.21875" style="2" bestFit="1" customWidth="1"/>
    <col min="41" max="47" width="5.77734375" style="2" bestFit="1" customWidth="1"/>
    <col min="48" max="50" width="5.21875" style="2" bestFit="1" customWidth="1"/>
    <col min="51" max="53" width="5.77734375" style="2" bestFit="1" customWidth="1"/>
    <col min="54" max="54" width="5.21875" style="2" bestFit="1" customWidth="1"/>
    <col min="55" max="55" width="5.77734375" style="2" bestFit="1" customWidth="1"/>
    <col min="56" max="57" width="5.21875" style="2" bestFit="1" customWidth="1"/>
    <col min="58" max="58" width="5.21875" style="8" bestFit="1" customWidth="1"/>
    <col min="59" max="62" width="5.77734375" style="2" bestFit="1" customWidth="1"/>
    <col min="63" max="64" width="5.77734375" style="8" bestFit="1" customWidth="1"/>
    <col min="65" max="66" width="5.21875" style="8" bestFit="1" customWidth="1"/>
    <col min="67" max="73" width="5.77734375" style="8" bestFit="1" customWidth="1"/>
    <col min="74" max="76" width="5.21875" style="8" bestFit="1" customWidth="1"/>
    <col min="77" max="77" width="5.77734375" style="8" bestFit="1" customWidth="1"/>
    <col min="78" max="79" width="5.21875" style="8" bestFit="1" customWidth="1"/>
    <col min="80" max="80" width="5.77734375" style="8" bestFit="1" customWidth="1"/>
    <col min="81" max="81" width="5.21875" style="8" customWidth="1"/>
    <col min="82" max="85" width="5.77734375" style="8" bestFit="1" customWidth="1"/>
    <col min="86" max="90" width="6.88671875" style="8" bestFit="1" customWidth="1"/>
    <col min="91" max="91" width="6.21875" style="8" bestFit="1" customWidth="1"/>
    <col min="92" max="93" width="6.88671875" style="8" bestFit="1" customWidth="1"/>
    <col min="94" max="95" width="6.21875" style="8" bestFit="1" customWidth="1"/>
    <col min="96" max="101" width="6.88671875" style="8" bestFit="1" customWidth="1"/>
    <col min="102" max="102" width="6.21875" style="8" bestFit="1" customWidth="1"/>
    <col min="103" max="103" width="6.88671875" style="8" bestFit="1" customWidth="1"/>
    <col min="104" max="105" width="6.21875" style="8" bestFit="1" customWidth="1"/>
    <col min="106" max="106" width="6.88671875" style="8" bestFit="1" customWidth="1"/>
    <col min="107" max="107" width="6.88671875" style="8" customWidth="1"/>
    <col min="108" max="111" width="6.88671875" style="8" bestFit="1" customWidth="1"/>
    <col min="112" max="113" width="6.21875" style="8" bestFit="1" customWidth="1"/>
    <col min="114" max="114" width="7.109375" style="8" bestFit="1" customWidth="1"/>
    <col min="115" max="115" width="4.88671875" style="2" bestFit="1" customWidth="1"/>
    <col min="116" max="116" width="8.44140625" style="2" bestFit="1" customWidth="1"/>
    <col min="117" max="117" width="7.88671875" style="2" bestFit="1" customWidth="1"/>
    <col min="118" max="118" width="2.77734375" style="2" bestFit="1" customWidth="1"/>
    <col min="119" max="119" width="4.88671875" style="2" bestFit="1" customWidth="1"/>
    <col min="120" max="120" width="5.88671875" style="2" bestFit="1" customWidth="1"/>
    <col min="121" max="121" width="6.88671875" style="2" bestFit="1" customWidth="1"/>
    <col min="122" max="122" width="9" style="2"/>
    <col min="123" max="123" width="9" style="1"/>
    <col min="124" max="124" width="5.109375" style="2" bestFit="1" customWidth="1"/>
    <col min="125" max="125" width="6.88671875" style="2" bestFit="1" customWidth="1"/>
    <col min="126" max="127" width="4.88671875" style="2" bestFit="1" customWidth="1"/>
    <col min="128" max="129" width="4.88671875" style="1" bestFit="1" customWidth="1"/>
    <col min="130" max="130" width="7.88671875" style="1" bestFit="1" customWidth="1"/>
    <col min="131" max="16384" width="9" style="1"/>
  </cols>
  <sheetData>
    <row r="1" spans="1:138">
      <c r="BF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</row>
    <row r="2" spans="1:138" ht="13.8">
      <c r="A2" s="3">
        <v>2020</v>
      </c>
      <c r="B2" s="4">
        <v>43105</v>
      </c>
      <c r="C2" s="4">
        <v>43106</v>
      </c>
      <c r="D2" s="4">
        <v>43841</v>
      </c>
      <c r="E2" s="4">
        <v>43842</v>
      </c>
      <c r="F2" s="4">
        <v>43843</v>
      </c>
      <c r="G2" s="4">
        <v>43848</v>
      </c>
      <c r="H2" s="4">
        <v>43849</v>
      </c>
      <c r="I2" s="4">
        <v>43855</v>
      </c>
      <c r="J2" s="4">
        <v>43856</v>
      </c>
      <c r="K2" s="4">
        <v>43862</v>
      </c>
      <c r="L2" s="4">
        <v>43863</v>
      </c>
      <c r="M2" s="4">
        <v>43869</v>
      </c>
      <c r="N2" s="4">
        <v>43870</v>
      </c>
      <c r="O2" s="4">
        <v>43876</v>
      </c>
      <c r="P2" s="4">
        <v>43877</v>
      </c>
      <c r="Q2" s="4">
        <v>43883</v>
      </c>
      <c r="R2" s="4">
        <v>43884</v>
      </c>
      <c r="S2" s="4">
        <v>43890</v>
      </c>
      <c r="T2" s="4">
        <v>43891</v>
      </c>
      <c r="U2" s="4">
        <v>43897</v>
      </c>
      <c r="V2" s="4">
        <v>43898</v>
      </c>
      <c r="W2" s="4">
        <v>43904</v>
      </c>
      <c r="X2" s="4">
        <v>43905</v>
      </c>
      <c r="Y2" s="4">
        <v>43910</v>
      </c>
      <c r="Z2" s="4">
        <v>43911</v>
      </c>
      <c r="AA2" s="4">
        <v>43912</v>
      </c>
      <c r="AB2" s="4">
        <v>43918</v>
      </c>
      <c r="AC2" s="4">
        <v>43919</v>
      </c>
      <c r="AD2" s="4">
        <v>43921</v>
      </c>
      <c r="AE2" s="4">
        <v>43925</v>
      </c>
      <c r="AF2" s="4">
        <v>43926</v>
      </c>
      <c r="AG2" s="4">
        <v>43932</v>
      </c>
      <c r="AH2" s="4">
        <v>43933</v>
      </c>
      <c r="AI2" s="4">
        <v>43939</v>
      </c>
      <c r="AJ2" s="4">
        <v>43940</v>
      </c>
      <c r="AK2" s="4">
        <v>43946</v>
      </c>
      <c r="AL2" s="4">
        <v>43947</v>
      </c>
      <c r="AM2" s="4">
        <v>43953</v>
      </c>
      <c r="AN2" s="4">
        <v>43954</v>
      </c>
      <c r="AO2" s="4">
        <v>43960</v>
      </c>
      <c r="AP2" s="4">
        <v>43961</v>
      </c>
      <c r="AQ2" s="4">
        <v>43967</v>
      </c>
      <c r="AR2" s="4">
        <v>43968</v>
      </c>
      <c r="AS2" s="4">
        <v>43974</v>
      </c>
      <c r="AT2" s="4">
        <v>43975</v>
      </c>
      <c r="AU2" s="4">
        <v>43981</v>
      </c>
      <c r="AV2" s="4">
        <v>43982</v>
      </c>
      <c r="AW2" s="4">
        <v>43988</v>
      </c>
      <c r="AX2" s="4">
        <v>43989</v>
      </c>
      <c r="AY2" s="4">
        <v>43995</v>
      </c>
      <c r="AZ2" s="4">
        <v>43996</v>
      </c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11">
        <f>COUNTA(B2:DJ2)</f>
        <v>51</v>
      </c>
      <c r="DL2" s="4"/>
      <c r="DM2" s="4"/>
      <c r="DN2" s="4"/>
      <c r="DO2" s="4"/>
      <c r="DP2" s="4"/>
      <c r="DQ2" s="4"/>
      <c r="DR2" s="4"/>
      <c r="DS2" s="16"/>
      <c r="DT2" s="4"/>
      <c r="DU2" s="4"/>
      <c r="DV2" s="4"/>
      <c r="DW2" s="4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</row>
    <row r="3" spans="1:138" ht="13.8">
      <c r="B3" s="21" t="s">
        <v>35</v>
      </c>
      <c r="C3" s="21" t="s">
        <v>35</v>
      </c>
      <c r="D3" s="21" t="s">
        <v>35</v>
      </c>
      <c r="E3" s="21" t="s">
        <v>35</v>
      </c>
      <c r="F3" s="21" t="s">
        <v>35</v>
      </c>
      <c r="G3" s="21" t="s">
        <v>35</v>
      </c>
      <c r="H3" s="21" t="s">
        <v>35</v>
      </c>
      <c r="I3" s="21" t="s">
        <v>35</v>
      </c>
      <c r="J3" s="21" t="s">
        <v>35</v>
      </c>
      <c r="K3" s="21" t="s">
        <v>17</v>
      </c>
      <c r="L3" s="21" t="s">
        <v>17</v>
      </c>
      <c r="M3" s="21" t="s">
        <v>17</v>
      </c>
      <c r="N3" s="21" t="s">
        <v>17</v>
      </c>
      <c r="O3" s="21" t="s">
        <v>17</v>
      </c>
      <c r="P3" s="21" t="s">
        <v>17</v>
      </c>
      <c r="Q3" s="21" t="s">
        <v>17</v>
      </c>
      <c r="R3" s="21" t="s">
        <v>17</v>
      </c>
      <c r="S3" s="21" t="s">
        <v>35</v>
      </c>
      <c r="T3" s="21" t="s">
        <v>35</v>
      </c>
      <c r="U3" s="21" t="s">
        <v>35</v>
      </c>
      <c r="V3" s="21" t="s">
        <v>35</v>
      </c>
      <c r="W3" s="21" t="s">
        <v>35</v>
      </c>
      <c r="X3" s="21" t="s">
        <v>35</v>
      </c>
      <c r="Y3" s="21" t="s">
        <v>35</v>
      </c>
      <c r="Z3" s="21" t="s">
        <v>35</v>
      </c>
      <c r="AA3" s="21" t="s">
        <v>35</v>
      </c>
      <c r="AB3" s="21" t="s">
        <v>35</v>
      </c>
      <c r="AC3" s="21" t="s">
        <v>35</v>
      </c>
      <c r="AD3" s="21" t="s">
        <v>35</v>
      </c>
      <c r="AE3" s="21" t="s">
        <v>35</v>
      </c>
      <c r="AF3" s="21" t="s">
        <v>35</v>
      </c>
      <c r="AG3" s="21" t="s">
        <v>35</v>
      </c>
      <c r="AH3" s="21" t="s">
        <v>35</v>
      </c>
      <c r="AI3" s="21" t="s">
        <v>35</v>
      </c>
      <c r="AJ3" s="21" t="s">
        <v>35</v>
      </c>
      <c r="AK3" s="7" t="s">
        <v>17</v>
      </c>
      <c r="AL3" s="7" t="s">
        <v>17</v>
      </c>
      <c r="AM3" s="7" t="s">
        <v>17</v>
      </c>
      <c r="AN3" s="7" t="s">
        <v>17</v>
      </c>
      <c r="AO3" s="7" t="s">
        <v>17</v>
      </c>
      <c r="AP3" s="7" t="s">
        <v>17</v>
      </c>
      <c r="AQ3" s="7" t="s">
        <v>17</v>
      </c>
      <c r="AR3" s="7" t="s">
        <v>17</v>
      </c>
      <c r="AS3" s="7" t="s">
        <v>17</v>
      </c>
      <c r="AT3" s="7" t="s">
        <v>17</v>
      </c>
      <c r="AU3" s="7" t="s">
        <v>17</v>
      </c>
      <c r="AV3" s="7" t="s">
        <v>17</v>
      </c>
      <c r="AW3" s="7" t="s">
        <v>17</v>
      </c>
      <c r="AX3" s="7" t="s">
        <v>17</v>
      </c>
      <c r="AY3" s="7" t="s">
        <v>17</v>
      </c>
      <c r="AZ3" s="7" t="s">
        <v>17</v>
      </c>
      <c r="BA3" s="7" t="s">
        <v>17</v>
      </c>
      <c r="BB3" s="7" t="s">
        <v>17</v>
      </c>
      <c r="BC3" s="21" t="s">
        <v>20</v>
      </c>
      <c r="BD3" s="21" t="s">
        <v>20</v>
      </c>
      <c r="BE3" s="21" t="s">
        <v>20</v>
      </c>
      <c r="BF3" s="21" t="s">
        <v>20</v>
      </c>
      <c r="BG3" s="21" t="s">
        <v>20</v>
      </c>
      <c r="BH3" s="21" t="s">
        <v>20</v>
      </c>
      <c r="BI3" s="21" t="s">
        <v>20</v>
      </c>
      <c r="BJ3" s="21" t="s">
        <v>20</v>
      </c>
      <c r="BK3" s="21" t="s">
        <v>23</v>
      </c>
      <c r="BL3" s="21" t="s">
        <v>23</v>
      </c>
      <c r="BM3" s="21" t="s">
        <v>23</v>
      </c>
      <c r="BN3" s="21" t="s">
        <v>23</v>
      </c>
      <c r="BO3" s="21" t="s">
        <v>23</v>
      </c>
      <c r="BP3" s="21" t="s">
        <v>23</v>
      </c>
      <c r="BQ3" s="21" t="s">
        <v>23</v>
      </c>
      <c r="BR3" s="21" t="s">
        <v>23</v>
      </c>
      <c r="BS3" s="21" t="s">
        <v>23</v>
      </c>
      <c r="BT3" s="21" t="s">
        <v>23</v>
      </c>
      <c r="BU3" s="21" t="s">
        <v>23</v>
      </c>
      <c r="BV3" s="21" t="s">
        <v>23</v>
      </c>
      <c r="BW3" s="21" t="s">
        <v>35</v>
      </c>
      <c r="BX3" s="21" t="s">
        <v>35</v>
      </c>
      <c r="BY3" s="21" t="s">
        <v>35</v>
      </c>
      <c r="BZ3" s="21" t="s">
        <v>35</v>
      </c>
      <c r="CA3" s="21" t="s">
        <v>35</v>
      </c>
      <c r="CB3" s="21" t="s">
        <v>35</v>
      </c>
      <c r="CC3" s="21" t="s">
        <v>35</v>
      </c>
      <c r="CD3" s="21" t="s">
        <v>35</v>
      </c>
      <c r="CE3" s="21" t="s">
        <v>35</v>
      </c>
      <c r="CF3" s="21" t="s">
        <v>17</v>
      </c>
      <c r="CG3" s="21" t="s">
        <v>17</v>
      </c>
      <c r="CH3" s="52"/>
      <c r="CI3" s="52"/>
      <c r="CJ3" s="21" t="s">
        <v>17</v>
      </c>
      <c r="CK3" s="21" t="s">
        <v>17</v>
      </c>
      <c r="CL3" s="21" t="s">
        <v>17</v>
      </c>
      <c r="CM3" s="21" t="s">
        <v>17</v>
      </c>
      <c r="CN3" s="21" t="s">
        <v>17</v>
      </c>
      <c r="CO3" s="21" t="s">
        <v>17</v>
      </c>
      <c r="CP3" s="21" t="s">
        <v>17</v>
      </c>
      <c r="CQ3" s="21" t="s">
        <v>17</v>
      </c>
      <c r="CR3" s="21" t="s">
        <v>17</v>
      </c>
      <c r="CS3" s="21" t="s">
        <v>17</v>
      </c>
      <c r="CT3" s="21" t="s">
        <v>17</v>
      </c>
      <c r="CU3" s="21" t="s">
        <v>17</v>
      </c>
      <c r="CV3" s="21" t="s">
        <v>17</v>
      </c>
      <c r="CW3" s="21" t="s">
        <v>17</v>
      </c>
      <c r="CX3" s="21" t="s">
        <v>17</v>
      </c>
      <c r="CY3" s="21" t="s">
        <v>35</v>
      </c>
      <c r="CZ3" s="21" t="s">
        <v>35</v>
      </c>
      <c r="DA3" s="21" t="s">
        <v>35</v>
      </c>
      <c r="DB3" s="21" t="s">
        <v>35</v>
      </c>
      <c r="DC3" s="21" t="s">
        <v>35</v>
      </c>
      <c r="DD3" s="21" t="s">
        <v>35</v>
      </c>
      <c r="DE3" s="21" t="s">
        <v>35</v>
      </c>
      <c r="DF3" s="21" t="s">
        <v>35</v>
      </c>
      <c r="DG3" s="21" t="s">
        <v>35</v>
      </c>
      <c r="DH3" s="54"/>
      <c r="DI3" s="54"/>
      <c r="DJ3" s="54"/>
      <c r="DK3" s="11">
        <f>COUNTA(B3:DJ3)</f>
        <v>108</v>
      </c>
      <c r="DU3" s="2" t="s">
        <v>12</v>
      </c>
      <c r="DV3" s="17">
        <v>2</v>
      </c>
      <c r="DW3" s="17">
        <v>3</v>
      </c>
      <c r="DX3" s="17">
        <v>4</v>
      </c>
    </row>
    <row r="4" spans="1:138" ht="13.8">
      <c r="A4" s="23" t="s">
        <v>0</v>
      </c>
      <c r="B4" s="25">
        <v>7</v>
      </c>
      <c r="C4" s="25">
        <v>31</v>
      </c>
      <c r="D4" s="25">
        <v>15</v>
      </c>
      <c r="E4" s="26">
        <v>40</v>
      </c>
      <c r="F4" s="25">
        <v>7</v>
      </c>
      <c r="G4" s="25">
        <v>37</v>
      </c>
      <c r="H4" s="25">
        <v>51</v>
      </c>
      <c r="I4" s="25">
        <v>1</v>
      </c>
      <c r="J4" s="37">
        <v>1</v>
      </c>
      <c r="K4" s="26">
        <v>9</v>
      </c>
      <c r="L4" s="25">
        <v>23</v>
      </c>
      <c r="M4" s="26">
        <v>23</v>
      </c>
      <c r="N4" s="25">
        <v>1</v>
      </c>
      <c r="O4" s="25">
        <v>3</v>
      </c>
      <c r="P4" s="25">
        <v>10</v>
      </c>
      <c r="Q4" s="25">
        <v>1</v>
      </c>
      <c r="R4" s="25">
        <v>1</v>
      </c>
      <c r="S4" s="26">
        <v>2</v>
      </c>
      <c r="T4" s="26">
        <v>2</v>
      </c>
      <c r="U4" s="25">
        <v>7</v>
      </c>
      <c r="V4" s="25">
        <v>1</v>
      </c>
      <c r="W4" s="25">
        <v>3</v>
      </c>
      <c r="X4" s="37">
        <v>18</v>
      </c>
      <c r="Y4" s="25">
        <v>15</v>
      </c>
      <c r="Z4" s="25">
        <v>1</v>
      </c>
      <c r="AA4" s="25">
        <v>18</v>
      </c>
      <c r="AB4" s="25">
        <v>11</v>
      </c>
      <c r="AC4" s="25">
        <v>2</v>
      </c>
      <c r="AD4" s="25"/>
      <c r="AE4" s="25">
        <v>3</v>
      </c>
      <c r="AF4" s="25">
        <v>11</v>
      </c>
      <c r="AG4" s="25">
        <v>2</v>
      </c>
      <c r="AH4" s="25">
        <v>4</v>
      </c>
      <c r="AI4" s="25">
        <v>3</v>
      </c>
      <c r="AJ4" s="25">
        <v>3</v>
      </c>
      <c r="AK4" s="25">
        <v>2</v>
      </c>
      <c r="AL4" s="25">
        <v>1</v>
      </c>
      <c r="AM4" s="25">
        <v>16</v>
      </c>
      <c r="AN4" s="25">
        <v>3</v>
      </c>
      <c r="AO4" s="25">
        <v>3</v>
      </c>
      <c r="AP4" s="25">
        <v>1</v>
      </c>
      <c r="AQ4" s="25">
        <v>5</v>
      </c>
      <c r="AR4" s="25">
        <v>9</v>
      </c>
      <c r="AS4" s="25">
        <v>1</v>
      </c>
      <c r="AT4" s="25"/>
      <c r="AU4" s="20"/>
      <c r="AV4" s="20"/>
      <c r="AW4" s="20"/>
      <c r="AX4" s="20"/>
      <c r="AY4" s="20"/>
      <c r="AZ4" s="20"/>
      <c r="BA4" s="20"/>
      <c r="BB4" s="20"/>
      <c r="BC4" s="20"/>
      <c r="BD4" s="28"/>
      <c r="BE4" s="30"/>
      <c r="BF4" s="29"/>
      <c r="BG4" s="30"/>
      <c r="BH4" s="30"/>
      <c r="BI4" s="30"/>
      <c r="BJ4" s="28"/>
      <c r="BK4" s="29"/>
      <c r="BL4" s="28"/>
      <c r="BM4" s="29"/>
      <c r="BN4" s="29"/>
      <c r="BO4" s="30"/>
      <c r="BP4" s="28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30"/>
      <c r="CH4" s="29"/>
      <c r="CI4" s="30"/>
      <c r="CJ4" s="29"/>
      <c r="CK4" s="29"/>
      <c r="CL4" s="30"/>
      <c r="CM4" s="30"/>
      <c r="CN4" s="29"/>
      <c r="CO4" s="29"/>
      <c r="CP4" s="29"/>
      <c r="CQ4" s="29"/>
      <c r="CR4" s="29"/>
      <c r="CS4" s="30"/>
      <c r="CT4" s="30"/>
      <c r="CU4" s="29"/>
      <c r="CV4" s="29"/>
      <c r="CW4" s="29"/>
      <c r="CX4" s="29"/>
      <c r="CY4" s="29"/>
      <c r="CZ4" s="30"/>
      <c r="DA4" s="29"/>
      <c r="DB4" s="29"/>
      <c r="DC4" s="29"/>
      <c r="DD4" s="29"/>
      <c r="DE4" s="29"/>
      <c r="DF4" s="29"/>
      <c r="DG4" s="29"/>
      <c r="DH4" s="29"/>
      <c r="DI4" s="30"/>
      <c r="DJ4" s="30"/>
      <c r="DK4" s="13">
        <v>2</v>
      </c>
      <c r="DQ4" s="10"/>
      <c r="DT4" s="2" t="s">
        <v>0</v>
      </c>
      <c r="DU4" s="11">
        <f t="shared" ref="DU4:DU15" si="0">COUNTA(B4:DJ4)</f>
        <v>43</v>
      </c>
      <c r="DV4" s="2">
        <f t="shared" ref="DV4:DV15" si="1">COUNTIF(B4:DJ4,"2")</f>
        <v>5</v>
      </c>
      <c r="DW4" s="2">
        <f t="shared" ref="DW4:DW15" si="2">COUNTIF(B4:DJ4,"3")</f>
        <v>7</v>
      </c>
      <c r="DX4" s="2">
        <f t="shared" ref="DX4:DX15" si="3">COUNTIF(B4:DJ4,"4")</f>
        <v>1</v>
      </c>
      <c r="DY4" s="1">
        <f>SUM(DV4:DX4)</f>
        <v>13</v>
      </c>
      <c r="DZ4" s="15">
        <f>DY4/DU4</f>
        <v>0.30232558139534882</v>
      </c>
    </row>
    <row r="5" spans="1:138" ht="13.8">
      <c r="A5" s="23" t="s">
        <v>1</v>
      </c>
      <c r="B5" s="25">
        <v>2</v>
      </c>
      <c r="C5" s="25">
        <v>9</v>
      </c>
      <c r="D5" s="25">
        <v>2</v>
      </c>
      <c r="E5" s="25">
        <v>2</v>
      </c>
      <c r="F5" s="25">
        <v>3</v>
      </c>
      <c r="G5" s="25">
        <v>1</v>
      </c>
      <c r="H5" s="25">
        <v>1</v>
      </c>
      <c r="I5" s="25">
        <v>3</v>
      </c>
      <c r="J5" s="37">
        <v>24</v>
      </c>
      <c r="K5" s="26">
        <v>11</v>
      </c>
      <c r="L5" s="25">
        <v>2</v>
      </c>
      <c r="M5" s="26">
        <v>1</v>
      </c>
      <c r="N5" s="25">
        <v>4</v>
      </c>
      <c r="O5" s="25">
        <v>1</v>
      </c>
      <c r="P5" s="25">
        <v>49</v>
      </c>
      <c r="Q5" s="25">
        <v>9</v>
      </c>
      <c r="R5" s="25">
        <v>3</v>
      </c>
      <c r="S5" s="26">
        <v>36</v>
      </c>
      <c r="T5" s="26">
        <v>30</v>
      </c>
      <c r="U5" s="20">
        <v>8</v>
      </c>
      <c r="V5" s="25">
        <v>8</v>
      </c>
      <c r="W5" s="25">
        <v>5</v>
      </c>
      <c r="X5" s="37">
        <v>1</v>
      </c>
      <c r="Y5" s="25">
        <v>2</v>
      </c>
      <c r="Z5" s="25">
        <v>10</v>
      </c>
      <c r="AA5" s="25">
        <v>6</v>
      </c>
      <c r="AB5" s="25">
        <v>24</v>
      </c>
      <c r="AC5" s="25">
        <v>4</v>
      </c>
      <c r="AD5" s="25"/>
      <c r="AE5" s="25">
        <v>9</v>
      </c>
      <c r="AF5" s="25">
        <v>9</v>
      </c>
      <c r="AG5" s="25">
        <v>6</v>
      </c>
      <c r="AH5" s="25">
        <v>2</v>
      </c>
      <c r="AI5" s="25">
        <v>50</v>
      </c>
      <c r="AJ5" s="25">
        <v>1</v>
      </c>
      <c r="AK5" s="25">
        <v>2</v>
      </c>
      <c r="AL5" s="25">
        <v>1</v>
      </c>
      <c r="AM5" s="25">
        <v>8</v>
      </c>
      <c r="AN5" s="25">
        <v>1</v>
      </c>
      <c r="AO5" s="25">
        <v>6</v>
      </c>
      <c r="AP5" s="25">
        <v>2</v>
      </c>
      <c r="AQ5" s="25">
        <v>16</v>
      </c>
      <c r="AR5" s="25">
        <v>5</v>
      </c>
      <c r="AS5" s="25">
        <v>30</v>
      </c>
      <c r="AT5" s="25"/>
      <c r="AU5" s="26"/>
      <c r="AV5" s="26"/>
      <c r="AW5" s="26"/>
      <c r="AX5" s="26"/>
      <c r="AY5" s="26"/>
      <c r="AZ5" s="26"/>
      <c r="BA5" s="26"/>
      <c r="BB5" s="26"/>
      <c r="BC5" s="20"/>
      <c r="BD5" s="30"/>
      <c r="BE5" s="30"/>
      <c r="BF5" s="30"/>
      <c r="BG5" s="30"/>
      <c r="BH5" s="30"/>
      <c r="BI5" s="28"/>
      <c r="BJ5" s="28"/>
      <c r="BK5" s="29"/>
      <c r="BL5" s="29"/>
      <c r="BM5" s="29"/>
      <c r="BN5" s="30"/>
      <c r="BO5" s="29"/>
      <c r="BP5" s="29"/>
      <c r="BQ5" s="28"/>
      <c r="BR5" s="28"/>
      <c r="BS5" s="29"/>
      <c r="BT5" s="29"/>
      <c r="BU5" s="29"/>
      <c r="BV5" s="30"/>
      <c r="BW5" s="30"/>
      <c r="BX5" s="30"/>
      <c r="BY5" s="29"/>
      <c r="BZ5" s="30"/>
      <c r="CA5" s="30"/>
      <c r="CB5" s="30"/>
      <c r="CC5" s="29"/>
      <c r="CD5" s="29"/>
      <c r="CE5" s="30"/>
      <c r="CF5" s="29"/>
      <c r="CG5" s="29"/>
      <c r="CH5" s="29"/>
      <c r="CI5" s="29"/>
      <c r="CJ5" s="29"/>
      <c r="CK5" s="29"/>
      <c r="CL5" s="30"/>
      <c r="CM5" s="29"/>
      <c r="CN5" s="29"/>
      <c r="CO5" s="29"/>
      <c r="CP5" s="30"/>
      <c r="CQ5" s="29"/>
      <c r="CR5" s="29"/>
      <c r="CS5" s="30"/>
      <c r="CT5" s="29"/>
      <c r="CU5" s="29"/>
      <c r="CV5" s="29"/>
      <c r="CW5" s="29"/>
      <c r="CX5" s="29"/>
      <c r="CY5" s="29"/>
      <c r="CZ5" s="30"/>
      <c r="DA5" s="30"/>
      <c r="DB5" s="30"/>
      <c r="DC5" s="30"/>
      <c r="DD5" s="29"/>
      <c r="DE5" s="29"/>
      <c r="DF5" s="29"/>
      <c r="DG5" s="29"/>
      <c r="DH5" s="29"/>
      <c r="DI5" s="30"/>
      <c r="DJ5" s="29"/>
      <c r="DQ5" s="10"/>
      <c r="DT5" s="2" t="s">
        <v>1</v>
      </c>
      <c r="DU5" s="11">
        <f t="shared" si="0"/>
        <v>43</v>
      </c>
      <c r="DV5" s="2">
        <f t="shared" si="1"/>
        <v>8</v>
      </c>
      <c r="DW5" s="2">
        <f t="shared" si="2"/>
        <v>3</v>
      </c>
      <c r="DX5" s="2">
        <f t="shared" si="3"/>
        <v>2</v>
      </c>
      <c r="DY5" s="1">
        <f t="shared" ref="DY5:DY14" si="4">SUM(DV5:DX5)</f>
        <v>13</v>
      </c>
      <c r="DZ5" s="15">
        <f t="shared" ref="DZ5:DZ15" si="5">DY5/DU5</f>
        <v>0.30232558139534882</v>
      </c>
    </row>
    <row r="6" spans="1:138" ht="13.8">
      <c r="A6" s="23" t="s">
        <v>2</v>
      </c>
      <c r="B6" s="25">
        <v>2</v>
      </c>
      <c r="C6" s="25">
        <v>1</v>
      </c>
      <c r="D6" s="25">
        <v>2</v>
      </c>
      <c r="E6" s="26">
        <v>1</v>
      </c>
      <c r="F6" s="25">
        <v>9</v>
      </c>
      <c r="G6" s="25">
        <v>1</v>
      </c>
      <c r="H6" s="25">
        <v>1</v>
      </c>
      <c r="I6" s="25">
        <v>8</v>
      </c>
      <c r="J6" s="37">
        <v>1</v>
      </c>
      <c r="K6" s="26">
        <v>1</v>
      </c>
      <c r="L6" s="25">
        <v>7</v>
      </c>
      <c r="M6" s="26">
        <v>11</v>
      </c>
      <c r="N6" s="25">
        <v>23</v>
      </c>
      <c r="O6" s="25">
        <v>13</v>
      </c>
      <c r="P6" s="25">
        <v>8</v>
      </c>
      <c r="Q6" s="25">
        <v>5</v>
      </c>
      <c r="R6" s="25">
        <v>21</v>
      </c>
      <c r="S6" s="26">
        <v>6</v>
      </c>
      <c r="T6" s="26">
        <v>2</v>
      </c>
      <c r="U6" s="20">
        <v>1</v>
      </c>
      <c r="V6" s="25">
        <v>1</v>
      </c>
      <c r="W6" s="25">
        <v>3</v>
      </c>
      <c r="X6" s="37">
        <v>12</v>
      </c>
      <c r="Y6" s="25">
        <v>3</v>
      </c>
      <c r="Z6" s="25">
        <v>10</v>
      </c>
      <c r="AA6" s="25">
        <v>12</v>
      </c>
      <c r="AB6" s="25">
        <v>9</v>
      </c>
      <c r="AC6" s="25"/>
      <c r="AD6" s="25">
        <v>26</v>
      </c>
      <c r="AE6" s="25">
        <v>1</v>
      </c>
      <c r="AF6" s="25">
        <v>2</v>
      </c>
      <c r="AG6" s="25">
        <v>5</v>
      </c>
      <c r="AH6" s="25">
        <v>2</v>
      </c>
      <c r="AI6" s="25">
        <v>2</v>
      </c>
      <c r="AJ6" s="25">
        <v>3</v>
      </c>
      <c r="AK6" s="25">
        <v>48</v>
      </c>
      <c r="AL6" s="25">
        <v>4</v>
      </c>
      <c r="AM6" s="25">
        <v>35</v>
      </c>
      <c r="AN6" s="25">
        <v>15</v>
      </c>
      <c r="AO6" s="25">
        <v>15</v>
      </c>
      <c r="AP6" s="25">
        <v>27</v>
      </c>
      <c r="AQ6" s="25">
        <v>2</v>
      </c>
      <c r="AR6" s="25">
        <v>16</v>
      </c>
      <c r="AS6" s="25">
        <v>2</v>
      </c>
      <c r="AT6" s="25"/>
      <c r="AU6" s="20"/>
      <c r="AV6" s="20"/>
      <c r="AW6" s="20"/>
      <c r="AX6" s="20"/>
      <c r="AY6" s="20"/>
      <c r="AZ6" s="20"/>
      <c r="BA6" s="20"/>
      <c r="BB6" s="20"/>
      <c r="BC6" s="20"/>
      <c r="BD6" s="28"/>
      <c r="BE6" s="30"/>
      <c r="BF6" s="30"/>
      <c r="BG6" s="29"/>
      <c r="BH6" s="30"/>
      <c r="BI6" s="30"/>
      <c r="BJ6" s="30"/>
      <c r="BK6" s="29"/>
      <c r="BL6" s="28"/>
      <c r="BM6" s="29"/>
      <c r="BN6" s="29"/>
      <c r="BO6" s="29"/>
      <c r="BP6" s="29"/>
      <c r="BQ6" s="29"/>
      <c r="BR6" s="28"/>
      <c r="BS6" s="29"/>
      <c r="BT6" s="29"/>
      <c r="BU6" s="29"/>
      <c r="BV6" s="29"/>
      <c r="BW6" s="29"/>
      <c r="BX6" s="29"/>
      <c r="BY6" s="29"/>
      <c r="BZ6" s="29"/>
      <c r="CA6" s="30"/>
      <c r="CB6" s="29"/>
      <c r="CC6" s="30"/>
      <c r="CD6" s="29"/>
      <c r="CE6" s="29"/>
      <c r="CF6" s="30"/>
      <c r="CG6" s="29"/>
      <c r="CH6" s="29"/>
      <c r="CI6" s="29"/>
      <c r="CJ6" s="30"/>
      <c r="CK6" s="29"/>
      <c r="CL6" s="29"/>
      <c r="CM6" s="29"/>
      <c r="CN6" s="29"/>
      <c r="CO6" s="29"/>
      <c r="CP6" s="29"/>
      <c r="CQ6" s="29"/>
      <c r="CR6" s="29"/>
      <c r="CS6" s="29"/>
      <c r="CT6" s="30"/>
      <c r="CU6" s="29"/>
      <c r="CV6" s="30"/>
      <c r="CW6" s="29"/>
      <c r="CX6" s="30"/>
      <c r="CY6" s="30"/>
      <c r="CZ6" s="29"/>
      <c r="DA6" s="29"/>
      <c r="DB6" s="30"/>
      <c r="DC6" s="29"/>
      <c r="DD6" s="29"/>
      <c r="DE6" s="29"/>
      <c r="DF6" s="29"/>
      <c r="DG6" s="29"/>
      <c r="DH6" s="29"/>
      <c r="DI6" s="29"/>
      <c r="DJ6" s="29"/>
      <c r="DQ6" s="10"/>
      <c r="DT6" s="2" t="s">
        <v>2</v>
      </c>
      <c r="DU6" s="11">
        <f t="shared" si="0"/>
        <v>43</v>
      </c>
      <c r="DV6" s="2">
        <f t="shared" si="1"/>
        <v>8</v>
      </c>
      <c r="DW6" s="2">
        <f t="shared" si="2"/>
        <v>3</v>
      </c>
      <c r="DX6" s="2">
        <f t="shared" si="3"/>
        <v>1</v>
      </c>
      <c r="DY6" s="1">
        <f t="shared" si="4"/>
        <v>12</v>
      </c>
      <c r="DZ6" s="15">
        <f t="shared" si="5"/>
        <v>0.27906976744186046</v>
      </c>
    </row>
    <row r="7" spans="1:138" ht="13.8">
      <c r="A7" s="23" t="s">
        <v>3</v>
      </c>
      <c r="B7" s="25">
        <v>8</v>
      </c>
      <c r="C7" s="25">
        <v>6</v>
      </c>
      <c r="D7" s="25">
        <v>7</v>
      </c>
      <c r="E7" s="26">
        <v>2</v>
      </c>
      <c r="F7" s="25">
        <v>2</v>
      </c>
      <c r="G7" s="25">
        <v>4</v>
      </c>
      <c r="H7" s="25">
        <v>17</v>
      </c>
      <c r="I7" s="25">
        <v>9</v>
      </c>
      <c r="J7" s="37">
        <v>1</v>
      </c>
      <c r="K7" s="5">
        <v>10</v>
      </c>
      <c r="L7" s="25">
        <v>16</v>
      </c>
      <c r="M7" s="25">
        <v>29</v>
      </c>
      <c r="N7" s="25">
        <v>11</v>
      </c>
      <c r="O7" s="25">
        <v>1</v>
      </c>
      <c r="P7" s="25">
        <v>1</v>
      </c>
      <c r="Q7" s="25">
        <v>1</v>
      </c>
      <c r="R7" s="25">
        <v>1</v>
      </c>
      <c r="S7" s="26">
        <v>4</v>
      </c>
      <c r="T7" s="26">
        <v>4</v>
      </c>
      <c r="U7" s="26">
        <v>13</v>
      </c>
      <c r="V7" s="26">
        <v>6</v>
      </c>
      <c r="W7" s="26">
        <v>53</v>
      </c>
      <c r="X7" s="39">
        <v>5</v>
      </c>
      <c r="Y7" s="26">
        <v>3</v>
      </c>
      <c r="Z7" s="26">
        <v>27</v>
      </c>
      <c r="AA7" s="26">
        <v>1</v>
      </c>
      <c r="AB7" s="26">
        <v>1</v>
      </c>
      <c r="AC7" s="26"/>
      <c r="AD7" s="26">
        <v>3</v>
      </c>
      <c r="AE7" s="26">
        <v>2</v>
      </c>
      <c r="AF7" s="26">
        <v>7</v>
      </c>
      <c r="AG7" s="26">
        <v>12</v>
      </c>
      <c r="AH7" s="26">
        <v>4</v>
      </c>
      <c r="AI7" s="26">
        <v>7</v>
      </c>
      <c r="AJ7" s="26">
        <v>1</v>
      </c>
      <c r="AK7" s="26">
        <v>1</v>
      </c>
      <c r="AL7" s="26">
        <v>29</v>
      </c>
      <c r="AM7" s="26">
        <v>73</v>
      </c>
      <c r="AN7" s="26">
        <v>1</v>
      </c>
      <c r="AO7" s="26">
        <v>65</v>
      </c>
      <c r="AP7" s="26">
        <v>5</v>
      </c>
      <c r="AQ7" s="26">
        <v>10</v>
      </c>
      <c r="AR7" s="26">
        <v>9</v>
      </c>
      <c r="AS7" s="26">
        <v>22</v>
      </c>
      <c r="AT7" s="26"/>
      <c r="AU7" s="20"/>
      <c r="AV7" s="20"/>
      <c r="AW7" s="20"/>
      <c r="AX7" s="20"/>
      <c r="AY7" s="20"/>
      <c r="AZ7" s="20"/>
      <c r="BA7" s="20"/>
      <c r="BB7" s="20"/>
      <c r="BC7" s="20"/>
      <c r="BD7" s="30"/>
      <c r="BE7" s="30"/>
      <c r="BF7" s="30"/>
      <c r="BG7" s="28"/>
      <c r="BH7" s="30"/>
      <c r="BI7" s="30"/>
      <c r="BJ7" s="30"/>
      <c r="BK7" s="29"/>
      <c r="BL7" s="28"/>
      <c r="BM7" s="29"/>
      <c r="BN7" s="30"/>
      <c r="BO7" s="30"/>
      <c r="BP7" s="28"/>
      <c r="BQ7" s="29"/>
      <c r="BR7" s="29"/>
      <c r="BS7" s="29"/>
      <c r="BT7" s="29"/>
      <c r="BU7" s="29"/>
      <c r="BV7" s="30"/>
      <c r="BW7" s="30"/>
      <c r="BX7" s="29"/>
      <c r="BY7" s="29"/>
      <c r="BZ7" s="29"/>
      <c r="CA7" s="29"/>
      <c r="CB7" s="30"/>
      <c r="CC7" s="29"/>
      <c r="CD7" s="29"/>
      <c r="CE7" s="30"/>
      <c r="CF7" s="29"/>
      <c r="CG7" s="29"/>
      <c r="CH7" s="29"/>
      <c r="CI7" s="29"/>
      <c r="CJ7" s="29"/>
      <c r="CK7" s="29"/>
      <c r="CL7" s="30"/>
      <c r="CM7" s="29"/>
      <c r="CN7" s="29"/>
      <c r="CO7" s="30"/>
      <c r="CP7" s="29"/>
      <c r="CQ7" s="29"/>
      <c r="CR7" s="29"/>
      <c r="CS7" s="29"/>
      <c r="CT7" s="30"/>
      <c r="CU7" s="30"/>
      <c r="CV7" s="29"/>
      <c r="CW7" s="29"/>
      <c r="CX7" s="29"/>
      <c r="CY7" s="29"/>
      <c r="CZ7" s="29"/>
      <c r="DA7" s="30"/>
      <c r="DB7" s="29"/>
      <c r="DC7" s="29"/>
      <c r="DD7" s="29"/>
      <c r="DE7" s="29"/>
      <c r="DF7" s="29"/>
      <c r="DG7" s="29"/>
      <c r="DH7" s="29"/>
      <c r="DI7" s="29"/>
      <c r="DJ7" s="29"/>
      <c r="DQ7" s="10"/>
      <c r="DT7" s="2" t="s">
        <v>3</v>
      </c>
      <c r="DU7" s="11">
        <f t="shared" si="0"/>
        <v>43</v>
      </c>
      <c r="DV7" s="2">
        <f t="shared" si="1"/>
        <v>3</v>
      </c>
      <c r="DW7" s="2">
        <f t="shared" si="2"/>
        <v>2</v>
      </c>
      <c r="DX7" s="2">
        <f t="shared" si="3"/>
        <v>4</v>
      </c>
      <c r="DY7" s="1">
        <f t="shared" si="4"/>
        <v>9</v>
      </c>
      <c r="DZ7" s="15">
        <f t="shared" si="5"/>
        <v>0.20930232558139536</v>
      </c>
    </row>
    <row r="8" spans="1:138" ht="13.8">
      <c r="A8" s="23" t="s">
        <v>4</v>
      </c>
      <c r="B8" s="25">
        <v>5</v>
      </c>
      <c r="C8" s="25">
        <v>4</v>
      </c>
      <c r="D8" s="25">
        <v>5</v>
      </c>
      <c r="E8" s="26">
        <v>3</v>
      </c>
      <c r="F8" s="25">
        <v>4</v>
      </c>
      <c r="G8" s="25">
        <v>66</v>
      </c>
      <c r="H8" s="25">
        <v>4</v>
      </c>
      <c r="I8" s="25">
        <v>34</v>
      </c>
      <c r="J8" s="37">
        <v>27</v>
      </c>
      <c r="K8" s="26">
        <v>12</v>
      </c>
      <c r="L8" s="25">
        <v>6</v>
      </c>
      <c r="M8" s="26">
        <v>41</v>
      </c>
      <c r="N8" s="25">
        <v>2</v>
      </c>
      <c r="O8" s="25">
        <v>49</v>
      </c>
      <c r="P8" s="25">
        <v>57</v>
      </c>
      <c r="Q8" s="25">
        <v>6</v>
      </c>
      <c r="R8" s="25">
        <v>1</v>
      </c>
      <c r="S8" s="26">
        <v>3</v>
      </c>
      <c r="T8" s="26">
        <v>42</v>
      </c>
      <c r="U8" s="25">
        <v>8</v>
      </c>
      <c r="V8" s="25">
        <v>6</v>
      </c>
      <c r="W8" s="25">
        <v>34</v>
      </c>
      <c r="X8" s="37">
        <v>25</v>
      </c>
      <c r="Y8" s="25">
        <v>1</v>
      </c>
      <c r="Z8" s="25">
        <v>2</v>
      </c>
      <c r="AA8" s="25">
        <v>3</v>
      </c>
      <c r="AB8" s="25">
        <v>1</v>
      </c>
      <c r="AC8" s="25"/>
      <c r="AD8" s="25">
        <v>5</v>
      </c>
      <c r="AE8" s="25">
        <v>45</v>
      </c>
      <c r="AF8" s="25">
        <v>2</v>
      </c>
      <c r="AG8" s="25">
        <v>4</v>
      </c>
      <c r="AH8" s="25">
        <v>45</v>
      </c>
      <c r="AI8" s="25">
        <v>9</v>
      </c>
      <c r="AJ8" s="25">
        <v>1</v>
      </c>
      <c r="AK8" s="25">
        <v>7</v>
      </c>
      <c r="AL8" s="25">
        <v>4</v>
      </c>
      <c r="AM8" s="25">
        <v>1</v>
      </c>
      <c r="AN8" s="25">
        <v>8</v>
      </c>
      <c r="AO8" s="25">
        <v>2</v>
      </c>
      <c r="AP8" s="25">
        <v>6</v>
      </c>
      <c r="AQ8" s="25">
        <v>9</v>
      </c>
      <c r="AR8" s="25">
        <v>4</v>
      </c>
      <c r="AS8" s="25">
        <v>1</v>
      </c>
      <c r="AT8" s="25"/>
      <c r="AU8" s="20"/>
      <c r="AV8" s="20"/>
      <c r="AW8" s="20"/>
      <c r="AX8" s="20"/>
      <c r="AY8" s="20"/>
      <c r="AZ8" s="20"/>
      <c r="BA8" s="20"/>
      <c r="BB8" s="20"/>
      <c r="BC8" s="20"/>
      <c r="BD8" s="30"/>
      <c r="BE8" s="30"/>
      <c r="BF8" s="30"/>
      <c r="BG8" s="30"/>
      <c r="BH8" s="30"/>
      <c r="BI8" s="30"/>
      <c r="BJ8" s="30"/>
      <c r="BK8" s="29"/>
      <c r="BL8" s="29"/>
      <c r="BM8" s="29"/>
      <c r="BN8" s="29"/>
      <c r="BO8" s="29"/>
      <c r="BP8" s="28"/>
      <c r="BQ8" s="29"/>
      <c r="BR8" s="30"/>
      <c r="BS8" s="29"/>
      <c r="BT8" s="30"/>
      <c r="BU8" s="29"/>
      <c r="BV8" s="29"/>
      <c r="BW8" s="30"/>
      <c r="BX8" s="29"/>
      <c r="BY8" s="29"/>
      <c r="BZ8" s="29"/>
      <c r="CA8" s="29"/>
      <c r="CB8" s="29"/>
      <c r="CC8" s="30"/>
      <c r="CD8" s="29"/>
      <c r="CE8" s="29"/>
      <c r="CF8" s="29"/>
      <c r="CG8" s="29"/>
      <c r="CH8" s="29"/>
      <c r="CI8" s="29"/>
      <c r="CJ8" s="30"/>
      <c r="CK8" s="29"/>
      <c r="CL8" s="29"/>
      <c r="CM8" s="30"/>
      <c r="CN8" s="29"/>
      <c r="CO8" s="29"/>
      <c r="CP8" s="30"/>
      <c r="CQ8" s="29"/>
      <c r="CR8" s="29"/>
      <c r="CS8" s="29"/>
      <c r="CT8" s="29"/>
      <c r="CU8" s="29"/>
      <c r="CV8" s="29"/>
      <c r="CW8" s="29"/>
      <c r="CX8" s="30"/>
      <c r="CY8" s="29"/>
      <c r="CZ8" s="30"/>
      <c r="DA8" s="29"/>
      <c r="DB8" s="29"/>
      <c r="DC8" s="30"/>
      <c r="DD8" s="29"/>
      <c r="DE8" s="29"/>
      <c r="DF8" s="29"/>
      <c r="DG8" s="29"/>
      <c r="DH8" s="29"/>
      <c r="DI8" s="29"/>
      <c r="DJ8" s="29"/>
      <c r="DQ8" s="10"/>
      <c r="DT8" s="2" t="s">
        <v>4</v>
      </c>
      <c r="DU8" s="11">
        <f t="shared" si="0"/>
        <v>43</v>
      </c>
      <c r="DV8" s="2">
        <f t="shared" si="1"/>
        <v>4</v>
      </c>
      <c r="DW8" s="2">
        <f t="shared" si="2"/>
        <v>3</v>
      </c>
      <c r="DX8" s="2">
        <f t="shared" si="3"/>
        <v>6</v>
      </c>
      <c r="DY8" s="1">
        <f t="shared" si="4"/>
        <v>13</v>
      </c>
      <c r="DZ8" s="15">
        <f t="shared" si="5"/>
        <v>0.30232558139534882</v>
      </c>
    </row>
    <row r="9" spans="1:138" ht="13.8">
      <c r="A9" s="22" t="s">
        <v>5</v>
      </c>
      <c r="B9" s="31">
        <v>1</v>
      </c>
      <c r="C9" s="31">
        <v>7</v>
      </c>
      <c r="D9" s="31">
        <v>13</v>
      </c>
      <c r="E9" s="31">
        <v>14</v>
      </c>
      <c r="F9" s="31">
        <v>13</v>
      </c>
      <c r="G9" s="31">
        <v>5</v>
      </c>
      <c r="H9" s="31">
        <v>26</v>
      </c>
      <c r="I9" s="31">
        <v>2</v>
      </c>
      <c r="J9" s="33">
        <v>46</v>
      </c>
      <c r="K9" s="32">
        <v>2</v>
      </c>
      <c r="L9" s="31">
        <v>6</v>
      </c>
      <c r="M9" s="31">
        <v>2</v>
      </c>
      <c r="N9" s="31">
        <v>11</v>
      </c>
      <c r="O9" s="31">
        <v>8</v>
      </c>
      <c r="P9" s="31">
        <v>4</v>
      </c>
      <c r="Q9" s="31">
        <v>8</v>
      </c>
      <c r="R9" s="31">
        <v>3</v>
      </c>
      <c r="S9" s="32">
        <v>2</v>
      </c>
      <c r="T9" s="32">
        <v>2</v>
      </c>
      <c r="U9" s="31">
        <v>47</v>
      </c>
      <c r="V9" s="31">
        <v>6</v>
      </c>
      <c r="W9" s="31">
        <v>16</v>
      </c>
      <c r="X9" s="33">
        <v>29</v>
      </c>
      <c r="Y9" s="31">
        <v>21</v>
      </c>
      <c r="Z9" s="31">
        <v>1</v>
      </c>
      <c r="AA9" s="31">
        <v>8</v>
      </c>
      <c r="AB9" s="31">
        <v>1</v>
      </c>
      <c r="AC9" s="31"/>
      <c r="AD9" s="31">
        <v>7</v>
      </c>
      <c r="AE9" s="31">
        <v>8</v>
      </c>
      <c r="AF9" s="31">
        <v>1</v>
      </c>
      <c r="AG9" s="31">
        <v>1</v>
      </c>
      <c r="AH9" s="31">
        <v>17</v>
      </c>
      <c r="AI9" s="31">
        <v>9</v>
      </c>
      <c r="AJ9" s="31">
        <v>1</v>
      </c>
      <c r="AK9" s="31">
        <v>1</v>
      </c>
      <c r="AL9" s="31">
        <v>1</v>
      </c>
      <c r="AM9" s="31">
        <v>3</v>
      </c>
      <c r="AN9" s="31">
        <v>17</v>
      </c>
      <c r="AO9" s="31">
        <v>11</v>
      </c>
      <c r="AP9" s="31">
        <v>5</v>
      </c>
      <c r="AQ9" s="31">
        <v>2</v>
      </c>
      <c r="AR9" s="31">
        <v>18</v>
      </c>
      <c r="AS9" s="31">
        <v>2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4"/>
      <c r="BE9" s="34"/>
      <c r="BF9" s="34"/>
      <c r="BG9" s="34"/>
      <c r="BH9" s="34"/>
      <c r="BI9" s="34"/>
      <c r="BJ9" s="34"/>
      <c r="BK9" s="35"/>
      <c r="BL9" s="35"/>
      <c r="BM9" s="34"/>
      <c r="BN9" s="34"/>
      <c r="BO9" s="35"/>
      <c r="BP9" s="35"/>
      <c r="BQ9" s="34"/>
      <c r="BR9" s="34"/>
      <c r="BS9" s="35"/>
      <c r="BT9" s="35"/>
      <c r="BU9" s="35"/>
      <c r="BV9" s="35"/>
      <c r="BW9" s="35"/>
      <c r="BX9" s="34"/>
      <c r="BY9" s="35"/>
      <c r="BZ9" s="35"/>
      <c r="CA9" s="35"/>
      <c r="CB9" s="34"/>
      <c r="CC9" s="35"/>
      <c r="CD9" s="34"/>
      <c r="CE9" s="35"/>
      <c r="CF9" s="35"/>
      <c r="CG9" s="35"/>
      <c r="CH9" s="35"/>
      <c r="CI9" s="35"/>
      <c r="CJ9" s="35"/>
      <c r="CK9" s="35"/>
      <c r="CL9" s="34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4"/>
      <c r="DB9" s="35"/>
      <c r="DC9" s="34"/>
      <c r="DD9" s="35"/>
      <c r="DE9" s="35"/>
      <c r="DF9" s="35"/>
      <c r="DG9" s="35"/>
      <c r="DH9" s="35"/>
      <c r="DI9" s="34"/>
      <c r="DJ9" s="35"/>
      <c r="DT9" s="2" t="s">
        <v>5</v>
      </c>
      <c r="DU9" s="11">
        <f t="shared" si="0"/>
        <v>43</v>
      </c>
      <c r="DV9" s="2">
        <f t="shared" si="1"/>
        <v>7</v>
      </c>
      <c r="DW9" s="2">
        <f t="shared" si="2"/>
        <v>2</v>
      </c>
      <c r="DX9" s="2">
        <f t="shared" si="3"/>
        <v>1</v>
      </c>
      <c r="DY9" s="1">
        <f t="shared" si="4"/>
        <v>10</v>
      </c>
      <c r="DZ9" s="15">
        <f t="shared" si="5"/>
        <v>0.23255813953488372</v>
      </c>
    </row>
    <row r="10" spans="1:138" ht="13.8">
      <c r="A10" s="2" t="s">
        <v>6</v>
      </c>
      <c r="B10" s="20">
        <v>1</v>
      </c>
      <c r="C10" s="20">
        <v>21</v>
      </c>
      <c r="D10" s="20">
        <v>3</v>
      </c>
      <c r="E10" s="26">
        <v>66</v>
      </c>
      <c r="F10" s="20">
        <v>11</v>
      </c>
      <c r="G10" s="20">
        <v>58</v>
      </c>
      <c r="H10" s="20">
        <v>1</v>
      </c>
      <c r="I10" s="20">
        <v>1</v>
      </c>
      <c r="J10" s="27">
        <v>83</v>
      </c>
      <c r="K10" s="26">
        <v>1</v>
      </c>
      <c r="L10" s="20">
        <v>39</v>
      </c>
      <c r="M10" s="20">
        <v>5</v>
      </c>
      <c r="N10" s="20">
        <v>7</v>
      </c>
      <c r="O10" s="20">
        <v>14</v>
      </c>
      <c r="P10" s="20">
        <v>3</v>
      </c>
      <c r="Q10" s="20">
        <v>13</v>
      </c>
      <c r="R10" s="20">
        <v>4</v>
      </c>
      <c r="S10" s="26">
        <v>17</v>
      </c>
      <c r="T10" s="26">
        <v>48</v>
      </c>
      <c r="U10" s="20">
        <v>5</v>
      </c>
      <c r="V10" s="20">
        <v>5</v>
      </c>
      <c r="W10" s="20">
        <v>12</v>
      </c>
      <c r="X10" s="27">
        <v>18</v>
      </c>
      <c r="Y10" s="20">
        <v>18</v>
      </c>
      <c r="Z10" s="20">
        <v>9</v>
      </c>
      <c r="AA10" s="20">
        <v>13</v>
      </c>
      <c r="AB10" s="20">
        <v>42</v>
      </c>
      <c r="AC10" s="20"/>
      <c r="AD10" s="20">
        <v>16</v>
      </c>
      <c r="AE10" s="20">
        <v>26</v>
      </c>
      <c r="AF10" s="20">
        <v>11</v>
      </c>
      <c r="AG10" s="20">
        <v>6</v>
      </c>
      <c r="AH10" s="20">
        <v>6</v>
      </c>
      <c r="AI10" s="20">
        <v>13</v>
      </c>
      <c r="AJ10" s="20">
        <v>1</v>
      </c>
      <c r="AK10" s="20">
        <v>3</v>
      </c>
      <c r="AL10" s="20">
        <v>2</v>
      </c>
      <c r="AM10" s="20">
        <v>31</v>
      </c>
      <c r="AN10" s="20">
        <v>3</v>
      </c>
      <c r="AO10" s="20">
        <v>11</v>
      </c>
      <c r="AP10" s="20">
        <v>4</v>
      </c>
      <c r="AQ10" s="20">
        <v>2</v>
      </c>
      <c r="AR10" s="20">
        <v>1</v>
      </c>
      <c r="AS10" s="20">
        <v>2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30"/>
      <c r="BE10" s="28"/>
      <c r="BF10" s="30"/>
      <c r="BG10" s="30"/>
      <c r="BH10" s="30"/>
      <c r="BI10" s="30"/>
      <c r="BJ10" s="30"/>
      <c r="BK10" s="29"/>
      <c r="BL10" s="28"/>
      <c r="BM10" s="29"/>
      <c r="BN10" s="28"/>
      <c r="BO10" s="29"/>
      <c r="BP10" s="30"/>
      <c r="BQ10" s="29"/>
      <c r="BR10" s="29"/>
      <c r="BS10" s="30"/>
      <c r="BT10" s="29"/>
      <c r="BU10" s="29"/>
      <c r="BV10" s="29"/>
      <c r="BW10" s="29"/>
      <c r="BX10" s="29"/>
      <c r="BY10" s="29"/>
      <c r="BZ10" s="30"/>
      <c r="CA10" s="29"/>
      <c r="CB10" s="30"/>
      <c r="CC10" s="29"/>
      <c r="CD10" s="29"/>
      <c r="CE10" s="29"/>
      <c r="CF10" s="30"/>
      <c r="CG10" s="30"/>
      <c r="CH10" s="29"/>
      <c r="CI10" s="29"/>
      <c r="CJ10" s="29"/>
      <c r="CK10" s="29"/>
      <c r="CL10" s="30"/>
      <c r="CM10" s="29"/>
      <c r="CN10" s="30"/>
      <c r="CO10" s="29"/>
      <c r="CP10" s="29"/>
      <c r="CQ10" s="29"/>
      <c r="CR10" s="30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T10" s="2" t="s">
        <v>6</v>
      </c>
      <c r="DU10" s="11">
        <f t="shared" si="0"/>
        <v>43</v>
      </c>
      <c r="DV10" s="2">
        <f t="shared" si="1"/>
        <v>3</v>
      </c>
      <c r="DW10" s="2">
        <f t="shared" si="2"/>
        <v>4</v>
      </c>
      <c r="DX10" s="2">
        <f t="shared" si="3"/>
        <v>2</v>
      </c>
      <c r="DY10" s="1">
        <f t="shared" si="4"/>
        <v>9</v>
      </c>
      <c r="DZ10" s="15">
        <f t="shared" si="5"/>
        <v>0.20930232558139536</v>
      </c>
    </row>
    <row r="11" spans="1:138" ht="13.8">
      <c r="A11" s="2" t="s">
        <v>7</v>
      </c>
      <c r="B11" s="20">
        <v>17</v>
      </c>
      <c r="C11" s="20">
        <v>10</v>
      </c>
      <c r="D11" s="20">
        <v>4</v>
      </c>
      <c r="E11" s="26">
        <v>3</v>
      </c>
      <c r="F11" s="20">
        <v>14</v>
      </c>
      <c r="G11" s="20">
        <v>1</v>
      </c>
      <c r="H11" s="20">
        <v>2</v>
      </c>
      <c r="I11" s="20">
        <v>50</v>
      </c>
      <c r="J11" s="27">
        <v>36</v>
      </c>
      <c r="K11" s="26">
        <v>2</v>
      </c>
      <c r="L11" s="20">
        <v>5</v>
      </c>
      <c r="M11" s="20">
        <v>13</v>
      </c>
      <c r="N11" s="20">
        <v>20</v>
      </c>
      <c r="O11" s="20">
        <v>13</v>
      </c>
      <c r="P11" s="20">
        <v>8</v>
      </c>
      <c r="Q11" s="20">
        <v>1</v>
      </c>
      <c r="R11" s="20">
        <v>8</v>
      </c>
      <c r="S11" s="26">
        <v>6</v>
      </c>
      <c r="T11" s="26">
        <v>36</v>
      </c>
      <c r="U11" s="20">
        <v>6</v>
      </c>
      <c r="V11" s="20">
        <v>1</v>
      </c>
      <c r="W11" s="20">
        <v>36</v>
      </c>
      <c r="X11" s="27">
        <v>1</v>
      </c>
      <c r="Y11" s="20">
        <v>5</v>
      </c>
      <c r="Z11" s="20">
        <v>53</v>
      </c>
      <c r="AA11" s="20">
        <v>4</v>
      </c>
      <c r="AB11" s="20">
        <v>1</v>
      </c>
      <c r="AC11" s="20"/>
      <c r="AD11" s="20">
        <v>24</v>
      </c>
      <c r="AE11" s="20">
        <v>5</v>
      </c>
      <c r="AF11" s="20">
        <v>20</v>
      </c>
      <c r="AG11" s="20">
        <v>9</v>
      </c>
      <c r="AH11" s="20">
        <v>69</v>
      </c>
      <c r="AI11" s="20">
        <v>18</v>
      </c>
      <c r="AJ11" s="20">
        <v>22</v>
      </c>
      <c r="AK11" s="20">
        <v>77</v>
      </c>
      <c r="AL11" s="20">
        <v>3</v>
      </c>
      <c r="AM11" s="20">
        <v>1</v>
      </c>
      <c r="AN11" s="20">
        <v>1</v>
      </c>
      <c r="AO11" s="20">
        <v>13</v>
      </c>
      <c r="AP11" s="20">
        <v>1</v>
      </c>
      <c r="AQ11" s="20">
        <v>2</v>
      </c>
      <c r="AR11" s="20">
        <v>12</v>
      </c>
      <c r="AS11" s="20">
        <v>13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30"/>
      <c r="BE11" s="30"/>
      <c r="BF11" s="30"/>
      <c r="BG11" s="30"/>
      <c r="BH11" s="30"/>
      <c r="BI11" s="30"/>
      <c r="BJ11" s="30"/>
      <c r="BK11" s="29"/>
      <c r="BL11" s="30"/>
      <c r="BM11" s="28"/>
      <c r="BN11" s="29"/>
      <c r="BO11" s="28"/>
      <c r="BP11" s="29"/>
      <c r="BQ11" s="29"/>
      <c r="BR11" s="28"/>
      <c r="BS11" s="29"/>
      <c r="BT11" s="29"/>
      <c r="BU11" s="29"/>
      <c r="BV11" s="29"/>
      <c r="BW11" s="29"/>
      <c r="BX11" s="29"/>
      <c r="BY11" s="30"/>
      <c r="BZ11" s="29"/>
      <c r="CA11" s="29"/>
      <c r="CB11" s="29"/>
      <c r="CC11" s="29"/>
      <c r="CD11" s="29"/>
      <c r="CE11" s="30"/>
      <c r="CF11" s="29"/>
      <c r="CG11" s="29"/>
      <c r="CH11" s="30"/>
      <c r="CI11" s="29"/>
      <c r="CJ11" s="29"/>
      <c r="CK11" s="30"/>
      <c r="CL11" s="29"/>
      <c r="CM11" s="29"/>
      <c r="CN11" s="30"/>
      <c r="CO11" s="29"/>
      <c r="CP11" s="29"/>
      <c r="CQ11" s="30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9"/>
      <c r="DL11" s="9"/>
      <c r="DT11" s="2" t="s">
        <v>7</v>
      </c>
      <c r="DU11" s="11">
        <f t="shared" si="0"/>
        <v>43</v>
      </c>
      <c r="DV11" s="2">
        <f t="shared" si="1"/>
        <v>3</v>
      </c>
      <c r="DW11" s="2">
        <f t="shared" si="2"/>
        <v>2</v>
      </c>
      <c r="DX11" s="2">
        <f t="shared" si="3"/>
        <v>2</v>
      </c>
      <c r="DY11" s="1">
        <f t="shared" si="4"/>
        <v>7</v>
      </c>
      <c r="DZ11" s="15">
        <f t="shared" si="5"/>
        <v>0.16279069767441862</v>
      </c>
    </row>
    <row r="12" spans="1:138" ht="13.8">
      <c r="A12" s="2" t="s">
        <v>8</v>
      </c>
      <c r="B12" s="20">
        <v>9</v>
      </c>
      <c r="C12" s="20">
        <v>6</v>
      </c>
      <c r="D12" s="20">
        <v>8</v>
      </c>
      <c r="E12" s="20">
        <v>18</v>
      </c>
      <c r="F12" s="20">
        <v>31</v>
      </c>
      <c r="G12" s="20">
        <v>36</v>
      </c>
      <c r="H12" s="20">
        <v>13</v>
      </c>
      <c r="I12" s="20">
        <v>9</v>
      </c>
      <c r="J12" s="27">
        <v>16</v>
      </c>
      <c r="K12" s="26">
        <v>50</v>
      </c>
      <c r="L12" s="26">
        <v>35</v>
      </c>
      <c r="M12" s="26">
        <v>5</v>
      </c>
      <c r="N12" s="20">
        <v>1</v>
      </c>
      <c r="O12" s="20">
        <v>14</v>
      </c>
      <c r="P12" s="20">
        <v>2</v>
      </c>
      <c r="Q12" s="20">
        <v>12</v>
      </c>
      <c r="R12" s="20">
        <v>1</v>
      </c>
      <c r="S12" s="20">
        <v>19</v>
      </c>
      <c r="T12" s="26">
        <v>3</v>
      </c>
      <c r="U12" s="26">
        <v>2</v>
      </c>
      <c r="V12" s="26">
        <v>53</v>
      </c>
      <c r="W12" s="26">
        <v>6</v>
      </c>
      <c r="X12" s="39">
        <v>19</v>
      </c>
      <c r="Y12" s="26">
        <v>47</v>
      </c>
      <c r="Z12" s="26">
        <v>2</v>
      </c>
      <c r="AA12" s="26">
        <v>16</v>
      </c>
      <c r="AB12" s="26">
        <v>2</v>
      </c>
      <c r="AC12" s="26"/>
      <c r="AD12" s="26">
        <v>4</v>
      </c>
      <c r="AE12" s="26">
        <v>4</v>
      </c>
      <c r="AF12" s="26">
        <v>3</v>
      </c>
      <c r="AG12" s="26">
        <v>8</v>
      </c>
      <c r="AH12" s="26">
        <v>15</v>
      </c>
      <c r="AI12" s="26">
        <v>18</v>
      </c>
      <c r="AJ12" s="26">
        <v>2</v>
      </c>
      <c r="AK12" s="26">
        <v>8</v>
      </c>
      <c r="AL12" s="26">
        <v>2</v>
      </c>
      <c r="AM12" s="26">
        <v>1</v>
      </c>
      <c r="AN12" s="26">
        <v>9</v>
      </c>
      <c r="AO12" s="26">
        <v>1</v>
      </c>
      <c r="AP12" s="26">
        <v>9</v>
      </c>
      <c r="AQ12" s="26">
        <v>110</v>
      </c>
      <c r="AR12" s="26">
        <v>5</v>
      </c>
      <c r="AS12" s="26">
        <v>3</v>
      </c>
      <c r="AT12" s="26"/>
      <c r="AU12" s="20"/>
      <c r="AV12" s="20"/>
      <c r="AW12" s="20"/>
      <c r="AX12" s="20"/>
      <c r="AY12" s="20"/>
      <c r="AZ12" s="20"/>
      <c r="BA12" s="20"/>
      <c r="BB12" s="20"/>
      <c r="BC12" s="20"/>
      <c r="BD12" s="30"/>
      <c r="BE12" s="30"/>
      <c r="BF12" s="28"/>
      <c r="BG12" s="30"/>
      <c r="BH12" s="30"/>
      <c r="BI12" s="30"/>
      <c r="BJ12" s="30"/>
      <c r="BK12" s="29"/>
      <c r="BL12" s="30"/>
      <c r="BM12" s="29"/>
      <c r="BN12" s="29"/>
      <c r="BO12" s="29"/>
      <c r="BP12" s="29"/>
      <c r="BQ12" s="29"/>
      <c r="BR12" s="29"/>
      <c r="BS12" s="30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30"/>
      <c r="CH12" s="30"/>
      <c r="CI12" s="29"/>
      <c r="CJ12" s="29"/>
      <c r="CK12" s="29"/>
      <c r="CL12" s="29"/>
      <c r="CM12" s="29"/>
      <c r="CN12" s="29"/>
      <c r="CO12" s="29"/>
      <c r="CP12" s="29"/>
      <c r="CQ12" s="29"/>
      <c r="CR12" s="30"/>
      <c r="CS12" s="30"/>
      <c r="CT12" s="29"/>
      <c r="CU12" s="29"/>
      <c r="CV12" s="29"/>
      <c r="CW12" s="29"/>
      <c r="CX12" s="29"/>
      <c r="CY12" s="30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9"/>
      <c r="DL12" s="9"/>
      <c r="DT12" s="2" t="s">
        <v>8</v>
      </c>
      <c r="DU12" s="11">
        <f t="shared" si="0"/>
        <v>43</v>
      </c>
      <c r="DV12" s="2">
        <f t="shared" si="1"/>
        <v>6</v>
      </c>
      <c r="DW12" s="2">
        <f t="shared" si="2"/>
        <v>3</v>
      </c>
      <c r="DX12" s="2">
        <f t="shared" si="3"/>
        <v>2</v>
      </c>
      <c r="DY12" s="1">
        <f t="shared" si="4"/>
        <v>11</v>
      </c>
      <c r="DZ12" s="15">
        <f t="shared" si="5"/>
        <v>0.2558139534883721</v>
      </c>
    </row>
    <row r="13" spans="1:138" ht="13.8">
      <c r="A13" s="2" t="s">
        <v>9</v>
      </c>
      <c r="B13" s="20">
        <v>1</v>
      </c>
      <c r="C13" s="20">
        <v>7</v>
      </c>
      <c r="D13" s="20">
        <v>14</v>
      </c>
      <c r="E13" s="26">
        <v>1</v>
      </c>
      <c r="F13" s="20">
        <v>11</v>
      </c>
      <c r="G13" s="20">
        <v>20</v>
      </c>
      <c r="H13" s="20">
        <v>76</v>
      </c>
      <c r="I13" s="20">
        <v>2</v>
      </c>
      <c r="J13" s="27">
        <v>5</v>
      </c>
      <c r="K13" s="26">
        <v>13</v>
      </c>
      <c r="L13" s="20">
        <v>6</v>
      </c>
      <c r="M13" s="26">
        <v>2</v>
      </c>
      <c r="N13" s="20">
        <v>1</v>
      </c>
      <c r="O13" s="20">
        <v>30</v>
      </c>
      <c r="P13" s="20">
        <v>30</v>
      </c>
      <c r="Q13" s="20">
        <v>2</v>
      </c>
      <c r="R13" s="20">
        <v>12</v>
      </c>
      <c r="S13" s="20">
        <v>2</v>
      </c>
      <c r="T13" s="20">
        <v>46</v>
      </c>
      <c r="U13" s="20">
        <v>2</v>
      </c>
      <c r="V13" s="20">
        <v>2</v>
      </c>
      <c r="W13" s="20">
        <v>53</v>
      </c>
      <c r="X13" s="27">
        <v>5</v>
      </c>
      <c r="Y13" s="20">
        <v>9</v>
      </c>
      <c r="Z13" s="20">
        <v>1</v>
      </c>
      <c r="AA13" s="20">
        <v>8</v>
      </c>
      <c r="AB13" s="20">
        <v>25</v>
      </c>
      <c r="AC13" s="20"/>
      <c r="AD13" s="20">
        <v>1</v>
      </c>
      <c r="AE13" s="20">
        <v>2</v>
      </c>
      <c r="AF13" s="20">
        <v>1</v>
      </c>
      <c r="AG13" s="20">
        <v>10</v>
      </c>
      <c r="AH13" s="20">
        <v>1</v>
      </c>
      <c r="AI13" s="20">
        <v>3</v>
      </c>
      <c r="AJ13" s="20">
        <v>5</v>
      </c>
      <c r="AK13" s="20">
        <v>18</v>
      </c>
      <c r="AL13" s="20">
        <v>91</v>
      </c>
      <c r="AM13" s="20">
        <v>19</v>
      </c>
      <c r="AN13" s="20">
        <v>1</v>
      </c>
      <c r="AO13" s="20">
        <v>32</v>
      </c>
      <c r="AP13" s="20">
        <v>3</v>
      </c>
      <c r="AQ13" s="20">
        <v>18</v>
      </c>
      <c r="AR13" s="20">
        <v>7</v>
      </c>
      <c r="AS13" s="20">
        <v>1</v>
      </c>
      <c r="AT13" s="20"/>
      <c r="AU13" s="25"/>
      <c r="AV13" s="25"/>
      <c r="AW13" s="25"/>
      <c r="AX13" s="25"/>
      <c r="AY13" s="25"/>
      <c r="AZ13" s="25"/>
      <c r="BA13" s="25"/>
      <c r="BB13" s="25"/>
      <c r="BC13" s="20"/>
      <c r="BD13" s="30"/>
      <c r="BE13" s="29"/>
      <c r="BF13" s="30"/>
      <c r="BG13" s="30"/>
      <c r="BH13" s="30"/>
      <c r="BI13" s="30"/>
      <c r="BJ13" s="28"/>
      <c r="BK13" s="29"/>
      <c r="BL13" s="29"/>
      <c r="BM13" s="29"/>
      <c r="BN13" s="29"/>
      <c r="BO13" s="29"/>
      <c r="BP13" s="30"/>
      <c r="BQ13" s="30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30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30"/>
      <c r="CW13" s="29"/>
      <c r="CX13" s="29"/>
      <c r="CY13" s="30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9"/>
      <c r="DL13" s="9"/>
      <c r="DT13" s="2" t="s">
        <v>9</v>
      </c>
      <c r="DU13" s="11">
        <f t="shared" si="0"/>
        <v>43</v>
      </c>
      <c r="DV13" s="2">
        <f t="shared" si="1"/>
        <v>7</v>
      </c>
      <c r="DW13" s="2">
        <f t="shared" si="2"/>
        <v>2</v>
      </c>
      <c r="DX13" s="2">
        <f t="shared" si="3"/>
        <v>0</v>
      </c>
      <c r="DY13" s="1">
        <f t="shared" si="4"/>
        <v>9</v>
      </c>
      <c r="DZ13" s="15">
        <f t="shared" si="5"/>
        <v>0.20930232558139536</v>
      </c>
    </row>
    <row r="14" spans="1:138" ht="13.8">
      <c r="A14" s="2" t="s">
        <v>10</v>
      </c>
      <c r="B14" s="20">
        <v>8</v>
      </c>
      <c r="C14" s="20">
        <v>1</v>
      </c>
      <c r="D14" s="20">
        <v>6</v>
      </c>
      <c r="E14" s="26">
        <v>2</v>
      </c>
      <c r="F14" s="20">
        <v>15</v>
      </c>
      <c r="G14" s="20">
        <v>31</v>
      </c>
      <c r="H14" s="20">
        <v>12</v>
      </c>
      <c r="I14" s="20">
        <v>24</v>
      </c>
      <c r="J14" s="27">
        <v>5</v>
      </c>
      <c r="K14" s="26">
        <v>53</v>
      </c>
      <c r="L14" s="20">
        <v>5</v>
      </c>
      <c r="M14" s="26">
        <v>11</v>
      </c>
      <c r="N14" s="20">
        <v>23</v>
      </c>
      <c r="O14" s="20">
        <v>3</v>
      </c>
      <c r="P14" s="20">
        <v>10</v>
      </c>
      <c r="Q14" s="20">
        <v>100</v>
      </c>
      <c r="R14" s="20">
        <v>63</v>
      </c>
      <c r="S14" s="20">
        <v>1</v>
      </c>
      <c r="T14" s="20">
        <v>1</v>
      </c>
      <c r="U14" s="20">
        <v>2</v>
      </c>
      <c r="V14" s="20">
        <v>1</v>
      </c>
      <c r="W14" s="20">
        <v>72</v>
      </c>
      <c r="X14" s="27">
        <v>27</v>
      </c>
      <c r="Y14" s="20">
        <v>57</v>
      </c>
      <c r="Z14" s="20">
        <v>32</v>
      </c>
      <c r="AA14" s="20">
        <v>11</v>
      </c>
      <c r="AB14" s="20">
        <v>2</v>
      </c>
      <c r="AC14" s="20"/>
      <c r="AD14" s="20">
        <v>5</v>
      </c>
      <c r="AE14" s="20">
        <v>63</v>
      </c>
      <c r="AF14" s="20">
        <v>20</v>
      </c>
      <c r="AG14" s="20">
        <v>4</v>
      </c>
      <c r="AH14" s="20">
        <v>36</v>
      </c>
      <c r="AI14" s="20">
        <v>2</v>
      </c>
      <c r="AJ14" s="20">
        <v>2</v>
      </c>
      <c r="AK14" s="20">
        <v>10</v>
      </c>
      <c r="AL14" s="20">
        <v>9</v>
      </c>
      <c r="AM14" s="20">
        <v>7</v>
      </c>
      <c r="AN14" s="20">
        <v>9</v>
      </c>
      <c r="AO14" s="20">
        <v>5</v>
      </c>
      <c r="AP14" s="20">
        <v>15</v>
      </c>
      <c r="AQ14" s="20">
        <v>4</v>
      </c>
      <c r="AR14" s="20">
        <v>3</v>
      </c>
      <c r="AS14" s="20">
        <v>8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30"/>
      <c r="BE14" s="30"/>
      <c r="BF14" s="30"/>
      <c r="BG14" s="30"/>
      <c r="BH14" s="30"/>
      <c r="BI14" s="30"/>
      <c r="BJ14" s="30"/>
      <c r="BK14" s="30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30"/>
      <c r="CF14" s="29"/>
      <c r="CG14" s="29"/>
      <c r="CH14" s="30"/>
      <c r="CI14" s="29"/>
      <c r="CJ14" s="29"/>
      <c r="CK14" s="29"/>
      <c r="CL14" s="29"/>
      <c r="CM14" s="30"/>
      <c r="CN14" s="29"/>
      <c r="CO14" s="29"/>
      <c r="CP14" s="29"/>
      <c r="CQ14" s="29"/>
      <c r="CR14" s="30"/>
      <c r="CS14" s="29"/>
      <c r="CT14" s="29"/>
      <c r="CU14" s="29"/>
      <c r="CV14" s="29"/>
      <c r="CW14" s="29"/>
      <c r="CX14" s="29"/>
      <c r="CY14" s="29"/>
      <c r="CZ14" s="29"/>
      <c r="DA14" s="29"/>
      <c r="DB14" s="30"/>
      <c r="DC14" s="29"/>
      <c r="DD14" s="29"/>
      <c r="DE14" s="29"/>
      <c r="DF14" s="29"/>
      <c r="DG14" s="29"/>
      <c r="DH14" s="30"/>
      <c r="DI14" s="29"/>
      <c r="DJ14" s="29"/>
      <c r="DK14" s="9"/>
      <c r="DL14" s="9"/>
      <c r="DT14" s="2" t="s">
        <v>10</v>
      </c>
      <c r="DU14" s="11">
        <f t="shared" si="0"/>
        <v>43</v>
      </c>
      <c r="DV14" s="2">
        <f t="shared" si="1"/>
        <v>5</v>
      </c>
      <c r="DW14" s="2">
        <f t="shared" si="2"/>
        <v>2</v>
      </c>
      <c r="DX14" s="2">
        <f t="shared" si="3"/>
        <v>2</v>
      </c>
      <c r="DY14" s="1">
        <f t="shared" si="4"/>
        <v>9</v>
      </c>
      <c r="DZ14" s="15">
        <f t="shared" si="5"/>
        <v>0.20930232558139536</v>
      </c>
    </row>
    <row r="15" spans="1:138" ht="13.8">
      <c r="A15" s="2" t="s">
        <v>11</v>
      </c>
      <c r="B15" s="20">
        <v>39</v>
      </c>
      <c r="C15" s="20">
        <v>6</v>
      </c>
      <c r="D15" s="20">
        <v>13</v>
      </c>
      <c r="E15" s="20">
        <v>58</v>
      </c>
      <c r="F15" s="20">
        <v>20</v>
      </c>
      <c r="G15" s="20">
        <v>7</v>
      </c>
      <c r="H15" s="20">
        <v>19</v>
      </c>
      <c r="I15" s="20">
        <v>20</v>
      </c>
      <c r="J15" s="27">
        <v>6</v>
      </c>
      <c r="K15" s="26">
        <v>3</v>
      </c>
      <c r="L15" s="20">
        <v>6</v>
      </c>
      <c r="M15" s="26">
        <v>4</v>
      </c>
      <c r="N15" s="20">
        <v>12</v>
      </c>
      <c r="O15" s="20">
        <v>52</v>
      </c>
      <c r="P15" s="20">
        <v>1</v>
      </c>
      <c r="Q15" s="20">
        <v>10</v>
      </c>
      <c r="R15" s="20">
        <v>6</v>
      </c>
      <c r="S15" s="20">
        <v>19</v>
      </c>
      <c r="T15" s="20">
        <v>40</v>
      </c>
      <c r="U15" s="20">
        <v>4</v>
      </c>
      <c r="V15" s="20">
        <v>2</v>
      </c>
      <c r="W15" s="20">
        <v>21</v>
      </c>
      <c r="X15" s="27">
        <v>64</v>
      </c>
      <c r="Y15" s="20">
        <v>2</v>
      </c>
      <c r="Z15" s="20">
        <v>1</v>
      </c>
      <c r="AA15" s="20">
        <v>22</v>
      </c>
      <c r="AB15" s="20">
        <v>3</v>
      </c>
      <c r="AC15" s="20"/>
      <c r="AD15" s="20">
        <v>1</v>
      </c>
      <c r="AE15" s="20">
        <v>5</v>
      </c>
      <c r="AF15" s="20">
        <v>112</v>
      </c>
      <c r="AG15" s="20">
        <v>54</v>
      </c>
      <c r="AH15" s="20">
        <v>9</v>
      </c>
      <c r="AI15" s="20">
        <v>29</v>
      </c>
      <c r="AJ15" s="20">
        <v>2</v>
      </c>
      <c r="AK15" s="20">
        <v>11</v>
      </c>
      <c r="AL15" s="20">
        <v>73</v>
      </c>
      <c r="AM15" s="20">
        <v>1</v>
      </c>
      <c r="AN15" s="20">
        <v>33</v>
      </c>
      <c r="AO15" s="20">
        <v>2</v>
      </c>
      <c r="AP15" s="20">
        <v>38</v>
      </c>
      <c r="AQ15" s="20">
        <v>1</v>
      </c>
      <c r="AR15" s="20">
        <v>25</v>
      </c>
      <c r="AS15" s="20">
        <v>1</v>
      </c>
      <c r="AT15" s="20"/>
      <c r="AU15" s="26"/>
      <c r="AV15" s="26"/>
      <c r="AW15" s="26"/>
      <c r="AX15" s="26"/>
      <c r="AY15" s="26"/>
      <c r="AZ15" s="26"/>
      <c r="BA15" s="26"/>
      <c r="BB15" s="26"/>
      <c r="BC15" s="20"/>
      <c r="BD15" s="30"/>
      <c r="BE15" s="30"/>
      <c r="BF15" s="30"/>
      <c r="BG15" s="30"/>
      <c r="BH15" s="30"/>
      <c r="BI15" s="30"/>
      <c r="BJ15" s="28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30"/>
      <c r="CG15" s="29"/>
      <c r="CH15" s="30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30"/>
      <c r="CV15" s="30"/>
      <c r="CW15" s="29"/>
      <c r="CX15" s="29"/>
      <c r="CY15" s="29"/>
      <c r="CZ15" s="30"/>
      <c r="DA15" s="29"/>
      <c r="DB15" s="29"/>
      <c r="DC15" s="29"/>
      <c r="DD15" s="29"/>
      <c r="DE15" s="29"/>
      <c r="DF15" s="29"/>
      <c r="DG15" s="29"/>
      <c r="DH15" s="30"/>
      <c r="DI15" s="29"/>
      <c r="DJ15" s="29"/>
      <c r="DK15" s="9"/>
      <c r="DL15" s="9"/>
      <c r="DT15" s="2" t="s">
        <v>11</v>
      </c>
      <c r="DU15" s="11">
        <f t="shared" si="0"/>
        <v>43</v>
      </c>
      <c r="DV15" s="2">
        <f t="shared" si="1"/>
        <v>4</v>
      </c>
      <c r="DW15" s="2">
        <f t="shared" si="2"/>
        <v>2</v>
      </c>
      <c r="DX15" s="2">
        <f t="shared" si="3"/>
        <v>2</v>
      </c>
      <c r="DY15" s="1">
        <f>SUM(DV15:DX15)</f>
        <v>8</v>
      </c>
      <c r="DZ15" s="15">
        <f t="shared" si="5"/>
        <v>0.18604651162790697</v>
      </c>
    </row>
    <row r="16" spans="1:138" ht="13.8">
      <c r="A16" s="2"/>
      <c r="B16" s="21" t="s">
        <v>22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52"/>
      <c r="AE16" s="21" t="s">
        <v>16</v>
      </c>
      <c r="AF16" s="21" t="s">
        <v>16</v>
      </c>
      <c r="AG16" s="21" t="s">
        <v>16</v>
      </c>
      <c r="AH16" s="21" t="s">
        <v>16</v>
      </c>
      <c r="AI16" s="21" t="s">
        <v>16</v>
      </c>
      <c r="AJ16" s="21" t="s">
        <v>16</v>
      </c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1" t="s">
        <v>22</v>
      </c>
      <c r="AV16" s="21" t="s">
        <v>22</v>
      </c>
      <c r="AW16" s="21" t="s">
        <v>16</v>
      </c>
      <c r="AX16" s="21" t="s">
        <v>16</v>
      </c>
      <c r="AY16" s="21" t="s">
        <v>16</v>
      </c>
      <c r="AZ16" s="21" t="s">
        <v>16</v>
      </c>
      <c r="BA16" s="21" t="s">
        <v>16</v>
      </c>
      <c r="BB16" s="21" t="s">
        <v>16</v>
      </c>
      <c r="BC16" s="21" t="s">
        <v>19</v>
      </c>
      <c r="BD16" s="21" t="s">
        <v>19</v>
      </c>
      <c r="BE16" s="21" t="s">
        <v>19</v>
      </c>
      <c r="BF16" s="21" t="s">
        <v>19</v>
      </c>
      <c r="BG16" s="21" t="s">
        <v>19</v>
      </c>
      <c r="BH16" s="21" t="s">
        <v>19</v>
      </c>
      <c r="BI16" s="21" t="s">
        <v>19</v>
      </c>
      <c r="BJ16" s="21" t="s">
        <v>19</v>
      </c>
      <c r="BK16" s="21" t="s">
        <v>18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21" t="s">
        <v>18</v>
      </c>
      <c r="BQ16" s="21" t="s">
        <v>18</v>
      </c>
      <c r="BR16" s="21" t="s">
        <v>18</v>
      </c>
      <c r="BS16" s="21" t="s">
        <v>18</v>
      </c>
      <c r="BT16" s="21" t="s">
        <v>18</v>
      </c>
      <c r="BU16" s="21" t="s">
        <v>18</v>
      </c>
      <c r="BV16" s="21" t="s">
        <v>18</v>
      </c>
      <c r="BW16" s="21" t="s">
        <v>16</v>
      </c>
      <c r="BX16" s="21" t="s">
        <v>16</v>
      </c>
      <c r="BY16" s="21" t="s">
        <v>16</v>
      </c>
      <c r="BZ16" s="21" t="s">
        <v>16</v>
      </c>
      <c r="CA16" s="21" t="s">
        <v>16</v>
      </c>
      <c r="CB16" s="21" t="s">
        <v>16</v>
      </c>
      <c r="CC16" s="21" t="s">
        <v>16</v>
      </c>
      <c r="CD16" s="21" t="s">
        <v>16</v>
      </c>
      <c r="CE16" s="21" t="s">
        <v>16</v>
      </c>
      <c r="CF16" s="21" t="s">
        <v>22</v>
      </c>
      <c r="CG16" s="21" t="s">
        <v>22</v>
      </c>
      <c r="CH16" s="21" t="s">
        <v>22</v>
      </c>
      <c r="CI16" s="21" t="s">
        <v>22</v>
      </c>
      <c r="CJ16" s="21" t="s">
        <v>22</v>
      </c>
      <c r="CK16" s="52"/>
      <c r="CL16" s="21" t="s">
        <v>22</v>
      </c>
      <c r="CM16" s="21" t="s">
        <v>22</v>
      </c>
      <c r="CN16" s="52"/>
      <c r="CO16" s="21" t="s">
        <v>22</v>
      </c>
      <c r="CP16" s="21" t="s">
        <v>22</v>
      </c>
      <c r="CQ16" s="21" t="s">
        <v>22</v>
      </c>
      <c r="CR16" s="21" t="s">
        <v>22</v>
      </c>
      <c r="CS16" s="21" t="s">
        <v>22</v>
      </c>
      <c r="CT16" s="21" t="s">
        <v>22</v>
      </c>
      <c r="CU16" s="21" t="s">
        <v>22</v>
      </c>
      <c r="CV16" s="21" t="s">
        <v>22</v>
      </c>
      <c r="CW16" s="21" t="s">
        <v>22</v>
      </c>
      <c r="CX16" s="21" t="s">
        <v>22</v>
      </c>
      <c r="CY16" s="21" t="s">
        <v>16</v>
      </c>
      <c r="CZ16" s="21" t="s">
        <v>16</v>
      </c>
      <c r="DA16" s="21" t="s">
        <v>16</v>
      </c>
      <c r="DB16" s="21" t="s">
        <v>16</v>
      </c>
      <c r="DC16" s="21" t="s">
        <v>16</v>
      </c>
      <c r="DD16" s="21" t="s">
        <v>16</v>
      </c>
      <c r="DE16" s="21" t="s">
        <v>16</v>
      </c>
      <c r="DF16" s="21" t="s">
        <v>16</v>
      </c>
      <c r="DG16" s="21" t="s">
        <v>16</v>
      </c>
      <c r="DH16" s="54"/>
      <c r="DI16" s="54"/>
      <c r="DJ16" s="54"/>
      <c r="DK16" s="11">
        <f>COUNTA(B16:DJ16)</f>
        <v>107</v>
      </c>
      <c r="DL16" s="9"/>
      <c r="DV16" s="17">
        <v>2</v>
      </c>
      <c r="DW16" s="17">
        <v>3</v>
      </c>
      <c r="DX16" s="17">
        <v>4</v>
      </c>
      <c r="DZ16" s="15"/>
    </row>
    <row r="17" spans="1:130" ht="13.8">
      <c r="A17" s="23" t="s">
        <v>0</v>
      </c>
      <c r="B17" s="25">
        <v>1</v>
      </c>
      <c r="C17" s="26">
        <v>7</v>
      </c>
      <c r="D17" s="25">
        <v>6</v>
      </c>
      <c r="E17" s="26">
        <v>26</v>
      </c>
      <c r="F17" s="25">
        <v>5</v>
      </c>
      <c r="G17" s="25">
        <v>1</v>
      </c>
      <c r="H17" s="25">
        <v>5</v>
      </c>
      <c r="I17" s="25">
        <v>1</v>
      </c>
      <c r="J17" s="25">
        <v>8</v>
      </c>
      <c r="K17" s="25">
        <v>2</v>
      </c>
      <c r="L17" s="25">
        <v>2</v>
      </c>
      <c r="M17" s="25">
        <v>4</v>
      </c>
      <c r="N17" s="25">
        <v>7</v>
      </c>
      <c r="O17" s="25">
        <v>2</v>
      </c>
      <c r="P17" s="25">
        <v>17</v>
      </c>
      <c r="Q17" s="25">
        <v>1</v>
      </c>
      <c r="R17" s="25">
        <v>22</v>
      </c>
      <c r="S17" s="25">
        <v>1</v>
      </c>
      <c r="T17" s="25">
        <v>78</v>
      </c>
      <c r="U17" s="25">
        <v>2</v>
      </c>
      <c r="V17" s="25">
        <v>1</v>
      </c>
      <c r="W17" s="25">
        <v>2</v>
      </c>
      <c r="X17" s="25">
        <v>1</v>
      </c>
      <c r="Y17" s="25">
        <v>33</v>
      </c>
      <c r="Z17" s="25">
        <v>6</v>
      </c>
      <c r="AA17" s="25">
        <v>4</v>
      </c>
      <c r="AB17" s="25">
        <v>1</v>
      </c>
      <c r="AC17" s="25">
        <v>2</v>
      </c>
      <c r="AD17" s="25"/>
      <c r="AE17" s="25">
        <v>5</v>
      </c>
      <c r="AF17" s="25">
        <v>36</v>
      </c>
      <c r="AG17" s="25">
        <v>1</v>
      </c>
      <c r="AH17" s="25">
        <v>5</v>
      </c>
      <c r="AI17" s="20">
        <v>2</v>
      </c>
      <c r="AJ17" s="20">
        <v>3</v>
      </c>
      <c r="AK17" s="25">
        <v>19</v>
      </c>
      <c r="AL17" s="38">
        <v>6</v>
      </c>
      <c r="AM17" s="38">
        <v>6</v>
      </c>
      <c r="AN17" s="38">
        <v>1</v>
      </c>
      <c r="AO17" s="38">
        <v>13</v>
      </c>
      <c r="AP17" s="38">
        <v>24</v>
      </c>
      <c r="AQ17" s="38">
        <v>1</v>
      </c>
      <c r="AR17" s="38">
        <v>31</v>
      </c>
      <c r="AS17" s="27">
        <v>5</v>
      </c>
      <c r="AT17" s="20"/>
      <c r="AU17" s="25"/>
      <c r="AV17" s="20"/>
      <c r="AW17" s="20"/>
      <c r="AX17" s="20"/>
      <c r="AY17" s="20"/>
      <c r="AZ17" s="20"/>
      <c r="BA17" s="20"/>
      <c r="BB17" s="20"/>
      <c r="BC17" s="26"/>
      <c r="BD17" s="20"/>
      <c r="BE17" s="20"/>
      <c r="BF17" s="25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9"/>
      <c r="BV17" s="29"/>
      <c r="BW17" s="29"/>
      <c r="BX17" s="30"/>
      <c r="BY17" s="29"/>
      <c r="BZ17" s="29"/>
      <c r="CA17" s="30"/>
      <c r="CB17" s="29"/>
      <c r="CC17" s="29"/>
      <c r="CD17" s="29"/>
      <c r="CE17" s="29"/>
      <c r="CF17" s="30"/>
      <c r="CG17" s="30"/>
      <c r="CH17" s="30"/>
      <c r="CI17" s="30"/>
      <c r="CJ17" s="29"/>
      <c r="CK17" s="30"/>
      <c r="CL17" s="30"/>
      <c r="CM17" s="30"/>
      <c r="CN17" s="29"/>
      <c r="CO17" s="29"/>
      <c r="CP17" s="29"/>
      <c r="CQ17" s="29"/>
      <c r="CR17" s="29"/>
      <c r="CS17" s="29"/>
      <c r="CT17" s="29"/>
      <c r="CU17" s="30"/>
      <c r="CV17" s="29"/>
      <c r="CW17" s="29"/>
      <c r="CX17" s="29"/>
      <c r="CY17" s="29"/>
      <c r="CZ17" s="30"/>
      <c r="DA17" s="29"/>
      <c r="DB17" s="30"/>
      <c r="DC17" s="29"/>
      <c r="DD17" s="29"/>
      <c r="DE17" s="29"/>
      <c r="DF17" s="29"/>
      <c r="DG17" s="29"/>
      <c r="DH17" s="29"/>
      <c r="DI17" s="29"/>
      <c r="DJ17" s="29"/>
      <c r="DK17" s="13">
        <v>1</v>
      </c>
      <c r="DL17" s="9"/>
      <c r="DM17" s="1"/>
      <c r="DQ17" s="10"/>
      <c r="DR17" s="1"/>
      <c r="DT17" s="2" t="s">
        <v>0</v>
      </c>
      <c r="DU17" s="11">
        <f t="shared" ref="DU17:DU28" si="6">COUNTA(B17:DJ17)</f>
        <v>43</v>
      </c>
      <c r="DV17" s="2">
        <f t="shared" ref="DV17:DV28" si="7">COUNTIF(B17:DJ17,"2")</f>
        <v>7</v>
      </c>
      <c r="DW17" s="2">
        <f t="shared" ref="DW17:DW28" si="8">COUNTIF(B17:DJ17,"3")</f>
        <v>1</v>
      </c>
      <c r="DX17" s="2">
        <f t="shared" ref="DX17:DX28" si="9">COUNTIF(B17:DJ17,"4")</f>
        <v>2</v>
      </c>
      <c r="DY17" s="1">
        <f>SUM(DV17:DX17)</f>
        <v>10</v>
      </c>
      <c r="DZ17" s="15">
        <f>DY17/DU17</f>
        <v>0.23255813953488372</v>
      </c>
    </row>
    <row r="18" spans="1:130" ht="13.8">
      <c r="A18" s="23" t="s">
        <v>1</v>
      </c>
      <c r="B18" s="25">
        <v>6</v>
      </c>
      <c r="C18" s="26">
        <v>4</v>
      </c>
      <c r="D18" s="25">
        <v>4</v>
      </c>
      <c r="E18" s="26">
        <v>16</v>
      </c>
      <c r="F18" s="25">
        <v>2</v>
      </c>
      <c r="G18" s="25">
        <v>1</v>
      </c>
      <c r="H18" s="25">
        <v>7</v>
      </c>
      <c r="I18" s="25">
        <v>8</v>
      </c>
      <c r="J18" s="25">
        <v>1</v>
      </c>
      <c r="K18" s="25">
        <v>3</v>
      </c>
      <c r="L18" s="26">
        <v>2</v>
      </c>
      <c r="M18" s="25">
        <v>6</v>
      </c>
      <c r="N18" s="25">
        <v>9</v>
      </c>
      <c r="O18" s="25">
        <v>1</v>
      </c>
      <c r="P18" s="25">
        <v>2</v>
      </c>
      <c r="Q18" s="25">
        <v>2</v>
      </c>
      <c r="R18" s="25">
        <v>3</v>
      </c>
      <c r="S18" s="25">
        <v>1</v>
      </c>
      <c r="T18" s="25">
        <v>5</v>
      </c>
      <c r="U18" s="25">
        <v>4</v>
      </c>
      <c r="V18" s="25">
        <v>2</v>
      </c>
      <c r="W18" s="25">
        <v>2</v>
      </c>
      <c r="X18" s="25">
        <v>6</v>
      </c>
      <c r="Y18" s="25">
        <v>27</v>
      </c>
      <c r="Z18" s="25">
        <v>19</v>
      </c>
      <c r="AA18" s="25">
        <v>6</v>
      </c>
      <c r="AB18" s="25">
        <v>1</v>
      </c>
      <c r="AC18" s="25">
        <v>6</v>
      </c>
      <c r="AD18" s="25"/>
      <c r="AE18" s="25">
        <v>2</v>
      </c>
      <c r="AF18" s="25">
        <v>2</v>
      </c>
      <c r="AG18" s="25">
        <v>2</v>
      </c>
      <c r="AH18" s="25">
        <v>30</v>
      </c>
      <c r="AI18" s="20">
        <v>34</v>
      </c>
      <c r="AJ18" s="20">
        <v>2</v>
      </c>
      <c r="AK18" s="20">
        <v>2</v>
      </c>
      <c r="AL18" s="38">
        <v>21</v>
      </c>
      <c r="AM18" s="38">
        <v>11</v>
      </c>
      <c r="AN18" s="38">
        <v>11</v>
      </c>
      <c r="AO18" s="38">
        <v>8</v>
      </c>
      <c r="AP18" s="38">
        <v>6</v>
      </c>
      <c r="AQ18" s="38">
        <v>19</v>
      </c>
      <c r="AR18" s="38">
        <v>6</v>
      </c>
      <c r="AS18" s="27">
        <v>8</v>
      </c>
      <c r="AT18" s="20"/>
      <c r="AU18" s="20"/>
      <c r="AV18" s="20"/>
      <c r="AW18" s="26"/>
      <c r="AX18" s="25"/>
      <c r="AY18" s="20"/>
      <c r="AZ18" s="25"/>
      <c r="BA18" s="25"/>
      <c r="BB18" s="25"/>
      <c r="BC18" s="20"/>
      <c r="BD18" s="20"/>
      <c r="BE18" s="20"/>
      <c r="BF18" s="3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9"/>
      <c r="BV18" s="29"/>
      <c r="BW18" s="29"/>
      <c r="BX18" s="29"/>
      <c r="BY18" s="30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30"/>
      <c r="CM18" s="30"/>
      <c r="CN18" s="29"/>
      <c r="CO18" s="29"/>
      <c r="CP18" s="30"/>
      <c r="CQ18" s="30"/>
      <c r="CR18" s="29"/>
      <c r="CS18" s="30"/>
      <c r="CT18" s="30"/>
      <c r="CU18" s="30"/>
      <c r="CV18" s="30"/>
      <c r="CW18" s="30"/>
      <c r="CX18" s="29"/>
      <c r="CY18" s="29"/>
      <c r="CZ18" s="30"/>
      <c r="DA18" s="30"/>
      <c r="DB18" s="29"/>
      <c r="DC18" s="29"/>
      <c r="DD18" s="29"/>
      <c r="DE18" s="29"/>
      <c r="DF18" s="29"/>
      <c r="DG18" s="29"/>
      <c r="DH18" s="29"/>
      <c r="DI18" s="29"/>
      <c r="DJ18" s="30"/>
      <c r="DK18" s="9"/>
      <c r="DL18" s="9"/>
      <c r="DM18" s="1"/>
      <c r="DQ18" s="10"/>
      <c r="DR18" s="1"/>
      <c r="DT18" s="2" t="s">
        <v>1</v>
      </c>
      <c r="DU18" s="11">
        <f t="shared" si="6"/>
        <v>43</v>
      </c>
      <c r="DV18" s="2">
        <f t="shared" si="7"/>
        <v>11</v>
      </c>
      <c r="DW18" s="2">
        <f t="shared" si="8"/>
        <v>2</v>
      </c>
      <c r="DX18" s="2">
        <f t="shared" si="9"/>
        <v>3</v>
      </c>
      <c r="DY18" s="1">
        <f t="shared" ref="DY18:DY27" si="10">SUM(DV18:DX18)</f>
        <v>16</v>
      </c>
      <c r="DZ18" s="15">
        <f t="shared" ref="DZ18:DZ28" si="11">DY18/DU18</f>
        <v>0.37209302325581395</v>
      </c>
    </row>
    <row r="19" spans="1:130" ht="13.8">
      <c r="A19" s="23" t="s">
        <v>2</v>
      </c>
      <c r="B19" s="25">
        <v>6</v>
      </c>
      <c r="C19" s="26">
        <v>7</v>
      </c>
      <c r="D19" s="25">
        <v>6</v>
      </c>
      <c r="E19" s="25">
        <v>6</v>
      </c>
      <c r="F19" s="25">
        <v>11</v>
      </c>
      <c r="G19" s="25">
        <v>4</v>
      </c>
      <c r="H19" s="25">
        <v>12</v>
      </c>
      <c r="I19" s="25">
        <v>9</v>
      </c>
      <c r="J19" s="25">
        <v>2</v>
      </c>
      <c r="K19" s="25">
        <v>7</v>
      </c>
      <c r="L19" s="25">
        <v>17</v>
      </c>
      <c r="M19" s="25">
        <v>4</v>
      </c>
      <c r="N19" s="25">
        <v>6</v>
      </c>
      <c r="O19" s="25">
        <v>3</v>
      </c>
      <c r="P19" s="25">
        <v>39</v>
      </c>
      <c r="Q19" s="25">
        <v>6</v>
      </c>
      <c r="R19" s="25">
        <v>5</v>
      </c>
      <c r="S19" s="25">
        <v>1</v>
      </c>
      <c r="T19" s="25">
        <v>2</v>
      </c>
      <c r="U19" s="20">
        <v>2</v>
      </c>
      <c r="V19" s="25">
        <v>4</v>
      </c>
      <c r="W19" s="25">
        <v>1</v>
      </c>
      <c r="X19" s="25">
        <v>3</v>
      </c>
      <c r="Y19" s="25">
        <v>4</v>
      </c>
      <c r="Z19" s="25">
        <v>2</v>
      </c>
      <c r="AA19" s="25">
        <v>13</v>
      </c>
      <c r="AB19" s="25">
        <v>2</v>
      </c>
      <c r="AC19" s="25">
        <v>6</v>
      </c>
      <c r="AD19" s="25"/>
      <c r="AE19" s="25">
        <v>17</v>
      </c>
      <c r="AF19" s="25">
        <v>10</v>
      </c>
      <c r="AG19" s="25">
        <v>10</v>
      </c>
      <c r="AH19" s="25">
        <v>26</v>
      </c>
      <c r="AI19" s="20">
        <v>22</v>
      </c>
      <c r="AJ19" s="25">
        <v>58</v>
      </c>
      <c r="AK19" s="20">
        <v>5</v>
      </c>
      <c r="AL19" s="38">
        <v>8</v>
      </c>
      <c r="AM19" s="38">
        <v>14</v>
      </c>
      <c r="AN19" s="38">
        <v>3</v>
      </c>
      <c r="AO19" s="38">
        <v>2</v>
      </c>
      <c r="AP19" s="38">
        <v>1</v>
      </c>
      <c r="AQ19" s="38">
        <v>1</v>
      </c>
      <c r="AR19" s="38">
        <v>5</v>
      </c>
      <c r="AS19" s="27">
        <v>11</v>
      </c>
      <c r="AT19" s="20"/>
      <c r="AU19" s="20"/>
      <c r="AV19" s="20"/>
      <c r="AW19" s="20"/>
      <c r="AX19" s="25"/>
      <c r="AY19" s="26"/>
      <c r="AZ19" s="20"/>
      <c r="BA19" s="20"/>
      <c r="BB19" s="20"/>
      <c r="BC19" s="20"/>
      <c r="BD19" s="20"/>
      <c r="BE19" s="20"/>
      <c r="BF19" s="3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9"/>
      <c r="BV19" s="29"/>
      <c r="BW19" s="29"/>
      <c r="BX19" s="29"/>
      <c r="BY19" s="29"/>
      <c r="BZ19" s="30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30"/>
      <c r="CL19" s="30"/>
      <c r="CM19" s="29"/>
      <c r="CN19" s="30"/>
      <c r="CO19" s="30"/>
      <c r="CP19" s="29"/>
      <c r="CQ19" s="29"/>
      <c r="CR19" s="30"/>
      <c r="CS19" s="30"/>
      <c r="CT19" s="30"/>
      <c r="CU19" s="29"/>
      <c r="CV19" s="29"/>
      <c r="CW19" s="30"/>
      <c r="CX19" s="30"/>
      <c r="CY19" s="30"/>
      <c r="CZ19" s="29"/>
      <c r="DA19" s="29"/>
      <c r="DB19" s="30"/>
      <c r="DC19" s="29"/>
      <c r="DD19" s="29"/>
      <c r="DE19" s="29"/>
      <c r="DF19" s="29"/>
      <c r="DG19" s="29"/>
      <c r="DH19" s="29"/>
      <c r="DI19" s="30"/>
      <c r="DJ19" s="29"/>
      <c r="DK19" s="9"/>
      <c r="DL19" s="9"/>
      <c r="DM19" s="1"/>
      <c r="DQ19" s="10"/>
      <c r="DR19" s="1"/>
      <c r="DT19" s="2" t="s">
        <v>2</v>
      </c>
      <c r="DU19" s="11">
        <f t="shared" si="6"/>
        <v>43</v>
      </c>
      <c r="DV19" s="2">
        <f t="shared" si="7"/>
        <v>6</v>
      </c>
      <c r="DW19" s="2">
        <f t="shared" si="8"/>
        <v>3</v>
      </c>
      <c r="DX19" s="2">
        <f t="shared" si="9"/>
        <v>4</v>
      </c>
      <c r="DY19" s="1">
        <f t="shared" si="10"/>
        <v>13</v>
      </c>
      <c r="DZ19" s="15">
        <f t="shared" si="11"/>
        <v>0.30232558139534882</v>
      </c>
    </row>
    <row r="20" spans="1:130" ht="13.8">
      <c r="A20" s="23" t="s">
        <v>3</v>
      </c>
      <c r="B20" s="25">
        <v>8</v>
      </c>
      <c r="C20" s="26">
        <v>2</v>
      </c>
      <c r="D20" s="25">
        <v>7</v>
      </c>
      <c r="E20" s="26">
        <v>17</v>
      </c>
      <c r="F20" s="25">
        <v>3</v>
      </c>
      <c r="G20" s="25">
        <v>1</v>
      </c>
      <c r="H20" s="25">
        <v>14</v>
      </c>
      <c r="I20" s="25">
        <v>10</v>
      </c>
      <c r="J20" s="25">
        <v>9</v>
      </c>
      <c r="K20" s="25">
        <v>1</v>
      </c>
      <c r="L20" s="25">
        <v>4</v>
      </c>
      <c r="M20" s="25">
        <v>9</v>
      </c>
      <c r="N20" s="25">
        <v>35</v>
      </c>
      <c r="O20" s="25">
        <v>2</v>
      </c>
      <c r="P20" s="25">
        <v>10</v>
      </c>
      <c r="Q20" s="25">
        <v>2</v>
      </c>
      <c r="R20" s="25">
        <v>65</v>
      </c>
      <c r="S20" s="25">
        <v>43</v>
      </c>
      <c r="T20" s="25">
        <v>15</v>
      </c>
      <c r="U20" s="25">
        <v>18</v>
      </c>
      <c r="V20" s="25">
        <v>26</v>
      </c>
      <c r="W20" s="25">
        <v>13</v>
      </c>
      <c r="X20" s="25">
        <v>1</v>
      </c>
      <c r="Y20" s="25">
        <v>9</v>
      </c>
      <c r="Z20" s="25">
        <v>56</v>
      </c>
      <c r="AA20" s="25">
        <v>8</v>
      </c>
      <c r="AB20" s="25">
        <v>19</v>
      </c>
      <c r="AC20" s="25">
        <v>23</v>
      </c>
      <c r="AD20" s="25"/>
      <c r="AE20" s="25">
        <v>1</v>
      </c>
      <c r="AF20" s="25">
        <v>3</v>
      </c>
      <c r="AG20" s="25">
        <v>2</v>
      </c>
      <c r="AH20" s="25">
        <v>1</v>
      </c>
      <c r="AI20" s="20">
        <v>7</v>
      </c>
      <c r="AJ20" s="20">
        <v>4</v>
      </c>
      <c r="AK20" s="20">
        <v>5</v>
      </c>
      <c r="AL20" s="38">
        <v>25</v>
      </c>
      <c r="AM20" s="38">
        <v>1</v>
      </c>
      <c r="AN20" s="38">
        <v>26</v>
      </c>
      <c r="AO20" s="38">
        <v>4</v>
      </c>
      <c r="AP20" s="38">
        <v>2</v>
      </c>
      <c r="AQ20" s="38">
        <v>14</v>
      </c>
      <c r="AR20" s="38">
        <v>2</v>
      </c>
      <c r="AS20" s="27">
        <v>6</v>
      </c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5"/>
      <c r="BG20" s="20"/>
      <c r="BH20" s="26"/>
      <c r="BI20" s="20"/>
      <c r="BJ20" s="25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9"/>
      <c r="BV20" s="29"/>
      <c r="BW20" s="30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30"/>
      <c r="CJ20" s="30"/>
      <c r="CK20" s="29"/>
      <c r="CL20" s="30"/>
      <c r="CM20" s="29"/>
      <c r="CN20" s="29"/>
      <c r="CO20" s="30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9"/>
      <c r="DL20" s="9"/>
      <c r="DM20" s="1"/>
      <c r="DQ20" s="10"/>
      <c r="DR20" s="1"/>
      <c r="DT20" s="2" t="s">
        <v>3</v>
      </c>
      <c r="DU20" s="11">
        <f t="shared" si="6"/>
        <v>43</v>
      </c>
      <c r="DV20" s="2">
        <f t="shared" si="7"/>
        <v>6</v>
      </c>
      <c r="DW20" s="2">
        <f t="shared" si="8"/>
        <v>2</v>
      </c>
      <c r="DX20" s="2">
        <f t="shared" si="9"/>
        <v>3</v>
      </c>
      <c r="DY20" s="1">
        <f t="shared" si="10"/>
        <v>11</v>
      </c>
      <c r="DZ20" s="15">
        <f t="shared" si="11"/>
        <v>0.2558139534883721</v>
      </c>
    </row>
    <row r="21" spans="1:130" ht="13.8">
      <c r="A21" s="23" t="s">
        <v>4</v>
      </c>
      <c r="B21" s="25">
        <v>19</v>
      </c>
      <c r="C21" s="26">
        <v>2</v>
      </c>
      <c r="D21" s="25">
        <v>84</v>
      </c>
      <c r="E21" s="26">
        <v>2</v>
      </c>
      <c r="F21" s="25">
        <v>1</v>
      </c>
      <c r="G21" s="25">
        <v>18</v>
      </c>
      <c r="H21" s="25">
        <v>26</v>
      </c>
      <c r="I21" s="25">
        <v>6</v>
      </c>
      <c r="J21" s="25">
        <v>23</v>
      </c>
      <c r="K21" s="25">
        <v>11</v>
      </c>
      <c r="L21" s="25">
        <v>1</v>
      </c>
      <c r="M21" s="25">
        <v>8</v>
      </c>
      <c r="N21" s="25">
        <v>3</v>
      </c>
      <c r="O21" s="25">
        <v>1</v>
      </c>
      <c r="P21" s="25">
        <v>7</v>
      </c>
      <c r="Q21" s="25">
        <v>1</v>
      </c>
      <c r="R21" s="25">
        <v>2</v>
      </c>
      <c r="S21" s="25">
        <v>8</v>
      </c>
      <c r="T21" s="26">
        <v>4</v>
      </c>
      <c r="U21" s="20">
        <v>5</v>
      </c>
      <c r="V21" s="25">
        <v>3</v>
      </c>
      <c r="W21" s="26">
        <v>11</v>
      </c>
      <c r="X21" s="26">
        <v>3</v>
      </c>
      <c r="Y21" s="26">
        <v>3</v>
      </c>
      <c r="Z21" s="26">
        <v>2</v>
      </c>
      <c r="AA21" s="26">
        <v>2</v>
      </c>
      <c r="AB21" s="26">
        <v>2</v>
      </c>
      <c r="AC21" s="25">
        <v>40</v>
      </c>
      <c r="AD21" s="26"/>
      <c r="AE21" s="25">
        <v>7</v>
      </c>
      <c r="AF21" s="25">
        <v>1</v>
      </c>
      <c r="AG21" s="25">
        <v>31</v>
      </c>
      <c r="AH21" s="25">
        <v>11</v>
      </c>
      <c r="AI21" s="20">
        <v>24</v>
      </c>
      <c r="AJ21" s="20">
        <v>56</v>
      </c>
      <c r="AK21" s="20">
        <v>23</v>
      </c>
      <c r="AL21" s="20">
        <v>1</v>
      </c>
      <c r="AM21" s="20">
        <v>1</v>
      </c>
      <c r="AN21" s="20">
        <v>42</v>
      </c>
      <c r="AO21" s="20">
        <v>20</v>
      </c>
      <c r="AP21" s="20">
        <v>1</v>
      </c>
      <c r="AQ21" s="20">
        <v>8</v>
      </c>
      <c r="AR21" s="20">
        <v>12</v>
      </c>
      <c r="AS21" s="27">
        <v>1</v>
      </c>
      <c r="AT21" s="20"/>
      <c r="AU21" s="20"/>
      <c r="AV21" s="20"/>
      <c r="AW21" s="20"/>
      <c r="AX21" s="20"/>
      <c r="AY21" s="20"/>
      <c r="AZ21" s="25"/>
      <c r="BA21" s="25"/>
      <c r="BB21" s="25"/>
      <c r="BC21" s="25"/>
      <c r="BD21" s="20"/>
      <c r="BE21" s="20"/>
      <c r="BF21" s="26"/>
      <c r="BG21" s="20"/>
      <c r="BH21" s="20"/>
      <c r="BI21" s="20"/>
      <c r="BJ21" s="20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9"/>
      <c r="BV21" s="29"/>
      <c r="BW21" s="29"/>
      <c r="BX21" s="29"/>
      <c r="BY21" s="29"/>
      <c r="BZ21" s="30"/>
      <c r="CA21" s="29"/>
      <c r="CB21" s="29"/>
      <c r="CC21" s="29"/>
      <c r="CD21" s="30"/>
      <c r="CE21" s="30"/>
      <c r="CF21" s="29"/>
      <c r="CG21" s="29"/>
      <c r="CH21" s="30"/>
      <c r="CI21" s="30"/>
      <c r="CJ21" s="29"/>
      <c r="CK21" s="30"/>
      <c r="CL21" s="29"/>
      <c r="CM21" s="30"/>
      <c r="CN21" s="29"/>
      <c r="CO21" s="29"/>
      <c r="CP21" s="29"/>
      <c r="CQ21" s="29"/>
      <c r="CR21" s="29"/>
      <c r="CS21" s="29"/>
      <c r="CT21" s="29"/>
      <c r="CU21" s="30"/>
      <c r="CV21" s="30"/>
      <c r="CW21" s="29"/>
      <c r="CX21" s="29"/>
      <c r="CY21" s="29"/>
      <c r="CZ21" s="29"/>
      <c r="DA21" s="29"/>
      <c r="DB21" s="29"/>
      <c r="DC21" s="29"/>
      <c r="DD21" s="30"/>
      <c r="DE21" s="30"/>
      <c r="DF21" s="30"/>
      <c r="DG21" s="30"/>
      <c r="DH21" s="29"/>
      <c r="DI21" s="29"/>
      <c r="DJ21" s="29"/>
      <c r="DK21" s="9"/>
      <c r="DL21" s="9"/>
      <c r="DM21" s="1"/>
      <c r="DQ21" s="10"/>
      <c r="DR21" s="1"/>
      <c r="DT21" s="2" t="s">
        <v>4</v>
      </c>
      <c r="DU21" s="11">
        <f t="shared" si="6"/>
        <v>43</v>
      </c>
      <c r="DV21" s="2">
        <f t="shared" si="7"/>
        <v>6</v>
      </c>
      <c r="DW21" s="2">
        <f t="shared" si="8"/>
        <v>4</v>
      </c>
      <c r="DX21" s="2">
        <f t="shared" si="9"/>
        <v>1</v>
      </c>
      <c r="DY21" s="1">
        <f t="shared" si="10"/>
        <v>11</v>
      </c>
      <c r="DZ21" s="15">
        <f t="shared" si="11"/>
        <v>0.2558139534883721</v>
      </c>
    </row>
    <row r="22" spans="1:130" ht="13.8">
      <c r="A22" s="22" t="s">
        <v>5</v>
      </c>
      <c r="B22" s="31">
        <v>29</v>
      </c>
      <c r="C22" s="32">
        <v>21</v>
      </c>
      <c r="D22" s="31">
        <v>1</v>
      </c>
      <c r="E22" s="32">
        <v>43</v>
      </c>
      <c r="F22" s="31">
        <v>39</v>
      </c>
      <c r="G22" s="31">
        <v>6</v>
      </c>
      <c r="H22" s="31">
        <v>2</v>
      </c>
      <c r="I22" s="31">
        <v>13</v>
      </c>
      <c r="J22" s="31">
        <v>18</v>
      </c>
      <c r="K22" s="31">
        <v>4</v>
      </c>
      <c r="L22" s="31">
        <v>14</v>
      </c>
      <c r="M22" s="31">
        <v>35</v>
      </c>
      <c r="N22" s="31">
        <v>8</v>
      </c>
      <c r="O22" s="31">
        <v>17</v>
      </c>
      <c r="P22" s="31">
        <v>27</v>
      </c>
      <c r="Q22" s="31">
        <v>1</v>
      </c>
      <c r="R22" s="31">
        <v>37</v>
      </c>
      <c r="S22" s="31">
        <v>1</v>
      </c>
      <c r="T22" s="31">
        <v>3</v>
      </c>
      <c r="U22" s="31">
        <v>2</v>
      </c>
      <c r="V22" s="31">
        <v>1</v>
      </c>
      <c r="W22" s="31">
        <v>20</v>
      </c>
      <c r="X22" s="31">
        <v>27</v>
      </c>
      <c r="Y22" s="31">
        <v>1</v>
      </c>
      <c r="Z22" s="31">
        <v>5</v>
      </c>
      <c r="AA22" s="31">
        <v>6</v>
      </c>
      <c r="AB22" s="31">
        <v>10</v>
      </c>
      <c r="AC22" s="32">
        <v>24</v>
      </c>
      <c r="AD22" s="31"/>
      <c r="AE22" s="31">
        <v>1</v>
      </c>
      <c r="AF22" s="31">
        <v>5</v>
      </c>
      <c r="AG22" s="31">
        <v>1</v>
      </c>
      <c r="AH22" s="31">
        <v>7</v>
      </c>
      <c r="AI22" s="31">
        <v>58</v>
      </c>
      <c r="AJ22" s="31">
        <v>2</v>
      </c>
      <c r="AK22" s="31">
        <v>66</v>
      </c>
      <c r="AL22" s="31">
        <v>31</v>
      </c>
      <c r="AM22" s="31">
        <v>13</v>
      </c>
      <c r="AN22" s="31">
        <v>11</v>
      </c>
      <c r="AO22" s="31">
        <v>10</v>
      </c>
      <c r="AP22" s="31">
        <v>8</v>
      </c>
      <c r="AQ22" s="31">
        <v>56</v>
      </c>
      <c r="AR22" s="31">
        <v>10</v>
      </c>
      <c r="AS22" s="33">
        <v>7</v>
      </c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4"/>
      <c r="BV22" s="35"/>
      <c r="BW22" s="35"/>
      <c r="BX22" s="35"/>
      <c r="BY22" s="34"/>
      <c r="BZ22" s="35"/>
      <c r="CA22" s="35"/>
      <c r="CB22" s="35"/>
      <c r="CC22" s="35"/>
      <c r="CD22" s="35"/>
      <c r="CE22" s="34"/>
      <c r="CF22" s="35"/>
      <c r="CG22" s="35"/>
      <c r="CH22" s="35"/>
      <c r="CI22" s="35"/>
      <c r="CJ22" s="34"/>
      <c r="CK22" s="35"/>
      <c r="CL22" s="35"/>
      <c r="CM22" s="35"/>
      <c r="CN22" s="35"/>
      <c r="CO22" s="35"/>
      <c r="CP22" s="35"/>
      <c r="CQ22" s="35"/>
      <c r="CR22" s="35"/>
      <c r="CS22" s="35"/>
      <c r="CT22" s="34"/>
      <c r="CU22" s="35"/>
      <c r="CV22" s="35"/>
      <c r="CW22" s="35"/>
      <c r="CX22" s="35"/>
      <c r="CY22" s="35"/>
      <c r="CZ22" s="35"/>
      <c r="DA22" s="35"/>
      <c r="DB22" s="35"/>
      <c r="DC22" s="34"/>
      <c r="DD22" s="35"/>
      <c r="DE22" s="35"/>
      <c r="DF22" s="35"/>
      <c r="DG22" s="35"/>
      <c r="DH22" s="35"/>
      <c r="DI22" s="35"/>
      <c r="DJ22" s="34"/>
      <c r="DK22" s="9"/>
      <c r="DL22" s="9"/>
      <c r="DM22" s="1"/>
      <c r="DN22" s="1"/>
      <c r="DP22" s="1"/>
      <c r="DQ22" s="1"/>
      <c r="DR22" s="1"/>
      <c r="DT22" s="2" t="s">
        <v>5</v>
      </c>
      <c r="DU22" s="11">
        <f t="shared" si="6"/>
        <v>43</v>
      </c>
      <c r="DV22" s="2">
        <f t="shared" si="7"/>
        <v>3</v>
      </c>
      <c r="DW22" s="2">
        <f t="shared" si="8"/>
        <v>1</v>
      </c>
      <c r="DX22" s="2">
        <f t="shared" si="9"/>
        <v>1</v>
      </c>
      <c r="DY22" s="1">
        <f t="shared" si="10"/>
        <v>5</v>
      </c>
      <c r="DZ22" s="15">
        <f t="shared" si="11"/>
        <v>0.11627906976744186</v>
      </c>
    </row>
    <row r="23" spans="1:130" ht="13.8">
      <c r="A23" s="2" t="s">
        <v>6</v>
      </c>
      <c r="B23" s="20">
        <v>20</v>
      </c>
      <c r="C23" s="20">
        <v>8</v>
      </c>
      <c r="D23" s="20">
        <v>12</v>
      </c>
      <c r="E23" s="20">
        <v>50</v>
      </c>
      <c r="F23" s="20">
        <v>6</v>
      </c>
      <c r="G23" s="26">
        <v>58</v>
      </c>
      <c r="H23" s="20">
        <v>25</v>
      </c>
      <c r="I23" s="20">
        <v>1</v>
      </c>
      <c r="J23" s="20">
        <v>2</v>
      </c>
      <c r="K23" s="20">
        <v>23</v>
      </c>
      <c r="L23" s="20">
        <v>13</v>
      </c>
      <c r="M23" s="26">
        <v>3</v>
      </c>
      <c r="N23" s="20">
        <v>1</v>
      </c>
      <c r="O23" s="20">
        <v>3</v>
      </c>
      <c r="P23" s="20">
        <v>47</v>
      </c>
      <c r="Q23" s="20">
        <v>1</v>
      </c>
      <c r="R23" s="20">
        <v>1</v>
      </c>
      <c r="S23" s="20">
        <v>13</v>
      </c>
      <c r="T23" s="20">
        <v>10</v>
      </c>
      <c r="U23" s="20">
        <v>14</v>
      </c>
      <c r="V23" s="20">
        <v>29</v>
      </c>
      <c r="W23" s="20">
        <v>13</v>
      </c>
      <c r="X23" s="20">
        <v>4</v>
      </c>
      <c r="Y23" s="20">
        <v>2</v>
      </c>
      <c r="Z23" s="20">
        <v>11</v>
      </c>
      <c r="AA23" s="20">
        <v>1</v>
      </c>
      <c r="AB23" s="20">
        <v>14</v>
      </c>
      <c r="AC23" s="20">
        <v>21</v>
      </c>
      <c r="AD23" s="26"/>
      <c r="AE23" s="20">
        <v>28</v>
      </c>
      <c r="AF23" s="20">
        <v>22</v>
      </c>
      <c r="AG23" s="20">
        <v>1</v>
      </c>
      <c r="AH23" s="20">
        <v>44</v>
      </c>
      <c r="AI23" s="20">
        <v>4</v>
      </c>
      <c r="AJ23" s="20">
        <v>1</v>
      </c>
      <c r="AK23" s="20">
        <v>2</v>
      </c>
      <c r="AL23" s="20">
        <v>9</v>
      </c>
      <c r="AM23" s="20">
        <v>4</v>
      </c>
      <c r="AN23" s="20">
        <v>6</v>
      </c>
      <c r="AO23" s="20">
        <v>4</v>
      </c>
      <c r="AP23" s="20">
        <v>2</v>
      </c>
      <c r="AQ23" s="20">
        <v>25</v>
      </c>
      <c r="AR23" s="20">
        <v>5</v>
      </c>
      <c r="AS23" s="27">
        <v>21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6"/>
      <c r="BF23" s="30"/>
      <c r="BG23" s="20"/>
      <c r="BH23" s="20"/>
      <c r="BI23" s="20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9"/>
      <c r="BV23" s="29"/>
      <c r="BW23" s="29"/>
      <c r="BX23" s="29"/>
      <c r="BY23" s="29"/>
      <c r="BZ23" s="29"/>
      <c r="CA23" s="30"/>
      <c r="CB23" s="29"/>
      <c r="CC23" s="30"/>
      <c r="CD23" s="29"/>
      <c r="CE23" s="29"/>
      <c r="CF23" s="30"/>
      <c r="CG23" s="29"/>
      <c r="CH23" s="29"/>
      <c r="CI23" s="29"/>
      <c r="CJ23" s="29"/>
      <c r="CK23" s="30"/>
      <c r="CL23" s="30"/>
      <c r="CM23" s="30"/>
      <c r="CN23" s="30"/>
      <c r="CO23" s="29"/>
      <c r="CP23" s="30"/>
      <c r="CQ23" s="29"/>
      <c r="CR23" s="29"/>
      <c r="CS23" s="29"/>
      <c r="CT23" s="29"/>
      <c r="CU23" s="29"/>
      <c r="CV23" s="29"/>
      <c r="CW23" s="29"/>
      <c r="CX23" s="29"/>
      <c r="CY23" s="30"/>
      <c r="CZ23" s="29"/>
      <c r="DA23" s="30"/>
      <c r="DB23" s="29"/>
      <c r="DC23" s="29"/>
      <c r="DD23" s="29"/>
      <c r="DE23" s="29"/>
      <c r="DF23" s="29"/>
      <c r="DG23" s="29"/>
      <c r="DH23" s="29"/>
      <c r="DI23" s="29"/>
      <c r="DJ23" s="29"/>
      <c r="DK23" s="1"/>
      <c r="DM23" s="1"/>
      <c r="DN23" s="1"/>
      <c r="DP23" s="1"/>
      <c r="DQ23" s="1"/>
      <c r="DR23" s="1"/>
      <c r="DT23" s="2" t="s">
        <v>6</v>
      </c>
      <c r="DU23" s="11">
        <f t="shared" si="6"/>
        <v>43</v>
      </c>
      <c r="DV23" s="2">
        <f t="shared" si="7"/>
        <v>4</v>
      </c>
      <c r="DW23" s="2">
        <f t="shared" si="8"/>
        <v>2</v>
      </c>
      <c r="DX23" s="2">
        <f t="shared" si="9"/>
        <v>4</v>
      </c>
      <c r="DY23" s="1">
        <f t="shared" si="10"/>
        <v>10</v>
      </c>
      <c r="DZ23" s="15">
        <f t="shared" si="11"/>
        <v>0.23255813953488372</v>
      </c>
    </row>
    <row r="24" spans="1:130" ht="13.8">
      <c r="A24" s="2" t="s">
        <v>7</v>
      </c>
      <c r="B24" s="20">
        <v>5</v>
      </c>
      <c r="C24" s="20">
        <v>1</v>
      </c>
      <c r="D24" s="20">
        <v>9</v>
      </c>
      <c r="E24" s="26">
        <v>2</v>
      </c>
      <c r="F24" s="20">
        <v>13</v>
      </c>
      <c r="G24" s="20">
        <v>14</v>
      </c>
      <c r="H24" s="20">
        <v>10</v>
      </c>
      <c r="I24" s="20">
        <v>22</v>
      </c>
      <c r="J24" s="20">
        <v>1</v>
      </c>
      <c r="K24" s="20">
        <v>5</v>
      </c>
      <c r="L24" s="20">
        <v>3</v>
      </c>
      <c r="M24" s="20">
        <v>1</v>
      </c>
      <c r="N24" s="20">
        <v>3</v>
      </c>
      <c r="O24" s="20">
        <v>9</v>
      </c>
      <c r="P24" s="20">
        <v>3</v>
      </c>
      <c r="Q24" s="20">
        <v>96</v>
      </c>
      <c r="R24" s="20">
        <v>54</v>
      </c>
      <c r="S24" s="20">
        <v>9</v>
      </c>
      <c r="T24" s="20">
        <v>1</v>
      </c>
      <c r="U24" s="20">
        <v>7</v>
      </c>
      <c r="V24" s="20">
        <v>30</v>
      </c>
      <c r="W24" s="20">
        <v>1</v>
      </c>
      <c r="X24" s="20">
        <v>2</v>
      </c>
      <c r="Y24" s="20">
        <v>3</v>
      </c>
      <c r="Z24" s="20">
        <v>1</v>
      </c>
      <c r="AA24" s="20">
        <v>2</v>
      </c>
      <c r="AB24" s="20">
        <v>4</v>
      </c>
      <c r="AC24" s="20">
        <v>1</v>
      </c>
      <c r="AD24" s="20"/>
      <c r="AE24" s="20">
        <v>4</v>
      </c>
      <c r="AF24" s="20">
        <v>3</v>
      </c>
      <c r="AG24" s="20">
        <v>1</v>
      </c>
      <c r="AH24" s="20">
        <v>15</v>
      </c>
      <c r="AI24" s="26">
        <v>27</v>
      </c>
      <c r="AJ24" s="20">
        <v>21</v>
      </c>
      <c r="AK24" s="20">
        <v>29</v>
      </c>
      <c r="AL24" s="20">
        <v>2</v>
      </c>
      <c r="AM24" s="20">
        <v>4</v>
      </c>
      <c r="AN24" s="20">
        <v>4</v>
      </c>
      <c r="AO24" s="20">
        <v>36</v>
      </c>
      <c r="AP24" s="20">
        <v>17</v>
      </c>
      <c r="AQ24" s="20">
        <v>25</v>
      </c>
      <c r="AR24" s="20">
        <v>1</v>
      </c>
      <c r="AS24" s="27">
        <v>16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30"/>
      <c r="BG24" s="20"/>
      <c r="BH24" s="26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9"/>
      <c r="BV24" s="30"/>
      <c r="BW24" s="29"/>
      <c r="BX24" s="29"/>
      <c r="BY24" s="30"/>
      <c r="BZ24" s="29"/>
      <c r="CA24" s="30"/>
      <c r="CB24" s="29"/>
      <c r="CC24" s="30"/>
      <c r="CD24" s="30"/>
      <c r="CE24" s="29"/>
      <c r="CF24" s="29"/>
      <c r="CG24" s="29"/>
      <c r="CH24" s="29"/>
      <c r="CI24" s="30"/>
      <c r="CJ24" s="29"/>
      <c r="CK24" s="29"/>
      <c r="CL24" s="29"/>
      <c r="CM24" s="29"/>
      <c r="CN24" s="29"/>
      <c r="CO24" s="30"/>
      <c r="CP24" s="29"/>
      <c r="CQ24" s="30"/>
      <c r="CR24" s="30"/>
      <c r="CS24" s="29"/>
      <c r="CT24" s="29"/>
      <c r="CU24" s="30"/>
      <c r="CV24" s="29"/>
      <c r="CW24" s="29"/>
      <c r="CX24" s="29"/>
      <c r="CY24" s="29"/>
      <c r="CZ24" s="29"/>
      <c r="DA24" s="29"/>
      <c r="DB24" s="29"/>
      <c r="DC24" s="30"/>
      <c r="DD24" s="29"/>
      <c r="DE24" s="29"/>
      <c r="DF24" s="29"/>
      <c r="DG24" s="29"/>
      <c r="DH24" s="29"/>
      <c r="DI24" s="29"/>
      <c r="DJ24" s="29"/>
      <c r="DK24" s="1"/>
      <c r="DM24" s="1"/>
      <c r="DN24" s="1"/>
      <c r="DP24" s="1"/>
      <c r="DQ24" s="1"/>
      <c r="DR24" s="1"/>
      <c r="DT24" s="2" t="s">
        <v>7</v>
      </c>
      <c r="DU24" s="11">
        <f t="shared" si="6"/>
        <v>43</v>
      </c>
      <c r="DV24" s="2">
        <f t="shared" si="7"/>
        <v>4</v>
      </c>
      <c r="DW24" s="2">
        <f t="shared" si="8"/>
        <v>5</v>
      </c>
      <c r="DX24" s="2">
        <f t="shared" si="9"/>
        <v>4</v>
      </c>
      <c r="DY24" s="1">
        <f t="shared" si="10"/>
        <v>13</v>
      </c>
      <c r="DZ24" s="15">
        <f t="shared" si="11"/>
        <v>0.30232558139534882</v>
      </c>
    </row>
    <row r="25" spans="1:130" ht="13.8">
      <c r="A25" s="2" t="s">
        <v>8</v>
      </c>
      <c r="B25" s="20">
        <v>12</v>
      </c>
      <c r="C25" s="20">
        <v>1</v>
      </c>
      <c r="D25" s="20">
        <v>4</v>
      </c>
      <c r="E25" s="26">
        <v>3</v>
      </c>
      <c r="F25" s="20">
        <v>17</v>
      </c>
      <c r="G25" s="20">
        <v>16</v>
      </c>
      <c r="H25" s="20">
        <v>15</v>
      </c>
      <c r="I25" s="36">
        <v>23</v>
      </c>
      <c r="J25" s="20">
        <v>41</v>
      </c>
      <c r="K25" s="20">
        <v>19</v>
      </c>
      <c r="L25" s="26">
        <v>1</v>
      </c>
      <c r="M25" s="20">
        <v>3</v>
      </c>
      <c r="N25" s="20">
        <v>3</v>
      </c>
      <c r="O25" s="20">
        <v>1</v>
      </c>
      <c r="P25" s="20">
        <v>1</v>
      </c>
      <c r="Q25" s="20">
        <v>9</v>
      </c>
      <c r="R25" s="20">
        <v>4</v>
      </c>
      <c r="S25" s="20">
        <v>32</v>
      </c>
      <c r="T25" s="20">
        <v>22</v>
      </c>
      <c r="U25" s="20">
        <v>1</v>
      </c>
      <c r="V25" s="20">
        <v>5</v>
      </c>
      <c r="W25" s="20">
        <v>5</v>
      </c>
      <c r="X25" s="20">
        <v>29</v>
      </c>
      <c r="Y25" s="20">
        <v>24</v>
      </c>
      <c r="Z25" s="20">
        <v>3</v>
      </c>
      <c r="AA25" s="20">
        <v>12</v>
      </c>
      <c r="AB25" s="20">
        <v>6</v>
      </c>
      <c r="AC25" s="26">
        <v>6</v>
      </c>
      <c r="AD25" s="20"/>
      <c r="AE25" s="20">
        <v>3</v>
      </c>
      <c r="AF25" s="20">
        <v>10</v>
      </c>
      <c r="AG25" s="20">
        <v>10</v>
      </c>
      <c r="AH25" s="20">
        <v>7</v>
      </c>
      <c r="AI25" s="20">
        <v>46</v>
      </c>
      <c r="AJ25" s="20">
        <v>6</v>
      </c>
      <c r="AK25" s="20">
        <v>2</v>
      </c>
      <c r="AL25" s="20">
        <v>32</v>
      </c>
      <c r="AM25" s="20">
        <v>1</v>
      </c>
      <c r="AN25" s="20">
        <v>24</v>
      </c>
      <c r="AO25" s="20">
        <v>45</v>
      </c>
      <c r="AP25" s="20">
        <v>43</v>
      </c>
      <c r="AQ25" s="20">
        <v>15</v>
      </c>
      <c r="AR25" s="20">
        <v>1</v>
      </c>
      <c r="AS25" s="27">
        <v>15</v>
      </c>
      <c r="AT25" s="20"/>
      <c r="AU25" s="25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3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9"/>
      <c r="BV25" s="29"/>
      <c r="BW25" s="29"/>
      <c r="BX25" s="29"/>
      <c r="BY25" s="30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30"/>
      <c r="CK25" s="30"/>
      <c r="CL25" s="29"/>
      <c r="CM25" s="29"/>
      <c r="CN25" s="29"/>
      <c r="CO25" s="30"/>
      <c r="CP25" s="29"/>
      <c r="CQ25" s="29"/>
      <c r="CR25" s="29"/>
      <c r="CS25" s="29"/>
      <c r="CT25" s="29"/>
      <c r="CU25" s="29"/>
      <c r="CV25" s="29"/>
      <c r="CW25" s="30"/>
      <c r="CX25" s="30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1"/>
      <c r="DM25" s="1"/>
      <c r="DN25" s="1"/>
      <c r="DP25" s="1"/>
      <c r="DQ25" s="1"/>
      <c r="DR25" s="1"/>
      <c r="DT25" s="2" t="s">
        <v>8</v>
      </c>
      <c r="DU25" s="11">
        <f t="shared" si="6"/>
        <v>43</v>
      </c>
      <c r="DV25" s="2">
        <f t="shared" si="7"/>
        <v>1</v>
      </c>
      <c r="DW25" s="2">
        <f t="shared" si="8"/>
        <v>5</v>
      </c>
      <c r="DX25" s="2">
        <f t="shared" si="9"/>
        <v>2</v>
      </c>
      <c r="DY25" s="1">
        <f t="shared" si="10"/>
        <v>8</v>
      </c>
      <c r="DZ25" s="15">
        <f t="shared" si="11"/>
        <v>0.18604651162790697</v>
      </c>
    </row>
    <row r="26" spans="1:130" ht="13.8">
      <c r="A26" s="2" t="s">
        <v>9</v>
      </c>
      <c r="B26" s="20">
        <v>2</v>
      </c>
      <c r="C26" s="20">
        <v>20</v>
      </c>
      <c r="D26" s="20">
        <v>4</v>
      </c>
      <c r="E26" s="26">
        <v>1</v>
      </c>
      <c r="F26" s="20">
        <v>48</v>
      </c>
      <c r="G26" s="20">
        <v>7</v>
      </c>
      <c r="H26" s="20">
        <v>12</v>
      </c>
      <c r="I26" s="26">
        <v>5</v>
      </c>
      <c r="J26" s="20">
        <v>7</v>
      </c>
      <c r="K26" s="20">
        <v>4</v>
      </c>
      <c r="L26" s="20">
        <v>36</v>
      </c>
      <c r="M26" s="20">
        <v>4</v>
      </c>
      <c r="N26" s="20">
        <v>44</v>
      </c>
      <c r="O26" s="20">
        <v>18</v>
      </c>
      <c r="P26" s="20">
        <v>9</v>
      </c>
      <c r="Q26" s="20">
        <v>38</v>
      </c>
      <c r="R26" s="20">
        <v>5</v>
      </c>
      <c r="S26" s="20">
        <v>50</v>
      </c>
      <c r="T26" s="20">
        <v>1</v>
      </c>
      <c r="U26" s="20">
        <v>1</v>
      </c>
      <c r="V26" s="20">
        <v>12</v>
      </c>
      <c r="W26" s="20">
        <v>7</v>
      </c>
      <c r="X26" s="20">
        <v>16</v>
      </c>
      <c r="Y26" s="20">
        <v>2</v>
      </c>
      <c r="Z26" s="20">
        <v>17</v>
      </c>
      <c r="AA26" s="20">
        <v>22</v>
      </c>
      <c r="AB26" s="20">
        <v>1</v>
      </c>
      <c r="AC26" s="20">
        <v>5</v>
      </c>
      <c r="AD26" s="20"/>
      <c r="AE26" s="20">
        <v>24</v>
      </c>
      <c r="AF26" s="20">
        <v>5</v>
      </c>
      <c r="AG26" s="20">
        <v>1</v>
      </c>
      <c r="AH26" s="20">
        <v>37</v>
      </c>
      <c r="AI26" s="20">
        <v>4</v>
      </c>
      <c r="AJ26" s="20">
        <v>9</v>
      </c>
      <c r="AK26" s="25">
        <v>10</v>
      </c>
      <c r="AL26" s="20">
        <v>1</v>
      </c>
      <c r="AM26" s="20">
        <v>4</v>
      </c>
      <c r="AN26" s="20">
        <v>14</v>
      </c>
      <c r="AO26" s="20">
        <v>31</v>
      </c>
      <c r="AP26" s="20">
        <v>8</v>
      </c>
      <c r="AQ26" s="20">
        <v>7</v>
      </c>
      <c r="AR26" s="20">
        <v>29</v>
      </c>
      <c r="AS26" s="27">
        <v>10</v>
      </c>
      <c r="AT26" s="20"/>
      <c r="AU26" s="26"/>
      <c r="AV26" s="20"/>
      <c r="AW26" s="20"/>
      <c r="AX26" s="20"/>
      <c r="AY26" s="20"/>
      <c r="AZ26" s="25"/>
      <c r="BA26" s="25"/>
      <c r="BB26" s="25"/>
      <c r="BC26" s="25"/>
      <c r="BD26" s="25"/>
      <c r="BE26" s="20"/>
      <c r="BF26" s="3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9"/>
      <c r="BV26" s="30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30"/>
      <c r="CH26" s="29"/>
      <c r="CI26" s="29"/>
      <c r="CJ26" s="30"/>
      <c r="CK26" s="30"/>
      <c r="CL26" s="29"/>
      <c r="CM26" s="29"/>
      <c r="CN26" s="29"/>
      <c r="CO26" s="30"/>
      <c r="CP26" s="29"/>
      <c r="CQ26" s="30"/>
      <c r="CR26" s="29"/>
      <c r="CS26" s="30"/>
      <c r="CT26" s="30"/>
      <c r="CU26" s="30"/>
      <c r="CV26" s="29"/>
      <c r="CW26" s="29"/>
      <c r="CX26" s="29"/>
      <c r="CY26" s="29"/>
      <c r="CZ26" s="30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1"/>
      <c r="DM26" s="1"/>
      <c r="DN26" s="1"/>
      <c r="DP26" s="1"/>
      <c r="DQ26" s="1"/>
      <c r="DR26" s="1"/>
      <c r="DT26" s="2" t="s">
        <v>9</v>
      </c>
      <c r="DU26" s="11">
        <f t="shared" si="6"/>
        <v>43</v>
      </c>
      <c r="DV26" s="2">
        <f t="shared" si="7"/>
        <v>2</v>
      </c>
      <c r="DW26" s="2">
        <f t="shared" si="8"/>
        <v>0</v>
      </c>
      <c r="DX26" s="2">
        <f t="shared" si="9"/>
        <v>5</v>
      </c>
      <c r="DY26" s="1">
        <f t="shared" si="10"/>
        <v>7</v>
      </c>
      <c r="DZ26" s="15">
        <f t="shared" si="11"/>
        <v>0.16279069767441862</v>
      </c>
    </row>
    <row r="27" spans="1:130" ht="13.8">
      <c r="A27" s="2" t="s">
        <v>10</v>
      </c>
      <c r="B27" s="20">
        <v>3</v>
      </c>
      <c r="C27" s="20">
        <v>6</v>
      </c>
      <c r="D27" s="20">
        <v>24</v>
      </c>
      <c r="E27" s="20">
        <v>11</v>
      </c>
      <c r="F27" s="20">
        <v>35</v>
      </c>
      <c r="G27" s="20">
        <v>13</v>
      </c>
      <c r="H27" s="20">
        <v>10</v>
      </c>
      <c r="I27" s="26">
        <v>1</v>
      </c>
      <c r="J27" s="20">
        <v>4</v>
      </c>
      <c r="K27" s="20">
        <v>16</v>
      </c>
      <c r="L27" s="20">
        <v>10</v>
      </c>
      <c r="M27" s="20">
        <v>1</v>
      </c>
      <c r="N27" s="20">
        <v>19</v>
      </c>
      <c r="O27" s="20">
        <v>3</v>
      </c>
      <c r="P27" s="20">
        <v>1</v>
      </c>
      <c r="Q27" s="20">
        <v>13</v>
      </c>
      <c r="R27" s="20">
        <v>16</v>
      </c>
      <c r="S27" s="20">
        <v>8</v>
      </c>
      <c r="T27" s="20">
        <v>16</v>
      </c>
      <c r="U27" s="26">
        <v>8</v>
      </c>
      <c r="V27" s="26">
        <v>15</v>
      </c>
      <c r="W27" s="20">
        <v>29</v>
      </c>
      <c r="X27" s="20">
        <v>12</v>
      </c>
      <c r="Y27" s="20">
        <v>11</v>
      </c>
      <c r="Z27" s="20">
        <v>31</v>
      </c>
      <c r="AA27" s="20">
        <v>12</v>
      </c>
      <c r="AB27" s="20">
        <v>1</v>
      </c>
      <c r="AC27" s="20">
        <v>3</v>
      </c>
      <c r="AD27" s="20"/>
      <c r="AE27" s="20">
        <v>2</v>
      </c>
      <c r="AF27" s="20">
        <v>6</v>
      </c>
      <c r="AG27" s="20">
        <v>8</v>
      </c>
      <c r="AH27" s="20">
        <v>1</v>
      </c>
      <c r="AI27" s="20">
        <v>4</v>
      </c>
      <c r="AJ27" s="20">
        <v>15</v>
      </c>
      <c r="AK27" s="20">
        <v>64</v>
      </c>
      <c r="AL27" s="20">
        <v>9</v>
      </c>
      <c r="AM27" s="20">
        <v>9</v>
      </c>
      <c r="AN27" s="20">
        <v>20</v>
      </c>
      <c r="AO27" s="20">
        <v>11</v>
      </c>
      <c r="AP27" s="20">
        <v>3</v>
      </c>
      <c r="AQ27" s="20">
        <v>32</v>
      </c>
      <c r="AR27" s="20">
        <v>3</v>
      </c>
      <c r="AS27" s="37">
        <v>11</v>
      </c>
      <c r="AT27" s="20"/>
      <c r="AU27" s="20"/>
      <c r="AV27" s="20"/>
      <c r="AW27" s="25"/>
      <c r="AX27" s="20"/>
      <c r="AY27" s="20"/>
      <c r="AZ27" s="20"/>
      <c r="BA27" s="20"/>
      <c r="BB27" s="20"/>
      <c r="BC27" s="20"/>
      <c r="BD27" s="20"/>
      <c r="BE27" s="20"/>
      <c r="BF27" s="3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9"/>
      <c r="BV27" s="29"/>
      <c r="BW27" s="29"/>
      <c r="BX27" s="30"/>
      <c r="BY27" s="29"/>
      <c r="BZ27" s="29"/>
      <c r="CA27" s="29"/>
      <c r="CB27" s="29"/>
      <c r="CC27" s="29"/>
      <c r="CD27" s="30"/>
      <c r="CE27" s="30"/>
      <c r="CF27" s="30"/>
      <c r="CG27" s="29"/>
      <c r="CH27" s="29"/>
      <c r="CI27" s="29"/>
      <c r="CJ27" s="30"/>
      <c r="CK27" s="29"/>
      <c r="CL27" s="29"/>
      <c r="CM27" s="29"/>
      <c r="CN27" s="29"/>
      <c r="CO27" s="29"/>
      <c r="CP27" s="30"/>
      <c r="CQ27" s="29"/>
      <c r="CR27" s="29"/>
      <c r="CS27" s="29"/>
      <c r="CT27" s="29"/>
      <c r="CU27" s="29"/>
      <c r="CV27" s="29"/>
      <c r="CW27" s="30"/>
      <c r="CX27" s="29"/>
      <c r="CY27" s="29"/>
      <c r="CZ27" s="30"/>
      <c r="DA27" s="30"/>
      <c r="DB27" s="29"/>
      <c r="DC27" s="29"/>
      <c r="DD27" s="29"/>
      <c r="DE27" s="29"/>
      <c r="DF27" s="29"/>
      <c r="DG27" s="29"/>
      <c r="DH27" s="29"/>
      <c r="DI27" s="29"/>
      <c r="DJ27" s="30"/>
      <c r="DK27" s="1"/>
      <c r="DM27" s="1"/>
      <c r="DN27" s="1"/>
      <c r="DP27" s="1"/>
      <c r="DQ27" s="1"/>
      <c r="DR27" s="1"/>
      <c r="DT27" s="2" t="s">
        <v>10</v>
      </c>
      <c r="DU27" s="11">
        <f t="shared" si="6"/>
        <v>43</v>
      </c>
      <c r="DV27" s="2">
        <f t="shared" si="7"/>
        <v>1</v>
      </c>
      <c r="DW27" s="2">
        <f t="shared" si="8"/>
        <v>5</v>
      </c>
      <c r="DX27" s="2">
        <f t="shared" si="9"/>
        <v>2</v>
      </c>
      <c r="DY27" s="1">
        <f t="shared" si="10"/>
        <v>8</v>
      </c>
      <c r="DZ27" s="15">
        <f t="shared" si="11"/>
        <v>0.18604651162790697</v>
      </c>
    </row>
    <row r="28" spans="1:130" ht="13.8">
      <c r="A28" s="2" t="s">
        <v>11</v>
      </c>
      <c r="B28" s="20">
        <v>3</v>
      </c>
      <c r="C28" s="20">
        <v>57</v>
      </c>
      <c r="D28" s="20">
        <v>1</v>
      </c>
      <c r="E28" s="20">
        <v>4</v>
      </c>
      <c r="F28" s="20">
        <v>9</v>
      </c>
      <c r="G28" s="20">
        <v>5</v>
      </c>
      <c r="H28" s="20">
        <v>18</v>
      </c>
      <c r="I28" s="20">
        <v>3</v>
      </c>
      <c r="J28" s="20">
        <v>31</v>
      </c>
      <c r="K28" s="20">
        <v>5</v>
      </c>
      <c r="L28" s="20">
        <v>2</v>
      </c>
      <c r="M28" s="20">
        <v>29</v>
      </c>
      <c r="N28" s="20">
        <v>1</v>
      </c>
      <c r="O28" s="20">
        <v>9</v>
      </c>
      <c r="P28" s="20">
        <v>12</v>
      </c>
      <c r="Q28" s="20">
        <v>39</v>
      </c>
      <c r="R28" s="20">
        <v>1</v>
      </c>
      <c r="S28" s="20">
        <v>4</v>
      </c>
      <c r="T28" s="20">
        <v>14</v>
      </c>
      <c r="U28" s="20">
        <v>3</v>
      </c>
      <c r="V28" s="20">
        <v>2</v>
      </c>
      <c r="W28" s="20">
        <v>44</v>
      </c>
      <c r="X28" s="20">
        <v>5</v>
      </c>
      <c r="Y28" s="20">
        <v>33</v>
      </c>
      <c r="Z28" s="20">
        <v>2</v>
      </c>
      <c r="AA28" s="20">
        <v>81</v>
      </c>
      <c r="AB28" s="20">
        <v>2</v>
      </c>
      <c r="AC28" s="26">
        <v>2</v>
      </c>
      <c r="AD28" s="20"/>
      <c r="AE28" s="20">
        <v>16</v>
      </c>
      <c r="AF28" s="20">
        <v>3</v>
      </c>
      <c r="AG28" s="20">
        <v>22</v>
      </c>
      <c r="AH28" s="20">
        <v>4</v>
      </c>
      <c r="AI28" s="20">
        <v>12</v>
      </c>
      <c r="AJ28" s="20">
        <v>51</v>
      </c>
      <c r="AK28" s="20">
        <v>4</v>
      </c>
      <c r="AL28" s="20">
        <v>18</v>
      </c>
      <c r="AM28" s="20">
        <v>8</v>
      </c>
      <c r="AN28" s="20">
        <v>3</v>
      </c>
      <c r="AO28" s="20">
        <v>7</v>
      </c>
      <c r="AP28" s="20">
        <v>96</v>
      </c>
      <c r="AQ28" s="20">
        <v>3</v>
      </c>
      <c r="AR28" s="20">
        <v>30</v>
      </c>
      <c r="AS28" s="27">
        <v>21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3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30"/>
      <c r="CF28" s="29"/>
      <c r="CG28" s="29"/>
      <c r="CH28" s="29"/>
      <c r="CI28" s="29"/>
      <c r="CJ28" s="29"/>
      <c r="CK28" s="29"/>
      <c r="CL28" s="29"/>
      <c r="CM28" s="29"/>
      <c r="CN28" s="30"/>
      <c r="CO28" s="30"/>
      <c r="CP28" s="29"/>
      <c r="CQ28" s="29"/>
      <c r="CR28" s="30"/>
      <c r="CS28" s="29"/>
      <c r="CT28" s="29"/>
      <c r="CU28" s="29"/>
      <c r="CV28" s="29"/>
      <c r="CW28" s="29"/>
      <c r="CX28" s="29"/>
      <c r="CY28" s="30"/>
      <c r="CZ28" s="30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1"/>
      <c r="DM28" s="1"/>
      <c r="DN28" s="1"/>
      <c r="DP28" s="1"/>
      <c r="DQ28" s="1"/>
      <c r="DR28" s="1"/>
      <c r="DT28" s="2" t="s">
        <v>11</v>
      </c>
      <c r="DU28" s="11">
        <f t="shared" si="6"/>
        <v>43</v>
      </c>
      <c r="DV28" s="2">
        <f t="shared" si="7"/>
        <v>5</v>
      </c>
      <c r="DW28" s="2">
        <f t="shared" si="8"/>
        <v>6</v>
      </c>
      <c r="DX28" s="2">
        <f t="shared" si="9"/>
        <v>4</v>
      </c>
      <c r="DY28" s="1">
        <f>SUM(DV28:DX28)</f>
        <v>15</v>
      </c>
      <c r="DZ28" s="15">
        <f t="shared" si="11"/>
        <v>0.34883720930232559</v>
      </c>
    </row>
    <row r="29" spans="1:130" ht="13.8">
      <c r="E29" s="51"/>
      <c r="F29" s="51"/>
      <c r="G29" s="21" t="s">
        <v>18</v>
      </c>
      <c r="H29" s="21" t="s">
        <v>18</v>
      </c>
      <c r="I29" s="21" t="s">
        <v>18</v>
      </c>
      <c r="J29" s="21" t="s">
        <v>18</v>
      </c>
      <c r="K29" s="21" t="s">
        <v>18</v>
      </c>
      <c r="L29" s="21" t="s">
        <v>18</v>
      </c>
      <c r="M29" s="21" t="s">
        <v>18</v>
      </c>
      <c r="N29" s="21" t="s">
        <v>18</v>
      </c>
      <c r="O29" s="21" t="s">
        <v>18</v>
      </c>
      <c r="P29" s="21" t="s">
        <v>18</v>
      </c>
      <c r="Q29" s="21" t="s">
        <v>18</v>
      </c>
      <c r="R29" s="21" t="s">
        <v>18</v>
      </c>
      <c r="S29" s="21" t="s">
        <v>19</v>
      </c>
      <c r="T29" s="21" t="s">
        <v>19</v>
      </c>
      <c r="U29" s="21" t="s">
        <v>19</v>
      </c>
      <c r="V29" s="21" t="s">
        <v>19</v>
      </c>
      <c r="W29" s="21" t="s">
        <v>19</v>
      </c>
      <c r="X29" s="21" t="s">
        <v>19</v>
      </c>
      <c r="Y29" s="99"/>
      <c r="Z29" s="99"/>
      <c r="AA29" s="99"/>
      <c r="AB29" s="21" t="s">
        <v>19</v>
      </c>
      <c r="AC29" s="21" t="s">
        <v>19</v>
      </c>
      <c r="AD29" s="52"/>
      <c r="AE29" s="52"/>
      <c r="AF29" s="52"/>
      <c r="AG29" s="21" t="s">
        <v>20</v>
      </c>
      <c r="AH29" s="21" t="s">
        <v>20</v>
      </c>
      <c r="AI29" s="21" t="s">
        <v>20</v>
      </c>
      <c r="AJ29" s="21" t="s">
        <v>20</v>
      </c>
      <c r="AK29" s="21" t="s">
        <v>20</v>
      </c>
      <c r="AL29" s="21" t="s">
        <v>20</v>
      </c>
      <c r="AM29" s="21" t="s">
        <v>20</v>
      </c>
      <c r="AN29" s="21" t="s">
        <v>20</v>
      </c>
      <c r="AO29" s="21" t="s">
        <v>23</v>
      </c>
      <c r="AP29" s="21" t="s">
        <v>23</v>
      </c>
      <c r="AQ29" s="21" t="s">
        <v>23</v>
      </c>
      <c r="AR29" s="21" t="s">
        <v>23</v>
      </c>
      <c r="AS29" s="21" t="s">
        <v>23</v>
      </c>
      <c r="AT29" s="21" t="s">
        <v>23</v>
      </c>
      <c r="AY29" s="21" t="s">
        <v>25</v>
      </c>
      <c r="AZ29" s="21" t="s">
        <v>25</v>
      </c>
      <c r="BA29" s="21" t="s">
        <v>25</v>
      </c>
      <c r="BB29" s="21" t="s">
        <v>25</v>
      </c>
      <c r="BC29" s="21" t="s">
        <v>25</v>
      </c>
      <c r="BD29" s="21" t="s">
        <v>25</v>
      </c>
      <c r="BE29" s="21" t="s">
        <v>25</v>
      </c>
      <c r="BF29" s="21" t="s">
        <v>25</v>
      </c>
      <c r="BG29" s="21" t="s">
        <v>25</v>
      </c>
      <c r="BH29" s="21" t="s">
        <v>25</v>
      </c>
      <c r="BI29" s="21" t="s">
        <v>25</v>
      </c>
      <c r="BJ29" s="21" t="s">
        <v>25</v>
      </c>
      <c r="BK29" s="21" t="s">
        <v>31</v>
      </c>
      <c r="BL29" s="21" t="s">
        <v>31</v>
      </c>
      <c r="BM29" s="21" t="s">
        <v>31</v>
      </c>
      <c r="BN29" s="21" t="s">
        <v>31</v>
      </c>
      <c r="BO29" s="21" t="s">
        <v>31</v>
      </c>
      <c r="BP29" s="21" t="s">
        <v>31</v>
      </c>
      <c r="BQ29" s="21" t="s">
        <v>31</v>
      </c>
      <c r="BR29" s="21" t="s">
        <v>31</v>
      </c>
      <c r="BS29" s="21" t="s">
        <v>31</v>
      </c>
      <c r="BT29" s="21" t="s">
        <v>31</v>
      </c>
      <c r="BU29" s="21" t="s">
        <v>31</v>
      </c>
      <c r="BV29" s="21" t="s">
        <v>31</v>
      </c>
      <c r="BW29" s="51"/>
      <c r="BX29" s="51"/>
      <c r="BY29" s="51"/>
      <c r="BZ29" s="51"/>
      <c r="CA29" s="9"/>
      <c r="CB29" s="9"/>
      <c r="CC29" s="9"/>
      <c r="CD29" s="9"/>
      <c r="CE29" s="9"/>
      <c r="CF29" s="24" t="s">
        <v>23</v>
      </c>
      <c r="CG29" s="24" t="s">
        <v>23</v>
      </c>
      <c r="CH29" s="53"/>
      <c r="CI29" s="53"/>
      <c r="CJ29" s="53"/>
      <c r="CK29" s="53"/>
      <c r="CL29" s="24" t="s">
        <v>23</v>
      </c>
      <c r="CM29" s="24" t="s">
        <v>23</v>
      </c>
      <c r="CN29" s="53"/>
      <c r="CO29" s="24" t="s">
        <v>23</v>
      </c>
      <c r="CP29" s="24" t="s">
        <v>23</v>
      </c>
      <c r="CQ29" s="24" t="s">
        <v>20</v>
      </c>
      <c r="CR29" s="24" t="s">
        <v>20</v>
      </c>
      <c r="CS29" s="24" t="s">
        <v>20</v>
      </c>
      <c r="CT29" s="24" t="s">
        <v>20</v>
      </c>
      <c r="CU29" s="24" t="s">
        <v>20</v>
      </c>
      <c r="CV29" s="24" t="s">
        <v>20</v>
      </c>
      <c r="CW29" s="52"/>
      <c r="CX29" s="52"/>
      <c r="CY29" s="21" t="s">
        <v>19</v>
      </c>
      <c r="CZ29" s="21" t="s">
        <v>19</v>
      </c>
      <c r="DA29" s="21" t="s">
        <v>19</v>
      </c>
      <c r="DB29" s="21" t="s">
        <v>19</v>
      </c>
      <c r="DC29" s="21" t="s">
        <v>19</v>
      </c>
      <c r="DD29" s="21" t="s">
        <v>19</v>
      </c>
      <c r="DE29" s="53"/>
      <c r="DF29" s="53"/>
      <c r="DG29" s="53"/>
      <c r="DH29" s="9"/>
      <c r="DI29" s="9"/>
      <c r="DJ29" s="9"/>
      <c r="DK29" s="11">
        <f>COUNTA(B29:DJ29)</f>
        <v>76</v>
      </c>
      <c r="DM29" s="1"/>
      <c r="DN29" s="1"/>
      <c r="DP29" s="1"/>
      <c r="DQ29" s="1"/>
      <c r="DR29" s="1"/>
      <c r="DT29" s="1"/>
      <c r="DU29" s="1"/>
      <c r="DV29" s="17">
        <v>2</v>
      </c>
      <c r="DW29" s="17">
        <v>3</v>
      </c>
      <c r="DX29" s="17">
        <v>4</v>
      </c>
      <c r="DZ29" s="15"/>
    </row>
    <row r="30" spans="1:130" ht="13.8">
      <c r="A30" s="23" t="s">
        <v>0</v>
      </c>
      <c r="B30" s="40"/>
      <c r="C30" s="40"/>
      <c r="D30" s="40"/>
      <c r="E30" s="40"/>
      <c r="F30" s="25"/>
      <c r="G30" s="25">
        <v>6</v>
      </c>
      <c r="H30" s="25">
        <v>3</v>
      </c>
      <c r="I30" s="25">
        <v>1</v>
      </c>
      <c r="J30" s="25">
        <v>55</v>
      </c>
      <c r="K30" s="25">
        <v>31</v>
      </c>
      <c r="L30" s="25">
        <v>1</v>
      </c>
      <c r="M30" s="25">
        <v>2</v>
      </c>
      <c r="N30" s="25">
        <v>2</v>
      </c>
      <c r="O30" s="25">
        <v>16</v>
      </c>
      <c r="P30" s="25">
        <v>47</v>
      </c>
      <c r="Q30" s="37">
        <v>16</v>
      </c>
      <c r="R30" s="25">
        <v>12</v>
      </c>
      <c r="S30" s="25">
        <v>25</v>
      </c>
      <c r="T30" s="25">
        <v>2</v>
      </c>
      <c r="U30" s="25">
        <v>19</v>
      </c>
      <c r="V30" s="25">
        <v>4</v>
      </c>
      <c r="W30" s="25">
        <v>1</v>
      </c>
      <c r="X30" s="25">
        <v>1</v>
      </c>
      <c r="Y30" s="25"/>
      <c r="Z30" s="26"/>
      <c r="AA30" s="25"/>
      <c r="AB30" s="25">
        <v>7</v>
      </c>
      <c r="AC30" s="39">
        <v>18</v>
      </c>
      <c r="AD30" s="26"/>
      <c r="AE30" s="25"/>
      <c r="AF30" s="25"/>
      <c r="AG30" s="25">
        <v>20</v>
      </c>
      <c r="AH30" s="25">
        <v>6</v>
      </c>
      <c r="AI30" s="25">
        <v>17</v>
      </c>
      <c r="AJ30" s="20">
        <v>8</v>
      </c>
      <c r="AK30" s="25">
        <v>2</v>
      </c>
      <c r="AL30" s="38">
        <v>5</v>
      </c>
      <c r="AM30" s="20">
        <v>21</v>
      </c>
      <c r="AN30" s="27">
        <v>1</v>
      </c>
      <c r="AO30" s="25">
        <v>17</v>
      </c>
      <c r="AP30" s="20">
        <v>4</v>
      </c>
      <c r="AQ30" s="20">
        <v>89</v>
      </c>
      <c r="AR30" s="20">
        <v>13</v>
      </c>
      <c r="AS30" s="26">
        <v>16</v>
      </c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5"/>
      <c r="BF30" s="30"/>
      <c r="BG30" s="20"/>
      <c r="BH30" s="20"/>
      <c r="BI30" s="20"/>
      <c r="BJ30" s="20"/>
      <c r="BK30" s="29"/>
      <c r="BL30" s="29"/>
      <c r="BM30" s="36"/>
      <c r="BN30" s="29"/>
      <c r="BO30" s="30"/>
      <c r="BP30" s="29"/>
      <c r="BQ30" s="29"/>
      <c r="BR30" s="29"/>
      <c r="BS30" s="29"/>
      <c r="BT30" s="30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30"/>
      <c r="CS30" s="30"/>
      <c r="CT30" s="30"/>
      <c r="CU30" s="29"/>
      <c r="CV30" s="29"/>
      <c r="CW30" s="29"/>
      <c r="CX30" s="29"/>
      <c r="CY30" s="29"/>
      <c r="CZ30" s="29"/>
      <c r="DA30" s="29"/>
      <c r="DB30" s="29"/>
      <c r="DC30" s="30"/>
      <c r="DD30" s="30"/>
      <c r="DE30" s="30"/>
      <c r="DF30" s="30"/>
      <c r="DG30" s="30"/>
      <c r="DH30" s="29"/>
      <c r="DI30" s="29"/>
      <c r="DJ30" s="41"/>
      <c r="DK30" s="13">
        <v>2</v>
      </c>
      <c r="DM30" s="1"/>
      <c r="DQ30" s="10"/>
      <c r="DR30" s="1"/>
      <c r="DT30" s="2" t="s">
        <v>0</v>
      </c>
      <c r="DU30" s="11">
        <f t="shared" ref="DU30:DU41" si="12">COUNTA(B30:DJ30)</f>
        <v>33</v>
      </c>
      <c r="DV30" s="2">
        <f t="shared" ref="DV30:DV41" si="13">COUNTIF(B30:DJ30,"2")</f>
        <v>4</v>
      </c>
      <c r="DW30" s="2">
        <f t="shared" ref="DW30:DW41" si="14">COUNTIF(B30:DJ30,"3")</f>
        <v>1</v>
      </c>
      <c r="DX30" s="2">
        <f t="shared" ref="DX30:DX41" si="15">COUNTIF(B30:DJ30,"4")</f>
        <v>2</v>
      </c>
      <c r="DY30" s="1">
        <f>SUM(DV30:DX30)</f>
        <v>7</v>
      </c>
      <c r="DZ30" s="15">
        <f>DY30/DU30</f>
        <v>0.21212121212121213</v>
      </c>
    </row>
    <row r="31" spans="1:130" ht="13.8">
      <c r="A31" s="23" t="s">
        <v>1</v>
      </c>
      <c r="B31" s="40"/>
      <c r="C31" s="40"/>
      <c r="D31" s="40"/>
      <c r="E31" s="40"/>
      <c r="F31" s="25"/>
      <c r="G31" s="25">
        <v>22</v>
      </c>
      <c r="H31" s="25">
        <v>19</v>
      </c>
      <c r="I31" s="25">
        <v>1</v>
      </c>
      <c r="J31" s="25">
        <v>1</v>
      </c>
      <c r="K31" s="25">
        <v>14</v>
      </c>
      <c r="L31" s="25">
        <v>36</v>
      </c>
      <c r="M31" s="25">
        <v>19</v>
      </c>
      <c r="N31" s="25">
        <v>10</v>
      </c>
      <c r="O31" s="25">
        <v>34</v>
      </c>
      <c r="P31" s="25">
        <v>22</v>
      </c>
      <c r="Q31" s="37">
        <v>56</v>
      </c>
      <c r="R31" s="25">
        <v>1</v>
      </c>
      <c r="S31" s="25">
        <v>21</v>
      </c>
      <c r="T31" s="25">
        <v>3</v>
      </c>
      <c r="U31" s="25">
        <v>28</v>
      </c>
      <c r="V31" s="25">
        <v>14</v>
      </c>
      <c r="W31" s="25">
        <v>7</v>
      </c>
      <c r="X31" s="26">
        <v>3</v>
      </c>
      <c r="Y31" s="25"/>
      <c r="Z31" s="26"/>
      <c r="AA31" s="25"/>
      <c r="AB31" s="25">
        <v>1</v>
      </c>
      <c r="AC31" s="39">
        <v>11</v>
      </c>
      <c r="AD31" s="25"/>
      <c r="AE31" s="25"/>
      <c r="AF31" s="25"/>
      <c r="AG31" s="25">
        <v>50</v>
      </c>
      <c r="AH31" s="25">
        <v>8</v>
      </c>
      <c r="AI31" s="20">
        <v>9</v>
      </c>
      <c r="AJ31" s="20">
        <v>70</v>
      </c>
      <c r="AK31" s="20">
        <v>57</v>
      </c>
      <c r="AL31" s="38">
        <v>19</v>
      </c>
      <c r="AM31" s="20">
        <v>1</v>
      </c>
      <c r="AN31" s="27">
        <v>6</v>
      </c>
      <c r="AO31" s="20">
        <v>4</v>
      </c>
      <c r="AP31" s="20">
        <v>13</v>
      </c>
      <c r="AQ31" s="20">
        <v>7</v>
      </c>
      <c r="AR31" s="20">
        <v>14</v>
      </c>
      <c r="AS31" s="20">
        <v>2</v>
      </c>
      <c r="AT31" s="20"/>
      <c r="AU31" s="20"/>
      <c r="AV31" s="20"/>
      <c r="AW31" s="20"/>
      <c r="AX31" s="20"/>
      <c r="AY31" s="20"/>
      <c r="AZ31" s="20"/>
      <c r="BA31" s="20"/>
      <c r="BB31" s="25"/>
      <c r="BC31" s="20"/>
      <c r="BD31" s="20"/>
      <c r="BE31" s="20"/>
      <c r="BF31" s="30"/>
      <c r="BG31" s="20"/>
      <c r="BH31" s="20"/>
      <c r="BI31" s="20"/>
      <c r="BJ31" s="20"/>
      <c r="BK31" s="29"/>
      <c r="BL31" s="29"/>
      <c r="BM31" s="26"/>
      <c r="BN31" s="26"/>
      <c r="BO31" s="30"/>
      <c r="BP31" s="29"/>
      <c r="BQ31" s="29"/>
      <c r="BR31" s="29"/>
      <c r="BS31" s="29"/>
      <c r="BT31" s="30"/>
      <c r="BU31" s="29"/>
      <c r="BV31" s="29"/>
      <c r="BW31" s="30"/>
      <c r="BX31" s="30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30"/>
      <c r="CO31" s="29"/>
      <c r="CP31" s="29"/>
      <c r="CQ31" s="29"/>
      <c r="CR31" s="30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30"/>
      <c r="DD31" s="29"/>
      <c r="DE31" s="29"/>
      <c r="DF31" s="29"/>
      <c r="DG31" s="29"/>
      <c r="DH31" s="29"/>
      <c r="DI31" s="29"/>
      <c r="DJ31" s="41"/>
      <c r="DK31" s="1"/>
      <c r="DM31" s="1"/>
      <c r="DQ31" s="10"/>
      <c r="DR31" s="1"/>
      <c r="DT31" s="2" t="s">
        <v>1</v>
      </c>
      <c r="DU31" s="11">
        <f t="shared" si="12"/>
        <v>33</v>
      </c>
      <c r="DV31" s="2">
        <f t="shared" si="13"/>
        <v>1</v>
      </c>
      <c r="DW31" s="2">
        <f t="shared" si="14"/>
        <v>2</v>
      </c>
      <c r="DX31" s="2">
        <f t="shared" si="15"/>
        <v>1</v>
      </c>
      <c r="DY31" s="1">
        <f t="shared" ref="DY31:DY40" si="16">SUM(DV31:DX31)</f>
        <v>4</v>
      </c>
      <c r="DZ31" s="15">
        <f t="shared" ref="DZ31:DZ41" si="17">DY31/DU31</f>
        <v>0.12121212121212122</v>
      </c>
    </row>
    <row r="32" spans="1:130" ht="13.8">
      <c r="A32" s="23" t="s">
        <v>2</v>
      </c>
      <c r="B32" s="40"/>
      <c r="C32" s="40"/>
      <c r="D32" s="40"/>
      <c r="E32" s="40"/>
      <c r="F32" s="25"/>
      <c r="G32" s="25">
        <v>16</v>
      </c>
      <c r="H32" s="25">
        <v>1</v>
      </c>
      <c r="I32" s="25">
        <v>25</v>
      </c>
      <c r="J32" s="25">
        <v>29</v>
      </c>
      <c r="K32" s="25">
        <v>4</v>
      </c>
      <c r="L32" s="25">
        <v>7</v>
      </c>
      <c r="M32" s="25">
        <v>4</v>
      </c>
      <c r="N32" s="25">
        <v>82</v>
      </c>
      <c r="O32" s="25">
        <v>17</v>
      </c>
      <c r="P32" s="25">
        <v>26</v>
      </c>
      <c r="Q32" s="37">
        <v>6</v>
      </c>
      <c r="R32" s="25">
        <v>6</v>
      </c>
      <c r="S32" s="25">
        <v>24</v>
      </c>
      <c r="T32" s="25">
        <v>2</v>
      </c>
      <c r="U32" s="25">
        <v>3</v>
      </c>
      <c r="V32" s="25">
        <v>32</v>
      </c>
      <c r="W32" s="25">
        <v>76</v>
      </c>
      <c r="X32" s="26">
        <v>7</v>
      </c>
      <c r="Y32" s="25"/>
      <c r="Z32" s="25"/>
      <c r="AA32" s="25"/>
      <c r="AB32" s="25">
        <v>5</v>
      </c>
      <c r="AC32" s="39">
        <v>31</v>
      </c>
      <c r="AD32" s="26"/>
      <c r="AE32" s="25"/>
      <c r="AF32" s="25"/>
      <c r="AG32" s="25">
        <v>2</v>
      </c>
      <c r="AH32" s="25">
        <v>1</v>
      </c>
      <c r="AI32" s="25">
        <v>7</v>
      </c>
      <c r="AJ32" s="20">
        <v>3</v>
      </c>
      <c r="AK32" s="20">
        <v>1</v>
      </c>
      <c r="AL32" s="38">
        <v>3</v>
      </c>
      <c r="AM32" s="20">
        <v>3</v>
      </c>
      <c r="AN32" s="27">
        <v>63</v>
      </c>
      <c r="AO32" s="20">
        <v>2</v>
      </c>
      <c r="AP32" s="20">
        <v>25</v>
      </c>
      <c r="AQ32" s="26">
        <v>56</v>
      </c>
      <c r="AR32" s="25">
        <v>24</v>
      </c>
      <c r="AS32" s="20">
        <v>1</v>
      </c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5"/>
      <c r="BF32" s="26"/>
      <c r="BG32" s="20"/>
      <c r="BH32" s="20"/>
      <c r="BI32" s="20"/>
      <c r="BJ32" s="20"/>
      <c r="BK32" s="29"/>
      <c r="BL32" s="29"/>
      <c r="BM32" s="26"/>
      <c r="BN32" s="26"/>
      <c r="BO32" s="29"/>
      <c r="BP32" s="30"/>
      <c r="BQ32" s="29"/>
      <c r="BR32" s="29"/>
      <c r="BS32" s="29"/>
      <c r="BT32" s="30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30"/>
      <c r="CM32" s="29"/>
      <c r="CN32" s="30"/>
      <c r="CO32" s="29"/>
      <c r="CP32" s="29"/>
      <c r="CQ32" s="29"/>
      <c r="CR32" s="30"/>
      <c r="CS32" s="29"/>
      <c r="CT32" s="30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41"/>
      <c r="DK32" s="1"/>
      <c r="DM32" s="1"/>
      <c r="DQ32" s="10"/>
      <c r="DR32" s="1"/>
      <c r="DT32" s="2" t="s">
        <v>2</v>
      </c>
      <c r="DU32" s="11">
        <f t="shared" si="12"/>
        <v>33</v>
      </c>
      <c r="DV32" s="2">
        <f t="shared" si="13"/>
        <v>3</v>
      </c>
      <c r="DW32" s="2">
        <f t="shared" si="14"/>
        <v>4</v>
      </c>
      <c r="DX32" s="2">
        <f t="shared" si="15"/>
        <v>2</v>
      </c>
      <c r="DY32" s="1">
        <f t="shared" si="16"/>
        <v>9</v>
      </c>
      <c r="DZ32" s="15">
        <f t="shared" si="17"/>
        <v>0.27272727272727271</v>
      </c>
    </row>
    <row r="33" spans="1:130" ht="13.8">
      <c r="A33" s="23" t="s">
        <v>3</v>
      </c>
      <c r="B33" s="40"/>
      <c r="C33" s="40"/>
      <c r="D33" s="40"/>
      <c r="E33" s="40"/>
      <c r="F33" s="25"/>
      <c r="G33" s="25">
        <v>2</v>
      </c>
      <c r="H33" s="25">
        <v>16</v>
      </c>
      <c r="I33" s="25">
        <v>1</v>
      </c>
      <c r="J33" s="25">
        <v>6</v>
      </c>
      <c r="K33" s="25">
        <v>13</v>
      </c>
      <c r="L33" s="25">
        <v>1</v>
      </c>
      <c r="M33" s="25">
        <v>19</v>
      </c>
      <c r="N33" s="25">
        <v>3</v>
      </c>
      <c r="O33" s="25">
        <v>18</v>
      </c>
      <c r="P33" s="25">
        <v>12</v>
      </c>
      <c r="Q33" s="37">
        <v>10</v>
      </c>
      <c r="R33" s="25">
        <v>33</v>
      </c>
      <c r="S33" s="25">
        <v>4</v>
      </c>
      <c r="T33" s="25">
        <v>1</v>
      </c>
      <c r="U33" s="25">
        <v>3</v>
      </c>
      <c r="V33" s="25">
        <v>21</v>
      </c>
      <c r="W33" s="25">
        <v>3</v>
      </c>
      <c r="X33" s="26">
        <v>1</v>
      </c>
      <c r="Y33" s="25"/>
      <c r="Z33" s="26"/>
      <c r="AA33" s="25"/>
      <c r="AB33" s="25">
        <v>16</v>
      </c>
      <c r="AC33" s="39">
        <v>8</v>
      </c>
      <c r="AD33" s="26"/>
      <c r="AE33" s="25"/>
      <c r="AF33" s="25"/>
      <c r="AG33" s="25">
        <v>4</v>
      </c>
      <c r="AH33" s="25">
        <v>1</v>
      </c>
      <c r="AI33" s="25">
        <v>6</v>
      </c>
      <c r="AJ33" s="20">
        <v>13</v>
      </c>
      <c r="AK33" s="20">
        <v>16</v>
      </c>
      <c r="AL33" s="38">
        <v>13</v>
      </c>
      <c r="AM33" s="20">
        <v>2</v>
      </c>
      <c r="AN33" s="27">
        <v>1</v>
      </c>
      <c r="AO33" s="20">
        <v>46</v>
      </c>
      <c r="AP33" s="20">
        <v>2</v>
      </c>
      <c r="AQ33" s="20">
        <v>9</v>
      </c>
      <c r="AR33" s="20">
        <v>10</v>
      </c>
      <c r="AS33" s="20">
        <v>3</v>
      </c>
      <c r="AT33" s="20"/>
      <c r="AU33" s="20"/>
      <c r="AV33" s="20"/>
      <c r="AW33" s="20"/>
      <c r="AX33" s="20"/>
      <c r="AY33" s="20"/>
      <c r="AZ33" s="20"/>
      <c r="BA33" s="25"/>
      <c r="BB33" s="20"/>
      <c r="BC33" s="20"/>
      <c r="BD33" s="20"/>
      <c r="BE33" s="20"/>
      <c r="BF33" s="30"/>
      <c r="BG33" s="20"/>
      <c r="BH33" s="20"/>
      <c r="BI33" s="20"/>
      <c r="BJ33" s="20"/>
      <c r="BK33" s="29"/>
      <c r="BL33" s="25"/>
      <c r="BM33" s="36"/>
      <c r="BN33" s="29"/>
      <c r="BO33" s="26"/>
      <c r="BP33" s="30"/>
      <c r="BQ33" s="30"/>
      <c r="BR33" s="29"/>
      <c r="BS33" s="29"/>
      <c r="BT33" s="30"/>
      <c r="BU33" s="29"/>
      <c r="BV33" s="30"/>
      <c r="BW33" s="30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30"/>
      <c r="CN33" s="29"/>
      <c r="CO33" s="29"/>
      <c r="CP33" s="30"/>
      <c r="CQ33" s="29"/>
      <c r="CR33" s="29"/>
      <c r="CS33" s="30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30"/>
      <c r="DE33" s="30"/>
      <c r="DF33" s="30"/>
      <c r="DG33" s="30"/>
      <c r="DH33" s="29"/>
      <c r="DI33" s="29"/>
      <c r="DJ33" s="41"/>
      <c r="DK33" s="1"/>
      <c r="DM33" s="1"/>
      <c r="DQ33" s="10"/>
      <c r="DR33" s="1"/>
      <c r="DT33" s="2" t="s">
        <v>3</v>
      </c>
      <c r="DU33" s="11">
        <f t="shared" si="12"/>
        <v>33</v>
      </c>
      <c r="DV33" s="2">
        <f t="shared" si="13"/>
        <v>3</v>
      </c>
      <c r="DW33" s="2">
        <f t="shared" si="14"/>
        <v>4</v>
      </c>
      <c r="DX33" s="2">
        <f t="shared" si="15"/>
        <v>2</v>
      </c>
      <c r="DY33" s="1">
        <f t="shared" si="16"/>
        <v>9</v>
      </c>
      <c r="DZ33" s="15">
        <f t="shared" si="17"/>
        <v>0.27272727272727271</v>
      </c>
    </row>
    <row r="34" spans="1:130" ht="13.8">
      <c r="A34" s="23" t="s">
        <v>4</v>
      </c>
      <c r="B34" s="40"/>
      <c r="C34" s="40"/>
      <c r="D34" s="40"/>
      <c r="E34" s="40"/>
      <c r="F34" s="25"/>
      <c r="G34" s="25">
        <v>3</v>
      </c>
      <c r="H34" s="25">
        <v>23</v>
      </c>
      <c r="I34" s="25">
        <v>6</v>
      </c>
      <c r="J34" s="25">
        <v>2</v>
      </c>
      <c r="K34" s="25">
        <v>1</v>
      </c>
      <c r="L34" s="25">
        <v>13</v>
      </c>
      <c r="M34" s="25">
        <v>5</v>
      </c>
      <c r="N34" s="25">
        <v>36</v>
      </c>
      <c r="O34" s="25">
        <v>13</v>
      </c>
      <c r="P34" s="25">
        <v>6</v>
      </c>
      <c r="Q34" s="37">
        <v>20</v>
      </c>
      <c r="R34" s="25">
        <v>2</v>
      </c>
      <c r="S34" s="25">
        <v>10</v>
      </c>
      <c r="T34" s="26">
        <v>4</v>
      </c>
      <c r="U34" s="25">
        <v>19</v>
      </c>
      <c r="V34" s="25">
        <v>24</v>
      </c>
      <c r="W34" s="25">
        <v>6</v>
      </c>
      <c r="X34" s="26">
        <v>2</v>
      </c>
      <c r="Y34" s="25"/>
      <c r="Z34" s="26"/>
      <c r="AA34" s="25"/>
      <c r="AB34" s="25">
        <v>40</v>
      </c>
      <c r="AC34" s="39">
        <v>26</v>
      </c>
      <c r="AD34" s="26"/>
      <c r="AE34" s="25"/>
      <c r="AF34" s="25"/>
      <c r="AG34" s="25">
        <v>11</v>
      </c>
      <c r="AH34" s="25">
        <v>2</v>
      </c>
      <c r="AI34" s="20">
        <v>19</v>
      </c>
      <c r="AJ34" s="20">
        <v>16</v>
      </c>
      <c r="AK34" s="20">
        <v>5</v>
      </c>
      <c r="AL34" s="38">
        <v>4</v>
      </c>
      <c r="AM34" s="25">
        <v>13</v>
      </c>
      <c r="AN34" s="27">
        <v>15</v>
      </c>
      <c r="AO34" s="20">
        <v>7</v>
      </c>
      <c r="AP34" s="20">
        <v>1</v>
      </c>
      <c r="AQ34" s="20">
        <v>98</v>
      </c>
      <c r="AR34" s="25">
        <v>40</v>
      </c>
      <c r="AS34" s="20">
        <v>21</v>
      </c>
      <c r="AT34" s="20"/>
      <c r="AU34" s="20"/>
      <c r="AV34" s="20"/>
      <c r="AW34" s="20"/>
      <c r="AX34" s="20"/>
      <c r="AY34" s="20"/>
      <c r="AZ34" s="20"/>
      <c r="BA34" s="26"/>
      <c r="BB34" s="20"/>
      <c r="BC34" s="20"/>
      <c r="BD34" s="20"/>
      <c r="BE34" s="20"/>
      <c r="BF34" s="30"/>
      <c r="BG34" s="25"/>
      <c r="BH34" s="20"/>
      <c r="BI34" s="20"/>
      <c r="BJ34" s="25"/>
      <c r="BK34" s="29"/>
      <c r="BL34" s="30"/>
      <c r="BM34" s="26"/>
      <c r="BN34" s="29"/>
      <c r="BO34" s="29"/>
      <c r="BP34" s="26"/>
      <c r="BQ34" s="29"/>
      <c r="BR34" s="29"/>
      <c r="BS34" s="29"/>
      <c r="BT34" s="29"/>
      <c r="BU34" s="29"/>
      <c r="BV34" s="29"/>
      <c r="BW34" s="30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30"/>
      <c r="CP34" s="29"/>
      <c r="CQ34" s="29"/>
      <c r="CR34" s="29"/>
      <c r="CS34" s="30"/>
      <c r="CT34" s="29"/>
      <c r="CU34" s="29"/>
      <c r="CV34" s="29"/>
      <c r="CW34" s="29"/>
      <c r="CX34" s="29"/>
      <c r="CY34" s="29"/>
      <c r="CZ34" s="29"/>
      <c r="DA34" s="30"/>
      <c r="DB34" s="29"/>
      <c r="DC34" s="29"/>
      <c r="DD34" s="29"/>
      <c r="DE34" s="29"/>
      <c r="DF34" s="29"/>
      <c r="DG34" s="29"/>
      <c r="DH34" s="29"/>
      <c r="DI34" s="29"/>
      <c r="DJ34" s="41"/>
      <c r="DK34" s="1"/>
      <c r="DM34" s="1"/>
      <c r="DQ34" s="10"/>
      <c r="DR34" s="1"/>
      <c r="DT34" s="2" t="s">
        <v>4</v>
      </c>
      <c r="DU34" s="11">
        <f t="shared" si="12"/>
        <v>33</v>
      </c>
      <c r="DV34" s="2">
        <f t="shared" si="13"/>
        <v>4</v>
      </c>
      <c r="DW34" s="2">
        <f t="shared" si="14"/>
        <v>1</v>
      </c>
      <c r="DX34" s="2">
        <f t="shared" si="15"/>
        <v>2</v>
      </c>
      <c r="DY34" s="1">
        <f t="shared" si="16"/>
        <v>7</v>
      </c>
      <c r="DZ34" s="15">
        <f t="shared" si="17"/>
        <v>0.21212121212121213</v>
      </c>
    </row>
    <row r="35" spans="1:130" ht="13.8">
      <c r="A35" s="22" t="s">
        <v>5</v>
      </c>
      <c r="B35" s="42"/>
      <c r="C35" s="42"/>
      <c r="D35" s="42"/>
      <c r="E35" s="42"/>
      <c r="F35" s="31"/>
      <c r="G35" s="31">
        <v>17</v>
      </c>
      <c r="H35" s="31">
        <v>9</v>
      </c>
      <c r="I35" s="31">
        <v>45</v>
      </c>
      <c r="J35" s="31">
        <v>18</v>
      </c>
      <c r="K35" s="31">
        <v>26</v>
      </c>
      <c r="L35" s="31">
        <v>8</v>
      </c>
      <c r="M35" s="31">
        <v>1</v>
      </c>
      <c r="N35" s="31">
        <v>1</v>
      </c>
      <c r="O35" s="31">
        <v>8</v>
      </c>
      <c r="P35" s="31">
        <v>2</v>
      </c>
      <c r="Q35" s="33">
        <v>1</v>
      </c>
      <c r="R35" s="31">
        <v>2</v>
      </c>
      <c r="S35" s="31">
        <v>7</v>
      </c>
      <c r="T35" s="31">
        <v>2</v>
      </c>
      <c r="U35" s="31">
        <v>20</v>
      </c>
      <c r="V35" s="31">
        <v>1</v>
      </c>
      <c r="W35" s="31">
        <v>4</v>
      </c>
      <c r="X35" s="32">
        <v>18</v>
      </c>
      <c r="Y35" s="31"/>
      <c r="Z35" s="32"/>
      <c r="AA35" s="31"/>
      <c r="AB35" s="31">
        <v>3</v>
      </c>
      <c r="AC35" s="56">
        <v>5</v>
      </c>
      <c r="AD35" s="31"/>
      <c r="AE35" s="31"/>
      <c r="AF35" s="31"/>
      <c r="AG35" s="31">
        <v>11</v>
      </c>
      <c r="AH35" s="31">
        <v>5</v>
      </c>
      <c r="AI35" s="31">
        <v>17</v>
      </c>
      <c r="AJ35" s="31">
        <v>4</v>
      </c>
      <c r="AK35" s="31">
        <v>3</v>
      </c>
      <c r="AL35" s="31">
        <v>5</v>
      </c>
      <c r="AM35" s="31">
        <v>5</v>
      </c>
      <c r="AN35" s="33">
        <v>18</v>
      </c>
      <c r="AO35" s="31">
        <v>9</v>
      </c>
      <c r="AP35" s="31">
        <v>20</v>
      </c>
      <c r="AQ35" s="31">
        <v>13</v>
      </c>
      <c r="AR35" s="31">
        <v>2</v>
      </c>
      <c r="AS35" s="31">
        <v>3</v>
      </c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4"/>
      <c r="BG35" s="31"/>
      <c r="BH35" s="31"/>
      <c r="BI35" s="31"/>
      <c r="BJ35" s="32"/>
      <c r="BK35" s="31"/>
      <c r="BL35" s="34"/>
      <c r="BM35" s="35"/>
      <c r="BN35" s="35"/>
      <c r="BO35" s="32"/>
      <c r="BP35" s="35"/>
      <c r="BQ35" s="32"/>
      <c r="BR35" s="35"/>
      <c r="BS35" s="34"/>
      <c r="BT35" s="35"/>
      <c r="BU35" s="35"/>
      <c r="BV35" s="35"/>
      <c r="BW35" s="35"/>
      <c r="BX35" s="34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4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43"/>
      <c r="DK35" s="1"/>
      <c r="DM35" s="1"/>
      <c r="DN35" s="1"/>
      <c r="DP35" s="1"/>
      <c r="DQ35" s="1"/>
      <c r="DR35" s="1"/>
      <c r="DT35" s="2" t="s">
        <v>5</v>
      </c>
      <c r="DU35" s="11">
        <f t="shared" si="12"/>
        <v>33</v>
      </c>
      <c r="DV35" s="2">
        <f t="shared" si="13"/>
        <v>4</v>
      </c>
      <c r="DW35" s="2">
        <f t="shared" si="14"/>
        <v>3</v>
      </c>
      <c r="DX35" s="2">
        <f t="shared" si="15"/>
        <v>2</v>
      </c>
      <c r="DY35" s="1">
        <f t="shared" si="16"/>
        <v>9</v>
      </c>
      <c r="DZ35" s="15">
        <f t="shared" si="17"/>
        <v>0.27272727272727271</v>
      </c>
    </row>
    <row r="36" spans="1:130" ht="15">
      <c r="A36" s="2" t="s">
        <v>6</v>
      </c>
      <c r="B36" s="44"/>
      <c r="C36" s="44"/>
      <c r="D36" s="44"/>
      <c r="E36" s="44"/>
      <c r="F36" s="20"/>
      <c r="G36" s="20">
        <v>18</v>
      </c>
      <c r="H36" s="20">
        <v>4</v>
      </c>
      <c r="I36" s="20">
        <v>89</v>
      </c>
      <c r="J36" s="20">
        <v>13</v>
      </c>
      <c r="K36" s="20">
        <v>7</v>
      </c>
      <c r="L36" s="20">
        <v>25</v>
      </c>
      <c r="M36" s="20">
        <v>1</v>
      </c>
      <c r="N36" s="20">
        <v>3</v>
      </c>
      <c r="O36" s="20">
        <v>2</v>
      </c>
      <c r="P36" s="20">
        <v>20</v>
      </c>
      <c r="Q36" s="27">
        <v>34</v>
      </c>
      <c r="R36" s="20">
        <v>8</v>
      </c>
      <c r="S36" s="20">
        <v>3</v>
      </c>
      <c r="T36" s="20">
        <v>1</v>
      </c>
      <c r="U36" s="20">
        <v>4</v>
      </c>
      <c r="V36" s="20">
        <v>7</v>
      </c>
      <c r="W36" s="20">
        <v>4</v>
      </c>
      <c r="X36" s="26">
        <v>3</v>
      </c>
      <c r="Y36" s="25"/>
      <c r="Z36" s="36"/>
      <c r="AA36" s="20"/>
      <c r="AB36" s="20">
        <v>2</v>
      </c>
      <c r="AC36" s="37">
        <v>12</v>
      </c>
      <c r="AD36" s="20"/>
      <c r="AE36" s="20"/>
      <c r="AF36" s="25"/>
      <c r="AG36" s="20">
        <v>5</v>
      </c>
      <c r="AH36" s="20">
        <v>9</v>
      </c>
      <c r="AI36" s="45">
        <v>3</v>
      </c>
      <c r="AJ36" s="20">
        <v>6</v>
      </c>
      <c r="AK36" s="20">
        <v>6</v>
      </c>
      <c r="AL36" s="20">
        <v>8</v>
      </c>
      <c r="AM36" s="20">
        <v>20</v>
      </c>
      <c r="AN36" s="27">
        <v>5</v>
      </c>
      <c r="AO36" s="20">
        <v>33</v>
      </c>
      <c r="AP36" s="20">
        <v>1</v>
      </c>
      <c r="AQ36" s="20">
        <v>6</v>
      </c>
      <c r="AR36" s="20">
        <v>71</v>
      </c>
      <c r="AS36" s="20">
        <v>17</v>
      </c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30"/>
      <c r="BG36" s="20"/>
      <c r="BH36" s="20"/>
      <c r="BI36" s="20"/>
      <c r="BJ36" s="25"/>
      <c r="BK36" s="29"/>
      <c r="BL36" s="30"/>
      <c r="BM36" s="25"/>
      <c r="BN36" s="25"/>
      <c r="BO36" s="25"/>
      <c r="BP36" s="29"/>
      <c r="BQ36" s="30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30"/>
      <c r="CM36" s="29"/>
      <c r="CN36" s="30"/>
      <c r="CO36" s="29"/>
      <c r="CP36" s="30"/>
      <c r="CQ36" s="29"/>
      <c r="CR36" s="30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30"/>
      <c r="DD36" s="29"/>
      <c r="DE36" s="29"/>
      <c r="DF36" s="29"/>
      <c r="DG36" s="29"/>
      <c r="DH36" s="29"/>
      <c r="DI36" s="29"/>
      <c r="DJ36" s="41"/>
      <c r="DK36" s="1"/>
      <c r="DM36" s="1"/>
      <c r="DN36" s="1"/>
      <c r="DP36" s="1"/>
      <c r="DQ36" s="1"/>
      <c r="DR36" s="1"/>
      <c r="DT36" s="2" t="s">
        <v>6</v>
      </c>
      <c r="DU36" s="11">
        <f t="shared" si="12"/>
        <v>33</v>
      </c>
      <c r="DV36" s="2">
        <f t="shared" si="13"/>
        <v>2</v>
      </c>
      <c r="DW36" s="2">
        <f t="shared" si="14"/>
        <v>4</v>
      </c>
      <c r="DX36" s="2">
        <f t="shared" si="15"/>
        <v>3</v>
      </c>
      <c r="DY36" s="1">
        <f t="shared" si="16"/>
        <v>9</v>
      </c>
      <c r="DZ36" s="15">
        <f t="shared" si="17"/>
        <v>0.27272727272727271</v>
      </c>
    </row>
    <row r="37" spans="1:130" ht="15">
      <c r="A37" s="2" t="s">
        <v>7</v>
      </c>
      <c r="B37" s="44"/>
      <c r="C37" s="44"/>
      <c r="D37" s="44"/>
      <c r="E37" s="44"/>
      <c r="F37" s="20"/>
      <c r="G37" s="20">
        <v>17</v>
      </c>
      <c r="H37" s="20">
        <v>66</v>
      </c>
      <c r="I37" s="20">
        <v>4</v>
      </c>
      <c r="J37" s="20">
        <v>59</v>
      </c>
      <c r="K37" s="26">
        <v>8</v>
      </c>
      <c r="L37" s="20">
        <v>2</v>
      </c>
      <c r="M37" s="20">
        <v>15</v>
      </c>
      <c r="N37" s="20">
        <v>60</v>
      </c>
      <c r="O37" s="20">
        <v>2</v>
      </c>
      <c r="P37" s="20">
        <v>21</v>
      </c>
      <c r="Q37" s="27">
        <v>5</v>
      </c>
      <c r="R37" s="20">
        <v>1</v>
      </c>
      <c r="S37" s="20">
        <v>13</v>
      </c>
      <c r="T37" s="20">
        <v>2</v>
      </c>
      <c r="U37" s="20">
        <v>2</v>
      </c>
      <c r="V37" s="20">
        <v>1</v>
      </c>
      <c r="W37" s="20">
        <v>13</v>
      </c>
      <c r="X37" s="26">
        <v>7</v>
      </c>
      <c r="Y37" s="20"/>
      <c r="Z37" s="36"/>
      <c r="AA37" s="20"/>
      <c r="AB37" s="20">
        <v>20</v>
      </c>
      <c r="AC37" s="39">
        <v>10</v>
      </c>
      <c r="AD37" s="20"/>
      <c r="AE37" s="20"/>
      <c r="AF37" s="20"/>
      <c r="AG37" s="20">
        <v>11</v>
      </c>
      <c r="AH37" s="20">
        <v>107</v>
      </c>
      <c r="AI37" s="45">
        <v>8</v>
      </c>
      <c r="AJ37" s="26">
        <v>16</v>
      </c>
      <c r="AK37" s="20">
        <v>1</v>
      </c>
      <c r="AL37" s="20">
        <v>4</v>
      </c>
      <c r="AM37" s="20">
        <v>4</v>
      </c>
      <c r="AN37" s="27">
        <v>12</v>
      </c>
      <c r="AO37" s="20">
        <v>7</v>
      </c>
      <c r="AP37" s="20">
        <v>2</v>
      </c>
      <c r="AQ37" s="20">
        <v>8</v>
      </c>
      <c r="AR37" s="20">
        <v>3</v>
      </c>
      <c r="AS37" s="20">
        <v>6</v>
      </c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30"/>
      <c r="BG37" s="20"/>
      <c r="BH37" s="20"/>
      <c r="BI37" s="20"/>
      <c r="BJ37" s="20"/>
      <c r="BK37" s="26"/>
      <c r="BL37" s="30"/>
      <c r="BM37" s="29"/>
      <c r="BN37" s="29"/>
      <c r="BO37" s="25"/>
      <c r="BP37" s="25"/>
      <c r="BQ37" s="25"/>
      <c r="BR37" s="29"/>
      <c r="BS37" s="30"/>
      <c r="BT37" s="29"/>
      <c r="BU37" s="30"/>
      <c r="BV37" s="30"/>
      <c r="BW37" s="30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30"/>
      <c r="CL37" s="29"/>
      <c r="CM37" s="29"/>
      <c r="CN37" s="29"/>
      <c r="CO37" s="29"/>
      <c r="CP37" s="29"/>
      <c r="CQ37" s="29"/>
      <c r="CR37" s="29"/>
      <c r="CS37" s="29"/>
      <c r="CT37" s="30"/>
      <c r="CU37" s="29"/>
      <c r="CV37" s="29"/>
      <c r="CW37" s="29"/>
      <c r="CX37" s="29"/>
      <c r="CY37" s="29"/>
      <c r="CZ37" s="30"/>
      <c r="DA37" s="29"/>
      <c r="DB37" s="29"/>
      <c r="DC37" s="29"/>
      <c r="DD37" s="29"/>
      <c r="DE37" s="29"/>
      <c r="DF37" s="29"/>
      <c r="DG37" s="29"/>
      <c r="DH37" s="29"/>
      <c r="DI37" s="29"/>
      <c r="DJ37" s="41"/>
      <c r="DK37" s="1"/>
      <c r="DL37" s="1"/>
      <c r="DM37" s="1"/>
      <c r="DQ37" s="10"/>
      <c r="DR37" s="1"/>
      <c r="DT37" s="2" t="s">
        <v>7</v>
      </c>
      <c r="DU37" s="11">
        <f t="shared" si="12"/>
        <v>33</v>
      </c>
      <c r="DV37" s="2">
        <f t="shared" si="13"/>
        <v>5</v>
      </c>
      <c r="DW37" s="2">
        <f t="shared" si="14"/>
        <v>1</v>
      </c>
      <c r="DX37" s="2">
        <f t="shared" si="15"/>
        <v>3</v>
      </c>
      <c r="DY37" s="1">
        <f t="shared" si="16"/>
        <v>9</v>
      </c>
      <c r="DZ37" s="15">
        <f t="shared" si="17"/>
        <v>0.27272727272727271</v>
      </c>
    </row>
    <row r="38" spans="1:130" ht="13.8">
      <c r="A38" s="2" t="s">
        <v>8</v>
      </c>
      <c r="B38" s="44"/>
      <c r="C38" s="44"/>
      <c r="D38" s="44"/>
      <c r="E38" s="44"/>
      <c r="F38" s="26"/>
      <c r="G38" s="20">
        <v>13</v>
      </c>
      <c r="H38" s="20">
        <v>3</v>
      </c>
      <c r="I38" s="20">
        <v>1</v>
      </c>
      <c r="J38" s="20">
        <v>24</v>
      </c>
      <c r="K38" s="20">
        <v>13</v>
      </c>
      <c r="L38" s="20">
        <v>2</v>
      </c>
      <c r="M38" s="20">
        <v>1</v>
      </c>
      <c r="N38" s="20">
        <v>25</v>
      </c>
      <c r="O38" s="20">
        <v>8</v>
      </c>
      <c r="P38" s="20">
        <v>19</v>
      </c>
      <c r="Q38" s="27">
        <v>5</v>
      </c>
      <c r="R38" s="20">
        <v>5</v>
      </c>
      <c r="S38" s="20">
        <v>3</v>
      </c>
      <c r="T38" s="20">
        <v>1</v>
      </c>
      <c r="U38" s="20">
        <v>9</v>
      </c>
      <c r="V38" s="20">
        <v>2</v>
      </c>
      <c r="W38" s="20">
        <v>16</v>
      </c>
      <c r="X38" s="26">
        <v>39</v>
      </c>
      <c r="Y38" s="25"/>
      <c r="Z38" s="36"/>
      <c r="AA38" s="20"/>
      <c r="AB38" s="20">
        <v>5</v>
      </c>
      <c r="AC38" s="39">
        <v>6</v>
      </c>
      <c r="AD38" s="20"/>
      <c r="AE38" s="20"/>
      <c r="AF38" s="20"/>
      <c r="AG38" s="20">
        <v>43</v>
      </c>
      <c r="AH38" s="20">
        <v>12</v>
      </c>
      <c r="AI38" s="20">
        <v>12</v>
      </c>
      <c r="AJ38" s="20">
        <v>2</v>
      </c>
      <c r="AK38" s="20">
        <v>8</v>
      </c>
      <c r="AL38" s="20">
        <v>7</v>
      </c>
      <c r="AM38" s="20">
        <v>1</v>
      </c>
      <c r="AN38" s="27">
        <v>13</v>
      </c>
      <c r="AO38" s="26">
        <v>12</v>
      </c>
      <c r="AP38" s="26">
        <v>11</v>
      </c>
      <c r="AQ38" s="20">
        <v>8</v>
      </c>
      <c r="AR38" s="20">
        <v>36</v>
      </c>
      <c r="AS38" s="20">
        <v>12</v>
      </c>
      <c r="AT38" s="20"/>
      <c r="AU38" s="20"/>
      <c r="AV38" s="20"/>
      <c r="AW38" s="20"/>
      <c r="AX38" s="20"/>
      <c r="AY38" s="20"/>
      <c r="AZ38" s="20"/>
      <c r="BA38" s="20"/>
      <c r="BB38" s="26"/>
      <c r="BC38" s="20"/>
      <c r="BD38" s="20"/>
      <c r="BE38" s="20"/>
      <c r="BF38" s="30"/>
      <c r="BG38" s="20"/>
      <c r="BH38" s="20"/>
      <c r="BI38" s="20"/>
      <c r="BJ38" s="20"/>
      <c r="BK38" s="29"/>
      <c r="BL38" s="29"/>
      <c r="BM38" s="29"/>
      <c r="BN38" s="30"/>
      <c r="BO38" s="30"/>
      <c r="BP38" s="29"/>
      <c r="BQ38" s="25"/>
      <c r="BR38" s="25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30"/>
      <c r="CN38" s="29"/>
      <c r="CO38" s="29"/>
      <c r="CP38" s="29"/>
      <c r="CQ38" s="29"/>
      <c r="CR38" s="29"/>
      <c r="CS38" s="29"/>
      <c r="CT38" s="30"/>
      <c r="CU38" s="29"/>
      <c r="CV38" s="29"/>
      <c r="CW38" s="29"/>
      <c r="CX38" s="29"/>
      <c r="CY38" s="29"/>
      <c r="CZ38" s="29"/>
      <c r="DA38" s="29"/>
      <c r="DB38" s="30"/>
      <c r="DC38" s="29"/>
      <c r="DD38" s="29"/>
      <c r="DE38" s="29"/>
      <c r="DF38" s="29"/>
      <c r="DG38" s="29"/>
      <c r="DH38" s="29"/>
      <c r="DI38" s="29"/>
      <c r="DJ38" s="41"/>
      <c r="DK38" s="1"/>
      <c r="DL38" s="1"/>
      <c r="DM38" s="1"/>
      <c r="DQ38" s="10"/>
      <c r="DR38" s="1"/>
      <c r="DT38" s="2" t="s">
        <v>8</v>
      </c>
      <c r="DU38" s="11">
        <f t="shared" si="12"/>
        <v>33</v>
      </c>
      <c r="DV38" s="2">
        <f t="shared" si="13"/>
        <v>3</v>
      </c>
      <c r="DW38" s="2">
        <f t="shared" si="14"/>
        <v>2</v>
      </c>
      <c r="DX38" s="2">
        <f t="shared" si="15"/>
        <v>0</v>
      </c>
      <c r="DY38" s="1">
        <f t="shared" si="16"/>
        <v>5</v>
      </c>
      <c r="DZ38" s="15">
        <f t="shared" si="17"/>
        <v>0.15151515151515152</v>
      </c>
    </row>
    <row r="39" spans="1:130" ht="15">
      <c r="A39" s="2" t="s">
        <v>9</v>
      </c>
      <c r="B39" s="44"/>
      <c r="C39" s="44"/>
      <c r="D39" s="44"/>
      <c r="E39" s="44"/>
      <c r="F39" s="20"/>
      <c r="G39" s="20">
        <v>5</v>
      </c>
      <c r="H39" s="20">
        <v>2</v>
      </c>
      <c r="I39" s="20">
        <v>27</v>
      </c>
      <c r="J39" s="20">
        <v>1</v>
      </c>
      <c r="K39" s="20">
        <v>2</v>
      </c>
      <c r="L39" s="20">
        <v>7</v>
      </c>
      <c r="M39" s="20">
        <v>68</v>
      </c>
      <c r="N39" s="20">
        <v>8</v>
      </c>
      <c r="O39" s="26">
        <v>1</v>
      </c>
      <c r="P39" s="26">
        <v>4</v>
      </c>
      <c r="Q39" s="39">
        <v>65</v>
      </c>
      <c r="R39" s="20">
        <v>61</v>
      </c>
      <c r="S39" s="20">
        <v>5</v>
      </c>
      <c r="T39" s="20">
        <v>8</v>
      </c>
      <c r="U39" s="20">
        <v>6</v>
      </c>
      <c r="V39" s="20">
        <v>12</v>
      </c>
      <c r="W39" s="20">
        <v>9</v>
      </c>
      <c r="X39" s="25">
        <v>24</v>
      </c>
      <c r="Y39" s="20"/>
      <c r="Z39" s="26"/>
      <c r="AA39" s="20"/>
      <c r="AB39" s="20">
        <v>12</v>
      </c>
      <c r="AC39" s="39">
        <v>23</v>
      </c>
      <c r="AD39" s="20"/>
      <c r="AE39" s="20"/>
      <c r="AF39" s="20"/>
      <c r="AG39" s="20">
        <v>31</v>
      </c>
      <c r="AH39" s="20">
        <v>7</v>
      </c>
      <c r="AI39" s="45">
        <v>1</v>
      </c>
      <c r="AJ39" s="20">
        <v>18</v>
      </c>
      <c r="AK39" s="20">
        <v>13</v>
      </c>
      <c r="AL39" s="20">
        <v>2</v>
      </c>
      <c r="AM39" s="20">
        <v>46</v>
      </c>
      <c r="AN39" s="27">
        <v>1</v>
      </c>
      <c r="AO39" s="20">
        <v>14</v>
      </c>
      <c r="AP39" s="20">
        <v>8</v>
      </c>
      <c r="AQ39" s="20">
        <v>3</v>
      </c>
      <c r="AR39" s="20">
        <v>3</v>
      </c>
      <c r="AS39" s="20">
        <v>24</v>
      </c>
      <c r="AT39" s="20"/>
      <c r="AU39" s="20"/>
      <c r="AV39" s="20"/>
      <c r="AW39" s="20"/>
      <c r="AX39" s="20"/>
      <c r="AY39" s="20"/>
      <c r="AZ39" s="20"/>
      <c r="BA39" s="26"/>
      <c r="BB39" s="20"/>
      <c r="BC39" s="20"/>
      <c r="BD39" s="20"/>
      <c r="BE39" s="20"/>
      <c r="BF39" s="30"/>
      <c r="BG39" s="20"/>
      <c r="BH39" s="20"/>
      <c r="BI39" s="25"/>
      <c r="BJ39" s="25"/>
      <c r="BK39" s="29"/>
      <c r="BL39" s="20"/>
      <c r="BM39" s="20"/>
      <c r="BN39" s="29"/>
      <c r="BO39" s="29"/>
      <c r="BP39" s="29"/>
      <c r="BQ39" s="29"/>
      <c r="BR39" s="29"/>
      <c r="BS39" s="29"/>
      <c r="BT39" s="29"/>
      <c r="BU39" s="29"/>
      <c r="BV39" s="30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30"/>
      <c r="CT39" s="29"/>
      <c r="CU39" s="29"/>
      <c r="CV39" s="29"/>
      <c r="CW39" s="29"/>
      <c r="CX39" s="29"/>
      <c r="CY39" s="29"/>
      <c r="CZ39" s="30"/>
      <c r="DA39" s="29"/>
      <c r="DB39" s="29"/>
      <c r="DC39" s="29"/>
      <c r="DD39" s="29"/>
      <c r="DE39" s="29"/>
      <c r="DF39" s="29"/>
      <c r="DG39" s="29"/>
      <c r="DH39" s="30"/>
      <c r="DI39" s="29"/>
      <c r="DJ39" s="41"/>
      <c r="DK39" s="1"/>
      <c r="DL39" s="1"/>
      <c r="DM39" s="1"/>
      <c r="DQ39" s="10"/>
      <c r="DR39" s="1"/>
      <c r="DT39" s="2" t="s">
        <v>9</v>
      </c>
      <c r="DU39" s="11">
        <f t="shared" si="12"/>
        <v>33</v>
      </c>
      <c r="DV39" s="2">
        <f t="shared" si="13"/>
        <v>3</v>
      </c>
      <c r="DW39" s="2">
        <f t="shared" si="14"/>
        <v>2</v>
      </c>
      <c r="DX39" s="2">
        <f t="shared" si="15"/>
        <v>1</v>
      </c>
      <c r="DY39" s="1">
        <f t="shared" si="16"/>
        <v>6</v>
      </c>
      <c r="DZ39" s="15">
        <f t="shared" si="17"/>
        <v>0.18181818181818182</v>
      </c>
    </row>
    <row r="40" spans="1:130" ht="13.8">
      <c r="A40" s="2" t="s">
        <v>10</v>
      </c>
      <c r="B40" s="44"/>
      <c r="C40" s="44"/>
      <c r="D40" s="44"/>
      <c r="E40" s="44"/>
      <c r="F40" s="20"/>
      <c r="G40" s="20">
        <v>40</v>
      </c>
      <c r="H40" s="20">
        <v>2</v>
      </c>
      <c r="I40" s="20">
        <v>4</v>
      </c>
      <c r="J40" s="20">
        <v>16</v>
      </c>
      <c r="K40" s="20">
        <v>22</v>
      </c>
      <c r="L40" s="20">
        <v>91</v>
      </c>
      <c r="M40" s="20">
        <v>13</v>
      </c>
      <c r="N40" s="20">
        <v>6</v>
      </c>
      <c r="O40" s="20">
        <v>3</v>
      </c>
      <c r="P40" s="20">
        <v>1</v>
      </c>
      <c r="Q40" s="27">
        <v>23</v>
      </c>
      <c r="R40" s="20">
        <v>47</v>
      </c>
      <c r="S40" s="20">
        <v>4</v>
      </c>
      <c r="T40" s="20">
        <v>38</v>
      </c>
      <c r="U40" s="20">
        <v>2</v>
      </c>
      <c r="V40" s="20">
        <v>17</v>
      </c>
      <c r="W40" s="20">
        <v>5</v>
      </c>
      <c r="X40" s="26">
        <v>7</v>
      </c>
      <c r="Y40" s="26"/>
      <c r="Z40" s="26"/>
      <c r="AA40" s="20"/>
      <c r="AB40" s="20">
        <v>14</v>
      </c>
      <c r="AC40" s="39">
        <v>32</v>
      </c>
      <c r="AD40" s="20"/>
      <c r="AE40" s="20"/>
      <c r="AF40" s="20"/>
      <c r="AG40" s="20">
        <v>11</v>
      </c>
      <c r="AH40" s="20">
        <v>29</v>
      </c>
      <c r="AI40" s="20">
        <v>7</v>
      </c>
      <c r="AJ40" s="20">
        <v>6</v>
      </c>
      <c r="AK40" s="20">
        <v>50</v>
      </c>
      <c r="AL40" s="20">
        <v>17</v>
      </c>
      <c r="AM40" s="20">
        <v>9</v>
      </c>
      <c r="AN40" s="39">
        <v>103</v>
      </c>
      <c r="AO40" s="20">
        <v>6</v>
      </c>
      <c r="AP40" s="20">
        <v>38</v>
      </c>
      <c r="AQ40" s="20">
        <v>9</v>
      </c>
      <c r="AR40" s="20">
        <v>1</v>
      </c>
      <c r="AS40" s="20">
        <v>10</v>
      </c>
      <c r="AT40" s="20"/>
      <c r="AU40" s="20"/>
      <c r="AV40" s="20"/>
      <c r="AW40" s="20"/>
      <c r="AX40" s="20"/>
      <c r="AY40" s="20"/>
      <c r="AZ40" s="20"/>
      <c r="BA40" s="20"/>
      <c r="BB40" s="20"/>
      <c r="BC40" s="25"/>
      <c r="BD40" s="20"/>
      <c r="BE40" s="20"/>
      <c r="BF40" s="30"/>
      <c r="BG40" s="20"/>
      <c r="BH40" s="20"/>
      <c r="BI40" s="20"/>
      <c r="BJ40" s="20"/>
      <c r="BK40" s="29"/>
      <c r="BL40" s="30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30"/>
      <c r="CQ40" s="29"/>
      <c r="CR40" s="29"/>
      <c r="CS40" s="30"/>
      <c r="CT40" s="29"/>
      <c r="CU40" s="29"/>
      <c r="CV40" s="29"/>
      <c r="CW40" s="29"/>
      <c r="CX40" s="29"/>
      <c r="CY40" s="29"/>
      <c r="CZ40" s="30"/>
      <c r="DA40" s="29"/>
      <c r="DB40" s="29"/>
      <c r="DC40" s="29"/>
      <c r="DD40" s="29"/>
      <c r="DE40" s="29"/>
      <c r="DF40" s="29"/>
      <c r="DG40" s="29"/>
      <c r="DH40" s="30"/>
      <c r="DI40" s="29"/>
      <c r="DJ40" s="41"/>
      <c r="DK40" s="1"/>
      <c r="DL40" s="1"/>
      <c r="DM40" s="1"/>
      <c r="DQ40" s="10"/>
      <c r="DR40" s="1"/>
      <c r="DT40" s="2" t="s">
        <v>10</v>
      </c>
      <c r="DU40" s="11">
        <f t="shared" si="12"/>
        <v>33</v>
      </c>
      <c r="DV40" s="2">
        <f t="shared" si="13"/>
        <v>2</v>
      </c>
      <c r="DW40" s="2">
        <f t="shared" si="14"/>
        <v>1</v>
      </c>
      <c r="DX40" s="2">
        <f t="shared" si="15"/>
        <v>2</v>
      </c>
      <c r="DY40" s="1">
        <f t="shared" si="16"/>
        <v>5</v>
      </c>
      <c r="DZ40" s="15">
        <f t="shared" si="17"/>
        <v>0.15151515151515152</v>
      </c>
    </row>
    <row r="41" spans="1:130" ht="13.8">
      <c r="A41" s="2" t="s">
        <v>11</v>
      </c>
      <c r="B41" s="44"/>
      <c r="C41" s="44"/>
      <c r="D41" s="44"/>
      <c r="E41" s="44"/>
      <c r="F41" s="20"/>
      <c r="G41" s="20">
        <v>7</v>
      </c>
      <c r="H41" s="20">
        <v>21</v>
      </c>
      <c r="I41" s="20">
        <v>20</v>
      </c>
      <c r="J41" s="20">
        <v>9</v>
      </c>
      <c r="K41" s="20">
        <v>35</v>
      </c>
      <c r="L41" s="20">
        <v>1</v>
      </c>
      <c r="M41" s="20">
        <v>10</v>
      </c>
      <c r="N41" s="20">
        <v>1</v>
      </c>
      <c r="O41" s="20">
        <v>12</v>
      </c>
      <c r="P41" s="20">
        <v>3</v>
      </c>
      <c r="Q41" s="27">
        <v>109</v>
      </c>
      <c r="R41" s="20">
        <v>7</v>
      </c>
      <c r="S41" s="20">
        <v>109</v>
      </c>
      <c r="T41" s="20">
        <v>86</v>
      </c>
      <c r="U41" s="20">
        <v>4</v>
      </c>
      <c r="V41" s="20">
        <v>29</v>
      </c>
      <c r="W41" s="20">
        <v>2</v>
      </c>
      <c r="X41" s="25">
        <v>10</v>
      </c>
      <c r="Y41" s="20"/>
      <c r="Z41" s="26"/>
      <c r="AA41" s="20"/>
      <c r="AB41" s="20">
        <v>8</v>
      </c>
      <c r="AC41" s="39">
        <v>1</v>
      </c>
      <c r="AD41" s="20"/>
      <c r="AE41" s="20"/>
      <c r="AF41" s="20"/>
      <c r="AG41" s="20">
        <v>3</v>
      </c>
      <c r="AH41" s="20">
        <v>5</v>
      </c>
      <c r="AI41" s="20">
        <v>47</v>
      </c>
      <c r="AJ41" s="20">
        <v>22</v>
      </c>
      <c r="AK41" s="20">
        <v>9</v>
      </c>
      <c r="AL41" s="20">
        <v>67</v>
      </c>
      <c r="AM41" s="20">
        <v>3</v>
      </c>
      <c r="AN41" s="27">
        <v>11</v>
      </c>
      <c r="AO41" s="20">
        <v>2</v>
      </c>
      <c r="AP41" s="20">
        <v>13</v>
      </c>
      <c r="AQ41" s="20">
        <v>13</v>
      </c>
      <c r="AR41" s="20">
        <v>34</v>
      </c>
      <c r="AS41" s="20">
        <v>12</v>
      </c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5"/>
      <c r="BE41" s="20"/>
      <c r="BF41" s="30"/>
      <c r="BG41" s="20"/>
      <c r="BH41" s="20"/>
      <c r="BI41" s="25"/>
      <c r="BJ41" s="20"/>
      <c r="BK41" s="29"/>
      <c r="BL41" s="29"/>
      <c r="BM41" s="29"/>
      <c r="BN41" s="29"/>
      <c r="BO41" s="29"/>
      <c r="BP41" s="29"/>
      <c r="BQ41" s="25"/>
      <c r="BR41" s="29"/>
      <c r="BS41" s="29"/>
      <c r="BT41" s="30"/>
      <c r="BU41" s="30"/>
      <c r="BV41" s="29"/>
      <c r="BW41" s="30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30"/>
      <c r="CN41" s="29"/>
      <c r="CO41" s="30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30"/>
      <c r="DB41" s="30"/>
      <c r="DC41" s="30"/>
      <c r="DD41" s="30"/>
      <c r="DE41" s="30"/>
      <c r="DF41" s="30"/>
      <c r="DG41" s="30"/>
      <c r="DH41" s="29"/>
      <c r="DI41" s="29"/>
      <c r="DJ41" s="41"/>
      <c r="DK41" s="1"/>
      <c r="DL41" s="1"/>
      <c r="DM41" s="1"/>
      <c r="DQ41" s="10"/>
      <c r="DR41" s="1"/>
      <c r="DT41" s="2" t="s">
        <v>11</v>
      </c>
      <c r="DU41" s="11">
        <f t="shared" si="12"/>
        <v>33</v>
      </c>
      <c r="DV41" s="2">
        <f t="shared" si="13"/>
        <v>2</v>
      </c>
      <c r="DW41" s="2">
        <f t="shared" si="14"/>
        <v>3</v>
      </c>
      <c r="DX41" s="2">
        <f t="shared" si="15"/>
        <v>1</v>
      </c>
      <c r="DY41" s="1">
        <f>SUM(DV41:DX41)</f>
        <v>6</v>
      </c>
      <c r="DZ41" s="15">
        <f t="shared" si="17"/>
        <v>0.18181818181818182</v>
      </c>
    </row>
    <row r="42" spans="1:130">
      <c r="G42" s="5"/>
      <c r="H42" s="5"/>
      <c r="I42" s="5"/>
      <c r="J42" s="5"/>
      <c r="K42" s="5"/>
      <c r="X42" s="23"/>
      <c r="BF42" s="12"/>
      <c r="DJ42" s="2"/>
      <c r="DL42" s="14"/>
      <c r="DM42" s="15"/>
      <c r="DN42" s="1"/>
      <c r="DQ42" s="1"/>
      <c r="DR42" s="1"/>
      <c r="DV42" s="1"/>
      <c r="DW42" s="1"/>
    </row>
    <row r="43" spans="1:130">
      <c r="DJ43" s="2"/>
      <c r="DL43" s="14"/>
      <c r="DM43" s="15"/>
      <c r="DN43" s="1"/>
      <c r="DQ43" s="1"/>
      <c r="DR43" s="1"/>
      <c r="DT43" s="1"/>
      <c r="DU43" s="1"/>
      <c r="DV43" s="17">
        <v>2</v>
      </c>
      <c r="DW43" s="17">
        <v>3</v>
      </c>
      <c r="DX43" s="17">
        <v>4</v>
      </c>
    </row>
    <row r="44" spans="1:130">
      <c r="DJ44" s="2"/>
      <c r="DL44" s="1"/>
      <c r="DM44" s="1"/>
      <c r="DN44" s="1"/>
      <c r="DQ44" s="1"/>
      <c r="DR44" s="1"/>
      <c r="DT44" s="2" t="s">
        <v>0</v>
      </c>
      <c r="DU44" s="11">
        <f t="shared" ref="DU44:DY55" si="18">DU4+DU17+DU30</f>
        <v>119</v>
      </c>
      <c r="DV44" s="11">
        <f t="shared" si="18"/>
        <v>16</v>
      </c>
      <c r="DW44" s="11">
        <f t="shared" si="18"/>
        <v>9</v>
      </c>
      <c r="DX44" s="11">
        <f t="shared" si="18"/>
        <v>5</v>
      </c>
      <c r="DY44" s="18">
        <f t="shared" si="18"/>
        <v>30</v>
      </c>
      <c r="DZ44" s="15">
        <f>DY44/DU44</f>
        <v>0.25210084033613445</v>
      </c>
    </row>
    <row r="45" spans="1:130">
      <c r="DK45" s="1"/>
      <c r="DL45" s="1"/>
      <c r="DM45" s="1"/>
      <c r="DN45" s="1"/>
      <c r="DQ45" s="1"/>
      <c r="DR45" s="1"/>
      <c r="DT45" s="2" t="s">
        <v>1</v>
      </c>
      <c r="DU45" s="11">
        <f t="shared" si="18"/>
        <v>119</v>
      </c>
      <c r="DV45" s="11">
        <f t="shared" si="18"/>
        <v>20</v>
      </c>
      <c r="DW45" s="11">
        <f t="shared" si="18"/>
        <v>7</v>
      </c>
      <c r="DX45" s="11">
        <f t="shared" si="18"/>
        <v>6</v>
      </c>
      <c r="DY45" s="18">
        <f t="shared" si="18"/>
        <v>33</v>
      </c>
      <c r="DZ45" s="15">
        <f t="shared" ref="DZ45:DZ55" si="19">DY45/DU45</f>
        <v>0.27731092436974791</v>
      </c>
    </row>
    <row r="46" spans="1:130">
      <c r="E46" s="10"/>
      <c r="N46" s="10"/>
      <c r="X46" s="10"/>
      <c r="AG46" s="10"/>
      <c r="AP46" s="10"/>
      <c r="AY46" s="10"/>
      <c r="BF46" s="2"/>
      <c r="BG46" s="10"/>
      <c r="BN46" s="2"/>
      <c r="BO46" s="2"/>
      <c r="BP46" s="10"/>
      <c r="BQ46" s="2"/>
      <c r="BW46" s="2"/>
      <c r="BX46" s="2"/>
      <c r="BY46" s="10"/>
      <c r="BZ46" s="2"/>
      <c r="CG46" s="2"/>
      <c r="CH46" s="2"/>
      <c r="CI46" s="10"/>
      <c r="CJ46" s="2"/>
      <c r="CP46" s="2"/>
      <c r="CQ46" s="2"/>
      <c r="CR46" s="10"/>
      <c r="CS46" s="2"/>
      <c r="CZ46" s="2"/>
      <c r="DA46" s="2"/>
      <c r="DB46" s="10"/>
      <c r="DC46" s="2"/>
      <c r="DQ46" s="10"/>
      <c r="DT46" s="2" t="s">
        <v>2</v>
      </c>
      <c r="DU46" s="11">
        <f t="shared" si="18"/>
        <v>119</v>
      </c>
      <c r="DV46" s="11">
        <f t="shared" si="18"/>
        <v>17</v>
      </c>
      <c r="DW46" s="11">
        <f t="shared" si="18"/>
        <v>10</v>
      </c>
      <c r="DX46" s="11">
        <f t="shared" si="18"/>
        <v>7</v>
      </c>
      <c r="DY46" s="18">
        <f t="shared" si="18"/>
        <v>34</v>
      </c>
      <c r="DZ46" s="15">
        <f t="shared" si="19"/>
        <v>0.2857142857142857</v>
      </c>
    </row>
    <row r="47" spans="1:130">
      <c r="BF47" s="2"/>
      <c r="BN47" s="2"/>
      <c r="BO47" s="2"/>
      <c r="BP47" s="2"/>
      <c r="BQ47" s="2"/>
      <c r="BW47" s="2"/>
      <c r="BX47" s="2"/>
      <c r="BY47" s="2"/>
      <c r="BZ47" s="2"/>
      <c r="CG47" s="2"/>
      <c r="CH47" s="2"/>
      <c r="CI47" s="2"/>
      <c r="CJ47" s="2"/>
      <c r="CP47" s="2"/>
      <c r="CQ47" s="2"/>
      <c r="CR47" s="2"/>
      <c r="CS47" s="2"/>
      <c r="CZ47" s="2"/>
      <c r="DA47" s="2"/>
      <c r="DB47" s="2"/>
      <c r="DC47" s="2"/>
      <c r="DQ47" s="10"/>
      <c r="DT47" s="2" t="s">
        <v>3</v>
      </c>
      <c r="DU47" s="11">
        <f t="shared" si="18"/>
        <v>119</v>
      </c>
      <c r="DV47" s="11">
        <f t="shared" si="18"/>
        <v>12</v>
      </c>
      <c r="DW47" s="11">
        <f t="shared" si="18"/>
        <v>8</v>
      </c>
      <c r="DX47" s="11">
        <f t="shared" si="18"/>
        <v>9</v>
      </c>
      <c r="DY47" s="18">
        <f t="shared" si="18"/>
        <v>29</v>
      </c>
      <c r="DZ47" s="15">
        <f t="shared" si="19"/>
        <v>0.24369747899159663</v>
      </c>
    </row>
    <row r="48" spans="1:130">
      <c r="BF48" s="2"/>
      <c r="BN48" s="2"/>
      <c r="BO48" s="2"/>
      <c r="BP48" s="2"/>
      <c r="BQ48" s="2"/>
      <c r="BW48" s="2"/>
      <c r="BX48" s="2"/>
      <c r="BY48" s="2"/>
      <c r="BZ48" s="2"/>
      <c r="CG48" s="2"/>
      <c r="CH48" s="2"/>
      <c r="CI48" s="2"/>
      <c r="CJ48" s="2"/>
      <c r="CP48" s="2"/>
      <c r="CQ48" s="2"/>
      <c r="CR48" s="2"/>
      <c r="CS48" s="2"/>
      <c r="CZ48" s="2"/>
      <c r="DA48" s="2"/>
      <c r="DB48" s="2"/>
      <c r="DC48" s="2"/>
      <c r="DJ48" s="2"/>
      <c r="DK48" s="19"/>
      <c r="DQ48" s="10"/>
      <c r="DT48" s="2" t="s">
        <v>4</v>
      </c>
      <c r="DU48" s="11">
        <f t="shared" si="18"/>
        <v>119</v>
      </c>
      <c r="DV48" s="11">
        <f t="shared" si="18"/>
        <v>14</v>
      </c>
      <c r="DW48" s="11">
        <f t="shared" si="18"/>
        <v>8</v>
      </c>
      <c r="DX48" s="11">
        <f t="shared" si="18"/>
        <v>9</v>
      </c>
      <c r="DY48" s="18">
        <f t="shared" si="18"/>
        <v>31</v>
      </c>
      <c r="DZ48" s="15">
        <f t="shared" si="19"/>
        <v>0.26050420168067229</v>
      </c>
    </row>
    <row r="49" spans="5:130" s="1" customForma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8"/>
      <c r="BL49" s="8"/>
      <c r="BM49" s="8"/>
      <c r="BN49" s="2"/>
      <c r="BO49" s="2"/>
      <c r="BP49" s="2"/>
      <c r="BQ49" s="2"/>
      <c r="BR49" s="8"/>
      <c r="BS49" s="8"/>
      <c r="BT49" s="8"/>
      <c r="BU49" s="8"/>
      <c r="BV49" s="8"/>
      <c r="BW49" s="2"/>
      <c r="BX49" s="2"/>
      <c r="BY49" s="2"/>
      <c r="BZ49" s="2"/>
      <c r="CA49" s="8"/>
      <c r="CB49" s="8"/>
      <c r="CC49" s="8"/>
      <c r="CD49" s="8"/>
      <c r="CE49" s="8"/>
      <c r="CF49" s="8"/>
      <c r="CG49" s="2"/>
      <c r="CH49" s="2"/>
      <c r="CI49" s="2"/>
      <c r="CJ49" s="2"/>
      <c r="CK49" s="8"/>
      <c r="CL49" s="8"/>
      <c r="CM49" s="8"/>
      <c r="CN49" s="8"/>
      <c r="CO49" s="8"/>
      <c r="CP49" s="2"/>
      <c r="CQ49" s="2"/>
      <c r="CR49" s="2"/>
      <c r="CS49" s="2"/>
      <c r="CT49" s="8"/>
      <c r="CU49" s="8"/>
      <c r="CV49" s="8"/>
      <c r="CW49" s="8"/>
      <c r="CX49" s="8"/>
      <c r="CY49" s="8"/>
      <c r="CZ49" s="2"/>
      <c r="DA49" s="2"/>
      <c r="DB49" s="2"/>
      <c r="DC49" s="2"/>
      <c r="DD49" s="8"/>
      <c r="DE49" s="8"/>
      <c r="DF49" s="8"/>
      <c r="DG49" s="8"/>
      <c r="DH49" s="8"/>
      <c r="DI49" s="8"/>
      <c r="DJ49" s="20"/>
      <c r="DK49" s="19"/>
      <c r="DL49" s="2"/>
      <c r="DM49" s="2"/>
      <c r="DN49" s="2"/>
      <c r="DO49" s="2"/>
      <c r="DP49" s="2"/>
      <c r="DQ49" s="2"/>
      <c r="DR49" s="2"/>
      <c r="DT49" s="2" t="s">
        <v>5</v>
      </c>
      <c r="DU49" s="11">
        <f t="shared" si="18"/>
        <v>119</v>
      </c>
      <c r="DV49" s="11">
        <f t="shared" si="18"/>
        <v>14</v>
      </c>
      <c r="DW49" s="11">
        <f t="shared" si="18"/>
        <v>6</v>
      </c>
      <c r="DX49" s="11">
        <f t="shared" si="18"/>
        <v>4</v>
      </c>
      <c r="DY49" s="18">
        <f t="shared" si="18"/>
        <v>24</v>
      </c>
      <c r="DZ49" s="15">
        <f t="shared" si="19"/>
        <v>0.20168067226890757</v>
      </c>
    </row>
    <row r="50" spans="5:130" s="1" customFormat="1">
      <c r="E50" s="10"/>
      <c r="F50" s="2"/>
      <c r="G50" s="2"/>
      <c r="H50" s="2"/>
      <c r="I50" s="2"/>
      <c r="J50" s="2"/>
      <c r="K50" s="2"/>
      <c r="L50" s="2"/>
      <c r="M50" s="2"/>
      <c r="N50" s="10"/>
      <c r="O50" s="2"/>
      <c r="P50" s="2"/>
      <c r="Q50" s="2"/>
      <c r="R50" s="2"/>
      <c r="S50" s="2"/>
      <c r="T50" s="2"/>
      <c r="U50" s="2"/>
      <c r="V50" s="2"/>
      <c r="W50" s="2"/>
      <c r="X50" s="10"/>
      <c r="Y50" s="2"/>
      <c r="Z50" s="2"/>
      <c r="AA50" s="2"/>
      <c r="AB50" s="2"/>
      <c r="AC50" s="2"/>
      <c r="AD50" s="2"/>
      <c r="AE50" s="2"/>
      <c r="AF50" s="2"/>
      <c r="AG50" s="10"/>
      <c r="AH50" s="2"/>
      <c r="AI50" s="2"/>
      <c r="AJ50" s="2"/>
      <c r="AK50" s="2"/>
      <c r="AL50" s="2"/>
      <c r="AM50" s="2"/>
      <c r="AN50" s="2"/>
      <c r="AO50" s="2"/>
      <c r="AP50" s="10"/>
      <c r="AQ50" s="2"/>
      <c r="AR50" s="2"/>
      <c r="AS50" s="2"/>
      <c r="AT50" s="2"/>
      <c r="AU50" s="2"/>
      <c r="AV50" s="2"/>
      <c r="AW50" s="2"/>
      <c r="AX50" s="2"/>
      <c r="AY50" s="10"/>
      <c r="AZ50" s="2"/>
      <c r="BA50" s="2"/>
      <c r="BB50" s="2"/>
      <c r="BC50" s="2"/>
      <c r="BD50" s="2"/>
      <c r="BE50" s="2"/>
      <c r="BF50" s="2"/>
      <c r="BG50" s="10"/>
      <c r="BH50" s="2"/>
      <c r="BI50" s="2"/>
      <c r="BJ50" s="2"/>
      <c r="BK50" s="8"/>
      <c r="BL50" s="8"/>
      <c r="BM50" s="8"/>
      <c r="BN50" s="2"/>
      <c r="BO50" s="2"/>
      <c r="BP50" s="10"/>
      <c r="BQ50" s="2"/>
      <c r="BR50" s="8"/>
      <c r="BS50" s="8"/>
      <c r="BT50" s="8"/>
      <c r="BU50" s="8"/>
      <c r="BV50" s="8"/>
      <c r="BW50" s="2"/>
      <c r="BX50" s="2"/>
      <c r="BY50" s="10"/>
      <c r="BZ50" s="2"/>
      <c r="CA50" s="8"/>
      <c r="CB50" s="8"/>
      <c r="CC50" s="8"/>
      <c r="CD50" s="8"/>
      <c r="CE50" s="8"/>
      <c r="CF50" s="8"/>
      <c r="CG50" s="2"/>
      <c r="CH50" s="2"/>
      <c r="CI50" s="10"/>
      <c r="CJ50" s="2"/>
      <c r="CK50" s="8"/>
      <c r="CL50" s="8"/>
      <c r="CM50" s="8"/>
      <c r="CN50" s="8"/>
      <c r="CO50" s="8"/>
      <c r="CP50" s="2"/>
      <c r="CQ50" s="2"/>
      <c r="CR50" s="10"/>
      <c r="CS50" s="2"/>
      <c r="CT50" s="8"/>
      <c r="CU50" s="8"/>
      <c r="CV50" s="8"/>
      <c r="CW50" s="8"/>
      <c r="CX50" s="8"/>
      <c r="CY50" s="8"/>
      <c r="CZ50" s="2"/>
      <c r="DA50" s="2"/>
      <c r="DB50" s="10"/>
      <c r="DC50" s="2"/>
      <c r="DD50" s="8"/>
      <c r="DE50" s="8"/>
      <c r="DF50" s="8"/>
      <c r="DG50" s="8"/>
      <c r="DH50" s="8"/>
      <c r="DI50" s="8"/>
      <c r="DJ50" s="20"/>
      <c r="DK50" s="19"/>
      <c r="DL50" s="2"/>
      <c r="DM50" s="2"/>
      <c r="DN50" s="2"/>
      <c r="DO50" s="2"/>
      <c r="DP50" s="2"/>
      <c r="DQ50" s="10"/>
      <c r="DR50" s="2"/>
      <c r="DT50" s="2" t="s">
        <v>6</v>
      </c>
      <c r="DU50" s="11">
        <f t="shared" si="18"/>
        <v>119</v>
      </c>
      <c r="DV50" s="11">
        <f t="shared" si="18"/>
        <v>9</v>
      </c>
      <c r="DW50" s="11">
        <f t="shared" si="18"/>
        <v>10</v>
      </c>
      <c r="DX50" s="11">
        <f t="shared" si="18"/>
        <v>9</v>
      </c>
      <c r="DY50" s="18">
        <f t="shared" si="18"/>
        <v>28</v>
      </c>
      <c r="DZ50" s="15">
        <f t="shared" si="19"/>
        <v>0.23529411764705882</v>
      </c>
    </row>
    <row r="51" spans="5:130" s="1" customForma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8"/>
      <c r="BL51" s="8"/>
      <c r="BM51" s="8"/>
      <c r="BN51" s="2"/>
      <c r="BO51" s="2"/>
      <c r="BP51" s="2"/>
      <c r="BQ51" s="2"/>
      <c r="BR51" s="8"/>
      <c r="BS51" s="8"/>
      <c r="BT51" s="8"/>
      <c r="BU51" s="8"/>
      <c r="BV51" s="8"/>
      <c r="BW51" s="2"/>
      <c r="BX51" s="2"/>
      <c r="BY51" s="2"/>
      <c r="BZ51" s="2"/>
      <c r="CA51" s="8"/>
      <c r="CB51" s="8"/>
      <c r="CC51" s="8"/>
      <c r="CD51" s="8"/>
      <c r="CE51" s="8"/>
      <c r="CF51" s="8"/>
      <c r="CG51" s="2"/>
      <c r="CH51" s="2"/>
      <c r="CI51" s="2"/>
      <c r="CJ51" s="2"/>
      <c r="CK51" s="8"/>
      <c r="CL51" s="8"/>
      <c r="CM51" s="8"/>
      <c r="CN51" s="8"/>
      <c r="CO51" s="8"/>
      <c r="CP51" s="2"/>
      <c r="CQ51" s="2"/>
      <c r="CR51" s="2"/>
      <c r="CS51" s="2"/>
      <c r="CT51" s="8"/>
      <c r="CU51" s="8"/>
      <c r="CV51" s="8"/>
      <c r="CW51" s="8"/>
      <c r="CX51" s="8"/>
      <c r="CY51" s="8"/>
      <c r="CZ51" s="2"/>
      <c r="DA51" s="2"/>
      <c r="DB51" s="2"/>
      <c r="DC51" s="2"/>
      <c r="DD51" s="8"/>
      <c r="DE51" s="8"/>
      <c r="DF51" s="8"/>
      <c r="DG51" s="8"/>
      <c r="DH51" s="8"/>
      <c r="DI51" s="8"/>
      <c r="DJ51" s="20"/>
      <c r="DK51" s="19"/>
      <c r="DL51" s="2"/>
      <c r="DM51" s="2"/>
      <c r="DN51" s="2"/>
      <c r="DO51" s="2"/>
      <c r="DP51" s="2"/>
      <c r="DQ51" s="2"/>
      <c r="DR51" s="2"/>
      <c r="DT51" s="2" t="s">
        <v>7</v>
      </c>
      <c r="DU51" s="11">
        <f t="shared" si="18"/>
        <v>119</v>
      </c>
      <c r="DV51" s="11">
        <f t="shared" si="18"/>
        <v>12</v>
      </c>
      <c r="DW51" s="11">
        <f t="shared" si="18"/>
        <v>8</v>
      </c>
      <c r="DX51" s="11">
        <f t="shared" si="18"/>
        <v>9</v>
      </c>
      <c r="DY51" s="18">
        <f t="shared" si="18"/>
        <v>29</v>
      </c>
      <c r="DZ51" s="15">
        <f t="shared" si="19"/>
        <v>0.24369747899159663</v>
      </c>
    </row>
    <row r="52" spans="5:130" s="1" customForma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8"/>
      <c r="BL52" s="8"/>
      <c r="BM52" s="8"/>
      <c r="BN52" s="2"/>
      <c r="BO52" s="2"/>
      <c r="BP52" s="2"/>
      <c r="BQ52" s="2"/>
      <c r="BR52" s="8"/>
      <c r="BS52" s="8"/>
      <c r="BT52" s="8"/>
      <c r="BU52" s="8"/>
      <c r="BV52" s="8"/>
      <c r="BW52" s="2"/>
      <c r="BX52" s="2"/>
      <c r="BY52" s="2"/>
      <c r="BZ52" s="2"/>
      <c r="CA52" s="8"/>
      <c r="CB52" s="8"/>
      <c r="CC52" s="8"/>
      <c r="CD52" s="8"/>
      <c r="CE52" s="8"/>
      <c r="CF52" s="8"/>
      <c r="CG52" s="2"/>
      <c r="CH52" s="2"/>
      <c r="CI52" s="2"/>
      <c r="CJ52" s="2"/>
      <c r="CK52" s="8"/>
      <c r="CL52" s="8"/>
      <c r="CM52" s="8"/>
      <c r="CN52" s="8"/>
      <c r="CO52" s="8"/>
      <c r="CP52" s="2"/>
      <c r="CQ52" s="2"/>
      <c r="CR52" s="2"/>
      <c r="CS52" s="2"/>
      <c r="CT52" s="8"/>
      <c r="CU52" s="8"/>
      <c r="CV52" s="8"/>
      <c r="CW52" s="8"/>
      <c r="CX52" s="8"/>
      <c r="CY52" s="8"/>
      <c r="CZ52" s="2"/>
      <c r="DA52" s="2"/>
      <c r="DB52" s="2"/>
      <c r="DC52" s="2"/>
      <c r="DD52" s="8"/>
      <c r="DE52" s="8"/>
      <c r="DF52" s="8"/>
      <c r="DG52" s="8"/>
      <c r="DH52" s="8"/>
      <c r="DI52" s="8"/>
      <c r="DJ52" s="20"/>
      <c r="DK52" s="19"/>
      <c r="DL52" s="2"/>
      <c r="DM52" s="2"/>
      <c r="DN52" s="2"/>
      <c r="DO52" s="2"/>
      <c r="DP52" s="2"/>
      <c r="DQ52" s="2"/>
      <c r="DR52" s="2"/>
      <c r="DT52" s="2" t="s">
        <v>8</v>
      </c>
      <c r="DU52" s="11">
        <f t="shared" si="18"/>
        <v>119</v>
      </c>
      <c r="DV52" s="11">
        <f t="shared" si="18"/>
        <v>10</v>
      </c>
      <c r="DW52" s="11">
        <f t="shared" si="18"/>
        <v>10</v>
      </c>
      <c r="DX52" s="11">
        <f t="shared" si="18"/>
        <v>4</v>
      </c>
      <c r="DY52" s="18">
        <f t="shared" si="18"/>
        <v>24</v>
      </c>
      <c r="DZ52" s="15">
        <f t="shared" si="19"/>
        <v>0.20168067226890757</v>
      </c>
    </row>
    <row r="53" spans="5:130" s="1" customFormat="1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8"/>
      <c r="BL53" s="8"/>
      <c r="BM53" s="8"/>
      <c r="BN53" s="2"/>
      <c r="BO53" s="2"/>
      <c r="BP53" s="2"/>
      <c r="BQ53" s="2"/>
      <c r="BR53" s="8"/>
      <c r="BS53" s="8"/>
      <c r="BT53" s="8"/>
      <c r="BU53" s="8"/>
      <c r="BV53" s="8"/>
      <c r="BW53" s="2"/>
      <c r="BX53" s="2"/>
      <c r="BY53" s="2"/>
      <c r="BZ53" s="2"/>
      <c r="CA53" s="8"/>
      <c r="CB53" s="8"/>
      <c r="CC53" s="8"/>
      <c r="CD53" s="8"/>
      <c r="CE53" s="8"/>
      <c r="CF53" s="8"/>
      <c r="CG53" s="2"/>
      <c r="CH53" s="2"/>
      <c r="CI53" s="2"/>
      <c r="CJ53" s="2"/>
      <c r="CK53" s="8"/>
      <c r="CL53" s="8"/>
      <c r="CM53" s="8"/>
      <c r="CN53" s="8"/>
      <c r="CO53" s="8"/>
      <c r="CP53" s="2"/>
      <c r="CQ53" s="2"/>
      <c r="CR53" s="2"/>
      <c r="CS53" s="2"/>
      <c r="CT53" s="8"/>
      <c r="CU53" s="8"/>
      <c r="CV53" s="8"/>
      <c r="CW53" s="8"/>
      <c r="CX53" s="8"/>
      <c r="CY53" s="8"/>
      <c r="CZ53" s="2"/>
      <c r="DA53" s="2"/>
      <c r="DB53" s="2"/>
      <c r="DC53" s="2"/>
      <c r="DD53" s="8"/>
      <c r="DE53" s="8"/>
      <c r="DF53" s="8"/>
      <c r="DG53" s="8"/>
      <c r="DH53" s="8"/>
      <c r="DI53" s="8"/>
      <c r="DJ53" s="20"/>
      <c r="DK53" s="19"/>
      <c r="DL53" s="2"/>
      <c r="DM53" s="2"/>
      <c r="DN53" s="2"/>
      <c r="DO53" s="2"/>
      <c r="DP53" s="2"/>
      <c r="DQ53" s="2"/>
      <c r="DR53" s="2"/>
      <c r="DT53" s="2" t="s">
        <v>9</v>
      </c>
      <c r="DU53" s="11">
        <f t="shared" si="18"/>
        <v>119</v>
      </c>
      <c r="DV53" s="11">
        <f t="shared" si="18"/>
        <v>12</v>
      </c>
      <c r="DW53" s="11">
        <f t="shared" si="18"/>
        <v>4</v>
      </c>
      <c r="DX53" s="11">
        <f t="shared" si="18"/>
        <v>6</v>
      </c>
      <c r="DY53" s="18">
        <f t="shared" si="18"/>
        <v>22</v>
      </c>
      <c r="DZ53" s="15">
        <f t="shared" si="19"/>
        <v>0.18487394957983194</v>
      </c>
    </row>
    <row r="54" spans="5:130" s="1" customFormat="1">
      <c r="E54" s="10"/>
      <c r="F54" s="2"/>
      <c r="G54" s="2"/>
      <c r="H54" s="2"/>
      <c r="I54" s="2"/>
      <c r="J54" s="2"/>
      <c r="K54" s="2"/>
      <c r="L54" s="2"/>
      <c r="M54" s="2"/>
      <c r="N54" s="10"/>
      <c r="O54" s="2"/>
      <c r="P54" s="2"/>
      <c r="Q54" s="2"/>
      <c r="R54" s="2"/>
      <c r="S54" s="2"/>
      <c r="T54" s="2"/>
      <c r="U54" s="2"/>
      <c r="V54" s="2"/>
      <c r="W54" s="2"/>
      <c r="X54" s="10"/>
      <c r="Y54" s="2"/>
      <c r="Z54" s="2"/>
      <c r="AA54" s="2"/>
      <c r="AB54" s="2"/>
      <c r="AC54" s="2"/>
      <c r="AD54" s="2"/>
      <c r="AE54" s="2"/>
      <c r="AF54" s="2"/>
      <c r="AG54" s="10"/>
      <c r="AH54" s="2"/>
      <c r="AI54" s="2"/>
      <c r="AJ54" s="2"/>
      <c r="AK54" s="2"/>
      <c r="AL54" s="2"/>
      <c r="AM54" s="2"/>
      <c r="AN54" s="2"/>
      <c r="AO54" s="2"/>
      <c r="AP54" s="10"/>
      <c r="AQ54" s="2"/>
      <c r="AR54" s="2"/>
      <c r="AS54" s="2"/>
      <c r="AT54" s="2"/>
      <c r="AU54" s="2"/>
      <c r="AV54" s="2"/>
      <c r="AW54" s="2"/>
      <c r="AX54" s="2"/>
      <c r="AY54" s="10"/>
      <c r="AZ54" s="2"/>
      <c r="BA54" s="2"/>
      <c r="BB54" s="2"/>
      <c r="BC54" s="2"/>
      <c r="BD54" s="2"/>
      <c r="BE54" s="2"/>
      <c r="BF54" s="2"/>
      <c r="BG54" s="10"/>
      <c r="BH54" s="2"/>
      <c r="BI54" s="2"/>
      <c r="BJ54" s="2"/>
      <c r="BK54" s="8"/>
      <c r="BL54" s="8"/>
      <c r="BM54" s="8"/>
      <c r="BN54" s="2"/>
      <c r="BO54" s="2"/>
      <c r="BP54" s="10"/>
      <c r="BQ54" s="2"/>
      <c r="BR54" s="8"/>
      <c r="BS54" s="8"/>
      <c r="BT54" s="8"/>
      <c r="BU54" s="8"/>
      <c r="BV54" s="8"/>
      <c r="BW54" s="2"/>
      <c r="BX54" s="2"/>
      <c r="BY54" s="10"/>
      <c r="BZ54" s="2"/>
      <c r="CA54" s="8"/>
      <c r="CB54" s="8"/>
      <c r="CC54" s="8"/>
      <c r="CD54" s="8"/>
      <c r="CE54" s="8"/>
      <c r="CF54" s="8"/>
      <c r="CG54" s="2"/>
      <c r="CH54" s="2"/>
      <c r="CI54" s="10"/>
      <c r="CJ54" s="2"/>
      <c r="CK54" s="8"/>
      <c r="CL54" s="8"/>
      <c r="CM54" s="8"/>
      <c r="CN54" s="8"/>
      <c r="CO54" s="8"/>
      <c r="CP54" s="2"/>
      <c r="CQ54" s="2"/>
      <c r="CR54" s="10"/>
      <c r="CS54" s="2"/>
      <c r="CT54" s="8"/>
      <c r="CU54" s="8"/>
      <c r="CV54" s="8"/>
      <c r="CW54" s="8"/>
      <c r="CX54" s="8"/>
      <c r="CY54" s="8"/>
      <c r="CZ54" s="2"/>
      <c r="DA54" s="2"/>
      <c r="DB54" s="10"/>
      <c r="DC54" s="2"/>
      <c r="DD54" s="8"/>
      <c r="DE54" s="8"/>
      <c r="DF54" s="8"/>
      <c r="DG54" s="8"/>
      <c r="DH54" s="8"/>
      <c r="DI54" s="8"/>
      <c r="DJ54" s="20"/>
      <c r="DK54" s="19"/>
      <c r="DL54" s="2"/>
      <c r="DM54" s="2"/>
      <c r="DN54" s="2"/>
      <c r="DO54" s="2"/>
      <c r="DP54" s="2"/>
      <c r="DQ54" s="2"/>
      <c r="DR54" s="2"/>
      <c r="DT54" s="2" t="s">
        <v>10</v>
      </c>
      <c r="DU54" s="11">
        <f t="shared" si="18"/>
        <v>119</v>
      </c>
      <c r="DV54" s="11">
        <f t="shared" si="18"/>
        <v>8</v>
      </c>
      <c r="DW54" s="11">
        <f t="shared" si="18"/>
        <v>8</v>
      </c>
      <c r="DX54" s="11">
        <f t="shared" si="18"/>
        <v>6</v>
      </c>
      <c r="DY54" s="18">
        <f t="shared" si="18"/>
        <v>22</v>
      </c>
      <c r="DZ54" s="15">
        <f t="shared" si="19"/>
        <v>0.18487394957983194</v>
      </c>
    </row>
    <row r="55" spans="5:130" s="1" customFormat="1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8"/>
      <c r="BL55" s="8"/>
      <c r="BM55" s="8"/>
      <c r="BN55" s="2"/>
      <c r="BO55" s="2"/>
      <c r="BP55" s="2"/>
      <c r="BQ55" s="2"/>
      <c r="BR55" s="8"/>
      <c r="BS55" s="8"/>
      <c r="BT55" s="8"/>
      <c r="BU55" s="8"/>
      <c r="BV55" s="8"/>
      <c r="BW55" s="2"/>
      <c r="BX55" s="2"/>
      <c r="BY55" s="2"/>
      <c r="BZ55" s="2"/>
      <c r="CA55" s="8"/>
      <c r="CB55" s="8"/>
      <c r="CC55" s="8"/>
      <c r="CD55" s="8"/>
      <c r="CE55" s="8"/>
      <c r="CF55" s="8"/>
      <c r="CG55" s="2"/>
      <c r="CH55" s="2"/>
      <c r="CI55" s="2"/>
      <c r="CJ55" s="2"/>
      <c r="CK55" s="8"/>
      <c r="CL55" s="8"/>
      <c r="CM55" s="8"/>
      <c r="CN55" s="8"/>
      <c r="CO55" s="8"/>
      <c r="CP55" s="2"/>
      <c r="CQ55" s="2"/>
      <c r="CR55" s="2"/>
      <c r="CS55" s="2"/>
      <c r="CT55" s="8"/>
      <c r="CU55" s="8"/>
      <c r="CV55" s="8"/>
      <c r="CW55" s="8"/>
      <c r="CX55" s="8"/>
      <c r="CY55" s="8"/>
      <c r="CZ55" s="2"/>
      <c r="DA55" s="2"/>
      <c r="DB55" s="2"/>
      <c r="DC55" s="2"/>
      <c r="DD55" s="8"/>
      <c r="DE55" s="8"/>
      <c r="DF55" s="8"/>
      <c r="DG55" s="8"/>
      <c r="DH55" s="8"/>
      <c r="DI55" s="8"/>
      <c r="DJ55" s="2"/>
      <c r="DK55" s="19"/>
      <c r="DL55" s="2"/>
      <c r="DM55" s="2"/>
      <c r="DN55" s="2"/>
      <c r="DO55" s="2"/>
      <c r="DP55" s="2"/>
      <c r="DQ55" s="2"/>
      <c r="DR55" s="2"/>
      <c r="DT55" s="2" t="s">
        <v>11</v>
      </c>
      <c r="DU55" s="11">
        <f t="shared" si="18"/>
        <v>119</v>
      </c>
      <c r="DV55" s="11">
        <f t="shared" si="18"/>
        <v>11</v>
      </c>
      <c r="DW55" s="11">
        <f t="shared" si="18"/>
        <v>11</v>
      </c>
      <c r="DX55" s="11">
        <f t="shared" si="18"/>
        <v>7</v>
      </c>
      <c r="DY55" s="18">
        <f t="shared" si="18"/>
        <v>29</v>
      </c>
      <c r="DZ55" s="15">
        <f t="shared" si="19"/>
        <v>0.24369747899159663</v>
      </c>
    </row>
    <row r="56" spans="5:130" s="1" customFormat="1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8"/>
      <c r="BL56" s="8"/>
      <c r="BM56" s="8"/>
      <c r="BN56" s="2"/>
      <c r="BO56" s="2"/>
      <c r="BP56" s="2"/>
      <c r="BQ56" s="2"/>
      <c r="BR56" s="8"/>
      <c r="BS56" s="8"/>
      <c r="BT56" s="8"/>
      <c r="BU56" s="8"/>
      <c r="BV56" s="8"/>
      <c r="BW56" s="2"/>
      <c r="BX56" s="2"/>
      <c r="BY56" s="2"/>
      <c r="BZ56" s="2"/>
      <c r="CA56" s="8"/>
      <c r="CB56" s="8"/>
      <c r="CC56" s="8"/>
      <c r="CD56" s="8"/>
      <c r="CE56" s="8"/>
      <c r="CF56" s="8"/>
      <c r="CG56" s="2"/>
      <c r="CH56" s="2"/>
      <c r="CI56" s="2"/>
      <c r="CJ56" s="2"/>
      <c r="CK56" s="8"/>
      <c r="CL56" s="8"/>
      <c r="CM56" s="8"/>
      <c r="CN56" s="8"/>
      <c r="CO56" s="8"/>
      <c r="CP56" s="2"/>
      <c r="CQ56" s="2"/>
      <c r="CR56" s="2"/>
      <c r="CS56" s="2"/>
      <c r="CT56" s="8"/>
      <c r="CU56" s="8"/>
      <c r="CV56" s="8"/>
      <c r="CW56" s="8"/>
      <c r="CX56" s="8"/>
      <c r="CY56" s="8"/>
      <c r="CZ56" s="2"/>
      <c r="DA56" s="2"/>
      <c r="DB56" s="2"/>
      <c r="DC56" s="2"/>
      <c r="DD56" s="8"/>
      <c r="DE56" s="8"/>
      <c r="DF56" s="8"/>
      <c r="DG56" s="8"/>
      <c r="DH56" s="8"/>
      <c r="DI56" s="8"/>
      <c r="DJ56" s="20"/>
      <c r="DK56" s="19"/>
      <c r="DL56" s="2"/>
      <c r="DM56" s="2"/>
      <c r="DN56" s="2"/>
      <c r="DO56" s="2"/>
      <c r="DP56" s="2"/>
      <c r="DQ56" s="2"/>
      <c r="DR56" s="2"/>
      <c r="DT56" s="2"/>
      <c r="DU56" s="2"/>
      <c r="DV56" s="2"/>
      <c r="DW56" s="2"/>
    </row>
    <row r="57" spans="5:130" s="1" customFormat="1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8"/>
      <c r="BL57" s="8"/>
      <c r="BM57" s="8"/>
      <c r="BN57" s="2"/>
      <c r="BO57" s="2"/>
      <c r="BP57" s="2"/>
      <c r="BQ57" s="2"/>
      <c r="BR57" s="8"/>
      <c r="BS57" s="8"/>
      <c r="BT57" s="8"/>
      <c r="BU57" s="8"/>
      <c r="BV57" s="8"/>
      <c r="BW57" s="2"/>
      <c r="BX57" s="2"/>
      <c r="BY57" s="2"/>
      <c r="BZ57" s="2"/>
      <c r="CA57" s="8"/>
      <c r="CB57" s="8"/>
      <c r="CC57" s="8"/>
      <c r="CD57" s="8"/>
      <c r="CE57" s="8"/>
      <c r="CF57" s="8"/>
      <c r="CG57" s="2"/>
      <c r="CH57" s="2"/>
      <c r="CI57" s="2"/>
      <c r="CJ57" s="2"/>
      <c r="CK57" s="8"/>
      <c r="CL57" s="8"/>
      <c r="CM57" s="8"/>
      <c r="CN57" s="8"/>
      <c r="CO57" s="8"/>
      <c r="CP57" s="2"/>
      <c r="CQ57" s="2"/>
      <c r="CR57" s="2"/>
      <c r="CS57" s="2"/>
      <c r="CT57" s="8"/>
      <c r="CU57" s="8"/>
      <c r="CV57" s="8"/>
      <c r="CW57" s="8"/>
      <c r="CX57" s="8"/>
      <c r="CY57" s="8"/>
      <c r="CZ57" s="2"/>
      <c r="DA57" s="2"/>
      <c r="DB57" s="2"/>
      <c r="DC57" s="2"/>
      <c r="DD57" s="8"/>
      <c r="DE57" s="8"/>
      <c r="DF57" s="8"/>
      <c r="DG57" s="8"/>
      <c r="DH57" s="8"/>
      <c r="DI57" s="8"/>
      <c r="DJ57" s="20"/>
      <c r="DK57" s="19"/>
      <c r="DL57" s="2"/>
      <c r="DM57" s="2"/>
      <c r="DN57" s="2"/>
      <c r="DO57" s="2"/>
      <c r="DP57" s="2"/>
      <c r="DQ57" s="2"/>
      <c r="DR57" s="2"/>
      <c r="DT57" s="2"/>
      <c r="DU57" s="2"/>
      <c r="DV57" s="2"/>
      <c r="DW57" s="2"/>
    </row>
    <row r="58" spans="5:130" s="1" customFormat="1">
      <c r="E58" s="10"/>
      <c r="F58" s="10"/>
      <c r="G58" s="2"/>
      <c r="H58" s="2"/>
      <c r="I58" s="2"/>
      <c r="J58" s="2"/>
      <c r="K58" s="2"/>
      <c r="L58" s="2"/>
      <c r="M58" s="2"/>
      <c r="N58" s="10"/>
      <c r="O58" s="2"/>
      <c r="P58" s="2"/>
      <c r="Q58" s="2"/>
      <c r="R58" s="2"/>
      <c r="S58" s="2"/>
      <c r="T58" s="2"/>
      <c r="U58" s="2"/>
      <c r="V58" s="2"/>
      <c r="W58" s="2"/>
      <c r="X58" s="10"/>
      <c r="Y58" s="2"/>
      <c r="Z58" s="2"/>
      <c r="AA58" s="2"/>
      <c r="AB58" s="2"/>
      <c r="AC58" s="2"/>
      <c r="AD58" s="2"/>
      <c r="AE58" s="2"/>
      <c r="AF58" s="2"/>
      <c r="AG58" s="10"/>
      <c r="AH58" s="2"/>
      <c r="AI58" s="2"/>
      <c r="AJ58" s="2"/>
      <c r="AK58" s="2"/>
      <c r="AL58" s="2"/>
      <c r="AM58" s="2"/>
      <c r="AN58" s="2"/>
      <c r="AO58" s="2"/>
      <c r="AP58" s="10"/>
      <c r="AQ58" s="2"/>
      <c r="AR58" s="2"/>
      <c r="AS58" s="2"/>
      <c r="AT58" s="2"/>
      <c r="AU58" s="2"/>
      <c r="AV58" s="2"/>
      <c r="AW58" s="2"/>
      <c r="AX58" s="2"/>
      <c r="AY58" s="10"/>
      <c r="AZ58" s="2"/>
      <c r="BA58" s="2"/>
      <c r="BB58" s="2"/>
      <c r="BC58" s="2"/>
      <c r="BD58" s="2"/>
      <c r="BE58" s="2"/>
      <c r="BF58" s="2"/>
      <c r="BG58" s="10"/>
      <c r="BH58" s="2"/>
      <c r="BI58" s="2"/>
      <c r="BJ58" s="2"/>
      <c r="BK58" s="8"/>
      <c r="BL58" s="8"/>
      <c r="BM58" s="8"/>
      <c r="BN58" s="2"/>
      <c r="BO58" s="2"/>
      <c r="BP58" s="10"/>
      <c r="BQ58" s="2"/>
      <c r="BR58" s="8"/>
      <c r="BS58" s="8"/>
      <c r="BT58" s="8"/>
      <c r="BU58" s="8"/>
      <c r="BV58" s="8"/>
      <c r="BW58" s="2"/>
      <c r="BX58" s="2"/>
      <c r="BY58" s="10"/>
      <c r="BZ58" s="2"/>
      <c r="CA58" s="8"/>
      <c r="CB58" s="8"/>
      <c r="CC58" s="8"/>
      <c r="CD58" s="8"/>
      <c r="CE58" s="8"/>
      <c r="CF58" s="8"/>
      <c r="CG58" s="2"/>
      <c r="CH58" s="2"/>
      <c r="CI58" s="10"/>
      <c r="CJ58" s="2"/>
      <c r="CK58" s="8"/>
      <c r="CL58" s="8"/>
      <c r="CM58" s="8"/>
      <c r="CN58" s="8"/>
      <c r="CO58" s="8"/>
      <c r="CP58" s="2"/>
      <c r="CQ58" s="2"/>
      <c r="CR58" s="10"/>
      <c r="CS58" s="2"/>
      <c r="CT58" s="8"/>
      <c r="CU58" s="8"/>
      <c r="CV58" s="8"/>
      <c r="CW58" s="8"/>
      <c r="CX58" s="8"/>
      <c r="CY58" s="8"/>
      <c r="CZ58" s="2"/>
      <c r="DA58" s="2"/>
      <c r="DB58" s="10"/>
      <c r="DC58" s="2"/>
      <c r="DD58" s="8"/>
      <c r="DE58" s="8"/>
      <c r="DF58" s="8"/>
      <c r="DG58" s="8"/>
      <c r="DH58" s="8"/>
      <c r="DI58" s="8"/>
      <c r="DJ58" s="8"/>
      <c r="DK58" s="2"/>
      <c r="DL58" s="2"/>
      <c r="DM58" s="2"/>
      <c r="DN58" s="2"/>
      <c r="DO58" s="2"/>
      <c r="DP58" s="2"/>
      <c r="DQ58" s="2"/>
      <c r="DR58" s="2"/>
      <c r="DT58" s="2"/>
      <c r="DU58" s="2">
        <f>SUM(DU44:DU57)</f>
        <v>1428</v>
      </c>
      <c r="DV58" s="2">
        <f>SUM(DV44:DV57)</f>
        <v>155</v>
      </c>
      <c r="DW58" s="2">
        <f>SUM(DW44:DW57)</f>
        <v>99</v>
      </c>
      <c r="DX58" s="2">
        <f>SUM(DX44:DX57)</f>
        <v>81</v>
      </c>
      <c r="DY58" s="2">
        <f>SUM(DY44:DY57)</f>
        <v>335</v>
      </c>
      <c r="DZ58" s="15">
        <f>DY58/DU58</f>
        <v>0.234593837535014</v>
      </c>
    </row>
    <row r="59" spans="5:130" s="1" customFormat="1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8"/>
      <c r="BG59" s="2"/>
      <c r="BH59" s="2"/>
      <c r="BI59" s="2"/>
      <c r="BJ59" s="2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2"/>
      <c r="DL59" s="2"/>
      <c r="DM59" s="2"/>
      <c r="DN59" s="2"/>
      <c r="DO59" s="2"/>
      <c r="DP59" s="2"/>
      <c r="DQ59" s="2"/>
      <c r="DR59" s="2"/>
      <c r="DT59" s="2"/>
      <c r="DU59" s="2"/>
      <c r="DV59" s="2"/>
      <c r="DW59" s="2"/>
    </row>
    <row r="60" spans="5:130" s="1" customForma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8"/>
      <c r="BG60" s="2"/>
      <c r="BH60" s="2"/>
      <c r="BI60" s="2"/>
      <c r="BJ60" s="2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2"/>
      <c r="DL60" s="2"/>
      <c r="DM60" s="2"/>
      <c r="DN60" s="2"/>
      <c r="DO60" s="2"/>
      <c r="DP60" s="2"/>
      <c r="DQ60" s="2"/>
      <c r="DR60" s="2"/>
      <c r="DT60" s="2"/>
      <c r="DU60" s="2"/>
      <c r="DV60" s="2"/>
      <c r="DW60" s="2"/>
    </row>
    <row r="61" spans="5:130" s="1" customFormat="1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8"/>
      <c r="BG61" s="2"/>
      <c r="BH61" s="2"/>
      <c r="BI61" s="2"/>
      <c r="BJ61" s="2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2"/>
      <c r="DL61" s="2"/>
      <c r="DM61" s="2"/>
      <c r="DN61" s="2"/>
      <c r="DO61" s="2"/>
      <c r="DP61" s="2"/>
      <c r="DQ61" s="2"/>
      <c r="DR61" s="2"/>
      <c r="DT61" s="2"/>
      <c r="DU61" s="2"/>
      <c r="DV61" s="2"/>
      <c r="DW61" s="2"/>
    </row>
    <row r="62" spans="5:130" s="1" customFormat="1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8"/>
      <c r="BG62" s="2"/>
      <c r="BH62" s="2"/>
      <c r="BI62" s="2"/>
      <c r="BJ62" s="2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2"/>
      <c r="DL62" s="2"/>
      <c r="DM62" s="2"/>
      <c r="DN62" s="2"/>
      <c r="DO62" s="2"/>
      <c r="DP62" s="2"/>
      <c r="DQ62" s="2"/>
      <c r="DR62" s="2"/>
      <c r="DT62" s="2"/>
      <c r="DU62" s="2"/>
      <c r="DV62" s="2"/>
      <c r="DW62" s="2"/>
    </row>
    <row r="63" spans="5:130" s="1" customForma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8"/>
      <c r="BG63" s="2"/>
      <c r="BH63" s="2"/>
      <c r="BI63" s="2"/>
      <c r="BJ63" s="2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2"/>
      <c r="DL63" s="2"/>
      <c r="DM63" s="2"/>
      <c r="DN63" s="2"/>
      <c r="DO63" s="2"/>
      <c r="DP63" s="2"/>
      <c r="DQ63" s="2"/>
      <c r="DR63" s="2"/>
      <c r="DT63" s="2"/>
      <c r="DU63" s="2"/>
      <c r="DV63" s="2"/>
      <c r="DW63" s="2"/>
    </row>
    <row r="64" spans="5:130" s="1" customFormat="1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8"/>
      <c r="BG64" s="2"/>
      <c r="BH64" s="2"/>
      <c r="BI64" s="2"/>
      <c r="BJ64" s="2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2"/>
      <c r="DL64" s="2"/>
      <c r="DM64" s="2"/>
      <c r="DN64" s="2"/>
      <c r="DO64" s="2"/>
      <c r="DP64" s="2"/>
      <c r="DQ64" s="2"/>
      <c r="DR64" s="2"/>
      <c r="DT64" s="2"/>
      <c r="DU64" s="2"/>
      <c r="DV64" s="2"/>
      <c r="DW64" s="2"/>
    </row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  <row r="145" s="1" customFormat="1" ht="13.8"/>
    <row r="146" s="1" customFormat="1" ht="13.8"/>
    <row r="147" s="1" customFormat="1" ht="13.8"/>
    <row r="148" s="1" customFormat="1" ht="13.8"/>
    <row r="149" s="1" customFormat="1" ht="13.8"/>
    <row r="150" s="1" customFormat="1" ht="13.8"/>
  </sheetData>
  <phoneticPr fontId="2"/>
  <conditionalFormatting sqref="DG4:DJ15 S4:S15 AU4:AU15 BC4:DC15 B4:N6 B7:J7 L7:N7 B8:N15 Q9:Q15 U4:U15">
    <cfRule type="cellIs" dxfId="75" priority="77" operator="between">
      <formula>2</formula>
      <formula>4</formula>
    </cfRule>
  </conditionalFormatting>
  <conditionalFormatting sqref="B17:N28 DG17:DJ28 S17:S28 U17:U18 W17:W28 AC17:AF28 AI17:AL28 AS17:AZ28 BC17:DC28 Q17:Q28 U20 U23:U28">
    <cfRule type="cellIs" dxfId="74" priority="76" operator="between">
      <formula>2</formula>
      <formula>4</formula>
    </cfRule>
  </conditionalFormatting>
  <conditionalFormatting sqref="B30:N41 DG30:DJ41 Q30:DC41">
    <cfRule type="cellIs" dxfId="73" priority="75" operator="between">
      <formula>2</formula>
      <formula>4</formula>
    </cfRule>
  </conditionalFormatting>
  <conditionalFormatting sqref="DF4:DF15">
    <cfRule type="cellIs" dxfId="72" priority="74" operator="between">
      <formula>2</formula>
      <formula>4</formula>
    </cfRule>
  </conditionalFormatting>
  <conditionalFormatting sqref="DF17:DF28">
    <cfRule type="cellIs" dxfId="71" priority="73" operator="between">
      <formula>2</formula>
      <formula>4</formula>
    </cfRule>
  </conditionalFormatting>
  <conditionalFormatting sqref="DF30:DF41">
    <cfRule type="cellIs" dxfId="70" priority="72" operator="between">
      <formula>2</formula>
      <formula>4</formula>
    </cfRule>
  </conditionalFormatting>
  <conditionalFormatting sqref="DD4:DD15">
    <cfRule type="cellIs" dxfId="69" priority="71" operator="between">
      <formula>2</formula>
      <formula>4</formula>
    </cfRule>
  </conditionalFormatting>
  <conditionalFormatting sqref="DD17:DD28">
    <cfRule type="cellIs" dxfId="68" priority="70" operator="between">
      <formula>2</formula>
      <formula>4</formula>
    </cfRule>
  </conditionalFormatting>
  <conditionalFormatting sqref="DD30:DD41">
    <cfRule type="cellIs" dxfId="67" priority="69" operator="between">
      <formula>2</formula>
      <formula>4</formula>
    </cfRule>
  </conditionalFormatting>
  <conditionalFormatting sqref="DE4:DE15">
    <cfRule type="cellIs" dxfId="66" priority="68" operator="between">
      <formula>2</formula>
      <formula>4</formula>
    </cfRule>
  </conditionalFormatting>
  <conditionalFormatting sqref="DE17:DE28">
    <cfRule type="cellIs" dxfId="65" priority="67" operator="between">
      <formula>2</formula>
      <formula>4</formula>
    </cfRule>
  </conditionalFormatting>
  <conditionalFormatting sqref="DE30:DE41">
    <cfRule type="cellIs" dxfId="64" priority="66" operator="between">
      <formula>2</formula>
      <formula>4</formula>
    </cfRule>
  </conditionalFormatting>
  <conditionalFormatting sqref="R4:R15">
    <cfRule type="cellIs" dxfId="63" priority="65" operator="between">
      <formula>2</formula>
      <formula>4</formula>
    </cfRule>
  </conditionalFormatting>
  <conditionalFormatting sqref="R17:R28">
    <cfRule type="cellIs" dxfId="62" priority="64" operator="between">
      <formula>2</formula>
      <formula>4</formula>
    </cfRule>
  </conditionalFormatting>
  <conditionalFormatting sqref="T6:T11 T13:T15">
    <cfRule type="cellIs" dxfId="61" priority="63" operator="between">
      <formula>2</formula>
      <formula>4</formula>
    </cfRule>
  </conditionalFormatting>
  <conditionalFormatting sqref="T19:T20 T22:T23 T26:T28 U22">
    <cfRule type="cellIs" dxfId="60" priority="62" operator="between">
      <formula>2</formula>
      <formula>4</formula>
    </cfRule>
  </conditionalFormatting>
  <conditionalFormatting sqref="V4:V15">
    <cfRule type="cellIs" dxfId="59" priority="61" operator="between">
      <formula>2</formula>
      <formula>4</formula>
    </cfRule>
  </conditionalFormatting>
  <conditionalFormatting sqref="V17:V28">
    <cfRule type="cellIs" dxfId="58" priority="60" operator="between">
      <formula>2</formula>
      <formula>4</formula>
    </cfRule>
  </conditionalFormatting>
  <conditionalFormatting sqref="W4:W15">
    <cfRule type="cellIs" dxfId="57" priority="59" operator="between">
      <formula>2</formula>
      <formula>4</formula>
    </cfRule>
  </conditionalFormatting>
  <conditionalFormatting sqref="X17:X28">
    <cfRule type="cellIs" dxfId="56" priority="58" operator="between">
      <formula>2</formula>
      <formula>4</formula>
    </cfRule>
  </conditionalFormatting>
  <conditionalFormatting sqref="X4:X15">
    <cfRule type="cellIs" dxfId="55" priority="57" operator="between">
      <formula>2</formula>
      <formula>4</formula>
    </cfRule>
  </conditionalFormatting>
  <conditionalFormatting sqref="Y17:Y28">
    <cfRule type="cellIs" dxfId="54" priority="56" operator="between">
      <formula>2</formula>
      <formula>4</formula>
    </cfRule>
  </conditionalFormatting>
  <conditionalFormatting sqref="Y4:Y15">
    <cfRule type="cellIs" dxfId="53" priority="55" operator="between">
      <formula>2</formula>
      <formula>4</formula>
    </cfRule>
  </conditionalFormatting>
  <conditionalFormatting sqref="Z17:Z28">
    <cfRule type="cellIs" dxfId="52" priority="54" operator="between">
      <formula>2</formula>
      <formula>4</formula>
    </cfRule>
  </conditionalFormatting>
  <conditionalFormatting sqref="Z4:Z15">
    <cfRule type="cellIs" dxfId="51" priority="53" operator="between">
      <formula>2</formula>
      <formula>4</formula>
    </cfRule>
  </conditionalFormatting>
  <conditionalFormatting sqref="AA17:AA28">
    <cfRule type="cellIs" dxfId="50" priority="52" operator="between">
      <formula>2</formula>
      <formula>4</formula>
    </cfRule>
  </conditionalFormatting>
  <conditionalFormatting sqref="AA4:AA15">
    <cfRule type="cellIs" dxfId="49" priority="51" operator="between">
      <formula>2</formula>
      <formula>4</formula>
    </cfRule>
  </conditionalFormatting>
  <conditionalFormatting sqref="AB17:AB28">
    <cfRule type="cellIs" dxfId="48" priority="50" operator="between">
      <formula>2</formula>
      <formula>4</formula>
    </cfRule>
  </conditionalFormatting>
  <conditionalFormatting sqref="AB4:AB15">
    <cfRule type="cellIs" dxfId="47" priority="49" operator="between">
      <formula>2</formula>
      <formula>4</formula>
    </cfRule>
  </conditionalFormatting>
  <conditionalFormatting sqref="AC4:AC15">
    <cfRule type="cellIs" dxfId="46" priority="48" operator="between">
      <formula>2</formula>
      <formula>4</formula>
    </cfRule>
  </conditionalFormatting>
  <conditionalFormatting sqref="AD4:AD15">
    <cfRule type="cellIs" dxfId="45" priority="47" operator="between">
      <formula>2</formula>
      <formula>4</formula>
    </cfRule>
  </conditionalFormatting>
  <conditionalFormatting sqref="AE4:AE15">
    <cfRule type="cellIs" dxfId="44" priority="46" operator="between">
      <formula>2</formula>
      <formula>4</formula>
    </cfRule>
  </conditionalFormatting>
  <conditionalFormatting sqref="AF4:AF15">
    <cfRule type="cellIs" dxfId="43" priority="45" operator="between">
      <formula>2</formula>
      <formula>4</formula>
    </cfRule>
  </conditionalFormatting>
  <conditionalFormatting sqref="AG17:AG28">
    <cfRule type="cellIs" dxfId="42" priority="44" operator="between">
      <formula>2</formula>
      <formula>4</formula>
    </cfRule>
  </conditionalFormatting>
  <conditionalFormatting sqref="AG4:AG15">
    <cfRule type="cellIs" dxfId="41" priority="43" operator="between">
      <formula>2</formula>
      <formula>4</formula>
    </cfRule>
  </conditionalFormatting>
  <conditionalFormatting sqref="AH17:AH28">
    <cfRule type="cellIs" dxfId="40" priority="42" operator="between">
      <formula>2</formula>
      <formula>4</formula>
    </cfRule>
  </conditionalFormatting>
  <conditionalFormatting sqref="AH4:AH15">
    <cfRule type="cellIs" dxfId="39" priority="41" operator="between">
      <formula>2</formula>
      <formula>4</formula>
    </cfRule>
  </conditionalFormatting>
  <conditionalFormatting sqref="AI4:AI15">
    <cfRule type="cellIs" dxfId="38" priority="40" operator="between">
      <formula>2</formula>
      <formula>4</formula>
    </cfRule>
  </conditionalFormatting>
  <conditionalFormatting sqref="AJ4:AJ15">
    <cfRule type="cellIs" dxfId="37" priority="39" operator="between">
      <formula>2</formula>
      <formula>4</formula>
    </cfRule>
  </conditionalFormatting>
  <conditionalFormatting sqref="AK4:AK15">
    <cfRule type="cellIs" dxfId="36" priority="38" operator="between">
      <formula>2</formula>
      <formula>4</formula>
    </cfRule>
  </conditionalFormatting>
  <conditionalFormatting sqref="AL4:AL15">
    <cfRule type="cellIs" dxfId="35" priority="37" operator="between">
      <formula>2</formula>
      <formula>4</formula>
    </cfRule>
  </conditionalFormatting>
  <conditionalFormatting sqref="AM17:AM28">
    <cfRule type="cellIs" dxfId="34" priority="36" operator="between">
      <formula>2</formula>
      <formula>4</formula>
    </cfRule>
  </conditionalFormatting>
  <conditionalFormatting sqref="AM4:AM15">
    <cfRule type="cellIs" dxfId="33" priority="35" operator="between">
      <formula>2</formula>
      <formula>4</formula>
    </cfRule>
  </conditionalFormatting>
  <conditionalFormatting sqref="AN17:AN28">
    <cfRule type="cellIs" dxfId="32" priority="34" operator="between">
      <formula>2</formula>
      <formula>4</formula>
    </cfRule>
  </conditionalFormatting>
  <conditionalFormatting sqref="AN4:AN15">
    <cfRule type="cellIs" dxfId="31" priority="33" operator="between">
      <formula>2</formula>
      <formula>4</formula>
    </cfRule>
  </conditionalFormatting>
  <conditionalFormatting sqref="AO17:AR28">
    <cfRule type="cellIs" dxfId="30" priority="32" operator="between">
      <formula>2</formula>
      <formula>4</formula>
    </cfRule>
  </conditionalFormatting>
  <conditionalFormatting sqref="AO4:AR15">
    <cfRule type="cellIs" dxfId="29" priority="31" operator="between">
      <formula>2</formula>
      <formula>4</formula>
    </cfRule>
  </conditionalFormatting>
  <conditionalFormatting sqref="AS4:AS15">
    <cfRule type="cellIs" dxfId="28" priority="30" operator="between">
      <formula>2</formula>
      <formula>4</formula>
    </cfRule>
  </conditionalFormatting>
  <conditionalFormatting sqref="AT4:AT15">
    <cfRule type="cellIs" dxfId="27" priority="29" operator="between">
      <formula>2</formula>
      <formula>4</formula>
    </cfRule>
  </conditionalFormatting>
  <conditionalFormatting sqref="AV4:AV15">
    <cfRule type="cellIs" dxfId="26" priority="28" operator="between">
      <formula>2</formula>
      <formula>4</formula>
    </cfRule>
  </conditionalFormatting>
  <conditionalFormatting sqref="AW4:AW15">
    <cfRule type="cellIs" dxfId="25" priority="27" operator="between">
      <formula>2</formula>
      <formula>4</formula>
    </cfRule>
  </conditionalFormatting>
  <conditionalFormatting sqref="AX4:AX15">
    <cfRule type="cellIs" dxfId="24" priority="26" operator="between">
      <formula>2</formula>
      <formula>4</formula>
    </cfRule>
  </conditionalFormatting>
  <conditionalFormatting sqref="AY4:AY15">
    <cfRule type="cellIs" dxfId="23" priority="25" operator="between">
      <formula>2</formula>
      <formula>4</formula>
    </cfRule>
  </conditionalFormatting>
  <conditionalFormatting sqref="AZ4:AZ15">
    <cfRule type="cellIs" dxfId="22" priority="24" operator="between">
      <formula>2</formula>
      <formula>4</formula>
    </cfRule>
  </conditionalFormatting>
  <conditionalFormatting sqref="BA17:BA28">
    <cfRule type="cellIs" dxfId="21" priority="23" operator="between">
      <formula>2</formula>
      <formula>4</formula>
    </cfRule>
  </conditionalFormatting>
  <conditionalFormatting sqref="BA4:BA15">
    <cfRule type="cellIs" dxfId="20" priority="22" operator="between">
      <formula>2</formula>
      <formula>4</formula>
    </cfRule>
  </conditionalFormatting>
  <conditionalFormatting sqref="BB17:BB28">
    <cfRule type="cellIs" dxfId="19" priority="21" operator="between">
      <formula>2</formula>
      <formula>4</formula>
    </cfRule>
  </conditionalFormatting>
  <conditionalFormatting sqref="BB4:BB15">
    <cfRule type="cellIs" dxfId="18" priority="20" operator="between">
      <formula>2</formula>
      <formula>4</formula>
    </cfRule>
  </conditionalFormatting>
  <conditionalFormatting sqref="O4:O15">
    <cfRule type="cellIs" dxfId="17" priority="19" operator="between">
      <formula>2</formula>
      <formula>4</formula>
    </cfRule>
  </conditionalFormatting>
  <conditionalFormatting sqref="O17:O28">
    <cfRule type="cellIs" dxfId="16" priority="18" operator="between">
      <formula>2</formula>
      <formula>4</formula>
    </cfRule>
  </conditionalFormatting>
  <conditionalFormatting sqref="O30:O41">
    <cfRule type="cellIs" dxfId="15" priority="17" operator="between">
      <formula>2</formula>
      <formula>4</formula>
    </cfRule>
  </conditionalFormatting>
  <conditionalFormatting sqref="Q4:Q8">
    <cfRule type="cellIs" dxfId="14" priority="16" operator="between">
      <formula>2</formula>
      <formula>4</formula>
    </cfRule>
  </conditionalFormatting>
  <conditionalFormatting sqref="P9:P15">
    <cfRule type="cellIs" dxfId="13" priority="15" operator="between">
      <formula>2</formula>
      <formula>4</formula>
    </cfRule>
  </conditionalFormatting>
  <conditionalFormatting sqref="P17:P28">
    <cfRule type="cellIs" dxfId="12" priority="14" operator="between">
      <formula>2</formula>
      <formula>4</formula>
    </cfRule>
  </conditionalFormatting>
  <conditionalFormatting sqref="P30:P41">
    <cfRule type="cellIs" dxfId="11" priority="13" operator="between">
      <formula>2</formula>
      <formula>4</formula>
    </cfRule>
  </conditionalFormatting>
  <conditionalFormatting sqref="P4:P8">
    <cfRule type="cellIs" dxfId="10" priority="12" operator="between">
      <formula>2</formula>
      <formula>4</formula>
    </cfRule>
  </conditionalFormatting>
  <conditionalFormatting sqref="T17">
    <cfRule type="cellIs" dxfId="9" priority="11" operator="between">
      <formula>2</formula>
      <formula>4</formula>
    </cfRule>
  </conditionalFormatting>
  <conditionalFormatting sqref="T4">
    <cfRule type="cellIs" dxfId="8" priority="10" operator="between">
      <formula>2</formula>
      <formula>4</formula>
    </cfRule>
  </conditionalFormatting>
  <conditionalFormatting sqref="T18">
    <cfRule type="cellIs" dxfId="7" priority="9" operator="between">
      <formula>2</formula>
      <formula>4</formula>
    </cfRule>
  </conditionalFormatting>
  <conditionalFormatting sqref="T5">
    <cfRule type="cellIs" dxfId="6" priority="8" operator="between">
      <formula>2</formula>
      <formula>4</formula>
    </cfRule>
  </conditionalFormatting>
  <conditionalFormatting sqref="T21">
    <cfRule type="cellIs" dxfId="5" priority="7" operator="between">
      <formula>2</formula>
      <formula>4</formula>
    </cfRule>
  </conditionalFormatting>
  <conditionalFormatting sqref="T24">
    <cfRule type="cellIs" dxfId="4" priority="6" operator="between">
      <formula>2</formula>
      <formula>4</formula>
    </cfRule>
  </conditionalFormatting>
  <conditionalFormatting sqref="T25">
    <cfRule type="cellIs" dxfId="3" priority="5" operator="between">
      <formula>2</formula>
      <formula>4</formula>
    </cfRule>
  </conditionalFormatting>
  <conditionalFormatting sqref="T12">
    <cfRule type="cellIs" dxfId="2" priority="4" operator="between">
      <formula>2</formula>
      <formula>4</formula>
    </cfRule>
  </conditionalFormatting>
  <conditionalFormatting sqref="U19">
    <cfRule type="cellIs" dxfId="1" priority="3" operator="between">
      <formula>2</formula>
      <formula>4</formula>
    </cfRule>
  </conditionalFormatting>
  <conditionalFormatting sqref="U21">
    <cfRule type="cellIs" dxfId="0" priority="2" operator="between">
      <formula>2</formula>
      <formula>4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伊東正光</cp:lastModifiedBy>
  <dcterms:created xsi:type="dcterms:W3CDTF">2015-07-17T09:55:17Z</dcterms:created>
  <dcterms:modified xsi:type="dcterms:W3CDTF">2020-05-23T08:12:37Z</dcterms:modified>
</cp:coreProperties>
</file>