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5.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8.xml" ContentType="application/vnd.openxmlformats-officedocument.drawing+xml"/>
  <Override PartName="/xl/ctrlProps/ctrlProp23.xml" ContentType="application/vnd.ms-excel.controlproperties+xml"/>
  <Override PartName="/xl/drawings/drawing9.xml" ContentType="application/vnd.openxmlformats-officedocument.drawing+xml"/>
  <Override PartName="/xl/ctrlProps/ctrlProp24.xml" ContentType="application/vnd.ms-excel.controlproperties+xml"/>
  <Override PartName="/xl/drawings/drawing10.xml" ContentType="application/vnd.openxmlformats-officedocument.drawing+xml"/>
  <Override PartName="/xl/ctrlProps/ctrlProp25.xml" ContentType="application/vnd.ms-excel.controlproperties+xml"/>
  <Override PartName="/xl/drawings/drawing11.xml" ContentType="application/vnd.openxmlformats-officedocument.drawing+xml"/>
  <Override PartName="/xl/ctrlProps/ctrlProp26.xml" ContentType="application/vnd.ms-excel.controlproperties+xml"/>
  <Override PartName="/xl/drawings/drawing1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PC40650\Desktop\"/>
    </mc:Choice>
  </mc:AlternateContent>
  <bookViews>
    <workbookView xWindow="-120" yWindow="-120" windowWidth="15480" windowHeight="7890" tabRatio="835"/>
  </bookViews>
  <sheets>
    <sheet name="説明" sheetId="56" r:id="rId1"/>
    <sheet name="S4" sheetId="1" r:id="rId2"/>
    <sheet name="巻芯リード除外リスト" sheetId="48" state="hidden" r:id="rId3"/>
    <sheet name="条件マスタ" sheetId="43" state="hidden" r:id="rId4"/>
    <sheet name="ｽﾘｯﾄ作業日誌" sheetId="3" r:id="rId5"/>
    <sheet name="S4 (2)" sheetId="50" r:id="rId6"/>
    <sheet name="ｽﾘｯﾄ作業日誌 (2)" sheetId="52" r:id="rId7"/>
    <sheet name="S4 (3)" sheetId="51" state="hidden" r:id="rId8"/>
    <sheet name="ｽﾘｯﾄ作業日誌 (3)" sheetId="53" state="hidden" r:id="rId9"/>
    <sheet name="勤務" sheetId="49" r:id="rId10"/>
    <sheet name="除外リスト" sheetId="40" state="hidden" r:id="rId11"/>
    <sheet name="変換マスタ" sheetId="25" state="hidden" r:id="rId12"/>
    <sheet name="巻足しマスタ（１本巻）" sheetId="29" state="hidden" r:id="rId13"/>
    <sheet name="巻足しマスタ（２本巻）" sheetId="30" state="hidden" r:id="rId14"/>
    <sheet name="巻足しマスタ（３本巻）" sheetId="31" state="hidden" r:id="rId15"/>
    <sheet name="巻足しマスタ（４本巻）" sheetId="18" state="hidden" r:id="rId16"/>
    <sheet name="時間計算マスタ" sheetId="42" state="hidden" r:id="rId17"/>
    <sheet name="巻き硬度" sheetId="13" state="hidden" r:id="rId18"/>
    <sheet name="不具合書" sheetId="10" state="hidden" r:id="rId19"/>
    <sheet name="ﾒﾝﾃﾅﾝｽ履歴" sheetId="2" state="hidden" r:id="rId20"/>
    <sheet name="外観チェック " sheetId="5" state="hidden" r:id="rId21"/>
    <sheet name="外観チェック (2本)" sheetId="6" state="hidden" r:id="rId22"/>
    <sheet name="外観チェック(3本)" sheetId="7" state="hidden" r:id="rId23"/>
    <sheet name="外観チェック(4本)" sheetId="14" state="hidden" r:id="rId24"/>
    <sheet name="使用コア一覧" sheetId="9" state="hidden" r:id="rId25"/>
    <sheet name="㊙" sheetId="44" state="hidden" r:id="rId26"/>
    <sheet name="ﾘｰﾄﾞ残4.8" sheetId="11" state="hidden" r:id="rId27"/>
    <sheet name="4月分ﾘｰﾄﾞ" sheetId="12" state="hidden" r:id="rId28"/>
    <sheet name="ﾘｰﾄﾞ計算" sheetId="46" state="hidden" r:id="rId29"/>
  </sheets>
  <functionGroups builtInGroupCount="18"/>
  <definedNames>
    <definedName name="_xlnm._FilterDatabase" localSheetId="1" hidden="1">'S4'!$A$25:$AP$463</definedName>
    <definedName name="_xlnm._FilterDatabase" localSheetId="5" hidden="1">'S4 (2)'!$A$25:$AP$463</definedName>
    <definedName name="_xlnm._FilterDatabase" localSheetId="7" hidden="1">'S4 (3)'!$A$25:$AP$454</definedName>
    <definedName name="_xlnm.Print_Area" localSheetId="27">'4月分ﾘｰﾄﾞ'!$B$2:$P$31</definedName>
    <definedName name="_xlnm.Print_Area" localSheetId="1">'S4'!#REF!</definedName>
    <definedName name="_xlnm.Print_Area" localSheetId="5">'S4 (2)'!#REF!</definedName>
    <definedName name="_xlnm.Print_Area" localSheetId="7">'S4 (3)'!#REF!</definedName>
    <definedName name="_xlnm.Print_Area" localSheetId="4">ｽﾘｯﾄ作業日誌!$A$1:$AN$93</definedName>
    <definedName name="_xlnm.Print_Area" localSheetId="6">'ｽﾘｯﾄ作業日誌 (2)'!$A$1:$AN$93</definedName>
    <definedName name="_xlnm.Print_Area" localSheetId="8">'ｽﾘｯﾄ作業日誌 (3)'!$A$1:$AN$93</definedName>
    <definedName name="_xlnm.Print_Area" localSheetId="28">ﾘｰﾄﾞ計算!$B$4:$K$23</definedName>
    <definedName name="_xlnm.Print_Area" localSheetId="26">ﾘｰﾄﾞ残4.8!$C$1:$O$19</definedName>
    <definedName name="_xlnm.Print_Area" localSheetId="20">'外観チェック '!$A$1:$I$61</definedName>
    <definedName name="_xlnm.Print_Area" localSheetId="21">'外観チェック (2本)'!$A$1:$I$61</definedName>
    <definedName name="_xlnm.Print_Area" localSheetId="22">'外観チェック(3本)'!$A$1:$I$61</definedName>
    <definedName name="_xlnm.Print_Area" localSheetId="23">'外観チェック(4本)'!$A$1:$I$61</definedName>
    <definedName name="_xlnm.Print_Area" localSheetId="18">不具合書!$A$1:$K$54</definedName>
  </definedNames>
  <calcPr calcId="152511"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R454" i="51" l="1"/>
  <c r="AQ454" i="51"/>
  <c r="AR453" i="51"/>
  <c r="AQ453" i="51"/>
  <c r="AR452" i="51"/>
  <c r="AQ452" i="51"/>
  <c r="AR451" i="51"/>
  <c r="AQ451" i="51"/>
  <c r="AR450" i="51"/>
  <c r="AQ450" i="51"/>
  <c r="AR449" i="51"/>
  <c r="AQ449" i="51"/>
  <c r="AR448" i="51"/>
  <c r="AQ448" i="51"/>
  <c r="AR447" i="51"/>
  <c r="AQ447" i="51"/>
  <c r="AR446" i="51"/>
  <c r="AQ446" i="51"/>
  <c r="AR445" i="51"/>
  <c r="AQ445" i="51"/>
  <c r="AR444" i="51"/>
  <c r="AQ444" i="51"/>
  <c r="AR443" i="51"/>
  <c r="AQ443" i="51"/>
  <c r="AR442" i="51"/>
  <c r="AQ442" i="51"/>
  <c r="AR441" i="51"/>
  <c r="AQ441" i="51"/>
  <c r="AR440" i="51"/>
  <c r="AQ440" i="51"/>
  <c r="AR439" i="51"/>
  <c r="AQ439" i="51"/>
  <c r="AR438" i="51"/>
  <c r="AQ438" i="51"/>
  <c r="AR437" i="51"/>
  <c r="AQ437" i="51"/>
  <c r="AR436" i="51"/>
  <c r="AQ436" i="51"/>
  <c r="AR435" i="51"/>
  <c r="AQ435" i="51"/>
  <c r="AR434" i="51"/>
  <c r="AQ434" i="51"/>
  <c r="AR433" i="51"/>
  <c r="AQ433" i="51"/>
  <c r="AR432" i="51"/>
  <c r="AQ432" i="51"/>
  <c r="AR431" i="51"/>
  <c r="AQ431" i="51"/>
  <c r="AR430" i="51"/>
  <c r="AQ430" i="51"/>
  <c r="AR429" i="51"/>
  <c r="AQ429" i="51"/>
  <c r="AR428" i="51"/>
  <c r="AQ428" i="51"/>
  <c r="AR427" i="51"/>
  <c r="AQ427" i="51"/>
  <c r="AR426" i="51"/>
  <c r="AQ426" i="51"/>
  <c r="AR425" i="51"/>
  <c r="AQ425" i="51"/>
  <c r="AR424" i="51"/>
  <c r="AQ424" i="51"/>
  <c r="AR423" i="51"/>
  <c r="AQ423" i="51"/>
  <c r="AR422" i="51"/>
  <c r="AQ422" i="51"/>
  <c r="AR421" i="51"/>
  <c r="AQ421" i="51"/>
  <c r="AR420" i="51"/>
  <c r="AQ420" i="51"/>
  <c r="AR419" i="51"/>
  <c r="AQ419" i="51"/>
  <c r="AR418" i="51"/>
  <c r="AQ418" i="51"/>
  <c r="AR417" i="51"/>
  <c r="AQ417" i="51"/>
  <c r="AR416" i="51"/>
  <c r="AQ416" i="51"/>
  <c r="AR415" i="51"/>
  <c r="AQ415" i="51"/>
  <c r="AR414" i="51"/>
  <c r="AQ414" i="51"/>
  <c r="AR413" i="51"/>
  <c r="AQ413" i="51"/>
  <c r="AR412" i="51"/>
  <c r="AQ412" i="51"/>
  <c r="AR411" i="51"/>
  <c r="AQ411" i="51"/>
  <c r="AR410" i="51"/>
  <c r="AQ410" i="51"/>
  <c r="AR409" i="51"/>
  <c r="AQ409" i="51"/>
  <c r="AR408" i="51"/>
  <c r="AQ408" i="51"/>
  <c r="AR407" i="51"/>
  <c r="AQ407" i="51"/>
  <c r="AR406" i="51"/>
  <c r="AQ406" i="51"/>
  <c r="AR405" i="51"/>
  <c r="AQ405" i="51"/>
  <c r="AR404" i="51"/>
  <c r="AQ404" i="51"/>
  <c r="AR403" i="51"/>
  <c r="AQ403" i="51"/>
  <c r="AR402" i="51"/>
  <c r="AQ402" i="51"/>
  <c r="AR401" i="51"/>
  <c r="AQ401" i="51"/>
  <c r="AR400" i="51"/>
  <c r="AQ400" i="51"/>
  <c r="AR399" i="51"/>
  <c r="AQ399" i="51"/>
  <c r="AR398" i="51"/>
  <c r="AQ398" i="51"/>
  <c r="AR397" i="51"/>
  <c r="AQ397" i="51"/>
  <c r="AR396" i="51"/>
  <c r="AQ396" i="51"/>
  <c r="AR395" i="51"/>
  <c r="AQ395" i="51"/>
  <c r="AR394" i="51"/>
  <c r="AQ394" i="51"/>
  <c r="AR393" i="51"/>
  <c r="AQ393" i="51"/>
  <c r="AR392" i="51"/>
  <c r="AQ392" i="51"/>
  <c r="AR391" i="51"/>
  <c r="AQ391" i="51"/>
  <c r="AR390" i="51"/>
  <c r="AQ390" i="51"/>
  <c r="AR389" i="51"/>
  <c r="AQ389" i="51"/>
  <c r="AR388" i="51"/>
  <c r="AQ388" i="51"/>
  <c r="AR387" i="51"/>
  <c r="AQ387" i="51"/>
  <c r="AR386" i="51"/>
  <c r="AQ386" i="51"/>
  <c r="AR385" i="51"/>
  <c r="AQ385" i="51"/>
  <c r="AR384" i="51"/>
  <c r="AQ384" i="51"/>
  <c r="AR383" i="51"/>
  <c r="AQ383" i="51"/>
  <c r="AR382" i="51"/>
  <c r="AQ382" i="51"/>
  <c r="AR381" i="51"/>
  <c r="AQ381" i="51"/>
  <c r="AR380" i="51"/>
  <c r="AQ380" i="51"/>
  <c r="AR379" i="51"/>
  <c r="AQ379" i="51"/>
  <c r="AR378" i="51"/>
  <c r="AQ378" i="51"/>
  <c r="AR377" i="51"/>
  <c r="AQ377" i="51"/>
  <c r="AR376" i="51"/>
  <c r="AQ376" i="51"/>
  <c r="AR375" i="51"/>
  <c r="AQ375" i="51"/>
  <c r="AR374" i="51"/>
  <c r="AQ374" i="51"/>
  <c r="AR373" i="51"/>
  <c r="AQ373" i="51"/>
  <c r="AR372" i="51"/>
  <c r="AQ372" i="51"/>
  <c r="AR371" i="51"/>
  <c r="AQ371" i="51"/>
  <c r="AR370" i="51"/>
  <c r="AQ370" i="51"/>
  <c r="AR369" i="51"/>
  <c r="AQ369" i="51"/>
  <c r="AR368" i="51"/>
  <c r="AQ368" i="51"/>
  <c r="AR367" i="51"/>
  <c r="AQ367" i="51"/>
  <c r="AR366" i="51"/>
  <c r="AQ366" i="51"/>
  <c r="AR365" i="51"/>
  <c r="AQ365" i="51"/>
  <c r="AR364" i="51"/>
  <c r="AQ364" i="51"/>
  <c r="AR363" i="51"/>
  <c r="AQ363" i="51"/>
  <c r="AR362" i="51"/>
  <c r="AQ362" i="51"/>
  <c r="AR361" i="51"/>
  <c r="AQ361" i="51"/>
  <c r="AR360" i="51"/>
  <c r="AQ360" i="51"/>
  <c r="AR359" i="51"/>
  <c r="AQ359" i="51"/>
  <c r="AR358" i="51"/>
  <c r="AQ358" i="51"/>
  <c r="AR357" i="51"/>
  <c r="AQ357" i="51"/>
  <c r="AR356" i="51"/>
  <c r="AQ356" i="51"/>
  <c r="AR355" i="51"/>
  <c r="AQ355" i="51"/>
  <c r="AR354" i="51"/>
  <c r="AQ354" i="51"/>
  <c r="AR353" i="51"/>
  <c r="AQ353" i="51"/>
  <c r="AR352" i="51"/>
  <c r="AQ352" i="51"/>
  <c r="AR351" i="51"/>
  <c r="AQ351" i="51"/>
  <c r="AR350" i="51"/>
  <c r="AQ350" i="51"/>
  <c r="AR349" i="51"/>
  <c r="AQ349" i="51"/>
  <c r="AR348" i="51"/>
  <c r="AQ348" i="51"/>
  <c r="AR347" i="51"/>
  <c r="AQ347" i="51"/>
  <c r="AR346" i="51"/>
  <c r="AQ346" i="51"/>
  <c r="AR345" i="51"/>
  <c r="AQ345" i="51"/>
  <c r="AR344" i="51"/>
  <c r="AQ344" i="51"/>
  <c r="AR343" i="51"/>
  <c r="AQ343" i="51"/>
  <c r="AR342" i="51"/>
  <c r="AQ342" i="51"/>
  <c r="AR341" i="51"/>
  <c r="AQ341" i="51"/>
  <c r="AR340" i="51"/>
  <c r="AQ340" i="51"/>
  <c r="AR339" i="51"/>
  <c r="AQ339" i="51"/>
  <c r="AR338" i="51"/>
  <c r="AQ338" i="51"/>
  <c r="AR337" i="51"/>
  <c r="AQ337" i="51"/>
  <c r="AR336" i="51"/>
  <c r="AQ336" i="51"/>
  <c r="AR335" i="51"/>
  <c r="AQ335" i="51"/>
  <c r="AR334" i="51"/>
  <c r="AQ334" i="51"/>
  <c r="AR333" i="51"/>
  <c r="AQ333" i="51"/>
  <c r="AR332" i="51"/>
  <c r="AQ332" i="51"/>
  <c r="AR331" i="51"/>
  <c r="AQ331" i="51"/>
  <c r="AR330" i="51"/>
  <c r="AQ330" i="51"/>
  <c r="AR329" i="51"/>
  <c r="AQ329" i="51"/>
  <c r="AR328" i="51"/>
  <c r="AQ328" i="51"/>
  <c r="AR327" i="51"/>
  <c r="AQ327" i="51"/>
  <c r="AR326" i="51"/>
  <c r="AQ326" i="51"/>
  <c r="AR325" i="51"/>
  <c r="AQ325" i="51"/>
  <c r="AR324" i="51"/>
  <c r="AQ324" i="51"/>
  <c r="AR323" i="51"/>
  <c r="AQ323" i="51"/>
  <c r="AR322" i="51"/>
  <c r="AQ322" i="51"/>
  <c r="AR321" i="51"/>
  <c r="AQ321" i="51"/>
  <c r="AR320" i="51"/>
  <c r="AQ320" i="51"/>
  <c r="AR319" i="51"/>
  <c r="AQ319" i="51"/>
  <c r="AR318" i="51"/>
  <c r="AQ318" i="51"/>
  <c r="AR317" i="51"/>
  <c r="AQ317" i="51"/>
  <c r="AR316" i="51"/>
  <c r="AQ316" i="51"/>
  <c r="AR315" i="51"/>
  <c r="AQ315" i="51"/>
  <c r="AR314" i="51"/>
  <c r="AQ314" i="51"/>
  <c r="AR313" i="51"/>
  <c r="AQ313" i="51"/>
  <c r="AR312" i="51"/>
  <c r="AQ312" i="51"/>
  <c r="AR311" i="51"/>
  <c r="AQ311" i="51"/>
  <c r="AR310" i="51"/>
  <c r="AQ310" i="51"/>
  <c r="AR309" i="51"/>
  <c r="AQ309" i="51"/>
  <c r="AR308" i="51"/>
  <c r="AQ308" i="51"/>
  <c r="AR307" i="51"/>
  <c r="AQ307" i="51"/>
  <c r="AR306" i="51"/>
  <c r="AQ306" i="51"/>
  <c r="AR305" i="51"/>
  <c r="AQ305" i="51"/>
  <c r="AR304" i="51"/>
  <c r="AQ304" i="51"/>
  <c r="AR303" i="51"/>
  <c r="AQ303" i="51"/>
  <c r="AR302" i="51"/>
  <c r="AQ302" i="51"/>
  <c r="AR301" i="51"/>
  <c r="AQ301" i="51"/>
  <c r="AR300" i="51"/>
  <c r="AQ300" i="51"/>
  <c r="AR299" i="51"/>
  <c r="AQ299" i="51"/>
  <c r="AR298" i="51"/>
  <c r="AQ298" i="51"/>
  <c r="AR297" i="51"/>
  <c r="AQ297" i="51"/>
  <c r="AR296" i="51"/>
  <c r="AQ296" i="51"/>
  <c r="AR295" i="51"/>
  <c r="AQ295" i="51"/>
  <c r="AR294" i="51"/>
  <c r="AQ294" i="51"/>
  <c r="AR293" i="51"/>
  <c r="AQ293" i="51"/>
  <c r="AR292" i="51"/>
  <c r="AQ292" i="51"/>
  <c r="AR291" i="51"/>
  <c r="AQ291" i="51"/>
  <c r="AR290" i="51"/>
  <c r="AQ290" i="51"/>
  <c r="AR289" i="51"/>
  <c r="AQ289" i="51"/>
  <c r="AR288" i="51"/>
  <c r="AQ288" i="51"/>
  <c r="AR287" i="51"/>
  <c r="AQ287" i="51"/>
  <c r="AR286" i="51"/>
  <c r="AQ286" i="51"/>
  <c r="AR285" i="51"/>
  <c r="AQ285" i="51"/>
  <c r="AR276" i="51"/>
  <c r="AQ276" i="51"/>
  <c r="AR275" i="51"/>
  <c r="AQ275" i="51"/>
  <c r="AR274" i="51"/>
  <c r="AQ274" i="51"/>
  <c r="AR273" i="51"/>
  <c r="AQ273" i="51"/>
  <c r="AR272" i="51"/>
  <c r="AQ272" i="51"/>
  <c r="AR271" i="51"/>
  <c r="AQ271" i="51"/>
  <c r="AR270" i="51"/>
  <c r="AQ270" i="51"/>
  <c r="AR269" i="51"/>
  <c r="AQ269" i="51"/>
  <c r="AR268" i="51"/>
  <c r="AR267" i="51"/>
  <c r="AQ267" i="51"/>
  <c r="AR266" i="51"/>
  <c r="AQ266" i="51"/>
  <c r="AR265" i="51"/>
  <c r="AQ265" i="51"/>
  <c r="AR264" i="51"/>
  <c r="AQ264" i="51"/>
  <c r="AR263" i="51"/>
  <c r="AQ263" i="51"/>
  <c r="AR262" i="51"/>
  <c r="AQ262" i="51"/>
  <c r="AR261" i="51"/>
  <c r="AQ261" i="51"/>
  <c r="AR260" i="51"/>
  <c r="AQ260" i="51"/>
  <c r="AR259" i="51"/>
  <c r="AQ259" i="51"/>
  <c r="AR258" i="51"/>
  <c r="AQ258" i="51"/>
  <c r="AR257" i="51"/>
  <c r="AQ257" i="51"/>
  <c r="AR256" i="51"/>
  <c r="AQ256" i="51"/>
  <c r="AR255" i="51"/>
  <c r="AQ255" i="51"/>
  <c r="AR254" i="51"/>
  <c r="AQ254" i="51"/>
  <c r="AR253" i="51"/>
  <c r="AQ253" i="51"/>
  <c r="AR252" i="51"/>
  <c r="AQ252" i="51"/>
  <c r="AR251" i="51"/>
  <c r="AQ251" i="51"/>
  <c r="AR250" i="51"/>
  <c r="AQ250" i="51"/>
  <c r="AR249" i="51"/>
  <c r="AQ249" i="51"/>
  <c r="AR248" i="51"/>
  <c r="AQ248" i="51"/>
  <c r="AR247" i="51"/>
  <c r="AQ247" i="51"/>
  <c r="AR246" i="51"/>
  <c r="AQ246" i="51"/>
  <c r="AR245" i="51"/>
  <c r="AQ245" i="51"/>
  <c r="AR244" i="51"/>
  <c r="AQ244" i="51"/>
  <c r="AR243" i="51"/>
  <c r="AQ243" i="51"/>
  <c r="AR242" i="51"/>
  <c r="AQ242" i="51"/>
  <c r="AR241" i="51"/>
  <c r="AQ241" i="51"/>
  <c r="AR240" i="51"/>
  <c r="AQ240" i="51"/>
  <c r="AR239" i="51"/>
  <c r="AR238" i="51"/>
  <c r="AQ238" i="51"/>
  <c r="AR237" i="51"/>
  <c r="AQ237" i="51"/>
  <c r="AR236" i="51"/>
  <c r="AQ236" i="51"/>
  <c r="AR235" i="51"/>
  <c r="AQ235" i="51"/>
  <c r="AR234" i="51"/>
  <c r="AQ234" i="51"/>
  <c r="AR233" i="51"/>
  <c r="AQ233" i="51"/>
  <c r="AR232" i="51"/>
  <c r="AQ232" i="51"/>
  <c r="AR231" i="51"/>
  <c r="AQ231" i="51"/>
  <c r="AR230" i="51"/>
  <c r="AQ230" i="51"/>
  <c r="AR229" i="51"/>
  <c r="AQ229" i="51"/>
  <c r="AR228" i="51"/>
  <c r="AQ228" i="51"/>
  <c r="AR227" i="51"/>
  <c r="AQ227" i="51"/>
  <c r="AR226" i="51"/>
  <c r="AQ226" i="51"/>
  <c r="AR225" i="51"/>
  <c r="AQ225" i="51"/>
  <c r="AR224" i="51"/>
  <c r="AQ224" i="51"/>
  <c r="AR223" i="51"/>
  <c r="AQ223" i="51"/>
  <c r="AR222" i="51"/>
  <c r="AQ222" i="51"/>
  <c r="AR221" i="51"/>
  <c r="AQ221" i="51"/>
  <c r="AR220" i="51"/>
  <c r="AQ220" i="51"/>
  <c r="AR219" i="51"/>
  <c r="AQ219" i="51"/>
  <c r="AR218" i="51"/>
  <c r="AQ218" i="51"/>
  <c r="AR217" i="51"/>
  <c r="AQ217" i="51"/>
  <c r="AR216" i="51"/>
  <c r="AQ216" i="51"/>
  <c r="AR215" i="51"/>
  <c r="AQ215" i="51"/>
  <c r="AR214" i="51"/>
  <c r="AQ214" i="51"/>
  <c r="AR213" i="51"/>
  <c r="AQ213" i="51"/>
  <c r="AR212" i="51"/>
  <c r="AQ212" i="51"/>
  <c r="AR211" i="51"/>
  <c r="AQ211" i="51"/>
  <c r="AR210" i="51"/>
  <c r="AQ210" i="51"/>
  <c r="AR209" i="51"/>
  <c r="AQ209" i="51"/>
  <c r="AR208" i="51"/>
  <c r="AQ208" i="51"/>
  <c r="AR207" i="51"/>
  <c r="AQ207" i="51"/>
  <c r="AR206" i="51"/>
  <c r="AQ206" i="51"/>
  <c r="AR205" i="51"/>
  <c r="AQ205" i="51"/>
  <c r="AR204" i="51"/>
  <c r="AQ204" i="51"/>
  <c r="AR203" i="51"/>
  <c r="AQ203" i="51"/>
  <c r="AR202" i="51"/>
  <c r="AQ202" i="51"/>
  <c r="AR201" i="51"/>
  <c r="AQ201" i="51"/>
  <c r="AR200" i="51"/>
  <c r="AQ200" i="51"/>
  <c r="AR199" i="51"/>
  <c r="AQ199" i="51"/>
  <c r="AR198" i="51"/>
  <c r="AQ198" i="51"/>
  <c r="AR197" i="51"/>
  <c r="AQ197" i="51"/>
  <c r="AR196" i="51"/>
  <c r="AQ196" i="51"/>
  <c r="AR195" i="51"/>
  <c r="AQ195" i="51"/>
  <c r="AR194" i="51"/>
  <c r="AQ194" i="51"/>
  <c r="AR193" i="51"/>
  <c r="AQ193" i="51"/>
  <c r="AR192" i="51"/>
  <c r="AQ192" i="51"/>
  <c r="AR191" i="51"/>
  <c r="AQ191" i="51"/>
  <c r="AR190" i="51"/>
  <c r="AQ190" i="51"/>
  <c r="AR189" i="51"/>
  <c r="AQ189" i="51"/>
  <c r="AR188" i="51"/>
  <c r="AQ188" i="51"/>
  <c r="AR187" i="51"/>
  <c r="AQ187" i="51"/>
  <c r="AR186" i="51"/>
  <c r="AQ186" i="51"/>
  <c r="AR185" i="51"/>
  <c r="AQ185" i="51"/>
  <c r="AR184" i="51"/>
  <c r="AQ184" i="51"/>
  <c r="AR183" i="51"/>
  <c r="AQ183" i="51"/>
  <c r="AR182" i="51"/>
  <c r="AQ182" i="51"/>
  <c r="AR181" i="51"/>
  <c r="AQ181" i="51"/>
  <c r="AR180" i="51"/>
  <c r="AQ180" i="51"/>
  <c r="AR179" i="51"/>
  <c r="AQ179" i="51"/>
  <c r="AR178" i="51"/>
  <c r="AQ178" i="51"/>
  <c r="AR177" i="51"/>
  <c r="AQ177" i="51"/>
  <c r="AR176" i="51"/>
  <c r="AQ176" i="51"/>
  <c r="AR175" i="51"/>
  <c r="AQ175" i="51"/>
  <c r="AR174" i="51"/>
  <c r="AQ174" i="51"/>
  <c r="AR173" i="51"/>
  <c r="AQ173" i="51"/>
  <c r="AR172" i="51"/>
  <c r="AQ172" i="51"/>
  <c r="AR171" i="51"/>
  <c r="AQ171" i="51"/>
  <c r="AR170" i="51"/>
  <c r="AQ170" i="51"/>
  <c r="AR169" i="51"/>
  <c r="AQ169" i="51"/>
  <c r="AR168" i="51"/>
  <c r="AQ168" i="51"/>
  <c r="AR167" i="51"/>
  <c r="AQ167" i="51"/>
  <c r="AR166" i="51"/>
  <c r="AQ166" i="51"/>
  <c r="AR165" i="51"/>
  <c r="AQ165" i="51"/>
  <c r="AR164" i="51"/>
  <c r="AQ164" i="51"/>
  <c r="AR163" i="51"/>
  <c r="AQ163" i="51"/>
  <c r="AR162" i="51"/>
  <c r="AQ162" i="51"/>
  <c r="AR161" i="51"/>
  <c r="AQ161" i="51"/>
  <c r="AR160" i="51"/>
  <c r="AQ160" i="51"/>
  <c r="AR159" i="51"/>
  <c r="AQ159" i="51"/>
  <c r="AR158" i="51"/>
  <c r="AQ158" i="51"/>
  <c r="AR157" i="51"/>
  <c r="AQ157" i="51"/>
  <c r="AR156" i="51"/>
  <c r="AQ156" i="51"/>
  <c r="AR155" i="51"/>
  <c r="AQ155" i="51"/>
  <c r="AR154" i="51"/>
  <c r="AQ154" i="51"/>
  <c r="AR153" i="51"/>
  <c r="AQ153" i="51"/>
  <c r="AR152" i="51"/>
  <c r="AQ152" i="51"/>
  <c r="AR151" i="51"/>
  <c r="AQ151" i="51"/>
  <c r="AR150" i="51"/>
  <c r="AQ150" i="51"/>
  <c r="AR149" i="51"/>
  <c r="AQ149" i="51"/>
  <c r="AR148" i="51"/>
  <c r="AQ148" i="51"/>
  <c r="AR147" i="51"/>
  <c r="AQ147" i="51"/>
  <c r="AR146" i="51"/>
  <c r="AQ146" i="51"/>
  <c r="AR145" i="51"/>
  <c r="AQ145" i="51"/>
  <c r="AR144" i="51"/>
  <c r="AQ144" i="51"/>
  <c r="AR143" i="51"/>
  <c r="AQ143" i="51"/>
  <c r="AR142" i="51"/>
  <c r="AQ142" i="51"/>
  <c r="AR141" i="51"/>
  <c r="AQ141" i="51"/>
  <c r="AR140" i="51"/>
  <c r="AQ140" i="51"/>
  <c r="AR134" i="51"/>
  <c r="AQ134" i="51"/>
  <c r="AR133" i="51"/>
  <c r="AQ133" i="51"/>
  <c r="AR132" i="51"/>
  <c r="AQ132" i="51"/>
  <c r="AR131" i="51"/>
  <c r="AQ131" i="51"/>
  <c r="AR130" i="51"/>
  <c r="AQ130" i="51"/>
  <c r="AR129" i="51"/>
  <c r="AQ129" i="51"/>
  <c r="AR128" i="51"/>
  <c r="AQ128" i="51"/>
  <c r="AR127" i="51"/>
  <c r="AQ127" i="51"/>
  <c r="AR126" i="51"/>
  <c r="AQ126" i="51"/>
  <c r="AR125" i="51"/>
  <c r="AQ125" i="51"/>
  <c r="AR124" i="51"/>
  <c r="AQ124" i="51"/>
  <c r="AR123" i="51"/>
  <c r="AQ123" i="51"/>
  <c r="AR122" i="51"/>
  <c r="AQ122" i="51"/>
  <c r="AR121" i="51"/>
  <c r="AQ121" i="51"/>
  <c r="AR120" i="51"/>
  <c r="AQ120" i="51"/>
  <c r="AR119" i="51"/>
  <c r="AQ119" i="51"/>
  <c r="AR118" i="51"/>
  <c r="AQ118" i="51"/>
  <c r="AR117" i="51"/>
  <c r="AQ117" i="51"/>
  <c r="AR116" i="51"/>
  <c r="AQ116" i="51"/>
  <c r="AR115" i="51"/>
  <c r="AQ115" i="51"/>
  <c r="AR114" i="51"/>
  <c r="AQ114" i="51"/>
  <c r="AR113" i="51"/>
  <c r="AQ113" i="51"/>
  <c r="AR112" i="51"/>
  <c r="AQ112" i="51"/>
  <c r="AR111" i="51"/>
  <c r="AQ111" i="51"/>
  <c r="AR110" i="51"/>
  <c r="AQ110" i="51"/>
  <c r="AR109" i="51"/>
  <c r="AQ109" i="51"/>
  <c r="AR108" i="51"/>
  <c r="AQ108" i="51"/>
  <c r="AR106" i="51"/>
  <c r="AQ106" i="51"/>
  <c r="AR105" i="51"/>
  <c r="AQ105" i="51"/>
  <c r="AR104" i="51"/>
  <c r="AQ104" i="51"/>
  <c r="AR103" i="51"/>
  <c r="AQ103" i="51"/>
  <c r="AR102" i="51"/>
  <c r="AQ102" i="51"/>
  <c r="AR101" i="51"/>
  <c r="AQ101" i="51"/>
  <c r="AR100" i="51"/>
  <c r="AQ100" i="51"/>
  <c r="AR99" i="51"/>
  <c r="AQ99" i="51"/>
  <c r="AR98" i="51"/>
  <c r="AQ98" i="51"/>
  <c r="AR92" i="51"/>
  <c r="AQ92" i="51"/>
  <c r="AR91" i="51"/>
  <c r="AQ91" i="51"/>
  <c r="AR90" i="51"/>
  <c r="AQ90" i="51"/>
  <c r="AR89" i="51"/>
  <c r="AQ89" i="51"/>
  <c r="AR88" i="51"/>
  <c r="AQ88" i="51"/>
  <c r="AR87" i="51"/>
  <c r="AQ87" i="51"/>
  <c r="AR86" i="51"/>
  <c r="AQ86" i="51"/>
  <c r="AR85" i="51"/>
  <c r="AQ85" i="51"/>
  <c r="AR84" i="51"/>
  <c r="AQ84" i="51"/>
  <c r="AR83" i="51"/>
  <c r="AQ83" i="51"/>
  <c r="AR82" i="51"/>
  <c r="AQ82" i="51"/>
  <c r="AR81" i="51"/>
  <c r="AQ81" i="51"/>
  <c r="AR80" i="51"/>
  <c r="AQ80" i="51"/>
  <c r="AR79" i="51"/>
  <c r="AQ79" i="51"/>
  <c r="AR78" i="51"/>
  <c r="AQ78" i="51"/>
  <c r="AR77" i="51"/>
  <c r="AQ77" i="51"/>
  <c r="AR76" i="51"/>
  <c r="AQ76" i="51"/>
  <c r="AR75" i="51"/>
  <c r="AQ75" i="51"/>
  <c r="AR74" i="51"/>
  <c r="AQ74" i="51"/>
  <c r="AR73" i="51"/>
  <c r="AQ73" i="51"/>
  <c r="AR72" i="51"/>
  <c r="AQ72" i="51"/>
  <c r="AR71" i="51"/>
  <c r="AQ71" i="51"/>
  <c r="AR70" i="51"/>
  <c r="AQ70" i="51"/>
  <c r="AR69" i="51"/>
  <c r="AQ69" i="51"/>
  <c r="AR68" i="51"/>
  <c r="AQ68" i="51"/>
  <c r="AR67" i="51"/>
  <c r="AQ67" i="51"/>
  <c r="AR66" i="51"/>
  <c r="AQ66" i="51"/>
  <c r="AR65" i="51"/>
  <c r="AQ65" i="51"/>
  <c r="AR64" i="51"/>
  <c r="AQ64" i="51"/>
  <c r="AR63" i="51"/>
  <c r="AQ63" i="51"/>
  <c r="AR62" i="51"/>
  <c r="AQ62" i="51"/>
  <c r="AR61" i="51"/>
  <c r="AQ61" i="51"/>
  <c r="AR60" i="51"/>
  <c r="AQ60" i="51"/>
  <c r="AR59" i="51"/>
  <c r="AQ59" i="51"/>
  <c r="AR58" i="51"/>
  <c r="AQ58" i="51"/>
  <c r="AR57" i="51"/>
  <c r="AQ57" i="51"/>
  <c r="AR56" i="51"/>
  <c r="AQ56" i="51"/>
  <c r="AR55" i="51"/>
  <c r="AQ55" i="51"/>
  <c r="AR54" i="51"/>
  <c r="AQ54" i="51"/>
  <c r="AR53" i="51"/>
  <c r="AQ53" i="51"/>
  <c r="AR52" i="51"/>
  <c r="AQ52" i="51"/>
  <c r="AR51" i="51"/>
  <c r="AQ51" i="51"/>
  <c r="AR50" i="51"/>
  <c r="AQ50" i="51"/>
  <c r="AR49" i="51"/>
  <c r="AQ49" i="51"/>
  <c r="AR48" i="51"/>
  <c r="AQ48" i="51"/>
  <c r="AR47" i="51"/>
  <c r="AQ47" i="51"/>
  <c r="AR46" i="51"/>
  <c r="AQ46" i="51"/>
  <c r="AR45" i="51"/>
  <c r="AQ45" i="51"/>
  <c r="AR44" i="51"/>
  <c r="AQ44" i="51"/>
  <c r="AR43" i="51"/>
  <c r="AQ43" i="51"/>
  <c r="AR42" i="51"/>
  <c r="AQ42" i="51"/>
  <c r="AR41" i="51"/>
  <c r="AQ41" i="51"/>
  <c r="AR40" i="51"/>
  <c r="AQ40" i="51"/>
  <c r="AR39" i="51"/>
  <c r="AQ39" i="51"/>
  <c r="AR38" i="51"/>
  <c r="AQ38" i="51"/>
  <c r="AR37" i="51"/>
  <c r="AQ37" i="51"/>
  <c r="AR36" i="51"/>
  <c r="AQ36" i="51"/>
  <c r="AR35" i="51"/>
  <c r="AQ35" i="51"/>
  <c r="AR34" i="51"/>
  <c r="AQ34" i="51"/>
  <c r="AR33" i="51"/>
  <c r="AQ33" i="51"/>
  <c r="AR32" i="51"/>
  <c r="AQ32" i="51"/>
  <c r="AR31" i="51"/>
  <c r="AQ31" i="51"/>
  <c r="AR30" i="51"/>
  <c r="AQ30" i="51"/>
  <c r="AR29" i="51"/>
  <c r="AQ29" i="51"/>
  <c r="AR28" i="51"/>
  <c r="AQ28" i="51"/>
  <c r="AR27" i="51"/>
  <c r="AQ27" i="51"/>
  <c r="AR26" i="51"/>
  <c r="AQ26" i="51"/>
  <c r="AR463" i="50"/>
  <c r="AQ463" i="50"/>
  <c r="AR462" i="50"/>
  <c r="AQ462" i="50"/>
  <c r="AR461" i="50"/>
  <c r="AQ461" i="50"/>
  <c r="AR460" i="50"/>
  <c r="AQ460" i="50"/>
  <c r="AR459" i="50"/>
  <c r="AQ459" i="50"/>
  <c r="AR458" i="50"/>
  <c r="AQ458" i="50"/>
  <c r="AR457" i="50"/>
  <c r="AQ457" i="50"/>
  <c r="AR456" i="50"/>
  <c r="AQ456" i="50"/>
  <c r="AR455" i="50"/>
  <c r="AQ455" i="50"/>
  <c r="AR454" i="50"/>
  <c r="AQ454" i="50"/>
  <c r="AR453" i="50"/>
  <c r="AQ453" i="50"/>
  <c r="AR452" i="50"/>
  <c r="AQ452" i="50"/>
  <c r="AR451" i="50"/>
  <c r="AQ451" i="50"/>
  <c r="AR450" i="50"/>
  <c r="AQ450" i="50"/>
  <c r="AR449" i="50"/>
  <c r="AQ449" i="50"/>
  <c r="AR448" i="50"/>
  <c r="AQ448" i="50"/>
  <c r="AR447" i="50"/>
  <c r="AQ447" i="50"/>
  <c r="AR446" i="50"/>
  <c r="AQ446" i="50"/>
  <c r="AR445" i="50"/>
  <c r="AQ445" i="50"/>
  <c r="AR444" i="50"/>
  <c r="AQ444" i="50"/>
  <c r="AR443" i="50"/>
  <c r="AQ443" i="50"/>
  <c r="AR442" i="50"/>
  <c r="AQ442" i="50"/>
  <c r="AR441" i="50"/>
  <c r="AQ441" i="50"/>
  <c r="AR440" i="50"/>
  <c r="AQ440" i="50"/>
  <c r="AR439" i="50"/>
  <c r="AQ439" i="50"/>
  <c r="AR438" i="50"/>
  <c r="AQ438" i="50"/>
  <c r="AR437" i="50"/>
  <c r="AQ437" i="50"/>
  <c r="AR436" i="50"/>
  <c r="AQ436" i="50"/>
  <c r="AR435" i="50"/>
  <c r="AQ435" i="50"/>
  <c r="AR434" i="50"/>
  <c r="AQ434" i="50"/>
  <c r="AR433" i="50"/>
  <c r="AQ433" i="50"/>
  <c r="AR432" i="50"/>
  <c r="AQ432" i="50"/>
  <c r="AR431" i="50"/>
  <c r="AQ431" i="50"/>
  <c r="AR430" i="50"/>
  <c r="AQ430" i="50"/>
  <c r="AR429" i="50"/>
  <c r="AQ429" i="50"/>
  <c r="AR428" i="50"/>
  <c r="AQ428" i="50"/>
  <c r="AR427" i="50"/>
  <c r="AQ427" i="50"/>
  <c r="AR426" i="50"/>
  <c r="AQ426" i="50"/>
  <c r="AR425" i="50"/>
  <c r="AQ425" i="50"/>
  <c r="AR424" i="50"/>
  <c r="AQ424" i="50"/>
  <c r="AR423" i="50"/>
  <c r="AQ423" i="50"/>
  <c r="AR422" i="50"/>
  <c r="AQ422" i="50"/>
  <c r="AR421" i="50"/>
  <c r="AQ421" i="50"/>
  <c r="AR420" i="50"/>
  <c r="AQ420" i="50"/>
  <c r="AR419" i="50"/>
  <c r="AQ419" i="50"/>
  <c r="AR418" i="50"/>
  <c r="AQ418" i="50"/>
  <c r="AR417" i="50"/>
  <c r="AQ417" i="50"/>
  <c r="AR416" i="50"/>
  <c r="AQ416" i="50"/>
  <c r="AR415" i="50"/>
  <c r="AQ415" i="50"/>
  <c r="AR414" i="50"/>
  <c r="AQ414" i="50"/>
  <c r="AR413" i="50"/>
  <c r="AQ413" i="50"/>
  <c r="AR412" i="50"/>
  <c r="AQ412" i="50"/>
  <c r="AR411" i="50"/>
  <c r="AQ411" i="50"/>
  <c r="AR410" i="50"/>
  <c r="AQ410" i="50"/>
  <c r="AR409" i="50"/>
  <c r="AQ409" i="50"/>
  <c r="AR408" i="50"/>
  <c r="AQ408" i="50"/>
  <c r="AR407" i="50"/>
  <c r="AQ407" i="50"/>
  <c r="AR406" i="50"/>
  <c r="AQ406" i="50"/>
  <c r="AR405" i="50"/>
  <c r="AQ405" i="50"/>
  <c r="AR404" i="50"/>
  <c r="AQ404" i="50"/>
  <c r="AR403" i="50"/>
  <c r="AQ403" i="50"/>
  <c r="AR402" i="50"/>
  <c r="AQ402" i="50"/>
  <c r="AR401" i="50"/>
  <c r="AQ401" i="50"/>
  <c r="AR400" i="50"/>
  <c r="AQ400" i="50"/>
  <c r="AR399" i="50"/>
  <c r="AQ399" i="50"/>
  <c r="AR398" i="50"/>
  <c r="AQ398" i="50"/>
  <c r="AR397" i="50"/>
  <c r="AQ397" i="50"/>
  <c r="AR396" i="50"/>
  <c r="AQ396" i="50"/>
  <c r="AR395" i="50"/>
  <c r="AQ395" i="50"/>
  <c r="AR394" i="50"/>
  <c r="AQ394" i="50"/>
  <c r="AR393" i="50"/>
  <c r="AQ393" i="50"/>
  <c r="AR392" i="50"/>
  <c r="AQ392" i="50"/>
  <c r="AR391" i="50"/>
  <c r="AQ391" i="50"/>
  <c r="AR390" i="50"/>
  <c r="AQ390" i="50"/>
  <c r="AR389" i="50"/>
  <c r="AQ389" i="50"/>
  <c r="AR388" i="50"/>
  <c r="AQ388" i="50"/>
  <c r="AR387" i="50"/>
  <c r="AQ387" i="50"/>
  <c r="AR386" i="50"/>
  <c r="AQ386" i="50"/>
  <c r="AR385" i="50"/>
  <c r="AQ385" i="50"/>
  <c r="AR384" i="50"/>
  <c r="AQ384" i="50"/>
  <c r="AR383" i="50"/>
  <c r="AQ383" i="50"/>
  <c r="AR382" i="50"/>
  <c r="AQ382" i="50"/>
  <c r="AR381" i="50"/>
  <c r="AQ381" i="50"/>
  <c r="AR380" i="50"/>
  <c r="AQ380" i="50"/>
  <c r="AR379" i="50"/>
  <c r="AQ379" i="50"/>
  <c r="AR378" i="50"/>
  <c r="AQ378" i="50"/>
  <c r="AR377" i="50"/>
  <c r="AQ377" i="50"/>
  <c r="AR376" i="50"/>
  <c r="AQ376" i="50"/>
  <c r="AR375" i="50"/>
  <c r="AQ375" i="50"/>
  <c r="AR374" i="50"/>
  <c r="AQ374" i="50"/>
  <c r="AR373" i="50"/>
  <c r="AQ373" i="50"/>
  <c r="AR372" i="50"/>
  <c r="AQ372" i="50"/>
  <c r="AR371" i="50"/>
  <c r="AQ371" i="50"/>
  <c r="AR370" i="50"/>
  <c r="AQ370" i="50"/>
  <c r="AR369" i="50"/>
  <c r="AQ369" i="50"/>
  <c r="AR368" i="50"/>
  <c r="AQ368" i="50"/>
  <c r="AR367" i="50"/>
  <c r="AQ367" i="50"/>
  <c r="AR366" i="50"/>
  <c r="AQ366" i="50"/>
  <c r="AR365" i="50"/>
  <c r="AQ365" i="50"/>
  <c r="AR364" i="50"/>
  <c r="AQ364" i="50"/>
  <c r="AR363" i="50"/>
  <c r="AQ363" i="50"/>
  <c r="AR362" i="50"/>
  <c r="AQ362" i="50"/>
  <c r="AR361" i="50"/>
  <c r="AQ361" i="50"/>
  <c r="AR360" i="50"/>
  <c r="AQ360" i="50"/>
  <c r="AR359" i="50"/>
  <c r="AQ359" i="50"/>
  <c r="AR358" i="50"/>
  <c r="AQ358" i="50"/>
  <c r="AR357" i="50"/>
  <c r="AQ357" i="50"/>
  <c r="AR356" i="50"/>
  <c r="AQ356" i="50"/>
  <c r="AR355" i="50"/>
  <c r="AQ355" i="50"/>
  <c r="AR354" i="50"/>
  <c r="AQ354" i="50"/>
  <c r="AR353" i="50"/>
  <c r="AQ353" i="50"/>
  <c r="AR352" i="50"/>
  <c r="AQ352" i="50"/>
  <c r="AR351" i="50"/>
  <c r="AQ351" i="50"/>
  <c r="AR350" i="50"/>
  <c r="AQ350" i="50"/>
  <c r="AR349" i="50"/>
  <c r="AQ349" i="50"/>
  <c r="AR348" i="50"/>
  <c r="AQ348" i="50"/>
  <c r="AR347" i="50"/>
  <c r="AQ347" i="50"/>
  <c r="AR346" i="50"/>
  <c r="AQ346" i="50"/>
  <c r="AR345" i="50"/>
  <c r="AQ345" i="50"/>
  <c r="AR344" i="50"/>
  <c r="AQ344" i="50"/>
  <c r="AR343" i="50"/>
  <c r="AQ343" i="50"/>
  <c r="AR342" i="50"/>
  <c r="AQ342" i="50"/>
  <c r="AR341" i="50"/>
  <c r="AQ341" i="50"/>
  <c r="AR340" i="50"/>
  <c r="AQ340" i="50"/>
  <c r="AR339" i="50"/>
  <c r="AQ339" i="50"/>
  <c r="AR338" i="50"/>
  <c r="AQ338" i="50"/>
  <c r="AR337" i="50"/>
  <c r="AQ337" i="50"/>
  <c r="AR336" i="50"/>
  <c r="AQ336" i="50"/>
  <c r="AR335" i="50"/>
  <c r="AQ335" i="50"/>
  <c r="AR334" i="50"/>
  <c r="AQ334" i="50"/>
  <c r="AR333" i="50"/>
  <c r="AQ333" i="50"/>
  <c r="AR332" i="50"/>
  <c r="AQ332" i="50"/>
  <c r="AR331" i="50"/>
  <c r="AQ331" i="50"/>
  <c r="AR330" i="50"/>
  <c r="AQ330" i="50"/>
  <c r="AR329" i="50"/>
  <c r="AQ329" i="50"/>
  <c r="AR328" i="50"/>
  <c r="AQ328" i="50"/>
  <c r="AR327" i="50"/>
  <c r="AQ327" i="50"/>
  <c r="AR326" i="50"/>
  <c r="AQ326" i="50"/>
  <c r="AR325" i="50"/>
  <c r="AQ325" i="50"/>
  <c r="AR324" i="50"/>
  <c r="AQ324" i="50"/>
  <c r="AR323" i="50"/>
  <c r="AQ323" i="50"/>
  <c r="AR322" i="50"/>
  <c r="AQ322" i="50"/>
  <c r="AR321" i="50"/>
  <c r="AQ321" i="50"/>
  <c r="AR320" i="50"/>
  <c r="AQ320" i="50"/>
  <c r="AR319" i="50"/>
  <c r="AQ319" i="50"/>
  <c r="AR318" i="50"/>
  <c r="AQ318" i="50"/>
  <c r="AR317" i="50"/>
  <c r="AQ317" i="50"/>
  <c r="AR316" i="50"/>
  <c r="AQ316" i="50"/>
  <c r="AR315" i="50"/>
  <c r="AQ315" i="50"/>
  <c r="AR314" i="50"/>
  <c r="AQ314" i="50"/>
  <c r="AR313" i="50"/>
  <c r="AQ313" i="50"/>
  <c r="AR312" i="50"/>
  <c r="AQ312" i="50"/>
  <c r="AR311" i="50"/>
  <c r="AQ311" i="50"/>
  <c r="AR310" i="50"/>
  <c r="AQ310" i="50"/>
  <c r="AR309" i="50"/>
  <c r="AQ309" i="50"/>
  <c r="AR308" i="50"/>
  <c r="AQ308" i="50"/>
  <c r="AR307" i="50"/>
  <c r="AQ307" i="50"/>
  <c r="AR306" i="50"/>
  <c r="AQ306" i="50"/>
  <c r="AR305" i="50"/>
  <c r="AQ305" i="50"/>
  <c r="AR304" i="50"/>
  <c r="AQ304" i="50"/>
  <c r="AR303" i="50"/>
  <c r="AQ303" i="50"/>
  <c r="AR302" i="50"/>
  <c r="AQ302" i="50"/>
  <c r="AR301" i="50"/>
  <c r="AQ301" i="50"/>
  <c r="AR300" i="50"/>
  <c r="AQ300" i="50"/>
  <c r="AR299" i="50"/>
  <c r="AQ299" i="50"/>
  <c r="AR298" i="50"/>
  <c r="AQ298" i="50"/>
  <c r="AR297" i="50"/>
  <c r="AQ297" i="50"/>
  <c r="AR296" i="50"/>
  <c r="AQ296" i="50"/>
  <c r="AR295" i="50"/>
  <c r="AQ295" i="50"/>
  <c r="AR294" i="50"/>
  <c r="AQ294" i="50"/>
  <c r="AR285" i="50"/>
  <c r="AQ285" i="50"/>
  <c r="AR284" i="50"/>
  <c r="AQ284" i="50"/>
  <c r="AR283" i="50"/>
  <c r="AQ283" i="50"/>
  <c r="AR282" i="50"/>
  <c r="AQ282" i="50"/>
  <c r="AR281" i="50"/>
  <c r="AQ281" i="50"/>
  <c r="AR280" i="50"/>
  <c r="AQ280" i="50"/>
  <c r="AR279" i="50"/>
  <c r="AQ279" i="50"/>
  <c r="AR278" i="50"/>
  <c r="AQ278" i="50"/>
  <c r="AR277" i="50"/>
  <c r="AR276" i="50"/>
  <c r="AQ276" i="50"/>
  <c r="AR275" i="50"/>
  <c r="AQ275" i="50"/>
  <c r="AR274" i="50"/>
  <c r="AQ274" i="50"/>
  <c r="AR273" i="50"/>
  <c r="AQ273" i="50"/>
  <c r="AR272" i="50"/>
  <c r="AQ272" i="50"/>
  <c r="AR271" i="50"/>
  <c r="AQ271" i="50"/>
  <c r="AR270" i="50"/>
  <c r="AQ270" i="50"/>
  <c r="AR269" i="50"/>
  <c r="AQ269" i="50"/>
  <c r="AR268" i="50"/>
  <c r="AQ268" i="50"/>
  <c r="AR267" i="50"/>
  <c r="AQ267" i="50"/>
  <c r="AR266" i="50"/>
  <c r="AQ266" i="50"/>
  <c r="AR265" i="50"/>
  <c r="AQ265" i="50"/>
  <c r="AR264" i="50"/>
  <c r="AQ264" i="50"/>
  <c r="AR263" i="50"/>
  <c r="AQ263" i="50"/>
  <c r="AR262" i="50"/>
  <c r="AQ262" i="50"/>
  <c r="AR261" i="50"/>
  <c r="AQ261" i="50"/>
  <c r="AR260" i="50"/>
  <c r="AQ260" i="50"/>
  <c r="AR259" i="50"/>
  <c r="AQ259" i="50"/>
  <c r="AR258" i="50"/>
  <c r="AQ258" i="50"/>
  <c r="AR257" i="50"/>
  <c r="AQ257" i="50"/>
  <c r="AR256" i="50"/>
  <c r="AQ256" i="50"/>
  <c r="AR255" i="50"/>
  <c r="AQ255" i="50"/>
  <c r="AR254" i="50"/>
  <c r="AQ254" i="50"/>
  <c r="AR253" i="50"/>
  <c r="AQ253" i="50"/>
  <c r="AR252" i="50"/>
  <c r="AQ252" i="50"/>
  <c r="AR251" i="50"/>
  <c r="AQ251" i="50"/>
  <c r="AR250" i="50"/>
  <c r="AQ250" i="50"/>
  <c r="AR249" i="50"/>
  <c r="AQ249" i="50"/>
  <c r="AR248" i="50"/>
  <c r="AR247" i="50"/>
  <c r="AQ247" i="50"/>
  <c r="AR246" i="50"/>
  <c r="AQ246" i="50"/>
  <c r="AR245" i="50"/>
  <c r="AQ245" i="50"/>
  <c r="AR244" i="50"/>
  <c r="AQ244" i="50"/>
  <c r="AR243" i="50"/>
  <c r="AQ243" i="50"/>
  <c r="AR242" i="50"/>
  <c r="AQ242" i="50"/>
  <c r="AR241" i="50"/>
  <c r="AQ241" i="50"/>
  <c r="AR240" i="50"/>
  <c r="AQ240" i="50"/>
  <c r="AR239" i="50"/>
  <c r="AQ239" i="50"/>
  <c r="AR238" i="50"/>
  <c r="AQ238" i="50"/>
  <c r="AR237" i="50"/>
  <c r="AQ237" i="50"/>
  <c r="AR236" i="50"/>
  <c r="AQ236" i="50"/>
  <c r="AR235" i="50"/>
  <c r="AQ235" i="50"/>
  <c r="AR234" i="50"/>
  <c r="AQ234" i="50"/>
  <c r="AR233" i="50"/>
  <c r="AQ233" i="50"/>
  <c r="AR232" i="50"/>
  <c r="AQ232" i="50"/>
  <c r="AR231" i="50"/>
  <c r="AQ231" i="50"/>
  <c r="AR230" i="50"/>
  <c r="AQ230" i="50"/>
  <c r="AR229" i="50"/>
  <c r="AQ229" i="50"/>
  <c r="AR228" i="50"/>
  <c r="AQ228" i="50"/>
  <c r="AR227" i="50"/>
  <c r="AQ227" i="50"/>
  <c r="AR226" i="50"/>
  <c r="AQ226" i="50"/>
  <c r="AR225" i="50"/>
  <c r="AQ225" i="50"/>
  <c r="AR224" i="50"/>
  <c r="AQ224" i="50"/>
  <c r="AR223" i="50"/>
  <c r="AQ223" i="50"/>
  <c r="AR222" i="50"/>
  <c r="AQ222" i="50"/>
  <c r="AR221" i="50"/>
  <c r="AQ221" i="50"/>
  <c r="AR220" i="50"/>
  <c r="AQ220" i="50"/>
  <c r="AR219" i="50"/>
  <c r="AQ219" i="50"/>
  <c r="AR218" i="50"/>
  <c r="AQ218" i="50"/>
  <c r="AR217" i="50"/>
  <c r="AQ217" i="50"/>
  <c r="AR216" i="50"/>
  <c r="AQ216" i="50"/>
  <c r="AR215" i="50"/>
  <c r="AQ215" i="50"/>
  <c r="AR214" i="50"/>
  <c r="AQ214" i="50"/>
  <c r="AR213" i="50"/>
  <c r="AQ213" i="50"/>
  <c r="AR212" i="50"/>
  <c r="AQ212" i="50"/>
  <c r="AR211" i="50"/>
  <c r="AQ211" i="50"/>
  <c r="AR210" i="50"/>
  <c r="AQ210" i="50"/>
  <c r="AR209" i="50"/>
  <c r="AQ209" i="50"/>
  <c r="AR208" i="50"/>
  <c r="AQ208" i="50"/>
  <c r="AR207" i="50"/>
  <c r="AQ207" i="50"/>
  <c r="AR206" i="50"/>
  <c r="AQ206" i="50"/>
  <c r="AR205" i="50"/>
  <c r="AQ205" i="50"/>
  <c r="AR204" i="50"/>
  <c r="AQ204" i="50"/>
  <c r="AR203" i="50"/>
  <c r="AQ203" i="50"/>
  <c r="AR202" i="50"/>
  <c r="AQ202" i="50"/>
  <c r="AR201" i="50"/>
  <c r="AQ201" i="50"/>
  <c r="AR200" i="50"/>
  <c r="AQ200" i="50"/>
  <c r="AR199" i="50"/>
  <c r="AQ199" i="50"/>
  <c r="AR198" i="50"/>
  <c r="AQ198" i="50"/>
  <c r="AR197" i="50"/>
  <c r="AQ197" i="50"/>
  <c r="AR196" i="50"/>
  <c r="AQ196" i="50"/>
  <c r="AR195" i="50"/>
  <c r="AQ195" i="50"/>
  <c r="AR194" i="50"/>
  <c r="AQ194" i="50"/>
  <c r="AR193" i="50"/>
  <c r="AQ193" i="50"/>
  <c r="AR192" i="50"/>
  <c r="AQ192" i="50"/>
  <c r="AR191" i="50"/>
  <c r="AQ191" i="50"/>
  <c r="AR190" i="50"/>
  <c r="AQ190" i="50"/>
  <c r="AR189" i="50"/>
  <c r="AQ189" i="50"/>
  <c r="AR188" i="50"/>
  <c r="AQ188" i="50"/>
  <c r="AR187" i="50"/>
  <c r="AQ187" i="50"/>
  <c r="AR186" i="50"/>
  <c r="AQ186" i="50"/>
  <c r="AR185" i="50"/>
  <c r="AQ185" i="50"/>
  <c r="AR184" i="50"/>
  <c r="AQ184" i="50"/>
  <c r="AR183" i="50"/>
  <c r="AQ183" i="50"/>
  <c r="AR182" i="50"/>
  <c r="AQ182" i="50"/>
  <c r="AR181" i="50"/>
  <c r="AQ181" i="50"/>
  <c r="AR180" i="50"/>
  <c r="AQ180" i="50"/>
  <c r="AR179" i="50"/>
  <c r="AQ179" i="50"/>
  <c r="AR178" i="50"/>
  <c r="AQ178" i="50"/>
  <c r="AR177" i="50"/>
  <c r="AQ177" i="50"/>
  <c r="AR176" i="50"/>
  <c r="AQ176" i="50"/>
  <c r="AR175" i="50"/>
  <c r="AQ175" i="50"/>
  <c r="AR174" i="50"/>
  <c r="AQ174" i="50"/>
  <c r="AR173" i="50"/>
  <c r="AQ173" i="50"/>
  <c r="AR172" i="50"/>
  <c r="AQ172" i="50"/>
  <c r="AR171" i="50"/>
  <c r="AQ171" i="50"/>
  <c r="AR170" i="50"/>
  <c r="AQ170" i="50"/>
  <c r="AR169" i="50"/>
  <c r="AQ169" i="50"/>
  <c r="AR168" i="50"/>
  <c r="AQ168" i="50"/>
  <c r="AR167" i="50"/>
  <c r="AQ167" i="50"/>
  <c r="AR166" i="50"/>
  <c r="AQ166" i="50"/>
  <c r="AR165" i="50"/>
  <c r="AQ165" i="50"/>
  <c r="AR164" i="50"/>
  <c r="AQ164" i="50"/>
  <c r="AR163" i="50"/>
  <c r="AQ163" i="50"/>
  <c r="AR162" i="50"/>
  <c r="AQ162" i="50"/>
  <c r="AR161" i="50"/>
  <c r="AQ161" i="50"/>
  <c r="AR160" i="50"/>
  <c r="AQ160" i="50"/>
  <c r="AR159" i="50"/>
  <c r="AQ159" i="50"/>
  <c r="AR158" i="50"/>
  <c r="AQ158" i="50"/>
  <c r="AR157" i="50"/>
  <c r="AQ157" i="50"/>
  <c r="AR156" i="50"/>
  <c r="AQ156" i="50"/>
  <c r="AR155" i="50"/>
  <c r="AQ155" i="50"/>
  <c r="AR154" i="50"/>
  <c r="AQ154" i="50"/>
  <c r="AR153" i="50"/>
  <c r="AQ153" i="50"/>
  <c r="AR152" i="50"/>
  <c r="AQ152" i="50"/>
  <c r="AR151" i="50"/>
  <c r="AQ151" i="50"/>
  <c r="AR150" i="50"/>
  <c r="AQ150" i="50"/>
  <c r="AR149" i="50"/>
  <c r="AQ149" i="50"/>
  <c r="AR143" i="50"/>
  <c r="AQ143" i="50"/>
  <c r="AR142" i="50"/>
  <c r="AQ142" i="50"/>
  <c r="AR141" i="50"/>
  <c r="AQ141" i="50"/>
  <c r="AR140" i="50"/>
  <c r="AQ140" i="50"/>
  <c r="AR139" i="50"/>
  <c r="AQ139" i="50"/>
  <c r="AR138" i="50"/>
  <c r="AQ138" i="50"/>
  <c r="AR137" i="50"/>
  <c r="AQ137" i="50"/>
  <c r="AR136" i="50"/>
  <c r="AQ136" i="50"/>
  <c r="AR135" i="50"/>
  <c r="AQ135" i="50"/>
  <c r="AR134" i="50"/>
  <c r="AQ134" i="50"/>
  <c r="AR133" i="50"/>
  <c r="AQ133" i="50"/>
  <c r="AR132" i="50"/>
  <c r="AQ132" i="50"/>
  <c r="AR131" i="50"/>
  <c r="AQ131" i="50"/>
  <c r="AR130" i="50"/>
  <c r="AQ130" i="50"/>
  <c r="AR129" i="50"/>
  <c r="AQ129" i="50"/>
  <c r="AR128" i="50"/>
  <c r="AQ128" i="50"/>
  <c r="AR127" i="50"/>
  <c r="AQ127" i="50"/>
  <c r="AR126" i="50"/>
  <c r="AQ126" i="50"/>
  <c r="AR125" i="50"/>
  <c r="AQ125" i="50"/>
  <c r="AR124" i="50"/>
  <c r="AQ124" i="50"/>
  <c r="AR123" i="50"/>
  <c r="AQ123" i="50"/>
  <c r="AR122" i="50"/>
  <c r="AQ122" i="50"/>
  <c r="AR121" i="50"/>
  <c r="AQ121" i="50"/>
  <c r="AR120" i="50"/>
  <c r="AQ120" i="50"/>
  <c r="AR119" i="50"/>
  <c r="AQ119" i="50"/>
  <c r="AR118" i="50"/>
  <c r="AQ118" i="50"/>
  <c r="AR117" i="50"/>
  <c r="AQ117" i="50"/>
  <c r="AR115" i="50"/>
  <c r="AQ115" i="50"/>
  <c r="AR114" i="50"/>
  <c r="AQ114" i="50"/>
  <c r="AR113" i="50"/>
  <c r="AQ113" i="50"/>
  <c r="AR112" i="50"/>
  <c r="AQ112" i="50"/>
  <c r="AR111" i="50"/>
  <c r="AQ111" i="50"/>
  <c r="AR110" i="50"/>
  <c r="AQ110" i="50"/>
  <c r="AR109" i="50"/>
  <c r="AQ109" i="50"/>
  <c r="AR108" i="50"/>
  <c r="AQ108" i="50"/>
  <c r="AR107" i="50"/>
  <c r="AQ107" i="50"/>
  <c r="AR101" i="50"/>
  <c r="AQ101" i="50"/>
  <c r="AR100" i="50"/>
  <c r="AQ100" i="50"/>
  <c r="AR99" i="50"/>
  <c r="AQ99" i="50"/>
  <c r="AR98" i="50"/>
  <c r="AQ98" i="50"/>
  <c r="AR97" i="50"/>
  <c r="AQ97" i="50"/>
  <c r="AR96" i="50"/>
  <c r="AQ96" i="50"/>
  <c r="AR95" i="50"/>
  <c r="AQ95" i="50"/>
  <c r="AR94" i="50"/>
  <c r="AQ94" i="50"/>
  <c r="AR93" i="50"/>
  <c r="AQ93" i="50"/>
  <c r="AR92" i="50"/>
  <c r="AQ92" i="50"/>
  <c r="AR91" i="50"/>
  <c r="AQ91" i="50"/>
  <c r="AR90" i="50"/>
  <c r="AQ90" i="50"/>
  <c r="AR89" i="50"/>
  <c r="AQ89" i="50"/>
  <c r="AR88" i="50"/>
  <c r="AQ88" i="50"/>
  <c r="AR87" i="50"/>
  <c r="AQ87" i="50"/>
  <c r="AR86" i="50"/>
  <c r="AQ86" i="50"/>
  <c r="AR85" i="50"/>
  <c r="AQ85" i="50"/>
  <c r="AR84" i="50"/>
  <c r="AQ84" i="50"/>
  <c r="AR83" i="50"/>
  <c r="AQ83" i="50"/>
  <c r="AR82" i="50"/>
  <c r="AQ82" i="50"/>
  <c r="AR81" i="50"/>
  <c r="AQ81" i="50"/>
  <c r="AR80" i="50"/>
  <c r="AQ80" i="50"/>
  <c r="AR79" i="50"/>
  <c r="AQ79" i="50"/>
  <c r="AR78" i="50"/>
  <c r="AQ78" i="50"/>
  <c r="AR77" i="50"/>
  <c r="AQ77" i="50"/>
  <c r="AR76" i="50"/>
  <c r="AQ76" i="50"/>
  <c r="AR75" i="50"/>
  <c r="AQ75" i="50"/>
  <c r="AR74" i="50"/>
  <c r="AQ74" i="50"/>
  <c r="AR73" i="50"/>
  <c r="AQ73" i="50"/>
  <c r="AR72" i="50"/>
  <c r="AQ72" i="50"/>
  <c r="AR71" i="50"/>
  <c r="AQ71" i="50"/>
  <c r="AR70" i="50"/>
  <c r="AQ70" i="50"/>
  <c r="AR69" i="50"/>
  <c r="AQ69" i="50"/>
  <c r="AR68" i="50"/>
  <c r="AQ68" i="50"/>
  <c r="AR67" i="50"/>
  <c r="AQ67" i="50"/>
  <c r="AR66" i="50"/>
  <c r="AQ66" i="50"/>
  <c r="AR65" i="50"/>
  <c r="AQ65" i="50"/>
  <c r="AR64" i="50"/>
  <c r="AQ64" i="50"/>
  <c r="AR63" i="50"/>
  <c r="AQ63" i="50"/>
  <c r="AR62" i="50"/>
  <c r="AQ62" i="50"/>
  <c r="AR61" i="50"/>
  <c r="AQ61" i="50"/>
  <c r="AR60" i="50"/>
  <c r="AQ60" i="50"/>
  <c r="AR59" i="50"/>
  <c r="AQ59" i="50"/>
  <c r="AR58" i="50"/>
  <c r="AQ58" i="50"/>
  <c r="AR57" i="50"/>
  <c r="AQ57" i="50"/>
  <c r="AR56" i="50"/>
  <c r="AQ56" i="50"/>
  <c r="AR55" i="50"/>
  <c r="AQ55" i="50"/>
  <c r="AR54" i="50"/>
  <c r="AQ54" i="50"/>
  <c r="AR53" i="50"/>
  <c r="AQ53" i="50"/>
  <c r="AR52" i="50"/>
  <c r="AQ52" i="50"/>
  <c r="AR51" i="50"/>
  <c r="AQ51" i="50"/>
  <c r="AR50" i="50"/>
  <c r="AQ50" i="50"/>
  <c r="AR49" i="50"/>
  <c r="AQ49" i="50"/>
  <c r="AR48" i="50"/>
  <c r="AQ48" i="50"/>
  <c r="AR47" i="50"/>
  <c r="AQ47" i="50"/>
  <c r="AR46" i="50"/>
  <c r="AQ46" i="50"/>
  <c r="AR45" i="50"/>
  <c r="AQ45" i="50"/>
  <c r="AR44" i="50"/>
  <c r="AQ44" i="50"/>
  <c r="AR43" i="50"/>
  <c r="AQ43" i="50"/>
  <c r="AR42" i="50"/>
  <c r="AQ42" i="50"/>
  <c r="AR41" i="50"/>
  <c r="AQ41" i="50"/>
  <c r="AR40" i="50"/>
  <c r="AQ40" i="50"/>
  <c r="AR39" i="50"/>
  <c r="AQ39" i="50"/>
  <c r="AR38" i="50"/>
  <c r="AQ38" i="50"/>
  <c r="AR37" i="50"/>
  <c r="AQ37" i="50"/>
  <c r="AR36" i="50"/>
  <c r="AQ36" i="50"/>
  <c r="AR35" i="50"/>
  <c r="AQ35" i="50"/>
  <c r="AR34" i="50"/>
  <c r="AQ34" i="50"/>
  <c r="AR33" i="50"/>
  <c r="AQ33" i="50"/>
  <c r="AR32" i="50"/>
  <c r="AQ32" i="50"/>
  <c r="AR31" i="50"/>
  <c r="AQ31" i="50"/>
  <c r="AR30" i="50"/>
  <c r="AQ30" i="50"/>
  <c r="AR29" i="50"/>
  <c r="AQ29" i="50"/>
  <c r="AR28" i="50"/>
  <c r="AQ28" i="50"/>
  <c r="AR27" i="50"/>
  <c r="AQ27" i="50"/>
  <c r="AR26" i="50"/>
  <c r="AQ26" i="50"/>
  <c r="AR285" i="1"/>
  <c r="AQ285" i="1"/>
  <c r="AR284" i="1"/>
  <c r="AQ284" i="1"/>
  <c r="AR283" i="1"/>
  <c r="AQ283" i="1"/>
  <c r="AR282" i="1"/>
  <c r="AQ282" i="1"/>
  <c r="AR277" i="1"/>
  <c r="AQ257" i="1"/>
  <c r="AR257" i="1"/>
  <c r="AQ258" i="1"/>
  <c r="AR258" i="1"/>
  <c r="AQ259" i="1"/>
  <c r="AR259" i="1"/>
  <c r="AQ260" i="1"/>
  <c r="AR260" i="1"/>
  <c r="AQ261" i="1"/>
  <c r="AR261" i="1"/>
  <c r="AQ262" i="1"/>
  <c r="AR262" i="1"/>
  <c r="AQ263" i="1"/>
  <c r="AR263" i="1"/>
  <c r="AQ264" i="1"/>
  <c r="AR264" i="1"/>
  <c r="AQ265" i="1"/>
  <c r="AR265" i="1"/>
  <c r="AQ266" i="1"/>
  <c r="AR266" i="1"/>
  <c r="AQ267" i="1"/>
  <c r="AR267" i="1"/>
  <c r="AQ268" i="1"/>
  <c r="AR268" i="1"/>
  <c r="AQ269" i="1"/>
  <c r="AR269" i="1"/>
  <c r="AQ270" i="1"/>
  <c r="AR270" i="1"/>
  <c r="AQ271" i="1"/>
  <c r="AR271" i="1"/>
  <c r="AQ272" i="1"/>
  <c r="AR272" i="1"/>
  <c r="AQ273" i="1"/>
  <c r="AR273" i="1"/>
  <c r="AQ274" i="1"/>
  <c r="AR274" i="1"/>
  <c r="AQ275" i="1"/>
  <c r="AR275" i="1"/>
  <c r="AQ276" i="1"/>
  <c r="AR276" i="1"/>
  <c r="AQ278" i="1"/>
  <c r="AR278" i="1"/>
  <c r="AQ279" i="1"/>
  <c r="AR279" i="1"/>
  <c r="AQ280" i="1"/>
  <c r="AR280" i="1"/>
  <c r="AQ281" i="1"/>
  <c r="AR281" i="1"/>
  <c r="AR248" i="1"/>
  <c r="AK21" i="11"/>
  <c r="AJ21" i="11"/>
  <c r="AI21" i="11"/>
  <c r="AH21" i="11"/>
  <c r="AG21" i="11"/>
  <c r="AF21" i="11"/>
  <c r="AE21" i="11"/>
  <c r="AD21" i="11"/>
  <c r="AC21" i="11"/>
  <c r="AB21" i="11"/>
  <c r="AA21" i="11"/>
  <c r="AK20" i="11"/>
  <c r="AJ20" i="11"/>
  <c r="AI20" i="11"/>
  <c r="AH20" i="11"/>
  <c r="AG20" i="11"/>
  <c r="AF20" i="11"/>
  <c r="AE20" i="11"/>
  <c r="AD20" i="11"/>
  <c r="AC20" i="11"/>
  <c r="AB20" i="11"/>
  <c r="AA20" i="11"/>
  <c r="AK19" i="11"/>
  <c r="AJ19" i="11"/>
  <c r="AI19" i="11"/>
  <c r="AH19" i="11"/>
  <c r="AG19" i="11"/>
  <c r="AF19" i="11"/>
  <c r="AE19" i="11"/>
  <c r="AD19" i="11"/>
  <c r="AC19" i="11"/>
  <c r="AB19" i="11"/>
  <c r="AA19" i="11"/>
  <c r="AK18" i="11"/>
  <c r="AJ18" i="11"/>
  <c r="AI18" i="11"/>
  <c r="AH18" i="11"/>
  <c r="AG18" i="11"/>
  <c r="AF18" i="11"/>
  <c r="AE18" i="11"/>
  <c r="AD18" i="11"/>
  <c r="AC18" i="11"/>
  <c r="AB18" i="11"/>
  <c r="AA18" i="11"/>
  <c r="AK17" i="11"/>
  <c r="AJ17" i="11"/>
  <c r="AI17" i="11"/>
  <c r="AH17" i="11"/>
  <c r="AG17" i="11"/>
  <c r="AF17" i="11"/>
  <c r="AE17" i="11"/>
  <c r="AD17" i="11"/>
  <c r="AC17" i="11"/>
  <c r="AB17" i="11"/>
  <c r="AA17" i="11"/>
  <c r="AK16" i="11"/>
  <c r="AJ16" i="11"/>
  <c r="AI16" i="11"/>
  <c r="AH16" i="11"/>
  <c r="AG16" i="11"/>
  <c r="AF16" i="11"/>
  <c r="AE16" i="11"/>
  <c r="AD16" i="11"/>
  <c r="AC16" i="11"/>
  <c r="AB16" i="11"/>
  <c r="AA16" i="11"/>
  <c r="AK15" i="11"/>
  <c r="AJ15" i="11"/>
  <c r="AI15" i="11"/>
  <c r="AH15" i="11"/>
  <c r="AG15" i="11"/>
  <c r="AF15" i="11"/>
  <c r="AE15" i="11"/>
  <c r="AD15" i="11"/>
  <c r="AC15" i="11"/>
  <c r="AB15" i="11"/>
  <c r="AA15" i="11"/>
  <c r="AK14" i="11"/>
  <c r="AJ14" i="11"/>
  <c r="AI14" i="11"/>
  <c r="AH14" i="11"/>
  <c r="AG14" i="11"/>
  <c r="AF14" i="11"/>
  <c r="AE14" i="11"/>
  <c r="AD14" i="11"/>
  <c r="AC14" i="11"/>
  <c r="AB14" i="11"/>
  <c r="AA14" i="11"/>
  <c r="AK13" i="11"/>
  <c r="AJ13" i="11"/>
  <c r="AI13" i="11"/>
  <c r="AH13" i="11"/>
  <c r="AG13" i="11"/>
  <c r="AF13" i="11"/>
  <c r="AE13" i="11"/>
  <c r="AD13" i="11"/>
  <c r="AC13" i="11"/>
  <c r="AB13" i="11"/>
  <c r="AA13" i="11"/>
  <c r="AK12" i="11"/>
  <c r="AJ12" i="11"/>
  <c r="AI12" i="11"/>
  <c r="AH12" i="11"/>
  <c r="AG12" i="11"/>
  <c r="AF12" i="11"/>
  <c r="AE12" i="11"/>
  <c r="AD12" i="11"/>
  <c r="AC12" i="11"/>
  <c r="AB12" i="11"/>
  <c r="AA12" i="11"/>
  <c r="AK11" i="11"/>
  <c r="AJ11" i="11"/>
  <c r="AI11" i="11"/>
  <c r="AH11" i="11"/>
  <c r="AG11" i="11"/>
  <c r="AF11" i="11"/>
  <c r="AE11" i="11"/>
  <c r="AD11" i="11"/>
  <c r="AC11" i="11"/>
  <c r="AB11" i="11"/>
  <c r="AA11" i="11"/>
  <c r="AK10" i="11"/>
  <c r="AJ10" i="11"/>
  <c r="AI10" i="11"/>
  <c r="AH10" i="11"/>
  <c r="AG10" i="11"/>
  <c r="AF10" i="11"/>
  <c r="AE10" i="11"/>
  <c r="AD10" i="11"/>
  <c r="AC10" i="11"/>
  <c r="AB10" i="11"/>
  <c r="AA10" i="11"/>
  <c r="AK9" i="11"/>
  <c r="AJ9" i="11"/>
  <c r="AI9" i="11"/>
  <c r="AH9" i="11"/>
  <c r="AG9" i="11"/>
  <c r="AF9" i="11"/>
  <c r="AE9" i="11"/>
  <c r="AD9" i="11"/>
  <c r="AC9" i="11"/>
  <c r="AB9" i="11"/>
  <c r="AA9" i="11"/>
  <c r="AK8" i="11"/>
  <c r="AJ8" i="11"/>
  <c r="AI8" i="11"/>
  <c r="AH8" i="11"/>
  <c r="AG8" i="11"/>
  <c r="AF8" i="11"/>
  <c r="AE8" i="11"/>
  <c r="AD8" i="11"/>
  <c r="AC8" i="11"/>
  <c r="AB8" i="11"/>
  <c r="AA8" i="11"/>
  <c r="AK7" i="11"/>
  <c r="AJ7" i="11"/>
  <c r="AI7" i="11"/>
  <c r="AH7" i="11"/>
  <c r="AG7" i="11"/>
  <c r="AF7" i="11"/>
  <c r="AE7" i="11"/>
  <c r="AD7" i="11"/>
  <c r="AC7" i="11"/>
  <c r="AB7" i="11"/>
  <c r="AA7" i="11"/>
  <c r="AK6" i="11"/>
  <c r="AJ6" i="11"/>
  <c r="AI6" i="11"/>
  <c r="AH6" i="11"/>
  <c r="AG6" i="11"/>
  <c r="AF6" i="11"/>
  <c r="AE6" i="11"/>
  <c r="AD6" i="11"/>
  <c r="AC6" i="11"/>
  <c r="AB6" i="11"/>
  <c r="AA6" i="11"/>
  <c r="AK5" i="11"/>
  <c r="AJ5" i="11"/>
  <c r="AI5" i="11"/>
  <c r="AH5" i="11"/>
  <c r="AG5" i="11"/>
  <c r="AF5" i="11"/>
  <c r="AE5" i="11"/>
  <c r="AD5" i="11"/>
  <c r="AC5" i="11"/>
  <c r="AB5" i="11"/>
  <c r="AA5" i="11"/>
  <c r="AK4" i="11"/>
  <c r="AJ4" i="11"/>
  <c r="AI4" i="11"/>
  <c r="AH4" i="11"/>
  <c r="AG4" i="11"/>
  <c r="AF4" i="11"/>
  <c r="AE4" i="11"/>
  <c r="AD4" i="11"/>
  <c r="AC4" i="11"/>
  <c r="AB4" i="11"/>
  <c r="AA4" i="11"/>
  <c r="AK3" i="11"/>
  <c r="AJ3" i="11"/>
  <c r="AI3" i="11"/>
  <c r="AH3" i="11"/>
  <c r="AG3" i="11"/>
  <c r="AF3" i="11"/>
  <c r="AE3" i="11"/>
  <c r="AD3" i="11"/>
  <c r="AC3" i="11"/>
  <c r="AB3" i="11"/>
  <c r="AA3" i="11"/>
  <c r="AK2" i="11"/>
  <c r="AJ2" i="11"/>
  <c r="AI2" i="11"/>
  <c r="AH2" i="11"/>
  <c r="AG2" i="11"/>
  <c r="AF2" i="11"/>
  <c r="AE2" i="11"/>
  <c r="AD2" i="11"/>
  <c r="AC2" i="11"/>
  <c r="AB2" i="11"/>
  <c r="AA2" i="11"/>
  <c r="AR463" i="1"/>
  <c r="AQ463" i="1"/>
  <c r="AR462" i="1"/>
  <c r="AQ462" i="1"/>
  <c r="AR461" i="1"/>
  <c r="AQ461" i="1"/>
  <c r="AR460" i="1"/>
  <c r="AQ460" i="1"/>
  <c r="AR459" i="1"/>
  <c r="AQ459" i="1"/>
  <c r="AR458" i="1"/>
  <c r="AQ458" i="1"/>
  <c r="AR457" i="1"/>
  <c r="AQ457" i="1"/>
  <c r="AR456" i="1"/>
  <c r="AQ456" i="1"/>
  <c r="AR455" i="1"/>
  <c r="AQ455" i="1"/>
  <c r="AR454" i="1"/>
  <c r="AQ454" i="1"/>
  <c r="AR453" i="1"/>
  <c r="AQ453" i="1"/>
  <c r="AR452" i="1"/>
  <c r="AQ452" i="1"/>
  <c r="AR451" i="1"/>
  <c r="AQ451" i="1"/>
  <c r="AR450" i="1"/>
  <c r="AQ450" i="1"/>
  <c r="AR449" i="1"/>
  <c r="AQ449" i="1"/>
  <c r="AR448" i="1"/>
  <c r="AQ448" i="1"/>
  <c r="AR447" i="1"/>
  <c r="AQ447" i="1"/>
  <c r="AR446" i="1"/>
  <c r="AQ446" i="1"/>
  <c r="AR445" i="1"/>
  <c r="AQ445" i="1"/>
  <c r="AR444" i="1"/>
  <c r="AQ444" i="1"/>
  <c r="AR443" i="1"/>
  <c r="AQ443" i="1"/>
  <c r="AR442" i="1"/>
  <c r="AQ442" i="1"/>
  <c r="AR441" i="1"/>
  <c r="AQ441" i="1"/>
  <c r="AR440" i="1"/>
  <c r="AQ440" i="1"/>
  <c r="AR439" i="1"/>
  <c r="AQ439" i="1"/>
  <c r="AR438" i="1"/>
  <c r="AQ438" i="1"/>
  <c r="AR437" i="1"/>
  <c r="AQ437" i="1"/>
  <c r="AR436" i="1"/>
  <c r="AQ436" i="1"/>
  <c r="AR435" i="1"/>
  <c r="AQ435" i="1"/>
  <c r="AR434" i="1"/>
  <c r="AQ434" i="1"/>
  <c r="AR433" i="1"/>
  <c r="AQ433" i="1"/>
  <c r="AR432" i="1"/>
  <c r="AQ432" i="1"/>
  <c r="AR431" i="1"/>
  <c r="AQ431" i="1"/>
  <c r="AR430" i="1"/>
  <c r="AQ430" i="1"/>
  <c r="AR429" i="1"/>
  <c r="AQ429" i="1"/>
  <c r="AR428" i="1"/>
  <c r="AQ428" i="1"/>
  <c r="AR427" i="1"/>
  <c r="AQ427" i="1"/>
  <c r="AR426" i="1"/>
  <c r="AQ426" i="1"/>
  <c r="AR425" i="1"/>
  <c r="AQ425" i="1"/>
  <c r="AR424" i="1"/>
  <c r="AQ424" i="1"/>
  <c r="AR423" i="1"/>
  <c r="AQ423" i="1"/>
  <c r="AR422" i="1"/>
  <c r="AQ422" i="1"/>
  <c r="AR421" i="1"/>
  <c r="AQ421" i="1"/>
  <c r="AR420" i="1"/>
  <c r="AQ420" i="1"/>
  <c r="AR419" i="1"/>
  <c r="AQ419" i="1"/>
  <c r="AR418" i="1"/>
  <c r="AQ418" i="1"/>
  <c r="AR417" i="1"/>
  <c r="AQ417" i="1"/>
  <c r="AR416" i="1"/>
  <c r="AQ416" i="1"/>
  <c r="AR415" i="1"/>
  <c r="AQ415" i="1"/>
  <c r="AR414" i="1"/>
  <c r="AQ414" i="1"/>
  <c r="AR413" i="1"/>
  <c r="AQ413" i="1"/>
  <c r="AR412" i="1"/>
  <c r="AQ412" i="1"/>
  <c r="AR411" i="1"/>
  <c r="AQ411" i="1"/>
  <c r="AR410" i="1"/>
  <c r="AQ410" i="1"/>
  <c r="AR409" i="1"/>
  <c r="AQ409" i="1"/>
  <c r="AR408" i="1"/>
  <c r="AQ408" i="1"/>
  <c r="AR407" i="1"/>
  <c r="AQ407" i="1"/>
  <c r="AR406" i="1"/>
  <c r="AQ406" i="1"/>
  <c r="AR405" i="1"/>
  <c r="AQ405" i="1"/>
  <c r="AR404" i="1"/>
  <c r="AQ404" i="1"/>
  <c r="AR403" i="1"/>
  <c r="AQ403" i="1"/>
  <c r="AR402" i="1"/>
  <c r="AQ402" i="1"/>
  <c r="AR401" i="1"/>
  <c r="AQ401" i="1"/>
  <c r="AR400" i="1"/>
  <c r="AQ400" i="1"/>
  <c r="AR399" i="1"/>
  <c r="AQ399" i="1"/>
  <c r="AR398" i="1"/>
  <c r="AQ398" i="1"/>
  <c r="AR397" i="1"/>
  <c r="AQ397" i="1"/>
  <c r="AR396" i="1"/>
  <c r="AQ396" i="1"/>
  <c r="AR395" i="1"/>
  <c r="AQ395" i="1"/>
  <c r="AR394" i="1"/>
  <c r="AQ394" i="1"/>
  <c r="AR393" i="1"/>
  <c r="AQ393" i="1"/>
  <c r="AR392" i="1"/>
  <c r="AQ392" i="1"/>
  <c r="AR391" i="1"/>
  <c r="AQ391" i="1"/>
  <c r="AR390" i="1"/>
  <c r="AQ390" i="1"/>
  <c r="AR389" i="1"/>
  <c r="AQ389" i="1"/>
  <c r="AR388" i="1"/>
  <c r="AQ388" i="1"/>
  <c r="AR387" i="1"/>
  <c r="AQ387" i="1"/>
  <c r="AR386" i="1"/>
  <c r="AQ386" i="1"/>
  <c r="AR385" i="1"/>
  <c r="AQ385" i="1"/>
  <c r="AR384" i="1"/>
  <c r="AQ384" i="1"/>
  <c r="AR383" i="1"/>
  <c r="AQ383" i="1"/>
  <c r="AR382" i="1"/>
  <c r="AQ382" i="1"/>
  <c r="AR381" i="1"/>
  <c r="AQ381" i="1"/>
  <c r="AR380" i="1"/>
  <c r="AQ380" i="1"/>
  <c r="AR379" i="1"/>
  <c r="AQ379" i="1"/>
  <c r="AR378" i="1"/>
  <c r="AQ378" i="1"/>
  <c r="AR377" i="1"/>
  <c r="AQ377" i="1"/>
  <c r="AR376" i="1"/>
  <c r="AQ376" i="1"/>
  <c r="AR375" i="1"/>
  <c r="AQ375" i="1"/>
  <c r="AR374" i="1"/>
  <c r="AQ374" i="1"/>
  <c r="AR373" i="1"/>
  <c r="AQ373" i="1"/>
  <c r="AR372" i="1"/>
  <c r="AQ372" i="1"/>
  <c r="AR371" i="1"/>
  <c r="AQ371" i="1"/>
  <c r="AR370" i="1"/>
  <c r="AQ370" i="1"/>
  <c r="AR369" i="1"/>
  <c r="AQ369" i="1"/>
  <c r="AR368" i="1"/>
  <c r="AQ368" i="1"/>
  <c r="AR367" i="1"/>
  <c r="AQ367" i="1"/>
  <c r="AR366" i="1"/>
  <c r="AQ366" i="1"/>
  <c r="AR365" i="1"/>
  <c r="AQ365" i="1"/>
  <c r="AR364" i="1"/>
  <c r="AQ364" i="1"/>
  <c r="AR363" i="1"/>
  <c r="AQ363" i="1"/>
  <c r="AR362" i="1"/>
  <c r="AQ362" i="1"/>
  <c r="AR361" i="1"/>
  <c r="AQ361" i="1"/>
  <c r="AR360" i="1"/>
  <c r="AQ360" i="1"/>
  <c r="AR359" i="1"/>
  <c r="AQ359" i="1"/>
  <c r="AR358" i="1"/>
  <c r="AQ358" i="1"/>
  <c r="AR357" i="1"/>
  <c r="AQ357" i="1"/>
  <c r="AR356" i="1"/>
  <c r="AQ356" i="1"/>
  <c r="AR355" i="1"/>
  <c r="AQ355" i="1"/>
  <c r="AR354" i="1"/>
  <c r="AQ354" i="1"/>
  <c r="AR353" i="1"/>
  <c r="AQ353" i="1"/>
  <c r="AR352" i="1"/>
  <c r="AQ352" i="1"/>
  <c r="AR351" i="1"/>
  <c r="AQ351" i="1"/>
  <c r="AR350" i="1"/>
  <c r="AQ350" i="1"/>
  <c r="AR349" i="1"/>
  <c r="AQ349" i="1"/>
  <c r="AR348" i="1"/>
  <c r="AQ348" i="1"/>
  <c r="AR347" i="1"/>
  <c r="AQ347" i="1"/>
  <c r="AR346" i="1"/>
  <c r="AQ346" i="1"/>
  <c r="AR345" i="1"/>
  <c r="AQ345" i="1"/>
  <c r="AR344" i="1"/>
  <c r="AQ344" i="1"/>
  <c r="AR343" i="1"/>
  <c r="AQ343" i="1"/>
  <c r="AR342" i="1"/>
  <c r="AQ342" i="1"/>
  <c r="AR341" i="1"/>
  <c r="AQ341" i="1"/>
  <c r="AR340" i="1"/>
  <c r="AQ340" i="1"/>
  <c r="AR339" i="1"/>
  <c r="AQ339" i="1"/>
  <c r="AR338" i="1"/>
  <c r="AQ338" i="1"/>
  <c r="AR337" i="1"/>
  <c r="AQ337" i="1"/>
  <c r="AR336" i="1"/>
  <c r="AQ336" i="1"/>
  <c r="AR335" i="1"/>
  <c r="AQ335" i="1"/>
  <c r="AR334" i="1"/>
  <c r="AQ334" i="1"/>
  <c r="AR333" i="1"/>
  <c r="AQ333" i="1"/>
  <c r="AR332" i="1"/>
  <c r="AQ332" i="1"/>
  <c r="AR331" i="1"/>
  <c r="AQ331" i="1"/>
  <c r="AR330" i="1"/>
  <c r="AQ330" i="1"/>
  <c r="AR329" i="1"/>
  <c r="AQ329" i="1"/>
  <c r="AR328" i="1"/>
  <c r="AQ328" i="1"/>
  <c r="AR327" i="1"/>
  <c r="AQ327" i="1"/>
  <c r="AR326" i="1"/>
  <c r="AQ326" i="1"/>
  <c r="AR325" i="1"/>
  <c r="AQ325" i="1"/>
  <c r="AR324" i="1"/>
  <c r="AQ324" i="1"/>
  <c r="AR323" i="1"/>
  <c r="AQ323" i="1"/>
  <c r="AR322" i="1"/>
  <c r="AQ322" i="1"/>
  <c r="AR321" i="1"/>
  <c r="AQ321" i="1"/>
  <c r="AR320" i="1"/>
  <c r="AQ320" i="1"/>
  <c r="AR319" i="1"/>
  <c r="AQ319" i="1"/>
  <c r="AR318" i="1"/>
  <c r="AQ318" i="1"/>
  <c r="AR317" i="1"/>
  <c r="AQ317" i="1"/>
  <c r="AR316" i="1"/>
  <c r="AQ316" i="1"/>
  <c r="AR315" i="1"/>
  <c r="AQ315" i="1"/>
  <c r="AR314" i="1"/>
  <c r="AQ314" i="1"/>
  <c r="AR313" i="1"/>
  <c r="AQ313" i="1"/>
  <c r="AR312" i="1"/>
  <c r="AQ312" i="1"/>
  <c r="AR311" i="1"/>
  <c r="AQ311" i="1"/>
  <c r="AR310" i="1"/>
  <c r="AQ310" i="1"/>
  <c r="AR309" i="1"/>
  <c r="AQ309" i="1"/>
  <c r="AR308" i="1"/>
  <c r="AQ308" i="1"/>
  <c r="AR307" i="1"/>
  <c r="AQ307" i="1"/>
  <c r="AR306" i="1"/>
  <c r="AQ306" i="1"/>
  <c r="AR305" i="1"/>
  <c r="AQ305" i="1"/>
  <c r="AR304" i="1"/>
  <c r="AQ304" i="1"/>
  <c r="AR303" i="1"/>
  <c r="AQ303" i="1"/>
  <c r="AR302" i="1"/>
  <c r="AQ302" i="1"/>
  <c r="AR301" i="1"/>
  <c r="AQ301" i="1"/>
  <c r="AR300" i="1"/>
  <c r="AQ300" i="1"/>
  <c r="AR299" i="1"/>
  <c r="AQ299" i="1"/>
  <c r="AR298" i="1"/>
  <c r="AQ298" i="1"/>
  <c r="AR297" i="1"/>
  <c r="AQ297" i="1"/>
  <c r="AR296" i="1"/>
  <c r="AQ296" i="1"/>
  <c r="AR295" i="1"/>
  <c r="AQ295" i="1"/>
  <c r="AR294" i="1"/>
  <c r="AQ294" i="1"/>
  <c r="AR256" i="1"/>
  <c r="AQ256" i="1"/>
  <c r="AR255" i="1"/>
  <c r="AQ255" i="1"/>
  <c r="AR254" i="1"/>
  <c r="AQ254" i="1"/>
  <c r="AR253" i="1"/>
  <c r="AQ253" i="1"/>
  <c r="AR252" i="1"/>
  <c r="AQ252" i="1"/>
  <c r="AR251" i="1"/>
  <c r="AQ251" i="1"/>
  <c r="AR250" i="1"/>
  <c r="AQ250" i="1"/>
  <c r="AR249" i="1"/>
  <c r="AQ249" i="1"/>
  <c r="AR247" i="1"/>
  <c r="AQ247" i="1"/>
  <c r="AR246" i="1"/>
  <c r="AQ246" i="1"/>
  <c r="AR245" i="1"/>
  <c r="AQ245" i="1"/>
  <c r="AR244" i="1"/>
  <c r="AQ244" i="1"/>
  <c r="AR243" i="1"/>
  <c r="AQ243" i="1"/>
  <c r="AR242" i="1"/>
  <c r="AQ242" i="1"/>
  <c r="AR241" i="1"/>
  <c r="AQ241" i="1"/>
  <c r="AR240" i="1"/>
  <c r="AQ240" i="1"/>
  <c r="AR239" i="1"/>
  <c r="AQ239" i="1"/>
  <c r="AR238" i="1"/>
  <c r="AQ238" i="1"/>
  <c r="AR237" i="1"/>
  <c r="AQ237" i="1"/>
  <c r="AR236" i="1"/>
  <c r="AQ236" i="1"/>
  <c r="AR235" i="1"/>
  <c r="AQ235" i="1"/>
  <c r="AR234" i="1"/>
  <c r="AQ234" i="1"/>
  <c r="AR233" i="1"/>
  <c r="AQ233" i="1"/>
  <c r="AR232" i="1"/>
  <c r="AQ232" i="1"/>
  <c r="AR231" i="1"/>
  <c r="AQ231" i="1"/>
  <c r="AR230" i="1"/>
  <c r="AQ230" i="1"/>
  <c r="AR229" i="1"/>
  <c r="AQ229" i="1"/>
  <c r="AR228" i="1"/>
  <c r="AQ228" i="1"/>
  <c r="AR227" i="1"/>
  <c r="AQ227" i="1"/>
  <c r="AR226" i="1"/>
  <c r="AQ226" i="1"/>
  <c r="AR225" i="1"/>
  <c r="AQ225" i="1"/>
  <c r="AR224" i="1"/>
  <c r="AQ224" i="1"/>
  <c r="AR223" i="1"/>
  <c r="AQ223" i="1"/>
  <c r="AR222" i="1"/>
  <c r="AQ222" i="1"/>
  <c r="AR221" i="1"/>
  <c r="AQ221" i="1"/>
  <c r="AR220" i="1"/>
  <c r="AQ220" i="1"/>
  <c r="AR219" i="1"/>
  <c r="AQ219" i="1"/>
  <c r="AR218" i="1"/>
  <c r="AQ218" i="1"/>
  <c r="AR217" i="1"/>
  <c r="AQ217" i="1"/>
  <c r="AR216" i="1"/>
  <c r="AQ216" i="1"/>
  <c r="AR215" i="1"/>
  <c r="AQ215" i="1"/>
  <c r="AR214" i="1"/>
  <c r="AQ214" i="1"/>
  <c r="AR213" i="1"/>
  <c r="AQ213" i="1"/>
  <c r="AR212" i="1"/>
  <c r="AQ212" i="1"/>
  <c r="AR211" i="1"/>
  <c r="AQ211" i="1"/>
  <c r="AR210" i="1"/>
  <c r="AQ210" i="1"/>
  <c r="AR209" i="1"/>
  <c r="AQ209" i="1"/>
  <c r="AR208" i="1"/>
  <c r="AQ208" i="1"/>
  <c r="AR207" i="1"/>
  <c r="AQ207" i="1"/>
  <c r="AR206" i="1"/>
  <c r="AQ206" i="1"/>
  <c r="AR205" i="1"/>
  <c r="AQ205" i="1"/>
  <c r="AR204" i="1"/>
  <c r="AQ204" i="1"/>
  <c r="AR203" i="1"/>
  <c r="AQ203" i="1"/>
  <c r="AR202" i="1"/>
  <c r="AQ202" i="1"/>
  <c r="AR201" i="1"/>
  <c r="AQ201" i="1"/>
  <c r="AR200" i="1"/>
  <c r="AQ200" i="1"/>
  <c r="AR199" i="1"/>
  <c r="AQ199" i="1"/>
  <c r="AR198" i="1"/>
  <c r="AQ198" i="1"/>
  <c r="AR197" i="1"/>
  <c r="AQ197" i="1"/>
  <c r="AR196" i="1"/>
  <c r="AQ196" i="1"/>
  <c r="AR195" i="1"/>
  <c r="AQ195" i="1"/>
  <c r="AR194" i="1"/>
  <c r="AQ194" i="1"/>
  <c r="AR193" i="1"/>
  <c r="AQ193" i="1"/>
  <c r="AR192" i="1"/>
  <c r="AQ192" i="1"/>
  <c r="AR191" i="1"/>
  <c r="AQ191" i="1"/>
  <c r="AR190" i="1"/>
  <c r="AQ190" i="1"/>
  <c r="AR189" i="1"/>
  <c r="AQ189" i="1"/>
  <c r="AR188" i="1"/>
  <c r="AQ188" i="1"/>
  <c r="AR187" i="1"/>
  <c r="AQ187" i="1"/>
  <c r="AR186" i="1"/>
  <c r="AQ186" i="1"/>
  <c r="AR185" i="1"/>
  <c r="AQ185" i="1"/>
  <c r="AR184" i="1"/>
  <c r="AQ184" i="1"/>
  <c r="AR183" i="1"/>
  <c r="AQ183" i="1"/>
  <c r="AR182" i="1"/>
  <c r="AQ182" i="1"/>
  <c r="AR181" i="1"/>
  <c r="AQ181" i="1"/>
  <c r="AR180" i="1"/>
  <c r="AQ180" i="1"/>
  <c r="AR179" i="1"/>
  <c r="AQ179" i="1"/>
  <c r="AR178" i="1"/>
  <c r="AQ178" i="1"/>
  <c r="AR177" i="1"/>
  <c r="AQ177" i="1"/>
  <c r="AR176" i="1"/>
  <c r="AQ176" i="1"/>
  <c r="AR175" i="1"/>
  <c r="AQ175" i="1"/>
  <c r="AR174" i="1"/>
  <c r="AQ174" i="1"/>
  <c r="AR173" i="1"/>
  <c r="AQ173" i="1"/>
  <c r="AR172" i="1"/>
  <c r="AQ172" i="1"/>
  <c r="AR171" i="1"/>
  <c r="AQ171" i="1"/>
  <c r="AR170" i="1"/>
  <c r="AQ170" i="1"/>
  <c r="AR169" i="1"/>
  <c r="AQ169" i="1"/>
  <c r="AR168" i="1"/>
  <c r="AQ168" i="1"/>
  <c r="AR167" i="1"/>
  <c r="AQ167" i="1"/>
  <c r="AR166" i="1"/>
  <c r="AQ166" i="1"/>
  <c r="AR165" i="1"/>
  <c r="AQ165" i="1"/>
  <c r="AR164" i="1"/>
  <c r="AQ164" i="1"/>
  <c r="AR163" i="1"/>
  <c r="AQ163" i="1"/>
  <c r="AR162" i="1"/>
  <c r="AQ162" i="1"/>
  <c r="AR161" i="1"/>
  <c r="AQ161" i="1"/>
  <c r="AR160" i="1"/>
  <c r="AQ160" i="1"/>
  <c r="AR159" i="1"/>
  <c r="AQ159" i="1"/>
  <c r="AR158" i="1"/>
  <c r="AQ158" i="1"/>
  <c r="AR157" i="1"/>
  <c r="AQ157" i="1"/>
  <c r="AR156" i="1"/>
  <c r="AQ156" i="1"/>
  <c r="AR155" i="1"/>
  <c r="AQ155" i="1"/>
  <c r="AR154" i="1"/>
  <c r="AQ154" i="1"/>
  <c r="AR153" i="1"/>
  <c r="AQ153" i="1"/>
  <c r="AR152" i="1"/>
  <c r="AQ152" i="1"/>
  <c r="AR151" i="1"/>
  <c r="AQ151" i="1"/>
  <c r="AR150" i="1"/>
  <c r="AQ150" i="1"/>
  <c r="AR149" i="1"/>
  <c r="AQ149" i="1"/>
  <c r="AR143" i="1"/>
  <c r="AQ143" i="1"/>
  <c r="AR142" i="1"/>
  <c r="AQ142" i="1"/>
  <c r="AR141" i="1"/>
  <c r="AQ141" i="1"/>
  <c r="AR140" i="1"/>
  <c r="AQ140" i="1"/>
  <c r="AR139" i="1"/>
  <c r="AQ139" i="1"/>
  <c r="AR138" i="1"/>
  <c r="AQ138" i="1"/>
  <c r="AR137" i="1"/>
  <c r="AQ137" i="1"/>
  <c r="AR136" i="1"/>
  <c r="AQ136" i="1"/>
  <c r="AR135" i="1"/>
  <c r="AQ135" i="1"/>
  <c r="AR134" i="1"/>
  <c r="AQ134" i="1"/>
  <c r="AR133" i="1"/>
  <c r="AQ133" i="1"/>
  <c r="AR132" i="1"/>
  <c r="AQ132" i="1"/>
  <c r="AR131" i="1"/>
  <c r="AQ131" i="1"/>
  <c r="AR130" i="1"/>
  <c r="AQ130" i="1"/>
  <c r="AR129" i="1"/>
  <c r="AQ129" i="1"/>
  <c r="AR128" i="1"/>
  <c r="AQ128" i="1"/>
  <c r="AR127" i="1"/>
  <c r="AQ127" i="1"/>
  <c r="AR126" i="1"/>
  <c r="AQ126" i="1"/>
  <c r="AR125" i="1"/>
  <c r="AQ125" i="1"/>
  <c r="AR124" i="1"/>
  <c r="AQ124" i="1"/>
  <c r="AR123" i="1"/>
  <c r="AQ123" i="1"/>
  <c r="AR122" i="1"/>
  <c r="AQ122" i="1"/>
  <c r="AR121" i="1"/>
  <c r="AQ121" i="1"/>
  <c r="AR120" i="1"/>
  <c r="AQ120" i="1"/>
  <c r="AR119" i="1"/>
  <c r="AQ119" i="1"/>
  <c r="AR118" i="1"/>
  <c r="AQ118" i="1"/>
  <c r="AR117" i="1"/>
  <c r="AQ117" i="1"/>
  <c r="AR115" i="1"/>
  <c r="AQ115" i="1"/>
  <c r="AR114" i="1"/>
  <c r="AQ114" i="1"/>
  <c r="AR113" i="1"/>
  <c r="AQ113" i="1"/>
  <c r="AR112" i="1"/>
  <c r="AQ112" i="1"/>
  <c r="AR111" i="1"/>
  <c r="AQ111" i="1"/>
  <c r="AR110" i="1"/>
  <c r="AQ110" i="1"/>
  <c r="AR109" i="1"/>
  <c r="AQ109" i="1"/>
  <c r="AR108" i="1"/>
  <c r="AQ108" i="1"/>
  <c r="AR107" i="1"/>
  <c r="AQ107" i="1"/>
  <c r="AR101" i="1"/>
  <c r="AQ101" i="1"/>
  <c r="AR100" i="1"/>
  <c r="AQ100" i="1"/>
  <c r="AR99" i="1"/>
  <c r="AQ99" i="1"/>
  <c r="AR98" i="1"/>
  <c r="AQ98" i="1"/>
  <c r="AR97" i="1"/>
  <c r="AQ97" i="1"/>
  <c r="AR96" i="1"/>
  <c r="AQ96" i="1"/>
  <c r="AR95" i="1"/>
  <c r="AQ95" i="1"/>
  <c r="AR94" i="1"/>
  <c r="AQ94" i="1"/>
  <c r="AR93" i="1"/>
  <c r="AQ93" i="1"/>
  <c r="AR92" i="1"/>
  <c r="AQ92" i="1"/>
  <c r="AR91" i="1"/>
  <c r="AQ91" i="1"/>
  <c r="AR90" i="1"/>
  <c r="AQ90" i="1"/>
  <c r="AR89" i="1"/>
  <c r="AQ89" i="1"/>
  <c r="AR88" i="1"/>
  <c r="AQ88" i="1"/>
  <c r="AR87" i="1"/>
  <c r="AQ87" i="1"/>
  <c r="AR86" i="1"/>
  <c r="AQ86" i="1"/>
  <c r="AR85" i="1"/>
  <c r="AQ85" i="1"/>
  <c r="AR84" i="1"/>
  <c r="AQ84" i="1"/>
  <c r="AR83" i="1"/>
  <c r="AQ83" i="1"/>
  <c r="AR82" i="1"/>
  <c r="AQ82" i="1"/>
  <c r="AR81" i="1"/>
  <c r="AQ81" i="1"/>
  <c r="AR80" i="1"/>
  <c r="AQ80" i="1"/>
  <c r="AR79" i="1"/>
  <c r="AQ79" i="1"/>
  <c r="AR78" i="1"/>
  <c r="AQ78" i="1"/>
  <c r="AR77" i="1"/>
  <c r="AQ77" i="1"/>
  <c r="AR76" i="1"/>
  <c r="AQ76" i="1"/>
  <c r="AR75" i="1"/>
  <c r="AQ75" i="1"/>
  <c r="AR74" i="1"/>
  <c r="AQ74" i="1"/>
  <c r="AR73" i="1"/>
  <c r="AQ73" i="1"/>
  <c r="AR72" i="1"/>
  <c r="AQ72" i="1"/>
  <c r="AR71" i="1"/>
  <c r="AQ71" i="1"/>
  <c r="AR70" i="1"/>
  <c r="AQ70" i="1"/>
  <c r="AR69" i="1"/>
  <c r="AQ69" i="1"/>
  <c r="AR68" i="1"/>
  <c r="AQ68" i="1"/>
  <c r="AR67" i="1"/>
  <c r="AQ67" i="1"/>
  <c r="AR66" i="1"/>
  <c r="AQ66" i="1"/>
  <c r="AR65" i="1"/>
  <c r="AQ65" i="1"/>
  <c r="AR64" i="1"/>
  <c r="AQ64" i="1"/>
  <c r="AR63" i="1"/>
  <c r="AQ63" i="1"/>
  <c r="AR62" i="1"/>
  <c r="AQ62" i="1"/>
  <c r="AR61" i="1"/>
  <c r="AQ61" i="1"/>
  <c r="AR60" i="1"/>
  <c r="AQ60" i="1"/>
  <c r="AR59" i="1"/>
  <c r="AQ59" i="1"/>
  <c r="AR58" i="1"/>
  <c r="AQ58" i="1"/>
  <c r="AR57" i="1"/>
  <c r="AQ57" i="1"/>
  <c r="AR56" i="1"/>
  <c r="AQ56" i="1"/>
  <c r="AR55" i="1"/>
  <c r="AQ55" i="1"/>
  <c r="AR54" i="1"/>
  <c r="AQ54" i="1"/>
  <c r="AR53" i="1"/>
  <c r="AQ53" i="1"/>
  <c r="AR52" i="1"/>
  <c r="AQ52" i="1"/>
  <c r="AR51" i="1"/>
  <c r="AQ51" i="1"/>
  <c r="AR50" i="1"/>
  <c r="AQ50" i="1"/>
  <c r="AR49" i="1"/>
  <c r="AQ49" i="1"/>
  <c r="AR48" i="1"/>
  <c r="AQ48" i="1"/>
  <c r="AR47" i="1"/>
  <c r="AQ47" i="1"/>
  <c r="AR46" i="1"/>
  <c r="AQ46" i="1"/>
  <c r="AR45" i="1"/>
  <c r="AQ45" i="1"/>
  <c r="AR44" i="1"/>
  <c r="AQ44" i="1"/>
  <c r="AR43" i="1"/>
  <c r="AQ43" i="1"/>
  <c r="AR42" i="1"/>
  <c r="AQ42" i="1"/>
  <c r="AR41" i="1"/>
  <c r="AQ41" i="1"/>
  <c r="AR40" i="1"/>
  <c r="AQ40" i="1"/>
  <c r="AR39" i="1"/>
  <c r="AQ39" i="1"/>
  <c r="AR38" i="1"/>
  <c r="AQ38" i="1"/>
  <c r="AR37" i="1"/>
  <c r="AQ37" i="1"/>
  <c r="AR36" i="1"/>
  <c r="AQ36" i="1"/>
  <c r="AR35" i="1"/>
  <c r="AQ35" i="1"/>
  <c r="AR34" i="1"/>
  <c r="AQ34" i="1"/>
  <c r="AR33" i="1"/>
  <c r="AQ33" i="1"/>
  <c r="AR32" i="1"/>
  <c r="AQ32" i="1"/>
  <c r="AR31" i="1"/>
  <c r="AQ31" i="1"/>
  <c r="AR30" i="1"/>
  <c r="AQ30" i="1"/>
  <c r="AR29" i="1"/>
  <c r="AQ29" i="1"/>
  <c r="AR28" i="1"/>
  <c r="AQ28" i="1"/>
  <c r="AR27" i="1"/>
  <c r="AQ27" i="1"/>
  <c r="AR26" i="1"/>
  <c r="AQ26" i="1"/>
  <c r="D15" i="46"/>
  <c r="E15" i="46"/>
  <c r="F15" i="46"/>
  <c r="P12" i="12"/>
  <c r="O12" i="12"/>
  <c r="N12" i="12"/>
  <c r="AR150" i="29"/>
  <c r="AQ150" i="29"/>
  <c r="AR149" i="29"/>
  <c r="AQ149" i="29"/>
  <c r="AR148" i="29"/>
  <c r="AQ148" i="29"/>
  <c r="T58" i="44"/>
  <c r="T59" i="44"/>
  <c r="T60" i="44"/>
  <c r="T61" i="44"/>
  <c r="T62" i="44"/>
  <c r="T63" i="44"/>
  <c r="T64" i="44"/>
  <c r="T65" i="44"/>
  <c r="T66" i="44"/>
  <c r="T67" i="44"/>
  <c r="T68" i="44"/>
  <c r="T69" i="44"/>
  <c r="T70" i="44"/>
  <c r="T71" i="44"/>
  <c r="T72" i="44"/>
  <c r="T73" i="44"/>
  <c r="T74" i="44"/>
  <c r="T75" i="44"/>
  <c r="T77" i="44"/>
  <c r="T79" i="44"/>
  <c r="T80" i="44"/>
  <c r="T81" i="44"/>
  <c r="T82" i="44"/>
  <c r="T83" i="44"/>
  <c r="T84" i="44"/>
  <c r="T85" i="44"/>
  <c r="T86" i="44"/>
  <c r="T87" i="44"/>
  <c r="T88" i="44"/>
  <c r="T89" i="44"/>
  <c r="T90" i="44"/>
  <c r="T91" i="44"/>
  <c r="T92" i="44"/>
  <c r="T93" i="44"/>
  <c r="T94" i="44"/>
  <c r="T95" i="44"/>
  <c r="T96" i="44"/>
  <c r="T97" i="44"/>
  <c r="T98" i="44"/>
  <c r="T99" i="44"/>
  <c r="T100" i="44"/>
  <c r="T101" i="44"/>
  <c r="T57" i="44"/>
  <c r="AR257" i="30"/>
  <c r="AQ257" i="30"/>
  <c r="AR256" i="30"/>
  <c r="AQ256" i="30"/>
  <c r="AR255" i="30"/>
  <c r="AQ255" i="30"/>
  <c r="AR254" i="30"/>
  <c r="AQ254" i="30"/>
  <c r="P13" i="46"/>
  <c r="O13" i="46"/>
  <c r="N13" i="46"/>
  <c r="AR16" i="18"/>
  <c r="AQ16" i="18"/>
  <c r="AR15" i="18"/>
  <c r="AQ15" i="18"/>
  <c r="AR14" i="18"/>
  <c r="AQ14" i="18"/>
  <c r="AR13" i="18"/>
  <c r="AQ13" i="18"/>
  <c r="AR12" i="18"/>
  <c r="AQ12" i="18"/>
  <c r="AR11" i="18"/>
  <c r="AQ11" i="18"/>
  <c r="AR9" i="18"/>
  <c r="AQ9" i="18"/>
  <c r="AR8" i="18"/>
  <c r="AQ8" i="18"/>
  <c r="AR7" i="18"/>
  <c r="AQ7" i="18"/>
  <c r="AR6" i="18"/>
  <c r="AQ6" i="18"/>
  <c r="AR5" i="18"/>
  <c r="AQ5" i="18"/>
  <c r="AR4" i="18"/>
  <c r="AQ4" i="18"/>
  <c r="B6" i="46"/>
  <c r="G6" i="46"/>
  <c r="B7" i="46"/>
  <c r="C7" i="46"/>
  <c r="B8" i="46"/>
  <c r="G8" i="46"/>
  <c r="B9" i="46"/>
  <c r="G9" i="46"/>
  <c r="H9" i="46"/>
  <c r="B10" i="46"/>
  <c r="G10" i="46"/>
  <c r="B11" i="46"/>
  <c r="C11" i="46"/>
  <c r="B12" i="46"/>
  <c r="C12" i="46"/>
  <c r="B13" i="46"/>
  <c r="G13" i="46"/>
  <c r="B14" i="46"/>
  <c r="B15" i="46"/>
  <c r="G15" i="46"/>
  <c r="B16" i="46"/>
  <c r="C16" i="46"/>
  <c r="B17" i="46"/>
  <c r="G17" i="46"/>
  <c r="B18" i="46"/>
  <c r="G18" i="46"/>
  <c r="B19" i="46"/>
  <c r="B20" i="46"/>
  <c r="D20" i="46"/>
  <c r="B21" i="46"/>
  <c r="G21" i="46"/>
  <c r="I21" i="46"/>
  <c r="B22" i="46"/>
  <c r="C22" i="46"/>
  <c r="B23" i="46"/>
  <c r="G23" i="46"/>
  <c r="B5" i="46"/>
  <c r="C5" i="46"/>
  <c r="C6" i="46"/>
  <c r="C8" i="46"/>
  <c r="C9" i="46"/>
  <c r="C10" i="46"/>
  <c r="C13" i="46"/>
  <c r="C14" i="46"/>
  <c r="C15" i="46"/>
  <c r="C17" i="46"/>
  <c r="C18" i="46"/>
  <c r="C21" i="46"/>
  <c r="C23" i="46"/>
  <c r="AR240" i="30"/>
  <c r="AQ240" i="30"/>
  <c r="AR239" i="30"/>
  <c r="AQ239" i="30"/>
  <c r="AR238" i="30"/>
  <c r="AQ238" i="30"/>
  <c r="AR237" i="30"/>
  <c r="AQ237" i="30"/>
  <c r="F16" i="10"/>
  <c r="J16" i="10"/>
  <c r="D16" i="10"/>
  <c r="AB1" i="10"/>
  <c r="AC1" i="10"/>
  <c r="J13" i="10"/>
  <c r="F13" i="10"/>
  <c r="E13" i="10"/>
  <c r="D13" i="10"/>
  <c r="B13" i="10"/>
  <c r="E10" i="10"/>
  <c r="C10" i="10"/>
  <c r="B10" i="10"/>
  <c r="K7" i="10"/>
  <c r="D7" i="10"/>
  <c r="A7" i="10"/>
  <c r="L18" i="10"/>
  <c r="L9" i="10"/>
  <c r="J3" i="10"/>
  <c r="I41" i="9"/>
  <c r="K41" i="9"/>
  <c r="I37" i="9"/>
  <c r="K37" i="9"/>
  <c r="I35" i="9"/>
  <c r="K35" i="9"/>
  <c r="D22" i="46"/>
  <c r="H23" i="46"/>
  <c r="K23" i="46"/>
  <c r="L23" i="46"/>
  <c r="G11" i="46"/>
  <c r="G20" i="46"/>
  <c r="E22" i="46"/>
  <c r="F22" i="46"/>
  <c r="C20" i="46"/>
  <c r="E20" i="46"/>
  <c r="F20" i="46"/>
  <c r="G7" i="46"/>
  <c r="H7" i="46"/>
  <c r="D19" i="46"/>
  <c r="D12" i="46"/>
  <c r="E12" i="46"/>
  <c r="F12" i="46"/>
  <c r="I11" i="46"/>
  <c r="D14" i="46"/>
  <c r="D6" i="46"/>
  <c r="E6" i="46"/>
  <c r="F6" i="46"/>
  <c r="I23" i="46"/>
  <c r="H17" i="46"/>
  <c r="K17" i="46"/>
  <c r="L17" i="46"/>
  <c r="I17" i="46"/>
  <c r="I10" i="46"/>
  <c r="H10" i="46"/>
  <c r="E14" i="46"/>
  <c r="F14" i="46"/>
  <c r="I15" i="46"/>
  <c r="H15" i="46"/>
  <c r="K15" i="46"/>
  <c r="L15" i="46"/>
  <c r="H6" i="46"/>
  <c r="I6" i="46"/>
  <c r="I13" i="46"/>
  <c r="H13" i="46"/>
  <c r="K13" i="46"/>
  <c r="L13" i="46"/>
  <c r="I18" i="46"/>
  <c r="H18" i="46"/>
  <c r="K18" i="46"/>
  <c r="L18" i="46"/>
  <c r="H8" i="46"/>
  <c r="I8" i="46"/>
  <c r="C24" i="46"/>
  <c r="D5" i="46"/>
  <c r="E5" i="46"/>
  <c r="D17" i="46"/>
  <c r="E17" i="46"/>
  <c r="F17" i="46"/>
  <c r="G5" i="46"/>
  <c r="D8" i="46"/>
  <c r="E8" i="46"/>
  <c r="F8" i="46"/>
  <c r="D7" i="46"/>
  <c r="E7" i="46"/>
  <c r="F7" i="46"/>
  <c r="I7" i="46"/>
  <c r="K7" i="46"/>
  <c r="L7" i="46"/>
  <c r="C19" i="46"/>
  <c r="E19" i="46"/>
  <c r="F19" i="46"/>
  <c r="G22" i="46"/>
  <c r="H21" i="46"/>
  <c r="K21" i="46"/>
  <c r="L21" i="46"/>
  <c r="G19" i="46"/>
  <c r="G16" i="46"/>
  <c r="G14" i="46"/>
  <c r="G12" i="46"/>
  <c r="D11" i="46"/>
  <c r="E11" i="46"/>
  <c r="F11" i="46"/>
  <c r="I9" i="46"/>
  <c r="K9" i="46"/>
  <c r="L9" i="46"/>
  <c r="H11" i="46"/>
  <c r="K11" i="46"/>
  <c r="L11" i="46"/>
  <c r="D13" i="46"/>
  <c r="E13" i="46"/>
  <c r="F13" i="46"/>
  <c r="D23" i="46"/>
  <c r="E23" i="46"/>
  <c r="F23" i="46"/>
  <c r="D16" i="46"/>
  <c r="E16" i="46"/>
  <c r="F16" i="46"/>
  <c r="D18" i="46"/>
  <c r="E18" i="46"/>
  <c r="F18" i="46"/>
  <c r="D10" i="46"/>
  <c r="E10" i="46"/>
  <c r="F10" i="46"/>
  <c r="D21" i="46"/>
  <c r="E21" i="46"/>
  <c r="F21" i="46"/>
  <c r="D9" i="46"/>
  <c r="E9" i="46"/>
  <c r="F9" i="46"/>
  <c r="K10" i="46"/>
  <c r="L10" i="46"/>
  <c r="I20" i="46"/>
  <c r="H20" i="46"/>
  <c r="K20" i="46"/>
  <c r="L20" i="46"/>
  <c r="E24" i="46"/>
  <c r="F5" i="46"/>
  <c r="F24" i="46"/>
  <c r="H19" i="46"/>
  <c r="K19" i="46"/>
  <c r="L19" i="46"/>
  <c r="I19" i="46"/>
  <c r="H12" i="46"/>
  <c r="K12" i="46"/>
  <c r="L12" i="46"/>
  <c r="I12" i="46"/>
  <c r="K8" i="46"/>
  <c r="L8" i="46"/>
  <c r="I14" i="46"/>
  <c r="H14" i="46"/>
  <c r="K14" i="46"/>
  <c r="L14" i="46"/>
  <c r="H22" i="46"/>
  <c r="K22" i="46"/>
  <c r="L22" i="46"/>
  <c r="I22" i="46"/>
  <c r="I16" i="46"/>
  <c r="H16" i="46"/>
  <c r="K16" i="46"/>
  <c r="L16" i="46"/>
  <c r="I5" i="46"/>
  <c r="H5" i="46"/>
  <c r="K6" i="46"/>
  <c r="L6" i="46"/>
  <c r="K5" i="46"/>
  <c r="L5" i="46"/>
  <c r="K24" i="46"/>
</calcChain>
</file>

<file path=xl/sharedStrings.xml><?xml version="1.0" encoding="utf-8"?>
<sst xmlns="http://schemas.openxmlformats.org/spreadsheetml/2006/main" count="17841" uniqueCount="1380">
  <si>
    <t>A</t>
    <phoneticPr fontId="5"/>
  </si>
  <si>
    <t>S4</t>
    <phoneticPr fontId="5"/>
  </si>
  <si>
    <t>ｽﾘｯﾄ</t>
    <phoneticPr fontId="5"/>
  </si>
  <si>
    <t>S</t>
    <phoneticPr fontId="5"/>
  </si>
  <si>
    <t>ﾘﾝﾃｯｸ</t>
    <phoneticPr fontId="5"/>
  </si>
  <si>
    <t>原反ｾｯﾄ</t>
    <rPh sb="0" eb="1">
      <t>ゲン</t>
    </rPh>
    <rPh sb="1" eb="2">
      <t>タン</t>
    </rPh>
    <phoneticPr fontId="5"/>
  </si>
  <si>
    <t>内</t>
    <rPh sb="0" eb="1">
      <t>ウチ</t>
    </rPh>
    <phoneticPr fontId="5"/>
  </si>
  <si>
    <t>合定</t>
    <rPh sb="0" eb="1">
      <t>ゴウ</t>
    </rPh>
    <rPh sb="1" eb="2">
      <t>サダム</t>
    </rPh>
    <phoneticPr fontId="5"/>
  </si>
  <si>
    <t>FWP</t>
    <phoneticPr fontId="5"/>
  </si>
  <si>
    <t>単発</t>
    <rPh sb="0" eb="2">
      <t>タンパツ</t>
    </rPh>
    <phoneticPr fontId="5"/>
  </si>
  <si>
    <t>TAF起因</t>
    <rPh sb="3" eb="5">
      <t>キイン</t>
    </rPh>
    <phoneticPr fontId="5"/>
  </si>
  <si>
    <t>B</t>
    <phoneticPr fontId="5"/>
  </si>
  <si>
    <t>S5</t>
    <phoneticPr fontId="5"/>
  </si>
  <si>
    <t>巻返し</t>
    <rPh sb="0" eb="1">
      <t>マ</t>
    </rPh>
    <rPh sb="1" eb="2">
      <t>カエ</t>
    </rPh>
    <phoneticPr fontId="5"/>
  </si>
  <si>
    <t>T</t>
    <phoneticPr fontId="5"/>
  </si>
  <si>
    <t>ﾘﾝﾃｯｸ海外</t>
    <rPh sb="5" eb="7">
      <t>カイガイ</t>
    </rPh>
    <phoneticPr fontId="5"/>
  </si>
  <si>
    <t>製品下ろし</t>
    <rPh sb="0" eb="2">
      <t>セイヒン</t>
    </rPh>
    <rPh sb="2" eb="3">
      <t>オ</t>
    </rPh>
    <phoneticPr fontId="5"/>
  </si>
  <si>
    <t>外</t>
    <rPh sb="0" eb="1">
      <t>ソト</t>
    </rPh>
    <phoneticPr fontId="5"/>
  </si>
  <si>
    <t>合短</t>
    <rPh sb="0" eb="1">
      <t>ゴウ</t>
    </rPh>
    <rPh sb="1" eb="2">
      <t>タン</t>
    </rPh>
    <phoneticPr fontId="5"/>
  </si>
  <si>
    <t>ABS</t>
    <phoneticPr fontId="5"/>
  </si>
  <si>
    <t>密集</t>
    <rPh sb="0" eb="2">
      <t>ミッシュウ</t>
    </rPh>
    <phoneticPr fontId="5"/>
  </si>
  <si>
    <t>原反起因</t>
    <rPh sb="0" eb="2">
      <t>ゲンタン</t>
    </rPh>
    <rPh sb="2" eb="4">
      <t>キイン</t>
    </rPh>
    <phoneticPr fontId="5"/>
  </si>
  <si>
    <t>C</t>
    <phoneticPr fontId="5"/>
  </si>
  <si>
    <t>欠点取</t>
    <rPh sb="0" eb="2">
      <t>ケッテン</t>
    </rPh>
    <rPh sb="2" eb="3">
      <t>ド</t>
    </rPh>
    <phoneticPr fontId="5"/>
  </si>
  <si>
    <t>U</t>
    <phoneticPr fontId="5"/>
  </si>
  <si>
    <t>きもと</t>
    <phoneticPr fontId="5"/>
  </si>
  <si>
    <t>切替</t>
    <rPh sb="0" eb="1">
      <t>キ</t>
    </rPh>
    <rPh sb="1" eb="2">
      <t>カ</t>
    </rPh>
    <phoneticPr fontId="5"/>
  </si>
  <si>
    <t>良短</t>
    <rPh sb="0" eb="1">
      <t>リョウ</t>
    </rPh>
    <rPh sb="1" eb="2">
      <t>タン</t>
    </rPh>
    <phoneticPr fontId="5"/>
  </si>
  <si>
    <t>Sｺｱ</t>
    <phoneticPr fontId="5"/>
  </si>
  <si>
    <t>連続</t>
    <rPh sb="0" eb="2">
      <t>レンゾク</t>
    </rPh>
    <phoneticPr fontId="5"/>
  </si>
  <si>
    <t>不明</t>
    <rPh sb="0" eb="2">
      <t>フメイ</t>
    </rPh>
    <phoneticPr fontId="5"/>
  </si>
  <si>
    <t>D</t>
    <phoneticPr fontId="5"/>
  </si>
  <si>
    <t>改装</t>
    <rPh sb="0" eb="2">
      <t>カイソウ</t>
    </rPh>
    <phoneticPr fontId="5"/>
  </si>
  <si>
    <t>X</t>
    <phoneticPr fontId="5"/>
  </si>
  <si>
    <t>新ﾀｯｸ化成</t>
    <rPh sb="0" eb="1">
      <t>シン</t>
    </rPh>
    <rPh sb="4" eb="6">
      <t>カセイ</t>
    </rPh>
    <phoneticPr fontId="5"/>
  </si>
  <si>
    <t>幅替え</t>
    <rPh sb="0" eb="1">
      <t>ハバ</t>
    </rPh>
    <rPh sb="1" eb="2">
      <t>カ</t>
    </rPh>
    <phoneticPr fontId="5"/>
  </si>
  <si>
    <t>保留</t>
    <rPh sb="0" eb="2">
      <t>ホリュウ</t>
    </rPh>
    <phoneticPr fontId="5"/>
  </si>
  <si>
    <t>Mｺｱ</t>
    <phoneticPr fontId="5"/>
  </si>
  <si>
    <t>ﾋﾟｯﾁ</t>
    <phoneticPr fontId="5"/>
  </si>
  <si>
    <t>ﾘｰﾄﾞ作成</t>
    <rPh sb="4" eb="6">
      <t>サクセイ</t>
    </rPh>
    <phoneticPr fontId="5"/>
  </si>
  <si>
    <t>ﾏﾙｳ接着</t>
    <rPh sb="3" eb="5">
      <t>セッチャク</t>
    </rPh>
    <phoneticPr fontId="5"/>
  </si>
  <si>
    <t>その他</t>
    <rPh sb="2" eb="3">
      <t>タ</t>
    </rPh>
    <phoneticPr fontId="5"/>
  </si>
  <si>
    <t>幅方向</t>
    <rPh sb="0" eb="1">
      <t>ハバ</t>
    </rPh>
    <rPh sb="1" eb="3">
      <t>ホウコウ</t>
    </rPh>
    <phoneticPr fontId="5"/>
  </si>
  <si>
    <t>ﾘｰﾄﾞ巻足し</t>
    <rPh sb="4" eb="5">
      <t>マ</t>
    </rPh>
    <rPh sb="5" eb="6">
      <t>タ</t>
    </rPh>
    <phoneticPr fontId="5"/>
  </si>
  <si>
    <t>大阪ｼｰﾘﾝｸﾞ</t>
    <rPh sb="0" eb="2">
      <t>オオサカ</t>
    </rPh>
    <phoneticPr fontId="5"/>
  </si>
  <si>
    <t>品質ﾄﾗﾌﾞﾙ</t>
    <rPh sb="0" eb="2">
      <t>ヒンシツ</t>
    </rPh>
    <phoneticPr fontId="5"/>
  </si>
  <si>
    <t>全面</t>
    <rPh sb="0" eb="2">
      <t>ゼンメン</t>
    </rPh>
    <phoneticPr fontId="5"/>
  </si>
  <si>
    <t>原反巻足し</t>
    <rPh sb="0" eb="2">
      <t>ゲンタン</t>
    </rPh>
    <rPh sb="2" eb="3">
      <t>マ</t>
    </rPh>
    <rPh sb="3" eb="4">
      <t>タ</t>
    </rPh>
    <phoneticPr fontId="5"/>
  </si>
  <si>
    <t>日栄化工</t>
    <rPh sb="0" eb="2">
      <t>ニチエイ</t>
    </rPh>
    <rPh sb="2" eb="3">
      <t>バ</t>
    </rPh>
    <phoneticPr fontId="5"/>
  </si>
  <si>
    <t>設備ﾄﾗﾌﾞﾙ</t>
    <rPh sb="0" eb="2">
      <t>セツビ</t>
    </rPh>
    <phoneticPr fontId="5"/>
  </si>
  <si>
    <t>ｼﾞｸﾞｻﾞｸﾞ</t>
    <phoneticPr fontId="5"/>
  </si>
  <si>
    <t>製品巻足し</t>
    <rPh sb="0" eb="2">
      <t>セイヒン</t>
    </rPh>
    <rPh sb="2" eb="3">
      <t>カン</t>
    </rPh>
    <rPh sb="3" eb="4">
      <t>タ</t>
    </rPh>
    <phoneticPr fontId="5"/>
  </si>
  <si>
    <t>日東豊橋</t>
    <rPh sb="0" eb="2">
      <t>ニットウ</t>
    </rPh>
    <rPh sb="2" eb="4">
      <t>トヨハシ</t>
    </rPh>
    <phoneticPr fontId="5"/>
  </si>
  <si>
    <t>ﾒﾝﾃﾅﾝｽ</t>
    <phoneticPr fontId="5"/>
  </si>
  <si>
    <t>該当無</t>
    <rPh sb="0" eb="2">
      <t>ガイトウ</t>
    </rPh>
    <rPh sb="2" eb="3">
      <t>ナ</t>
    </rPh>
    <phoneticPr fontId="5"/>
  </si>
  <si>
    <t>原反巻返し</t>
    <rPh sb="0" eb="2">
      <t>ゲンタン</t>
    </rPh>
    <rPh sb="2" eb="3">
      <t>マ</t>
    </rPh>
    <rPh sb="3" eb="4">
      <t>カエ</t>
    </rPh>
    <phoneticPr fontId="5"/>
  </si>
  <si>
    <t>東レ岐阜</t>
    <rPh sb="0" eb="1">
      <t>トウ</t>
    </rPh>
    <rPh sb="2" eb="4">
      <t>ギフ</t>
    </rPh>
    <phoneticPr fontId="5"/>
  </si>
  <si>
    <t>S5応援（生産）</t>
    <rPh sb="2" eb="4">
      <t>オウエン</t>
    </rPh>
    <rPh sb="5" eb="7">
      <t>セイサン</t>
    </rPh>
    <phoneticPr fontId="5"/>
  </si>
  <si>
    <t>巻芯ﾘｰﾄﾞ</t>
    <rPh sb="0" eb="1">
      <t>マ</t>
    </rPh>
    <rPh sb="1" eb="2">
      <t>シン</t>
    </rPh>
    <phoneticPr fontId="5"/>
  </si>
  <si>
    <t>王子ﾀｯｸ</t>
    <rPh sb="0" eb="2">
      <t>オウジ</t>
    </rPh>
    <phoneticPr fontId="5"/>
  </si>
  <si>
    <t>片付け</t>
    <rPh sb="0" eb="2">
      <t>カタヅ</t>
    </rPh>
    <phoneticPr fontId="5"/>
  </si>
  <si>
    <t>小野木製袋</t>
    <rPh sb="0" eb="3">
      <t>オノキ</t>
    </rPh>
    <rPh sb="3" eb="4">
      <t>セイ</t>
    </rPh>
    <rPh sb="4" eb="5">
      <t>フクロ</t>
    </rPh>
    <phoneticPr fontId="5"/>
  </si>
  <si>
    <t>廃棄</t>
    <rPh sb="0" eb="2">
      <t>ハイキ</t>
    </rPh>
    <phoneticPr fontId="5"/>
  </si>
  <si>
    <t>日東ｼﾝｺｰ</t>
    <rPh sb="0" eb="2">
      <t>ニットウ</t>
    </rPh>
    <phoneticPr fontId="5"/>
  </si>
  <si>
    <t>安全活動</t>
    <rPh sb="0" eb="2">
      <t>アンゼン</t>
    </rPh>
    <rPh sb="2" eb="4">
      <t>カツドウ</t>
    </rPh>
    <phoneticPr fontId="5"/>
  </si>
  <si>
    <t>検品</t>
    <rPh sb="0" eb="2">
      <t>ケンピン</t>
    </rPh>
    <phoneticPr fontId="5"/>
  </si>
  <si>
    <t>大建工業</t>
    <rPh sb="0" eb="2">
      <t>ダイケン</t>
    </rPh>
    <rPh sb="2" eb="4">
      <t>コウギョウ</t>
    </rPh>
    <phoneticPr fontId="5"/>
  </si>
  <si>
    <t>特殊東海製紙</t>
    <rPh sb="0" eb="2">
      <t>トクシュ</t>
    </rPh>
    <rPh sb="2" eb="4">
      <t>トウカイ</t>
    </rPh>
    <rPh sb="4" eb="6">
      <t>セイシ</t>
    </rPh>
    <phoneticPr fontId="5"/>
  </si>
  <si>
    <t>麗江</t>
    <rPh sb="0" eb="2">
      <t>レイコウ</t>
    </rPh>
    <phoneticPr fontId="5"/>
  </si>
  <si>
    <t>日東電工</t>
    <rPh sb="0" eb="2">
      <t>ニットウ</t>
    </rPh>
    <rPh sb="2" eb="4">
      <t>デンコウ</t>
    </rPh>
    <phoneticPr fontId="5"/>
  </si>
  <si>
    <t>寺岡製作所</t>
    <rPh sb="0" eb="2">
      <t>テラオカ</t>
    </rPh>
    <rPh sb="2" eb="5">
      <t>セイサクショ</t>
    </rPh>
    <phoneticPr fontId="5"/>
  </si>
  <si>
    <t>日精</t>
    <rPh sb="0" eb="2">
      <t>ニッセイ</t>
    </rPh>
    <phoneticPr fontId="5"/>
  </si>
  <si>
    <t>S
西暦
年</t>
    <rPh sb="2" eb="4">
      <t>セイレキ</t>
    </rPh>
    <rPh sb="5" eb="6">
      <t>ネン</t>
    </rPh>
    <phoneticPr fontId="5"/>
  </si>
  <si>
    <t>S
月</t>
    <rPh sb="2" eb="3">
      <t>ツキ</t>
    </rPh>
    <phoneticPr fontId="5"/>
  </si>
  <si>
    <t>S
日</t>
    <rPh sb="2" eb="3">
      <t>ヒ</t>
    </rPh>
    <phoneticPr fontId="5"/>
  </si>
  <si>
    <t>ｽﾘｯﾄ
シフト</t>
    <phoneticPr fontId="5"/>
  </si>
  <si>
    <t>S
当日
NO</t>
    <rPh sb="2" eb="4">
      <t>トウジツ</t>
    </rPh>
    <phoneticPr fontId="5"/>
  </si>
  <si>
    <t>前・後
工程</t>
    <rPh sb="0" eb="1">
      <t>マエ</t>
    </rPh>
    <rPh sb="2" eb="3">
      <t>アト</t>
    </rPh>
    <rPh sb="4" eb="6">
      <t>コウテイ</t>
    </rPh>
    <phoneticPr fontId="5"/>
  </si>
  <si>
    <t>ｽﾘｯﾄ
ﾏｼﾝ</t>
    <phoneticPr fontId="5"/>
  </si>
  <si>
    <t>S
作業
項目</t>
    <rPh sb="2" eb="4">
      <t>サギョウ</t>
    </rPh>
    <rPh sb="5" eb="7">
      <t>コウモク</t>
    </rPh>
    <phoneticPr fontId="5"/>
  </si>
  <si>
    <t>S
T
U</t>
    <phoneticPr fontId="5"/>
  </si>
  <si>
    <t>加工依頼</t>
    <rPh sb="0" eb="2">
      <t>カコウ</t>
    </rPh>
    <rPh sb="2" eb="4">
      <t>イライ</t>
    </rPh>
    <phoneticPr fontId="5"/>
  </si>
  <si>
    <t>通し
NO</t>
    <rPh sb="0" eb="1">
      <t>トオ</t>
    </rPh>
    <phoneticPr fontId="5"/>
  </si>
  <si>
    <t>依頼
数良</t>
    <rPh sb="0" eb="2">
      <t>イライ</t>
    </rPh>
    <rPh sb="3" eb="4">
      <t>スウ</t>
    </rPh>
    <rPh sb="4" eb="5">
      <t>リョウ</t>
    </rPh>
    <phoneticPr fontId="5"/>
  </si>
  <si>
    <t>品　種</t>
    <rPh sb="0" eb="1">
      <t>シナ</t>
    </rPh>
    <rPh sb="2" eb="3">
      <t>タネ</t>
    </rPh>
    <phoneticPr fontId="5"/>
  </si>
  <si>
    <t>ユーザー</t>
    <phoneticPr fontId="5"/>
  </si>
  <si>
    <t>番手</t>
    <rPh sb="0" eb="2">
      <t>バンテ</t>
    </rPh>
    <phoneticPr fontId="5"/>
  </si>
  <si>
    <t>原反
ｔｙｐｅ</t>
    <rPh sb="0" eb="2">
      <t>ゲンタン</t>
    </rPh>
    <phoneticPr fontId="5"/>
  </si>
  <si>
    <t>原反
幅
(mm)</t>
    <rPh sb="0" eb="2">
      <t>ゲンタン</t>
    </rPh>
    <rPh sb="3" eb="4">
      <t>ハバ</t>
    </rPh>
    <phoneticPr fontId="5"/>
  </si>
  <si>
    <t>原反
長さ
(m)</t>
    <rPh sb="0" eb="2">
      <t>ゲンタン</t>
    </rPh>
    <rPh sb="3" eb="4">
      <t>ナガ</t>
    </rPh>
    <phoneticPr fontId="5"/>
  </si>
  <si>
    <t>原反
投入長
(m)</t>
    <rPh sb="0" eb="2">
      <t>ゲンタン</t>
    </rPh>
    <rPh sb="3" eb="5">
      <t>トウニュウ</t>
    </rPh>
    <rPh sb="5" eb="6">
      <t>チョウ</t>
    </rPh>
    <phoneticPr fontId="5"/>
  </si>
  <si>
    <t>製品
仕上幅
(mm)</t>
    <rPh sb="0" eb="2">
      <t>セイヒン</t>
    </rPh>
    <rPh sb="3" eb="5">
      <t>シア</t>
    </rPh>
    <rPh sb="5" eb="6">
      <t>ハバ</t>
    </rPh>
    <phoneticPr fontId="5"/>
  </si>
  <si>
    <t>製品
仕上
幅数
(本)</t>
    <rPh sb="0" eb="2">
      <t>セイヒン</t>
    </rPh>
    <rPh sb="3" eb="5">
      <t>シア</t>
    </rPh>
    <rPh sb="6" eb="7">
      <t>ハバ</t>
    </rPh>
    <rPh sb="7" eb="8">
      <t>スウ</t>
    </rPh>
    <rPh sb="10" eb="11">
      <t>ホン</t>
    </rPh>
    <phoneticPr fontId="5"/>
  </si>
  <si>
    <t>製品
仕様長
(m)</t>
    <rPh sb="0" eb="2">
      <t>セイヒン</t>
    </rPh>
    <rPh sb="3" eb="5">
      <t>シヨウ</t>
    </rPh>
    <rPh sb="5" eb="6">
      <t>チョウ</t>
    </rPh>
    <phoneticPr fontId="5"/>
  </si>
  <si>
    <t>製品
仕様
長数
(本)</t>
    <rPh sb="0" eb="2">
      <t>セイヒン</t>
    </rPh>
    <rPh sb="3" eb="5">
      <t>シヨウ</t>
    </rPh>
    <rPh sb="6" eb="7">
      <t>チョウ</t>
    </rPh>
    <rPh sb="7" eb="8">
      <t>スウ</t>
    </rPh>
    <rPh sb="10" eb="11">
      <t>ホン</t>
    </rPh>
    <phoneticPr fontId="5"/>
  </si>
  <si>
    <t>製品
仕上長
(m)</t>
    <rPh sb="0" eb="2">
      <t>セイヒン</t>
    </rPh>
    <rPh sb="3" eb="5">
      <t>シア</t>
    </rPh>
    <rPh sb="5" eb="6">
      <t>チョウ</t>
    </rPh>
    <phoneticPr fontId="5"/>
  </si>
  <si>
    <t>製品
実績長
(m)</t>
    <rPh sb="0" eb="2">
      <t>セイヒン</t>
    </rPh>
    <rPh sb="3" eb="5">
      <t>ジッセキ</t>
    </rPh>
    <rPh sb="5" eb="6">
      <t>チョウ</t>
    </rPh>
    <phoneticPr fontId="5"/>
  </si>
  <si>
    <t>原反
LOT</t>
    <rPh sb="0" eb="2">
      <t>ゲンタン</t>
    </rPh>
    <phoneticPr fontId="5"/>
  </si>
  <si>
    <t>製品
LOT</t>
    <rPh sb="0" eb="2">
      <t>セイヒン</t>
    </rPh>
    <phoneticPr fontId="5"/>
  </si>
  <si>
    <t>S
加工
開始</t>
    <rPh sb="2" eb="4">
      <t>カコウ</t>
    </rPh>
    <rPh sb="5" eb="7">
      <t>カイシ</t>
    </rPh>
    <phoneticPr fontId="5"/>
  </si>
  <si>
    <t>S
加工
終了</t>
    <rPh sb="2" eb="4">
      <t>カコウ</t>
    </rPh>
    <rPh sb="5" eb="7">
      <t>シュウリョウ</t>
    </rPh>
    <phoneticPr fontId="5"/>
  </si>
  <si>
    <t>S
停機
開始</t>
    <rPh sb="2" eb="4">
      <t>テイキ</t>
    </rPh>
    <rPh sb="5" eb="7">
      <t>カイシ</t>
    </rPh>
    <phoneticPr fontId="5"/>
  </si>
  <si>
    <t>S
停機
終了</t>
    <rPh sb="2" eb="4">
      <t>テイキ</t>
    </rPh>
    <rPh sb="5" eb="7">
      <t>シュウリョウ</t>
    </rPh>
    <phoneticPr fontId="5"/>
  </si>
  <si>
    <t>S
停機
項目</t>
    <rPh sb="2" eb="4">
      <t>テイキ</t>
    </rPh>
    <rPh sb="5" eb="7">
      <t>コウモク</t>
    </rPh>
    <phoneticPr fontId="5"/>
  </si>
  <si>
    <t>S
ｺｰﾄ
面</t>
    <rPh sb="6" eb="7">
      <t>メン</t>
    </rPh>
    <phoneticPr fontId="5"/>
  </si>
  <si>
    <t>S
蒸着
面</t>
    <rPh sb="2" eb="4">
      <t>ジョウチャク</t>
    </rPh>
    <rPh sb="5" eb="6">
      <t>メン</t>
    </rPh>
    <phoneticPr fontId="5"/>
  </si>
  <si>
    <t>S
合否</t>
    <rPh sb="2" eb="4">
      <t>ゴウヒ</t>
    </rPh>
    <phoneticPr fontId="5"/>
  </si>
  <si>
    <t>製品コア
チェック</t>
    <rPh sb="0" eb="2">
      <t>セイヒン</t>
    </rPh>
    <phoneticPr fontId="5"/>
  </si>
  <si>
    <t>巻足しﾘｰﾄﾞ付
製品
ｼﾞｮｲﾝﾄ数</t>
    <rPh sb="0" eb="1">
      <t>マ</t>
    </rPh>
    <rPh sb="1" eb="2">
      <t>タ</t>
    </rPh>
    <rPh sb="7" eb="8">
      <t>ツ</t>
    </rPh>
    <rPh sb="10" eb="11">
      <t xml:space="preserve">
</t>
    </rPh>
    <rPh sb="18" eb="19">
      <t>スウ</t>
    </rPh>
    <phoneticPr fontId="4"/>
  </si>
  <si>
    <t>S特記事項</t>
    <rPh sb="1" eb="3">
      <t>トッキ</t>
    </rPh>
    <rPh sb="3" eb="5">
      <t>ジコウ</t>
    </rPh>
    <phoneticPr fontId="5"/>
  </si>
  <si>
    <t>原反
巻芯
ﾋﾟﾗﾐｯﾄﾞ</t>
    <rPh sb="0" eb="2">
      <t>ゲンタン</t>
    </rPh>
    <rPh sb="3" eb="4">
      <t>マ</t>
    </rPh>
    <rPh sb="4" eb="5">
      <t>シン</t>
    </rPh>
    <phoneticPr fontId="5"/>
  </si>
  <si>
    <t>S不具合
（発生状況）</t>
    <rPh sb="1" eb="4">
      <t>フグアイ</t>
    </rPh>
    <rPh sb="6" eb="8">
      <t>ハッセイ</t>
    </rPh>
    <rPh sb="8" eb="10">
      <t>ジョウキョウ</t>
    </rPh>
    <phoneticPr fontId="5"/>
  </si>
  <si>
    <t>S不具合
（起因）</t>
    <rPh sb="1" eb="4">
      <t>フグアイ</t>
    </rPh>
    <rPh sb="6" eb="8">
      <t>キイン</t>
    </rPh>
    <phoneticPr fontId="5"/>
  </si>
  <si>
    <t>年</t>
    <rPh sb="0" eb="1">
      <t>ネン</t>
    </rPh>
    <phoneticPr fontId="4"/>
  </si>
  <si>
    <t>月</t>
    <rPh sb="0" eb="1">
      <t>ツキ</t>
    </rPh>
    <phoneticPr fontId="4"/>
  </si>
  <si>
    <t>日</t>
    <rPh sb="0" eb="1">
      <t>ヒ</t>
    </rPh>
    <phoneticPr fontId="4"/>
  </si>
  <si>
    <t>内容</t>
    <rPh sb="0" eb="2">
      <t>ナイヨウ</t>
    </rPh>
    <phoneticPr fontId="4"/>
  </si>
  <si>
    <t>不具合内容</t>
    <rPh sb="0" eb="3">
      <t>フグアイ</t>
    </rPh>
    <rPh sb="3" eb="5">
      <t>ナイヨウ</t>
    </rPh>
    <phoneticPr fontId="4"/>
  </si>
  <si>
    <t>備考</t>
    <rPh sb="0" eb="2">
      <t>ビコウ</t>
    </rPh>
    <phoneticPr fontId="4"/>
  </si>
  <si>
    <t>面検台用蛍光灯交換</t>
    <rPh sb="0" eb="1">
      <t>メン</t>
    </rPh>
    <rPh sb="1" eb="2">
      <t>ケン</t>
    </rPh>
    <rPh sb="2" eb="3">
      <t>ダイ</t>
    </rPh>
    <rPh sb="3" eb="4">
      <t>ヨウ</t>
    </rPh>
    <rPh sb="4" eb="7">
      <t>ケイコウトウ</t>
    </rPh>
    <rPh sb="7" eb="9">
      <t>コウカン</t>
    </rPh>
    <phoneticPr fontId="4"/>
  </si>
  <si>
    <t>点灯不具合</t>
    <rPh sb="0" eb="2">
      <t>テントウ</t>
    </rPh>
    <rPh sb="2" eb="5">
      <t>フグアイ</t>
    </rPh>
    <phoneticPr fontId="4"/>
  </si>
  <si>
    <t>上下予備購入（上側廃盤）</t>
    <rPh sb="0" eb="2">
      <t>ジョウゲ</t>
    </rPh>
    <rPh sb="2" eb="4">
      <t>ヨビ</t>
    </rPh>
    <rPh sb="4" eb="6">
      <t>コウニュウ</t>
    </rPh>
    <rPh sb="7" eb="8">
      <t>ウエ</t>
    </rPh>
    <rPh sb="8" eb="9">
      <t>ガワ</t>
    </rPh>
    <rPh sb="9" eb="11">
      <t>ハイバン</t>
    </rPh>
    <phoneticPr fontId="4"/>
  </si>
  <si>
    <t>S4ｺﾞﾑロール交換（Sﾗｯﾌﾟ）</t>
    <rPh sb="8" eb="10">
      <t>コウカン</t>
    </rPh>
    <phoneticPr fontId="4"/>
  </si>
  <si>
    <t>ロール表面劣化、星空欠点</t>
    <rPh sb="3" eb="5">
      <t>ヒョウメン</t>
    </rPh>
    <rPh sb="5" eb="7">
      <t>レッカ</t>
    </rPh>
    <rPh sb="8" eb="10">
      <t>ホシゾラ</t>
    </rPh>
    <rPh sb="10" eb="12">
      <t>ケッテン</t>
    </rPh>
    <phoneticPr fontId="4"/>
  </si>
  <si>
    <t>タイミングベルト、ベアリング交換実施</t>
    <rPh sb="14" eb="16">
      <t>コウカン</t>
    </rPh>
    <rPh sb="16" eb="18">
      <t>ジッシ</t>
    </rPh>
    <phoneticPr fontId="4"/>
  </si>
  <si>
    <t>繰出巻取ﾁｬｯｸﾍﾞｱﾘﾝｸﾞ交換</t>
    <rPh sb="0" eb="1">
      <t>クリ</t>
    </rPh>
    <rPh sb="1" eb="2">
      <t>ダ</t>
    </rPh>
    <rPh sb="2" eb="4">
      <t>マキトリ</t>
    </rPh>
    <rPh sb="15" eb="17">
      <t>コウカン</t>
    </rPh>
    <phoneticPr fontId="4"/>
  </si>
  <si>
    <t>長期使用の為交換</t>
    <rPh sb="0" eb="2">
      <t>チョウキ</t>
    </rPh>
    <rPh sb="2" eb="4">
      <t>シヨウ</t>
    </rPh>
    <rPh sb="5" eb="6">
      <t>タメ</t>
    </rPh>
    <rPh sb="6" eb="8">
      <t>コウカン</t>
    </rPh>
    <phoneticPr fontId="4"/>
  </si>
  <si>
    <t>7008C　CTYNP520309*2　7008　CTYNDBLP5　EA-00826*1</t>
    <phoneticPr fontId="4"/>
  </si>
  <si>
    <t>広幅ﾀｯﾁﾛｰﾙｽﾄｯｷﾝｸﾞ交換</t>
    <rPh sb="0" eb="2">
      <t>ヒロハバ</t>
    </rPh>
    <rPh sb="15" eb="17">
      <t>コウカン</t>
    </rPh>
    <phoneticPr fontId="4"/>
  </si>
  <si>
    <t>#25　MSN EYKｼﾜ入りの為</t>
    <rPh sb="13" eb="14">
      <t>イ</t>
    </rPh>
    <rPh sb="16" eb="17">
      <t>タメ</t>
    </rPh>
    <phoneticPr fontId="4"/>
  </si>
  <si>
    <t>ﾀｯﾁｱｰﾑ固定ﾈｼﾞ交換</t>
    <rPh sb="6" eb="8">
      <t>コテイ</t>
    </rPh>
    <rPh sb="11" eb="13">
      <t>コウカン</t>
    </rPh>
    <phoneticPr fontId="4"/>
  </si>
  <si>
    <t>緩み対策</t>
    <rPh sb="0" eb="1">
      <t>ユル</t>
    </rPh>
    <rPh sb="2" eb="4">
      <t>タイサク</t>
    </rPh>
    <phoneticPr fontId="4"/>
  </si>
  <si>
    <t>紙管切り機丸刃交換</t>
    <rPh sb="0" eb="3">
      <t>シカンキ</t>
    </rPh>
    <rPh sb="4" eb="5">
      <t>キ</t>
    </rPh>
    <rPh sb="5" eb="6">
      <t>マル</t>
    </rPh>
    <rPh sb="6" eb="7">
      <t>ハ</t>
    </rPh>
    <rPh sb="7" eb="9">
      <t>コウカン</t>
    </rPh>
    <phoneticPr fontId="4"/>
  </si>
  <si>
    <t>切れ味低下の為</t>
    <rPh sb="0" eb="1">
      <t>キ</t>
    </rPh>
    <rPh sb="2" eb="3">
      <t>アジ</t>
    </rPh>
    <rPh sb="3" eb="5">
      <t>テイカ</t>
    </rPh>
    <rPh sb="6" eb="7">
      <t>タメ</t>
    </rPh>
    <phoneticPr fontId="4"/>
  </si>
  <si>
    <t>Ｗ側ｼﾜ懸念</t>
    <rPh sb="1" eb="2">
      <t>ガワ</t>
    </rPh>
    <rPh sb="4" eb="6">
      <t>ケネン</t>
    </rPh>
    <phoneticPr fontId="4"/>
  </si>
  <si>
    <t>ｺﾞﾐ取りﾛｰﾙ撤去</t>
    <rPh sb="3" eb="4">
      <t>ト</t>
    </rPh>
    <rPh sb="8" eb="10">
      <t>テッキョ</t>
    </rPh>
    <phoneticPr fontId="4"/>
  </si>
  <si>
    <t>じゃま</t>
    <phoneticPr fontId="4"/>
  </si>
  <si>
    <t>ﾛｰﾙ2本とﾌﾚｰﾑはＣＦ－4の製品ｽﾄｯｶｰ内に置いてあります</t>
    <rPh sb="4" eb="5">
      <t>ホン</t>
    </rPh>
    <rPh sb="16" eb="18">
      <t>セイヒン</t>
    </rPh>
    <rPh sb="23" eb="24">
      <t>ナイ</t>
    </rPh>
    <rPh sb="25" eb="26">
      <t>オ</t>
    </rPh>
    <phoneticPr fontId="4"/>
  </si>
  <si>
    <t>狭幅ﾀｯﾁﾛｰﾙｽﾄｯｷﾝｸﾞ交換</t>
    <rPh sb="0" eb="1">
      <t>キョウ</t>
    </rPh>
    <rPh sb="1" eb="2">
      <t>ハバ</t>
    </rPh>
    <rPh sb="15" eb="17">
      <t>コウカン</t>
    </rPh>
    <phoneticPr fontId="4"/>
  </si>
  <si>
    <t>ﾋﾟﾗﾐｯﾄﾞ対策</t>
    <rPh sb="7" eb="9">
      <t>タイサク</t>
    </rPh>
    <phoneticPr fontId="4"/>
  </si>
  <si>
    <t>ﾙﾐﾗｰEYK　W側ﾋﾟﾗﾐｯﾄﾞ発生2件</t>
    <rPh sb="8" eb="10">
      <t>ｗガワ</t>
    </rPh>
    <rPh sb="17" eb="19">
      <t>ハッセイ</t>
    </rPh>
    <rPh sb="20" eb="21">
      <t>ケン</t>
    </rPh>
    <phoneticPr fontId="4"/>
  </si>
  <si>
    <t>破れ</t>
    <rPh sb="0" eb="1">
      <t>ヤブ</t>
    </rPh>
    <phoneticPr fontId="4"/>
  </si>
  <si>
    <t>ﾏｼﾝ防塵掃除</t>
    <rPh sb="3" eb="5">
      <t>ボウジン</t>
    </rPh>
    <rPh sb="5" eb="7">
      <t>ソウジ</t>
    </rPh>
    <phoneticPr fontId="4"/>
  </si>
  <si>
    <t>―</t>
    <phoneticPr fontId="4"/>
  </si>
  <si>
    <t>水拭き・IPA拭き</t>
    <rPh sb="0" eb="1">
      <t>ミズ</t>
    </rPh>
    <rPh sb="1" eb="2">
      <t>フ</t>
    </rPh>
    <rPh sb="7" eb="8">
      <t>フ</t>
    </rPh>
    <phoneticPr fontId="4"/>
  </si>
  <si>
    <t>耳取り機ﾘﾆｱﾍﾞｱﾘﾝｸﾞ掃除</t>
    <rPh sb="0" eb="1">
      <t>ミミ</t>
    </rPh>
    <rPh sb="1" eb="2">
      <t>ト</t>
    </rPh>
    <rPh sb="3" eb="4">
      <t>キ</t>
    </rPh>
    <rPh sb="14" eb="16">
      <t>ソウジ</t>
    </rPh>
    <phoneticPr fontId="4"/>
  </si>
  <si>
    <t>左右移動停止した為</t>
    <rPh sb="0" eb="2">
      <t>サユウ</t>
    </rPh>
    <rPh sb="2" eb="4">
      <t>イドウ</t>
    </rPh>
    <rPh sb="4" eb="6">
      <t>テイシ</t>
    </rPh>
    <rPh sb="8" eb="9">
      <t>タメ</t>
    </rPh>
    <phoneticPr fontId="4"/>
  </si>
  <si>
    <t>ｳｫｰﾑに薄く油塗っておきました</t>
    <rPh sb="5" eb="6">
      <t>ウス</t>
    </rPh>
    <rPh sb="7" eb="8">
      <t>アブラ</t>
    </rPh>
    <rPh sb="8" eb="9">
      <t>ヌ</t>
    </rPh>
    <phoneticPr fontId="4"/>
  </si>
  <si>
    <t>操作盤PLC電池交換</t>
    <rPh sb="0" eb="3">
      <t>ソウサバン</t>
    </rPh>
    <rPh sb="6" eb="8">
      <t>デンチ</t>
    </rPh>
    <rPh sb="8" eb="10">
      <t>コウカン</t>
    </rPh>
    <phoneticPr fontId="4"/>
  </si>
  <si>
    <t>―</t>
    <phoneticPr fontId="4"/>
  </si>
  <si>
    <t>品質記録－Ｄ１－０９－０３</t>
    <rPh sb="0" eb="2">
      <t>ヒンシツ</t>
    </rPh>
    <rPh sb="2" eb="4">
      <t>キロク</t>
    </rPh>
    <phoneticPr fontId="5"/>
  </si>
  <si>
    <t>年</t>
    <rPh sb="0" eb="1">
      <t>ネン</t>
    </rPh>
    <phoneticPr fontId="5"/>
  </si>
  <si>
    <t>月</t>
    <rPh sb="0" eb="1">
      <t>ガツ</t>
    </rPh>
    <phoneticPr fontId="4"/>
  </si>
  <si>
    <t>日</t>
    <rPh sb="0" eb="1">
      <t>ニチ</t>
    </rPh>
    <phoneticPr fontId="4"/>
  </si>
  <si>
    <t>コーティング生産課</t>
    <rPh sb="6" eb="9">
      <t>セイサンカ</t>
    </rPh>
    <phoneticPr fontId="5"/>
  </si>
  <si>
    <t>スリット　作業日誌（Ｓ４）</t>
    <rPh sb="5" eb="7">
      <t>サギョウ</t>
    </rPh>
    <rPh sb="7" eb="9">
      <t>ニッシ</t>
    </rPh>
    <phoneticPr fontId="5"/>
  </si>
  <si>
    <t>朝勤</t>
    <rPh sb="0" eb="1">
      <t>アサ</t>
    </rPh>
    <rPh sb="1" eb="2">
      <t>キン</t>
    </rPh>
    <phoneticPr fontId="5"/>
  </si>
  <si>
    <t>午勤　</t>
    <rPh sb="0" eb="1">
      <t>ゴ</t>
    </rPh>
    <rPh sb="1" eb="2">
      <t>キン</t>
    </rPh>
    <phoneticPr fontId="5"/>
  </si>
  <si>
    <t>夜勤</t>
    <rPh sb="0" eb="2">
      <t>ヤキン</t>
    </rPh>
    <phoneticPr fontId="5"/>
  </si>
  <si>
    <t>NO</t>
    <phoneticPr fontId="5"/>
  </si>
  <si>
    <t>作業
項目</t>
    <rPh sb="0" eb="2">
      <t>サギョウ</t>
    </rPh>
    <rPh sb="3" eb="5">
      <t>コウモク</t>
    </rPh>
    <phoneticPr fontId="5"/>
  </si>
  <si>
    <t>ﾕｰｻﾞｰ</t>
    <phoneticPr fontId="5"/>
  </si>
  <si>
    <t xml:space="preserve">製品
ｺｱﾁｪｯｸ
</t>
    <rPh sb="0" eb="2">
      <t>セイヒン</t>
    </rPh>
    <phoneticPr fontId="5"/>
  </si>
  <si>
    <t>巻足しﾘｰﾄﾞ付
製品
ｼﾞｮｲﾝﾄ数</t>
    <rPh sb="0" eb="1">
      <t>カン</t>
    </rPh>
    <rPh sb="1" eb="2">
      <t>タ</t>
    </rPh>
    <rPh sb="7" eb="8">
      <t xml:space="preserve">
</t>
    </rPh>
    <rPh sb="8" eb="10">
      <t>セイヒン</t>
    </rPh>
    <rPh sb="10" eb="11">
      <t xml:space="preserve">
</t>
    </rPh>
    <phoneticPr fontId="4"/>
  </si>
  <si>
    <t>特記事項</t>
    <rPh sb="0" eb="2">
      <t>トッキ</t>
    </rPh>
    <rPh sb="2" eb="4">
      <t>ジコウ</t>
    </rPh>
    <phoneticPr fontId="5"/>
  </si>
  <si>
    <t>年休者</t>
    <rPh sb="0" eb="1">
      <t>ネン</t>
    </rPh>
    <rPh sb="1" eb="2">
      <t>キュウ</t>
    </rPh>
    <rPh sb="2" eb="3">
      <t>シャ</t>
    </rPh>
    <phoneticPr fontId="5"/>
  </si>
  <si>
    <t>補　　勤</t>
    <rPh sb="0" eb="1">
      <t>タスク</t>
    </rPh>
    <rPh sb="3" eb="4">
      <t>ツトム</t>
    </rPh>
    <phoneticPr fontId="5"/>
  </si>
  <si>
    <t>審　査</t>
    <rPh sb="0" eb="1">
      <t>シン</t>
    </rPh>
    <rPh sb="2" eb="3">
      <t>サ</t>
    </rPh>
    <phoneticPr fontId="5"/>
  </si>
  <si>
    <t>年・指・忌</t>
    <rPh sb="0" eb="1">
      <t>ネン</t>
    </rPh>
    <rPh sb="2" eb="3">
      <t>シ</t>
    </rPh>
    <rPh sb="4" eb="5">
      <t>キ</t>
    </rPh>
    <phoneticPr fontId="5"/>
  </si>
  <si>
    <t>承　認</t>
    <rPh sb="0" eb="1">
      <t>ウケタマワ</t>
    </rPh>
    <rPh sb="2" eb="3">
      <t>シノブ</t>
    </rPh>
    <phoneticPr fontId="5"/>
  </si>
  <si>
    <t>午勤　</t>
    <rPh sb="0" eb="1">
      <t>ウマ</t>
    </rPh>
    <rPh sb="1" eb="2">
      <t>ツトム</t>
    </rPh>
    <phoneticPr fontId="5"/>
  </si>
  <si>
    <t>巻足
ﾘｰﾄﾞ付ｼﾞｮｲﾝﾄ数</t>
    <rPh sb="0" eb="1">
      <t>カン</t>
    </rPh>
    <rPh sb="1" eb="2">
      <t>タ</t>
    </rPh>
    <rPh sb="7" eb="8">
      <t>ツ</t>
    </rPh>
    <rPh sb="14" eb="15">
      <t>スウ</t>
    </rPh>
    <phoneticPr fontId="4"/>
  </si>
  <si>
    <t>1月</t>
    <rPh sb="1" eb="2">
      <t>ツキ</t>
    </rPh>
    <phoneticPr fontId="5"/>
  </si>
  <si>
    <t>9月</t>
    <rPh sb="1" eb="2">
      <t>ツキ</t>
    </rPh>
    <phoneticPr fontId="5"/>
  </si>
  <si>
    <t>福島工場内運搬製品　外観チェック表</t>
    <rPh sb="0" eb="4">
      <t>フクシマコウジョウ</t>
    </rPh>
    <rPh sb="4" eb="5">
      <t>ナイ</t>
    </rPh>
    <rPh sb="5" eb="7">
      <t>ウンパン</t>
    </rPh>
    <rPh sb="7" eb="9">
      <t>セイヒン</t>
    </rPh>
    <rPh sb="10" eb="12">
      <t>ガイカン</t>
    </rPh>
    <rPh sb="16" eb="17">
      <t>ヒョウ</t>
    </rPh>
    <phoneticPr fontId="23"/>
  </si>
  <si>
    <t>内面蒸着</t>
    <rPh sb="0" eb="2">
      <t>ウチメン</t>
    </rPh>
    <rPh sb="2" eb="4">
      <t>ジョウチャク</t>
    </rPh>
    <phoneticPr fontId="4"/>
  </si>
  <si>
    <t>外面蒸着</t>
    <rPh sb="0" eb="1">
      <t>ソト</t>
    </rPh>
    <rPh sb="1" eb="2">
      <t>メン</t>
    </rPh>
    <rPh sb="2" eb="4">
      <t>ジョウチャク</t>
    </rPh>
    <phoneticPr fontId="4"/>
  </si>
  <si>
    <t>ｼﾞｮｲﾝﾄ有</t>
    <rPh sb="6" eb="7">
      <t>ア</t>
    </rPh>
    <phoneticPr fontId="4"/>
  </si>
  <si>
    <t>厚み</t>
    <rPh sb="0" eb="1">
      <t>アツ</t>
    </rPh>
    <phoneticPr fontId="4"/>
  </si>
  <si>
    <t>幅</t>
    <rPh sb="0" eb="1">
      <t>ハバ</t>
    </rPh>
    <phoneticPr fontId="4"/>
  </si>
  <si>
    <t>長さ</t>
    <rPh sb="0" eb="1">
      <t>ナガ</t>
    </rPh>
    <phoneticPr fontId="4"/>
  </si>
  <si>
    <t>原反名</t>
    <rPh sb="0" eb="2">
      <t>ゲンタン</t>
    </rPh>
    <rPh sb="2" eb="3">
      <t>メイ</t>
    </rPh>
    <phoneticPr fontId="4"/>
  </si>
  <si>
    <t>表層リード</t>
    <rPh sb="0" eb="2">
      <t>ヒョウソウ</t>
    </rPh>
    <phoneticPr fontId="4"/>
  </si>
  <si>
    <t>巻き芯リード</t>
    <rPh sb="0" eb="1">
      <t>マ</t>
    </rPh>
    <rPh sb="2" eb="3">
      <t>シン</t>
    </rPh>
    <phoneticPr fontId="4"/>
  </si>
  <si>
    <t>蒸着面</t>
    <rPh sb="0" eb="3">
      <t>ジョウチャクメン</t>
    </rPh>
    <phoneticPr fontId="4"/>
  </si>
  <si>
    <t>原反Lot</t>
    <rPh sb="0" eb="2">
      <t>ゲンタン</t>
    </rPh>
    <phoneticPr fontId="23"/>
  </si>
  <si>
    <t>蒸着Lot.</t>
    <rPh sb="0" eb="2">
      <t>ジョウチャク</t>
    </rPh>
    <phoneticPr fontId="23"/>
  </si>
  <si>
    <t>巻足し、リード付け後確認（Co生産課）</t>
    <rPh sb="0" eb="1">
      <t>マキ</t>
    </rPh>
    <rPh sb="1" eb="2">
      <t>タ</t>
    </rPh>
    <rPh sb="7" eb="8">
      <t>ツ</t>
    </rPh>
    <rPh sb="9" eb="10">
      <t>ゴ</t>
    </rPh>
    <rPh sb="10" eb="12">
      <t>カクニン</t>
    </rPh>
    <rPh sb="15" eb="17">
      <t>セイサン</t>
    </rPh>
    <rPh sb="17" eb="18">
      <t>カ</t>
    </rPh>
    <phoneticPr fontId="23"/>
  </si>
  <si>
    <t>確認日</t>
    <rPh sb="0" eb="2">
      <t>カクニン</t>
    </rPh>
    <rPh sb="2" eb="3">
      <t>ヒ</t>
    </rPh>
    <phoneticPr fontId="23"/>
  </si>
  <si>
    <t>外装破損</t>
    <rPh sb="0" eb="2">
      <t>ガイソウ</t>
    </rPh>
    <rPh sb="2" eb="4">
      <t>ハソン</t>
    </rPh>
    <phoneticPr fontId="23"/>
  </si>
  <si>
    <t>端部破損</t>
    <rPh sb="0" eb="2">
      <t>タンブ</t>
    </rPh>
    <rPh sb="2" eb="4">
      <t>ハソン</t>
    </rPh>
    <phoneticPr fontId="23"/>
  </si>
  <si>
    <t>水濡れ有無</t>
    <rPh sb="0" eb="2">
      <t>ミズヌ</t>
    </rPh>
    <rPh sb="3" eb="5">
      <t>ウム</t>
    </rPh>
    <phoneticPr fontId="23"/>
  </si>
  <si>
    <t>確認者／時間</t>
    <rPh sb="0" eb="2">
      <t>カクニン</t>
    </rPh>
    <rPh sb="2" eb="3">
      <t>シャ</t>
    </rPh>
    <rPh sb="4" eb="6">
      <t>ジカン</t>
    </rPh>
    <phoneticPr fontId="23"/>
  </si>
  <si>
    <t>／</t>
    <phoneticPr fontId="23"/>
  </si>
  <si>
    <t>有　　・　　無</t>
    <rPh sb="0" eb="1">
      <t>ユウ</t>
    </rPh>
    <rPh sb="6" eb="7">
      <t>ナシ</t>
    </rPh>
    <phoneticPr fontId="23"/>
  </si>
  <si>
    <t>：</t>
    <phoneticPr fontId="23"/>
  </si>
  <si>
    <t>梱包時確認（東洋新虹）　</t>
    <rPh sb="0" eb="2">
      <t>コンポウ</t>
    </rPh>
    <rPh sb="2" eb="3">
      <t>ジ</t>
    </rPh>
    <rPh sb="3" eb="5">
      <t>カクニン</t>
    </rPh>
    <rPh sb="6" eb="8">
      <t>トウヨウ</t>
    </rPh>
    <rPh sb="8" eb="9">
      <t>シン</t>
    </rPh>
    <rPh sb="9" eb="10">
      <t>ニジ</t>
    </rPh>
    <phoneticPr fontId="23"/>
  </si>
  <si>
    <t>／</t>
    <phoneticPr fontId="23"/>
  </si>
  <si>
    <t>：</t>
    <phoneticPr fontId="23"/>
  </si>
  <si>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23"/>
  </si>
  <si>
    <t>：</t>
    <phoneticPr fontId="23"/>
  </si>
  <si>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23"/>
  </si>
  <si>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23"/>
  </si>
  <si>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23"/>
  </si>
  <si>
    <t>T62</t>
    <phoneticPr fontId="4"/>
  </si>
  <si>
    <t>原反Lot巻芯</t>
    <phoneticPr fontId="23"/>
  </si>
  <si>
    <t>原反Lot巻上</t>
    <rPh sb="6" eb="7">
      <t>ウエ</t>
    </rPh>
    <phoneticPr fontId="4"/>
  </si>
  <si>
    <t>／</t>
    <phoneticPr fontId="23"/>
  </si>
  <si>
    <t>：</t>
    <phoneticPr fontId="23"/>
  </si>
  <si>
    <t>：</t>
    <phoneticPr fontId="23"/>
  </si>
  <si>
    <t>／</t>
    <phoneticPr fontId="23"/>
  </si>
  <si>
    <t>原反Lot巻芯</t>
    <phoneticPr fontId="4"/>
  </si>
  <si>
    <t>原反Lot巻中</t>
    <rPh sb="6" eb="7">
      <t>ナカ</t>
    </rPh>
    <phoneticPr fontId="4"/>
  </si>
  <si>
    <t>巻き足し条件</t>
    <rPh sb="0" eb="1">
      <t>マ</t>
    </rPh>
    <rPh sb="2" eb="3">
      <t>タ</t>
    </rPh>
    <rPh sb="4" eb="6">
      <t>ジョウケン</t>
    </rPh>
    <phoneticPr fontId="5"/>
  </si>
  <si>
    <t>原反</t>
    <rPh sb="0" eb="2">
      <t>ゲンタン</t>
    </rPh>
    <phoneticPr fontId="5"/>
  </si>
  <si>
    <t>品名</t>
    <rPh sb="0" eb="2">
      <t>ヒンメイ</t>
    </rPh>
    <phoneticPr fontId="5"/>
  </si>
  <si>
    <t>ﾀｯﾁ圧</t>
    <rPh sb="3" eb="4">
      <t>アツ</t>
    </rPh>
    <phoneticPr fontId="5"/>
  </si>
  <si>
    <t>ﾆｯﾌﾟ圧</t>
    <rPh sb="4" eb="5">
      <t>アツ</t>
    </rPh>
    <phoneticPr fontId="5"/>
  </si>
  <si>
    <t>巻き足し速度</t>
    <rPh sb="0" eb="1">
      <t>マ</t>
    </rPh>
    <rPh sb="2" eb="3">
      <t>タ</t>
    </rPh>
    <rPh sb="4" eb="6">
      <t>ソクド</t>
    </rPh>
    <phoneticPr fontId="5"/>
  </si>
  <si>
    <t>備考</t>
    <rPh sb="0" eb="2">
      <t>ビコウ</t>
    </rPh>
    <phoneticPr fontId="5"/>
  </si>
  <si>
    <t>X44</t>
  </si>
  <si>
    <t>ﾒﾀﾙﾐｰﾆｭｰﾈｰﾏｰ銀消B</t>
  </si>
  <si>
    <t>有り</t>
    <rPh sb="0" eb="1">
      <t>ア</t>
    </rPh>
    <phoneticPr fontId="4"/>
  </si>
  <si>
    <t>LS140</t>
    <phoneticPr fontId="5"/>
  </si>
  <si>
    <t>3本足しは巻き芯ﾘｰﾄﾞ有り</t>
    <rPh sb="1" eb="2">
      <t>ホン</t>
    </rPh>
    <rPh sb="2" eb="3">
      <t>タ</t>
    </rPh>
    <rPh sb="5" eb="6">
      <t>マ</t>
    </rPh>
    <rPh sb="7" eb="8">
      <t>シン</t>
    </rPh>
    <rPh sb="12" eb="13">
      <t>ア</t>
    </rPh>
    <phoneticPr fontId="4"/>
  </si>
  <si>
    <t>9/8前回巻き芯ｽﾞﾚ発生の為全長巻き返し・10/14原反巻き足しで問題なし</t>
    <rPh sb="3" eb="5">
      <t>ゼンカイ</t>
    </rPh>
    <rPh sb="5" eb="6">
      <t>マ</t>
    </rPh>
    <rPh sb="7" eb="8">
      <t>シン</t>
    </rPh>
    <rPh sb="11" eb="13">
      <t>ハッセイ</t>
    </rPh>
    <rPh sb="14" eb="15">
      <t>タメ</t>
    </rPh>
    <rPh sb="15" eb="16">
      <t>ゼン</t>
    </rPh>
    <rPh sb="16" eb="17">
      <t>チョウ</t>
    </rPh>
    <rPh sb="17" eb="18">
      <t>マ</t>
    </rPh>
    <rPh sb="19" eb="20">
      <t>カエ</t>
    </rPh>
    <rPh sb="27" eb="29">
      <t>ゲンタン</t>
    </rPh>
    <rPh sb="29" eb="30">
      <t>マ</t>
    </rPh>
    <rPh sb="31" eb="32">
      <t>タ</t>
    </rPh>
    <rPh sb="34" eb="36">
      <t>モンダイ</t>
    </rPh>
    <phoneticPr fontId="4"/>
  </si>
  <si>
    <t>3本継ぎはFWP、巻き芯ﾘｰﾄﾞ有り</t>
    <rPh sb="1" eb="2">
      <t>ホン</t>
    </rPh>
    <rPh sb="2" eb="3">
      <t>ツ</t>
    </rPh>
    <rPh sb="9" eb="10">
      <t>マ</t>
    </rPh>
    <rPh sb="11" eb="12">
      <t>シン</t>
    </rPh>
    <rPh sb="16" eb="17">
      <t>ア</t>
    </rPh>
    <phoneticPr fontId="4"/>
  </si>
  <si>
    <t>S28SEPA</t>
  </si>
  <si>
    <t>ﾒﾀﾙﾐｰTES艶　開封V</t>
  </si>
  <si>
    <t>LS140</t>
  </si>
  <si>
    <t>開封向きがあるから全長巻き返し</t>
    <rPh sb="0" eb="2">
      <t>カイフウ</t>
    </rPh>
    <rPh sb="2" eb="3">
      <t>ム</t>
    </rPh>
    <rPh sb="9" eb="11">
      <t>ゼンチョウ</t>
    </rPh>
    <rPh sb="11" eb="12">
      <t>マ</t>
    </rPh>
    <rPh sb="13" eb="14">
      <t>カエ</t>
    </rPh>
    <phoneticPr fontId="5"/>
  </si>
  <si>
    <t>X44SEPA</t>
  </si>
  <si>
    <t>ﾒﾀﾙﾐｰTES消　開封V</t>
  </si>
  <si>
    <t>ﾒﾀﾙﾐｰTES消　VOID　V</t>
    <rPh sb="8" eb="9">
      <t>ケ</t>
    </rPh>
    <phoneticPr fontId="4"/>
  </si>
  <si>
    <t>E315</t>
  </si>
  <si>
    <t>QR66</t>
  </si>
  <si>
    <t>LS160</t>
    <phoneticPr fontId="5"/>
  </si>
  <si>
    <t>全長巻き返し　2/19原反に巻き足し</t>
    <rPh sb="0" eb="2">
      <t>ゼンチョウ</t>
    </rPh>
    <rPh sb="2" eb="3">
      <t>マ</t>
    </rPh>
    <rPh sb="4" eb="5">
      <t>カエ</t>
    </rPh>
    <rPh sb="11" eb="13">
      <t>ゲンタン</t>
    </rPh>
    <rPh sb="14" eb="15">
      <t>マ</t>
    </rPh>
    <rPh sb="16" eb="17">
      <t>タ</t>
    </rPh>
    <phoneticPr fontId="5"/>
  </si>
  <si>
    <t>T62</t>
  </si>
  <si>
    <t>堅巻き条件変更メモリ</t>
    <rPh sb="0" eb="1">
      <t>カタ</t>
    </rPh>
    <rPh sb="1" eb="2">
      <t>マ</t>
    </rPh>
    <rPh sb="3" eb="5">
      <t>ジョウケン</t>
    </rPh>
    <rPh sb="5" eb="7">
      <t>ヘンコウ</t>
    </rPh>
    <phoneticPr fontId="5"/>
  </si>
  <si>
    <t>T62M</t>
    <phoneticPr fontId="4"/>
  </si>
  <si>
    <t>METARUMY　SILVER　BRIGHT</t>
    <phoneticPr fontId="5"/>
  </si>
  <si>
    <t>S99MAT</t>
  </si>
  <si>
    <t>METALUMY　SILVER　N-MATTE</t>
  </si>
  <si>
    <t>X44</t>
    <phoneticPr fontId="5"/>
  </si>
  <si>
    <t>METALUMY　SILVER　N-MATTE</t>
    <phoneticPr fontId="5"/>
  </si>
  <si>
    <t>ﾒﾀﾙﾐｰﾍﾔﾗｲﾝ銀艶V</t>
  </si>
  <si>
    <t>ﾒﾀﾙﾐｰHL銀艶V</t>
    <rPh sb="7" eb="8">
      <t>ギン</t>
    </rPh>
    <rPh sb="8" eb="9">
      <t>ツヤ</t>
    </rPh>
    <phoneticPr fontId="5"/>
  </si>
  <si>
    <t>ﾒﾀﾙﾐｰﾍﾔﾗｲﾝ銀消V</t>
    <rPh sb="11" eb="12">
      <t>ケ</t>
    </rPh>
    <phoneticPr fontId="4"/>
  </si>
  <si>
    <t>ﾒﾀﾙﾐｰﾈｰﾏｰ銀消B</t>
  </si>
  <si>
    <t>外面蒸着貼り紙？</t>
    <rPh sb="0" eb="1">
      <t>ソト</t>
    </rPh>
    <rPh sb="1" eb="2">
      <t>メン</t>
    </rPh>
    <rPh sb="2" eb="4">
      <t>ジョウチャク</t>
    </rPh>
    <rPh sb="4" eb="5">
      <t>ハ</t>
    </rPh>
    <rPh sb="6" eb="7">
      <t>カミ</t>
    </rPh>
    <phoneticPr fontId="5"/>
  </si>
  <si>
    <t>ﾒﾀﾙﾐｰﾈｰﾏｰ銀消改B</t>
  </si>
  <si>
    <t>10/26より1120幅巻き足し8000mに巻き芯ﾘｰﾄﾞ付け</t>
    <rPh sb="11" eb="12">
      <t>ハバ</t>
    </rPh>
    <rPh sb="12" eb="13">
      <t>マ</t>
    </rPh>
    <rPh sb="14" eb="15">
      <t>タ</t>
    </rPh>
    <rPh sb="22" eb="23">
      <t>マ</t>
    </rPh>
    <rPh sb="24" eb="25">
      <t>シン</t>
    </rPh>
    <rPh sb="29" eb="30">
      <t>ツ</t>
    </rPh>
    <phoneticPr fontId="4"/>
  </si>
  <si>
    <t>ﾒﾀﾙﾐ-ﾈｰﾏｰ銀艶B　ﾘｰﾄﾞ付け</t>
    <rPh sb="17" eb="18">
      <t>ツ</t>
    </rPh>
    <phoneticPr fontId="5"/>
  </si>
  <si>
    <t>巻き硬度が低い</t>
    <rPh sb="0" eb="1">
      <t>マ</t>
    </rPh>
    <rPh sb="2" eb="4">
      <t>コウド</t>
    </rPh>
    <rPh sb="5" eb="6">
      <t>ヒク</t>
    </rPh>
    <phoneticPr fontId="5"/>
  </si>
  <si>
    <t>ﾒﾀﾙﾐｰﾈｰﾏｰ銀消VB</t>
  </si>
  <si>
    <t>ﾒﾀﾙﾐｰﾈｰﾏｰ銀艶VB</t>
  </si>
  <si>
    <t>3本巻きは巻芯ﾘｰﾄﾞ有り　ｼﾜ怖いのでｽﾀｰﾄﾀｯﾁ圧0.18徐々に0.25　ﾗｲﾝ即上げ</t>
    <rPh sb="1" eb="2">
      <t>ホン</t>
    </rPh>
    <rPh sb="2" eb="3">
      <t>マ</t>
    </rPh>
    <rPh sb="5" eb="6">
      <t>マ</t>
    </rPh>
    <rPh sb="6" eb="7">
      <t>シン</t>
    </rPh>
    <rPh sb="11" eb="12">
      <t>ア</t>
    </rPh>
    <rPh sb="16" eb="19">
      <t>イノデ</t>
    </rPh>
    <rPh sb="27" eb="28">
      <t>アツ</t>
    </rPh>
    <rPh sb="32" eb="34">
      <t>ジョジョ</t>
    </rPh>
    <rPh sb="43" eb="44">
      <t>ソク</t>
    </rPh>
    <rPh sb="44" eb="45">
      <t>ア</t>
    </rPh>
    <phoneticPr fontId="4"/>
  </si>
  <si>
    <t>MSN　EYK</t>
    <phoneticPr fontId="5"/>
  </si>
  <si>
    <t>要ﾀｯﾁﾊﾞﾗﾝｽ調整　2020/3/16Mコア使用</t>
    <rPh sb="0" eb="1">
      <t>ヨウ</t>
    </rPh>
    <rPh sb="9" eb="11">
      <t>チョウセイ</t>
    </rPh>
    <rPh sb="24" eb="26">
      <t>シヨウ</t>
    </rPh>
    <phoneticPr fontId="5"/>
  </si>
  <si>
    <t>原反の上に巻き足し（前回巻き返し巻き足しで締め型の為）</t>
    <rPh sb="0" eb="2">
      <t>ゲンタン</t>
    </rPh>
    <rPh sb="3" eb="4">
      <t>ウエ</t>
    </rPh>
    <rPh sb="5" eb="6">
      <t>マ</t>
    </rPh>
    <rPh sb="7" eb="8">
      <t>タ</t>
    </rPh>
    <rPh sb="10" eb="12">
      <t>ゼンカイ</t>
    </rPh>
    <rPh sb="12" eb="13">
      <t>マ</t>
    </rPh>
    <rPh sb="14" eb="15">
      <t>カエ</t>
    </rPh>
    <rPh sb="16" eb="17">
      <t>マ</t>
    </rPh>
    <rPh sb="18" eb="19">
      <t>タ</t>
    </rPh>
    <rPh sb="21" eb="22">
      <t>シ</t>
    </rPh>
    <rPh sb="23" eb="24">
      <t>カタ</t>
    </rPh>
    <rPh sb="25" eb="26">
      <t>タメ</t>
    </rPh>
    <phoneticPr fontId="4"/>
  </si>
  <si>
    <t>LS120</t>
    <phoneticPr fontId="5"/>
  </si>
  <si>
    <t>DMS蒸着</t>
    <rPh sb="0" eb="5">
      <t>ｄｍｓジョウチャク</t>
    </rPh>
    <phoneticPr fontId="4"/>
  </si>
  <si>
    <t>#25　ﾘｰﾄﾞ付け</t>
    <rPh sb="8" eb="9">
      <t>ツ</t>
    </rPh>
    <phoneticPr fontId="4"/>
  </si>
  <si>
    <t>QR条件に巻取張力20N上げたもの</t>
    <rPh sb="2" eb="4">
      <t>ジョウケン</t>
    </rPh>
    <rPh sb="5" eb="7">
      <t>マキトリ</t>
    </rPh>
    <rPh sb="7" eb="9">
      <t>チョウリョク</t>
    </rPh>
    <rPh sb="12" eb="13">
      <t>ア</t>
    </rPh>
    <phoneticPr fontId="4"/>
  </si>
  <si>
    <t>#38　ﾘｰﾄﾞ付け</t>
    <rPh sb="8" eb="9">
      <t>ツ</t>
    </rPh>
    <phoneticPr fontId="4"/>
  </si>
  <si>
    <t>繰出　ややﾉｯｷﾝｸﾞあるが巻けた　巻取では未発生</t>
    <rPh sb="0" eb="1">
      <t>ク</t>
    </rPh>
    <rPh sb="1" eb="2">
      <t>ダ</t>
    </rPh>
    <rPh sb="14" eb="15">
      <t>マ</t>
    </rPh>
    <rPh sb="18" eb="20">
      <t>マキトリ</t>
    </rPh>
    <rPh sb="22" eb="25">
      <t>ミハッセイ</t>
    </rPh>
    <phoneticPr fontId="4"/>
  </si>
  <si>
    <t>ﾒﾀﾙﾐｰTS</t>
    <phoneticPr fontId="4"/>
  </si>
  <si>
    <t>2/5　2本巻足し大径仕上げ</t>
    <rPh sb="5" eb="6">
      <t>ホン</t>
    </rPh>
    <rPh sb="6" eb="7">
      <t>マ</t>
    </rPh>
    <rPh sb="7" eb="8">
      <t>タ</t>
    </rPh>
    <rPh sb="9" eb="11">
      <t>ダイケイ</t>
    </rPh>
    <rPh sb="11" eb="13">
      <t>シア</t>
    </rPh>
    <phoneticPr fontId="4"/>
  </si>
  <si>
    <t>製品条件　ｺｰﾄ品</t>
    <rPh sb="0" eb="2">
      <t>セイヒン</t>
    </rPh>
    <rPh sb="2" eb="4">
      <t>ジョウケン</t>
    </rPh>
    <rPh sb="8" eb="9">
      <t>ヒン</t>
    </rPh>
    <phoneticPr fontId="5"/>
  </si>
  <si>
    <t>欠点検出機</t>
    <rPh sb="0" eb="4">
      <t>ケッテンケンシュツ</t>
    </rPh>
    <rPh sb="4" eb="5">
      <t>キ</t>
    </rPh>
    <phoneticPr fontId="5"/>
  </si>
  <si>
    <t>蛍光灯ｶﾊﾞ-</t>
    <rPh sb="0" eb="3">
      <t>ケイコウトウ</t>
    </rPh>
    <phoneticPr fontId="5"/>
  </si>
  <si>
    <t>製品幅</t>
    <rPh sb="0" eb="2">
      <t>セイヒン</t>
    </rPh>
    <rPh sb="2" eb="3">
      <t>ハバ</t>
    </rPh>
    <phoneticPr fontId="5"/>
  </si>
  <si>
    <t>速度</t>
    <rPh sb="0" eb="2">
      <t>ソクド</t>
    </rPh>
    <phoneticPr fontId="5"/>
  </si>
  <si>
    <t>S28ﾙﾐﾏｯﾄ</t>
  </si>
  <si>
    <t>ﾉｯｷﾝｸﾞ対策300ｍまでLS20～30　300ｍ～LS70 （芯作る際稀に30m/minでもﾉｯｷﾝｸﾞある）</t>
    <rPh sb="33" eb="34">
      <t>シン</t>
    </rPh>
    <rPh sb="34" eb="35">
      <t>ツク</t>
    </rPh>
    <rPh sb="36" eb="37">
      <t>サイ</t>
    </rPh>
    <rPh sb="37" eb="38">
      <t>マレ</t>
    </rPh>
    <phoneticPr fontId="4"/>
  </si>
  <si>
    <t>S28SEPA</t>
    <phoneticPr fontId="5"/>
  </si>
  <si>
    <t>ヘリ高対策　中間EPCにて2mmあやふり実施　10/20ﾍﾘ高懸念ﾀｯﾁ圧0.25</t>
    <rPh sb="2" eb="3">
      <t>ダカ</t>
    </rPh>
    <rPh sb="3" eb="5">
      <t>タイサク</t>
    </rPh>
    <rPh sb="6" eb="8">
      <t>チュウカン</t>
    </rPh>
    <rPh sb="20" eb="22">
      <t>ジッシ</t>
    </rPh>
    <rPh sb="30" eb="31">
      <t>ダカ</t>
    </rPh>
    <rPh sb="31" eb="33">
      <t>ケネン</t>
    </rPh>
    <rPh sb="36" eb="37">
      <t>アツ</t>
    </rPh>
    <phoneticPr fontId="5"/>
  </si>
  <si>
    <t>#50　TES開封V</t>
    <rPh sb="7" eb="9">
      <t>カイフウ</t>
    </rPh>
    <phoneticPr fontId="5"/>
  </si>
  <si>
    <t>有り</t>
    <rPh sb="0" eb="1">
      <t>ア</t>
    </rPh>
    <phoneticPr fontId="5"/>
  </si>
  <si>
    <t>※2020.05.22設定調整　by中尾</t>
    <rPh sb="11" eb="13">
      <t>セッテイ</t>
    </rPh>
    <rPh sb="13" eb="15">
      <t>チョウセイ</t>
    </rPh>
    <rPh sb="18" eb="20">
      <t>ナカオ</t>
    </rPh>
    <phoneticPr fontId="5"/>
  </si>
  <si>
    <t>検出　ﾌｨﾙﾑ面：-25→-20、30→20、蒸着面：-30→-15、35→10</t>
    <rPh sb="0" eb="2">
      <t>ケンシュツ</t>
    </rPh>
    <rPh sb="7" eb="8">
      <t>メン</t>
    </rPh>
    <rPh sb="23" eb="26">
      <t>ジョウチャクメン</t>
    </rPh>
    <phoneticPr fontId="4"/>
  </si>
  <si>
    <t>X44SEPA</t>
    <phoneticPr fontId="5"/>
  </si>
  <si>
    <t>無し</t>
    <rPh sb="0" eb="1">
      <t>ナ</t>
    </rPh>
    <phoneticPr fontId="5"/>
  </si>
  <si>
    <t>ｶｳﾝﾀｰﾁｪｯｸ用</t>
  </si>
  <si>
    <t>BRIGHT</t>
    <phoneticPr fontId="5"/>
  </si>
  <si>
    <t>輸出品　梱包時COATED　SIDEｼｰﾙ　ﾗﾍﾞﾙ①の品名横に「輸」捺印、重量表記、乾燥剤、胴巻き</t>
    <rPh sb="0" eb="2">
      <t>ユシュツ</t>
    </rPh>
    <rPh sb="2" eb="3">
      <t>ヒン</t>
    </rPh>
    <rPh sb="43" eb="46">
      <t>カンソウザイ</t>
    </rPh>
    <phoneticPr fontId="4"/>
  </si>
  <si>
    <t>LUMIMAT</t>
  </si>
  <si>
    <t>♯50ﾒﾀﾙﾐｰﾈｰﾏｰ銀消VB</t>
    <rPh sb="12" eb="14">
      <t>ギンケ</t>
    </rPh>
    <phoneticPr fontId="5"/>
  </si>
  <si>
    <t>T62M</t>
  </si>
  <si>
    <t>LS160</t>
  </si>
  <si>
    <t>ｺｰﾀｰ上がり巻き芯60m残し（ｽﾌﾟﾗｲｽｷｽﾞ懸念）</t>
    <rPh sb="4" eb="5">
      <t>ア</t>
    </rPh>
    <rPh sb="7" eb="8">
      <t>マ</t>
    </rPh>
    <rPh sb="9" eb="10">
      <t>シン</t>
    </rPh>
    <rPh sb="13" eb="14">
      <t>ノコ</t>
    </rPh>
    <rPh sb="25" eb="27">
      <t>ケネン</t>
    </rPh>
    <phoneticPr fontId="5"/>
  </si>
  <si>
    <t>T62M</t>
    <phoneticPr fontId="5"/>
  </si>
  <si>
    <t>ﾀｯﾁﾊﾞﾗﾝｽ調整すればﾀｯﾁ圧いじらなくていいかも　2020/8/6張力条件10N下げて上書きしました</t>
    <rPh sb="16" eb="17">
      <t>アツ</t>
    </rPh>
    <rPh sb="36" eb="38">
      <t>チョウリョク</t>
    </rPh>
    <rPh sb="38" eb="40">
      <t>ジョウケン</t>
    </rPh>
    <rPh sb="43" eb="44">
      <t>サ</t>
    </rPh>
    <rPh sb="46" eb="48">
      <t>ウワガ</t>
    </rPh>
    <phoneticPr fontId="5"/>
  </si>
  <si>
    <t>N-MAT</t>
  </si>
  <si>
    <t>※2020.8.24両端部誤検知の為調整上書き済（やや拾う）</t>
    <rPh sb="10" eb="13">
      <t>リョウタンブ</t>
    </rPh>
    <rPh sb="13" eb="16">
      <t>ゴケンチ</t>
    </rPh>
    <rPh sb="17" eb="18">
      <t>タメ</t>
    </rPh>
    <rPh sb="18" eb="20">
      <t>チョウセイ</t>
    </rPh>
    <rPh sb="20" eb="22">
      <t>ウワガ</t>
    </rPh>
    <rPh sb="23" eb="24">
      <t>ズミ</t>
    </rPh>
    <rPh sb="27" eb="28">
      <t>ヒロ</t>
    </rPh>
    <phoneticPr fontId="4"/>
  </si>
  <si>
    <t>3ｲﾝﾁ巻き　6/22ﾀｯﾁ圧0.2→0.15　LS120　原反6000m～8000m巻きはﾉｯｷﾝｸﾞ</t>
    <rPh sb="4" eb="5">
      <t>マ</t>
    </rPh>
    <rPh sb="14" eb="15">
      <t>アツ</t>
    </rPh>
    <rPh sb="30" eb="32">
      <t>ゲンタン</t>
    </rPh>
    <rPh sb="43" eb="44">
      <t>マ</t>
    </rPh>
    <phoneticPr fontId="4"/>
  </si>
  <si>
    <r>
      <t>ﾉｯｷﾝｸﾞ対策300ｍまでLS20　300ｍ～LS70　胴巻有り　</t>
    </r>
    <r>
      <rPr>
        <b/>
        <sz val="11"/>
        <color rgb="FF0000FF"/>
        <rFont val="ＭＳ Ｐゴシック"/>
        <family val="3"/>
        <charset val="128"/>
      </rPr>
      <t>3/18いきなりLS120・100ｍ位でﾉｯｷﾝｸﾞするもすぐ落ち着く</t>
    </r>
    <rPh sb="29" eb="31">
      <t>ドウマ</t>
    </rPh>
    <rPh sb="31" eb="32">
      <t>ア</t>
    </rPh>
    <rPh sb="52" eb="53">
      <t>クライ</t>
    </rPh>
    <rPh sb="65" eb="66">
      <t>オ</t>
    </rPh>
    <rPh sb="67" eb="68">
      <t>ツ</t>
    </rPh>
    <phoneticPr fontId="4"/>
  </si>
  <si>
    <t>ﾙﾐﾗｰEYK　</t>
  </si>
  <si>
    <t>ｺｰﾀｰ1本目をｽﾘｯﾄ投入禁止？　ﾍﾘ高対策ﾗｲﾝ１８０　</t>
    <rPh sb="5" eb="6">
      <t>ホン</t>
    </rPh>
    <rPh sb="6" eb="7">
      <t>メ</t>
    </rPh>
    <rPh sb="12" eb="14">
      <t>トウニュウ</t>
    </rPh>
    <rPh sb="14" eb="16">
      <t>キンシ</t>
    </rPh>
    <rPh sb="20" eb="21">
      <t>ダカ</t>
    </rPh>
    <rPh sb="21" eb="23">
      <t>タイサク</t>
    </rPh>
    <phoneticPr fontId="4"/>
  </si>
  <si>
    <t>胴巻きめんどくさい　ﾀｯﾁ圧0.15位の方が巻芯ｼﾜに良さそう</t>
    <rPh sb="0" eb="2">
      <t>ドウマ</t>
    </rPh>
    <rPh sb="13" eb="14">
      <t>アツ</t>
    </rPh>
    <rPh sb="18" eb="19">
      <t>クライ</t>
    </rPh>
    <rPh sb="20" eb="21">
      <t>ホウ</t>
    </rPh>
    <rPh sb="22" eb="23">
      <t>マ</t>
    </rPh>
    <rPh sb="23" eb="24">
      <t>シン</t>
    </rPh>
    <rPh sb="27" eb="28">
      <t>ヨ</t>
    </rPh>
    <phoneticPr fontId="4"/>
  </si>
  <si>
    <t>原反幅注意　11/5　LS160　ﾀｯﾁ圧0.15ピラミット対策　11/23ﾀｯﾁ圧0.13まで下げてみたがｽﾞﾚ無</t>
    <rPh sb="0" eb="2">
      <t>ゲンタン</t>
    </rPh>
    <rPh sb="2" eb="3">
      <t>ハバ</t>
    </rPh>
    <rPh sb="3" eb="5">
      <t>チュウイ</t>
    </rPh>
    <rPh sb="20" eb="21">
      <t>アツ</t>
    </rPh>
    <rPh sb="30" eb="32">
      <t>タイサク</t>
    </rPh>
    <rPh sb="41" eb="42">
      <t>アツ</t>
    </rPh>
    <rPh sb="48" eb="49">
      <t>サ</t>
    </rPh>
    <rPh sb="57" eb="58">
      <t>ナシ</t>
    </rPh>
    <phoneticPr fontId="4"/>
  </si>
  <si>
    <t>⑪　金艶</t>
    <rPh sb="2" eb="3">
      <t>キン</t>
    </rPh>
    <rPh sb="3" eb="4">
      <t>ツヤ</t>
    </rPh>
    <phoneticPr fontId="4"/>
  </si>
  <si>
    <t>X44</t>
    <phoneticPr fontId="4"/>
  </si>
  <si>
    <t>条件表無の為暫定条件　短尺1800ｍ以上</t>
    <rPh sb="0" eb="2">
      <t>ジョウケン</t>
    </rPh>
    <rPh sb="2" eb="3">
      <t>ヒョウ</t>
    </rPh>
    <rPh sb="3" eb="4">
      <t>ナシ</t>
    </rPh>
    <rPh sb="5" eb="6">
      <t>タメ</t>
    </rPh>
    <rPh sb="6" eb="8">
      <t>ザンテイ</t>
    </rPh>
    <rPh sb="8" eb="10">
      <t>ジョウケン</t>
    </rPh>
    <rPh sb="11" eb="13">
      <t>タンジャク</t>
    </rPh>
    <rPh sb="18" eb="20">
      <t>イジョウ</t>
    </rPh>
    <phoneticPr fontId="4"/>
  </si>
  <si>
    <t>T70A</t>
    <phoneticPr fontId="4"/>
  </si>
  <si>
    <t>シロコート仮</t>
    <rPh sb="5" eb="6">
      <t>カリ</t>
    </rPh>
    <phoneticPr fontId="4"/>
  </si>
  <si>
    <t>※2020.08.06設定調整　by中尾</t>
    <rPh sb="11" eb="13">
      <t>セッテイ</t>
    </rPh>
    <rPh sb="13" eb="15">
      <t>チョウセイ</t>
    </rPh>
    <rPh sb="18" eb="20">
      <t>ナカオ</t>
    </rPh>
    <phoneticPr fontId="5"/>
  </si>
  <si>
    <t>3/23＃25の条件だけど巻き問題なし</t>
    <rPh sb="8" eb="10">
      <t>ジョウケン</t>
    </rPh>
    <rPh sb="13" eb="14">
      <t>マ</t>
    </rPh>
    <rPh sb="15" eb="17">
      <t>モンダイ</t>
    </rPh>
    <phoneticPr fontId="4"/>
  </si>
  <si>
    <t>製品巻返し</t>
    <rPh sb="0" eb="2">
      <t>セイヒン</t>
    </rPh>
    <rPh sb="2" eb="4">
      <t>マキカエ</t>
    </rPh>
    <phoneticPr fontId="4"/>
  </si>
  <si>
    <t>ﾀｯﾁ圧ｽﾀｰﾄ0.13～徐々に0.15　巻き芯対策</t>
    <rPh sb="3" eb="4">
      <t>アツ</t>
    </rPh>
    <rPh sb="13" eb="15">
      <t>ジョジョ</t>
    </rPh>
    <rPh sb="21" eb="22">
      <t>マ</t>
    </rPh>
    <rPh sb="23" eb="24">
      <t>シン</t>
    </rPh>
    <rPh sb="24" eb="26">
      <t>タイサク</t>
    </rPh>
    <phoneticPr fontId="4"/>
  </si>
  <si>
    <t>製品条件　蒸着品</t>
    <rPh sb="0" eb="2">
      <t>セイヒン</t>
    </rPh>
    <rPh sb="2" eb="4">
      <t>ジョウケン</t>
    </rPh>
    <rPh sb="5" eb="7">
      <t>ジョウチャク</t>
    </rPh>
    <rPh sb="7" eb="8">
      <t>ヒン</t>
    </rPh>
    <phoneticPr fontId="5"/>
  </si>
  <si>
    <t>欠点検出器</t>
    <rPh sb="0" eb="2">
      <t>ケッテン</t>
    </rPh>
    <rPh sb="2" eb="5">
      <t>ケンシュツキ</t>
    </rPh>
    <phoneticPr fontId="4"/>
  </si>
  <si>
    <t>㉗#50銀艶B</t>
    <rPh sb="4" eb="5">
      <t>ギン</t>
    </rPh>
    <rPh sb="5" eb="6">
      <t>ツヤ</t>
    </rPh>
    <phoneticPr fontId="4"/>
  </si>
  <si>
    <t>4/29巻きｽﾞﾚ発生試しにLS130</t>
    <rPh sb="4" eb="5">
      <t>マ</t>
    </rPh>
    <rPh sb="9" eb="11">
      <t>ハッセイ</t>
    </rPh>
    <rPh sb="11" eb="12">
      <t>タメ</t>
    </rPh>
    <phoneticPr fontId="4"/>
  </si>
  <si>
    <t>ﾆｭｰﾈｰﾏｰ銀消しB（1丁）</t>
    <rPh sb="7" eb="9">
      <t>ギンケ</t>
    </rPh>
    <rPh sb="13" eb="14">
      <t>チョウ</t>
    </rPh>
    <phoneticPr fontId="5"/>
  </si>
  <si>
    <t>梱包時METALLIZED　SIDシール　ﾗﾍﾞﾙ①の品名横に「輸」捺印、重量表記</t>
    <rPh sb="0" eb="2">
      <t>コンポウ</t>
    </rPh>
    <rPh sb="2" eb="3">
      <t>ジ</t>
    </rPh>
    <rPh sb="27" eb="29">
      <t>ヒンメイ</t>
    </rPh>
    <rPh sb="29" eb="30">
      <t>ヨコ</t>
    </rPh>
    <rPh sb="32" eb="33">
      <t>ユ</t>
    </rPh>
    <rPh sb="34" eb="36">
      <t>ナツイン</t>
    </rPh>
    <rPh sb="37" eb="39">
      <t>ジュウリョウ</t>
    </rPh>
    <rPh sb="39" eb="41">
      <t>ヒョウキ</t>
    </rPh>
    <phoneticPr fontId="4"/>
  </si>
  <si>
    <t>①　＃50銀消改
検出器設定　光量430
　ﾌｨﾙﾑ透過70%</t>
    <rPh sb="5" eb="6">
      <t>ギン</t>
    </rPh>
    <rPh sb="6" eb="7">
      <t>ケ</t>
    </rPh>
    <rPh sb="7" eb="8">
      <t>カイ</t>
    </rPh>
    <rPh sb="9" eb="14">
      <t>ケンシュツキセッテイ</t>
    </rPh>
    <rPh sb="15" eb="17">
      <t>コウリョウ</t>
    </rPh>
    <rPh sb="26" eb="28">
      <t>トウカ</t>
    </rPh>
    <phoneticPr fontId="4"/>
  </si>
  <si>
    <t>S28</t>
    <phoneticPr fontId="4"/>
  </si>
  <si>
    <t>J後ｼﾜ　帯電　LS160以上だと欠点増える</t>
    <rPh sb="1" eb="2">
      <t>ゴ</t>
    </rPh>
    <rPh sb="5" eb="7">
      <t>タイデン</t>
    </rPh>
    <rPh sb="13" eb="15">
      <t>イジョウ</t>
    </rPh>
    <rPh sb="17" eb="19">
      <t>ケッテン</t>
    </rPh>
    <rPh sb="19" eb="20">
      <t>フ</t>
    </rPh>
    <phoneticPr fontId="5"/>
  </si>
  <si>
    <t>♯25QR66蒸着（1丁）</t>
    <rPh sb="7" eb="9">
      <t>ジョウチャク</t>
    </rPh>
    <rPh sb="11" eb="12">
      <t>チョウ</t>
    </rPh>
    <phoneticPr fontId="5"/>
  </si>
  <si>
    <t>品名</t>
    <rPh sb="0" eb="2">
      <t>ヒンメイ</t>
    </rPh>
    <phoneticPr fontId="23"/>
  </si>
  <si>
    <t>工程</t>
    <rPh sb="0" eb="2">
      <t>コウテイ</t>
    </rPh>
    <phoneticPr fontId="23"/>
  </si>
  <si>
    <t>番手</t>
    <rPh sb="0" eb="2">
      <t>バンテ</t>
    </rPh>
    <phoneticPr fontId="23"/>
  </si>
  <si>
    <t>原反</t>
    <rPh sb="0" eb="2">
      <t>ゲンタン</t>
    </rPh>
    <phoneticPr fontId="23"/>
  </si>
  <si>
    <t>原反幅</t>
    <rPh sb="0" eb="2">
      <t>ゲンタン</t>
    </rPh>
    <rPh sb="2" eb="3">
      <t>ハバ</t>
    </rPh>
    <phoneticPr fontId="23"/>
  </si>
  <si>
    <t>原反長さ</t>
    <rPh sb="0" eb="2">
      <t>ゲンタン</t>
    </rPh>
    <rPh sb="2" eb="3">
      <t>ナガ</t>
    </rPh>
    <phoneticPr fontId="23"/>
  </si>
  <si>
    <t>スリット仕上げ</t>
    <rPh sb="4" eb="6">
      <t>シア</t>
    </rPh>
    <phoneticPr fontId="23"/>
  </si>
  <si>
    <t>仕上げ幅　</t>
    <rPh sb="0" eb="2">
      <t>シア</t>
    </rPh>
    <rPh sb="3" eb="4">
      <t>ハバ</t>
    </rPh>
    <phoneticPr fontId="23"/>
  </si>
  <si>
    <t>仕上げ長さ</t>
    <rPh sb="0" eb="2">
      <t>シア</t>
    </rPh>
    <rPh sb="3" eb="4">
      <t>ナガ</t>
    </rPh>
    <phoneticPr fontId="23"/>
  </si>
  <si>
    <t>使用コア</t>
    <rPh sb="0" eb="2">
      <t>シヨウ</t>
    </rPh>
    <phoneticPr fontId="23"/>
  </si>
  <si>
    <t>ユーザー名</t>
    <rPh sb="4" eb="5">
      <t>メイ</t>
    </rPh>
    <phoneticPr fontId="23"/>
  </si>
  <si>
    <t>ﾒﾀﾙﾐｰﾈｰﾏｰ銀消ＶＢ</t>
    <rPh sb="9" eb="10">
      <t>ギン</t>
    </rPh>
    <rPh sb="10" eb="11">
      <t>ショウ</t>
    </rPh>
    <phoneticPr fontId="5"/>
  </si>
  <si>
    <t>ｽﾘｯﾄ</t>
    <phoneticPr fontId="5"/>
  </si>
  <si>
    <t>LUMIMAT</t>
    <phoneticPr fontId="5"/>
  </si>
  <si>
    <t>巻き返し</t>
    <rPh sb="0" eb="1">
      <t>マ</t>
    </rPh>
    <rPh sb="2" eb="3">
      <t>カエ</t>
    </rPh>
    <phoneticPr fontId="23"/>
  </si>
  <si>
    <t>Ｍｺｱ</t>
    <phoneticPr fontId="5"/>
  </si>
  <si>
    <t>リンテック</t>
    <phoneticPr fontId="5"/>
  </si>
  <si>
    <t>ﾒﾀﾙﾐｰTES消　開封Ｖ</t>
    <rPh sb="8" eb="9">
      <t>ショウ</t>
    </rPh>
    <rPh sb="10" eb="12">
      <t>カイフウ</t>
    </rPh>
    <phoneticPr fontId="5"/>
  </si>
  <si>
    <t>X44SEPA</t>
    <phoneticPr fontId="5"/>
  </si>
  <si>
    <t>Ｓコア</t>
    <phoneticPr fontId="5"/>
  </si>
  <si>
    <t>ﾒﾀﾙﾐｰTES消　VOIDＶ</t>
    <rPh sb="8" eb="9">
      <t>ショウ</t>
    </rPh>
    <phoneticPr fontId="5"/>
  </si>
  <si>
    <t>Ｓコア</t>
    <phoneticPr fontId="5"/>
  </si>
  <si>
    <t>リンテック</t>
    <phoneticPr fontId="5"/>
  </si>
  <si>
    <t>ﾒﾀﾙﾐｰTES艶　開封Ｖ</t>
    <rPh sb="8" eb="9">
      <t>ツヤ</t>
    </rPh>
    <rPh sb="10" eb="12">
      <t>カイフウ</t>
    </rPh>
    <phoneticPr fontId="5"/>
  </si>
  <si>
    <t>S28SEPA</t>
    <phoneticPr fontId="5"/>
  </si>
  <si>
    <t>ﾒﾀﾙﾐｰﾍﾔﾗｲﾝ銀消Ｖ</t>
    <rPh sb="10" eb="11">
      <t>ギン</t>
    </rPh>
    <rPh sb="11" eb="12">
      <t>ショウ</t>
    </rPh>
    <phoneticPr fontId="5"/>
  </si>
  <si>
    <t>ｽﾘｯﾄ</t>
    <phoneticPr fontId="5"/>
  </si>
  <si>
    <t>HL-MAT</t>
    <phoneticPr fontId="5"/>
  </si>
  <si>
    <t>ﾒﾀﾙﾐｰﾍﾔﾗｲﾝ銀艶Ｖ</t>
    <rPh sb="10" eb="11">
      <t>ギン</t>
    </rPh>
    <rPh sb="11" eb="12">
      <t>ツヤ</t>
    </rPh>
    <phoneticPr fontId="5"/>
  </si>
  <si>
    <t>BRIGHT</t>
    <phoneticPr fontId="5"/>
  </si>
  <si>
    <t>ﾒﾀﾙﾐｰ 金艶 EYK</t>
    <rPh sb="6" eb="7">
      <t>キン</t>
    </rPh>
    <rPh sb="7" eb="8">
      <t>ツヤ</t>
    </rPh>
    <phoneticPr fontId="5"/>
  </si>
  <si>
    <t>T62M</t>
    <phoneticPr fontId="5"/>
  </si>
  <si>
    <t>スリット</t>
    <phoneticPr fontId="23"/>
  </si>
  <si>
    <t>Ｍコア</t>
    <phoneticPr fontId="5"/>
  </si>
  <si>
    <t>マルウ接着</t>
    <rPh sb="3" eb="5">
      <t>セッチャク</t>
    </rPh>
    <phoneticPr fontId="5"/>
  </si>
  <si>
    <t>ﾒﾀﾙﾐｰ EYK</t>
    <phoneticPr fontId="5"/>
  </si>
  <si>
    <t>大阪シーリング印刷</t>
    <rPh sb="0" eb="2">
      <t>オオサカ</t>
    </rPh>
    <rPh sb="7" eb="9">
      <t>インサツ</t>
    </rPh>
    <phoneticPr fontId="5"/>
  </si>
  <si>
    <t>新タック化成</t>
    <rPh sb="0" eb="1">
      <t>シン</t>
    </rPh>
    <rPh sb="4" eb="6">
      <t>カセイ</t>
    </rPh>
    <phoneticPr fontId="5"/>
  </si>
  <si>
    <t>MSN EYK</t>
    <phoneticPr fontId="5"/>
  </si>
  <si>
    <t>N-MAT</t>
    <phoneticPr fontId="5"/>
  </si>
  <si>
    <t>MSN EYK</t>
    <phoneticPr fontId="5"/>
  </si>
  <si>
    <t>ルミラーEYK</t>
    <phoneticPr fontId="4"/>
  </si>
  <si>
    <t>スリット</t>
    <phoneticPr fontId="23"/>
  </si>
  <si>
    <t>Ｍコア</t>
    <phoneticPr fontId="5"/>
  </si>
  <si>
    <t>ルミラーEYK</t>
    <phoneticPr fontId="4"/>
  </si>
  <si>
    <t>QR66蒸着品</t>
    <rPh sb="4" eb="7">
      <t>ジョウチャクヒン</t>
    </rPh>
    <phoneticPr fontId="4"/>
  </si>
  <si>
    <t>E315</t>
    <phoneticPr fontId="4"/>
  </si>
  <si>
    <t>ﾒﾀﾙﾐｰﾈｰﾏｰ銀艶　Ｂ</t>
    <rPh sb="9" eb="10">
      <t>ギン</t>
    </rPh>
    <rPh sb="10" eb="11">
      <t>ツヤ</t>
    </rPh>
    <phoneticPr fontId="5"/>
  </si>
  <si>
    <t>Ｓコア</t>
    <phoneticPr fontId="5"/>
  </si>
  <si>
    <t>梱包</t>
    <rPh sb="0" eb="2">
      <t>コンポウ</t>
    </rPh>
    <phoneticPr fontId="5"/>
  </si>
  <si>
    <t>リンテック</t>
    <phoneticPr fontId="5"/>
  </si>
  <si>
    <t>スリット</t>
    <phoneticPr fontId="23"/>
  </si>
  <si>
    <t>METALUMY SILVER N-MATTE B</t>
    <phoneticPr fontId="5"/>
  </si>
  <si>
    <t>ｽﾘｯﾄ</t>
    <phoneticPr fontId="5"/>
  </si>
  <si>
    <t>X44</t>
    <phoneticPr fontId="5"/>
  </si>
  <si>
    <t>Mコア</t>
    <phoneticPr fontId="5"/>
  </si>
  <si>
    <t>ﾒﾀﾙﾐｰ EYK</t>
    <phoneticPr fontId="5"/>
  </si>
  <si>
    <t>ｽﾘｯﾄ</t>
    <phoneticPr fontId="5"/>
  </si>
  <si>
    <t>T62</t>
    <phoneticPr fontId="5"/>
  </si>
  <si>
    <t>－</t>
    <phoneticPr fontId="5"/>
  </si>
  <si>
    <t>－</t>
  </si>
  <si>
    <t>ルミマット　ＥＹＫ</t>
    <phoneticPr fontId="5"/>
  </si>
  <si>
    <t>S28</t>
    <phoneticPr fontId="4"/>
  </si>
  <si>
    <t>3ｲﾝﾁ1015</t>
    <phoneticPr fontId="4"/>
  </si>
  <si>
    <t>ﾒﾀﾙﾐｰﾈｰﾏｰ銀艶ＶＢ</t>
    <rPh sb="9" eb="10">
      <t>ギン</t>
    </rPh>
    <rPh sb="10" eb="11">
      <t>ツヤ</t>
    </rPh>
    <phoneticPr fontId="5"/>
  </si>
  <si>
    <t>Ｔ62Ｍ</t>
    <phoneticPr fontId="5"/>
  </si>
  <si>
    <t>Ｍｺｱ</t>
    <phoneticPr fontId="5"/>
  </si>
  <si>
    <t>ｺｰﾃｨﾝｸﾞ生産課</t>
    <rPh sb="7" eb="10">
      <t>セイサンカ</t>
    </rPh>
    <phoneticPr fontId="5"/>
  </si>
  <si>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5"/>
  </si>
  <si>
    <t>製品名</t>
    <rPh sb="0" eb="3">
      <t>セイヒンメイ</t>
    </rPh>
    <phoneticPr fontId="5"/>
  </si>
  <si>
    <t>約定ＮＯ</t>
    <rPh sb="0" eb="2">
      <t>ヤクジョウ</t>
    </rPh>
    <phoneticPr fontId="5"/>
  </si>
  <si>
    <t>生産計画ＮＯ</t>
    <rPh sb="0" eb="2">
      <t>セイサン</t>
    </rPh>
    <rPh sb="2" eb="4">
      <t>ケイカク</t>
    </rPh>
    <phoneticPr fontId="5"/>
  </si>
  <si>
    <t>通しＮＯ</t>
  </si>
  <si>
    <t>製品仕様</t>
    <rPh sb="0" eb="2">
      <t>セイヒン</t>
    </rPh>
    <rPh sb="2" eb="4">
      <t>シヨウ</t>
    </rPh>
    <phoneticPr fontId="5"/>
  </si>
  <si>
    <t>製品長さ（実長）</t>
    <rPh sb="0" eb="2">
      <t>セイヒン</t>
    </rPh>
    <rPh sb="2" eb="3">
      <t>ナガ</t>
    </rPh>
    <rPh sb="5" eb="7">
      <t>ジツチョウ</t>
    </rPh>
    <phoneticPr fontId="5"/>
  </si>
  <si>
    <t>短尺</t>
    <rPh sb="0" eb="2">
      <t>タンジャク</t>
    </rPh>
    <phoneticPr fontId="5"/>
  </si>
  <si>
    <t>（　　　   m  以上）</t>
    <phoneticPr fontId="5"/>
  </si>
  <si>
    <t>投入原反</t>
    <rPh sb="0" eb="2">
      <t>トウニュウ</t>
    </rPh>
    <rPh sb="2" eb="4">
      <t>ゲンタン</t>
    </rPh>
    <phoneticPr fontId="5"/>
  </si>
  <si>
    <t>原反LOT</t>
    <rPh sb="0" eb="2">
      <t>ゲンタン</t>
    </rPh>
    <phoneticPr fontId="5"/>
  </si>
  <si>
    <t>原反名</t>
    <rPh sb="0" eb="2">
      <t>ゲンタン</t>
    </rPh>
    <rPh sb="2" eb="3">
      <t>メイ</t>
    </rPh>
    <phoneticPr fontId="5"/>
  </si>
  <si>
    <t>原反幅</t>
    <rPh sb="0" eb="2">
      <t>ゲンタン</t>
    </rPh>
    <rPh sb="2" eb="3">
      <t>ハバ</t>
    </rPh>
    <phoneticPr fontId="5"/>
  </si>
  <si>
    <t>原反長さ</t>
    <rPh sb="0" eb="2">
      <t>ゲンタン</t>
    </rPh>
    <rPh sb="2" eb="3">
      <t>ナガ</t>
    </rPh>
    <phoneticPr fontId="5"/>
  </si>
  <si>
    <t>加工実績</t>
    <rPh sb="0" eb="2">
      <t>カコウ</t>
    </rPh>
    <rPh sb="2" eb="4">
      <t>ジッセキ</t>
    </rPh>
    <phoneticPr fontId="5"/>
  </si>
  <si>
    <t>製造LOT</t>
    <rPh sb="0" eb="2">
      <t>セイゾウ</t>
    </rPh>
    <phoneticPr fontId="5"/>
  </si>
  <si>
    <t>（実績長）</t>
    <rPh sb="1" eb="3">
      <t>ジッセキ</t>
    </rPh>
    <rPh sb="3" eb="4">
      <t>チョウ</t>
    </rPh>
    <phoneticPr fontId="5"/>
  </si>
  <si>
    <t>不具合内容：</t>
    <rPh sb="0" eb="3">
      <t>フグアイ</t>
    </rPh>
    <rPh sb="3" eb="5">
      <t>ナイヨウ</t>
    </rPh>
    <phoneticPr fontId="5"/>
  </si>
  <si>
    <t>内容（原因・状況)　</t>
    <rPh sb="0" eb="2">
      <t>ナイヨウ</t>
    </rPh>
    <rPh sb="3" eb="5">
      <t>ゲンイン</t>
    </rPh>
    <rPh sb="6" eb="8">
      <t>ジョウキョウ</t>
    </rPh>
    <phoneticPr fontId="5"/>
  </si>
  <si>
    <t>　発生位置：</t>
    <rPh sb="1" eb="3">
      <t>ハッセイ</t>
    </rPh>
    <rPh sb="3" eb="5">
      <t>イチ</t>
    </rPh>
    <phoneticPr fontId="5"/>
  </si>
  <si>
    <r>
      <t>　東側・西側～　　　　　　　　　　　ｍｍ　</t>
    </r>
    <r>
      <rPr>
        <b/>
        <sz val="11"/>
        <rFont val="ＭＳ Ｐゴシック"/>
        <family val="3"/>
        <charset val="128"/>
      </rPr>
      <t>ピッチ：</t>
    </r>
    <r>
      <rPr>
        <sz val="11"/>
        <color theme="1"/>
        <rFont val="ＭＳ Ｐゴシック"/>
        <family val="2"/>
        <scheme val="minor"/>
      </rPr>
      <t>　　　　　　　　ｍｍ　　</t>
    </r>
    <r>
      <rPr>
        <b/>
        <sz val="11"/>
        <rFont val="ＭＳ Ｐゴシック"/>
        <family val="3"/>
        <charset val="128"/>
      </rPr>
      <t>発生面</t>
    </r>
    <r>
      <rPr>
        <sz val="11"/>
        <color theme="1"/>
        <rFont val="ＭＳ Ｐゴシック"/>
        <family val="2"/>
        <scheme val="minor"/>
      </rPr>
      <t>：ﾌｨﾙﾑ面・ｺｰﾄ面</t>
    </r>
    <rPh sb="1" eb="2">
      <t>ヒガシ</t>
    </rPh>
    <rPh sb="2" eb="3">
      <t>ガワ</t>
    </rPh>
    <rPh sb="4" eb="5">
      <t>ニシ</t>
    </rPh>
    <rPh sb="5" eb="6">
      <t>ガワ</t>
    </rPh>
    <rPh sb="37" eb="39">
      <t>ハッセイ</t>
    </rPh>
    <rPh sb="39" eb="40">
      <t>メン</t>
    </rPh>
    <rPh sb="45" eb="46">
      <t>メン</t>
    </rPh>
    <rPh sb="50" eb="51">
      <t>メン</t>
    </rPh>
    <phoneticPr fontId="5"/>
  </si>
  <si>
    <t>　クロスニコル：</t>
    <phoneticPr fontId="5"/>
  </si>
  <si>
    <t>欠点サイズ：</t>
    <rPh sb="0" eb="2">
      <t>ケッテン</t>
    </rPh>
    <phoneticPr fontId="5"/>
  </si>
  <si>
    <t>ｍｍ</t>
    <phoneticPr fontId="5"/>
  </si>
  <si>
    <t>原因：</t>
    <rPh sb="0" eb="1">
      <t>ゲン</t>
    </rPh>
    <rPh sb="1" eb="2">
      <t>イン</t>
    </rPh>
    <phoneticPr fontId="5"/>
  </si>
  <si>
    <t>発見者</t>
    <rPh sb="0" eb="3">
      <t>ハッケンシャ</t>
    </rPh>
    <phoneticPr fontId="5"/>
  </si>
  <si>
    <t>対策：</t>
    <rPh sb="0" eb="2">
      <t>タイサク</t>
    </rPh>
    <phoneticPr fontId="5"/>
  </si>
  <si>
    <t>確認</t>
    <rPh sb="0" eb="2">
      <t>カクニン</t>
    </rPh>
    <phoneticPr fontId="5"/>
  </si>
  <si>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5"/>
  </si>
  <si>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5"/>
  </si>
  <si>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5"/>
  </si>
  <si>
    <t>不具合品の処理内容：</t>
    <rPh sb="0" eb="3">
      <t>フグアイ</t>
    </rPh>
    <rPh sb="3" eb="4">
      <t>ヒン</t>
    </rPh>
    <rPh sb="5" eb="7">
      <t>ショリ</t>
    </rPh>
    <rPh sb="7" eb="9">
      <t>ナイヨウ</t>
    </rPh>
    <phoneticPr fontId="5"/>
  </si>
  <si>
    <t>最終処理</t>
    <rPh sb="0" eb="2">
      <t>サイシュウ</t>
    </rPh>
    <rPh sb="2" eb="4">
      <t>ショリ</t>
    </rPh>
    <phoneticPr fontId="5"/>
  </si>
  <si>
    <t>□短尺入庫</t>
    <rPh sb="1" eb="3">
      <t>タンジャク</t>
    </rPh>
    <rPh sb="3" eb="5">
      <t>ニュウコ</t>
    </rPh>
    <phoneticPr fontId="5"/>
  </si>
  <si>
    <t>塗　工　Ｇ</t>
    <rPh sb="0" eb="3">
      <t>トコウ</t>
    </rPh>
    <phoneticPr fontId="5"/>
  </si>
  <si>
    <t>スリットＧ</t>
    <phoneticPr fontId="5"/>
  </si>
  <si>
    <t>承認</t>
    <rPh sb="0" eb="2">
      <t>ショウニン</t>
    </rPh>
    <phoneticPr fontId="5"/>
  </si>
  <si>
    <t>□転用</t>
    <rPh sb="1" eb="3">
      <t>テンヨウ</t>
    </rPh>
    <phoneticPr fontId="5"/>
  </si>
  <si>
    <t>ｼﾌﾄ長</t>
    <rPh sb="3" eb="4">
      <t>チョウ</t>
    </rPh>
    <phoneticPr fontId="5"/>
  </si>
  <si>
    <t>担当ＳＴ</t>
    <rPh sb="0" eb="2">
      <t>タントウ</t>
    </rPh>
    <phoneticPr fontId="5"/>
  </si>
  <si>
    <t>□ｻﾝﾌﾟﾙ出荷</t>
    <rPh sb="6" eb="8">
      <t>シュッカ</t>
    </rPh>
    <phoneticPr fontId="5"/>
  </si>
  <si>
    <t>□不採用・廃棄</t>
    <rPh sb="1" eb="4">
      <t>フサイヨウ</t>
    </rPh>
    <rPh sb="5" eb="7">
      <t>ハイキ</t>
    </rPh>
    <phoneticPr fontId="5"/>
  </si>
  <si>
    <t>□クレーム申請　原苦ＮＯ</t>
    <rPh sb="5" eb="7">
      <t>シンセイ</t>
    </rPh>
    <rPh sb="8" eb="9">
      <t>ゲン</t>
    </rPh>
    <rPh sb="9" eb="10">
      <t>ク</t>
    </rPh>
    <phoneticPr fontId="5"/>
  </si>
  <si>
    <t>無</t>
    <rPh sb="0" eb="1">
      <t>ナ</t>
    </rPh>
    <phoneticPr fontId="4"/>
  </si>
  <si>
    <t>有り(少)</t>
    <rPh sb="0" eb="1">
      <t>ア</t>
    </rPh>
    <rPh sb="3" eb="4">
      <t>ショウ</t>
    </rPh>
    <phoneticPr fontId="4"/>
  </si>
  <si>
    <t>有り(多)</t>
    <rPh sb="0" eb="1">
      <t>ア</t>
    </rPh>
    <rPh sb="3" eb="4">
      <t>タ</t>
    </rPh>
    <phoneticPr fontId="4"/>
  </si>
  <si>
    <t>ST内</t>
    <rPh sb="2" eb="3">
      <t>ナイ</t>
    </rPh>
    <phoneticPr fontId="4"/>
  </si>
  <si>
    <t>平置き</t>
    <rPh sb="0" eb="1">
      <t>ヒラ</t>
    </rPh>
    <rPh sb="1" eb="2">
      <t>オ</t>
    </rPh>
    <phoneticPr fontId="4"/>
  </si>
  <si>
    <t>巻芯</t>
    <rPh sb="0" eb="1">
      <t>マ</t>
    </rPh>
    <rPh sb="1" eb="2">
      <t>シン</t>
    </rPh>
    <phoneticPr fontId="4"/>
  </si>
  <si>
    <t>1120幅</t>
    <rPh sb="4" eb="5">
      <t>ハバ</t>
    </rPh>
    <phoneticPr fontId="4"/>
  </si>
  <si>
    <t>1205幅</t>
    <rPh sb="4" eb="5">
      <t>ハバ</t>
    </rPh>
    <phoneticPr fontId="4"/>
  </si>
  <si>
    <t>1030幅</t>
    <rPh sb="4" eb="5">
      <t>ハバ</t>
    </rPh>
    <phoneticPr fontId="4"/>
  </si>
  <si>
    <t>1005幅</t>
    <rPh sb="4" eb="5">
      <t>ハバ</t>
    </rPh>
    <phoneticPr fontId="4"/>
  </si>
  <si>
    <t>1020幅</t>
    <rPh sb="4" eb="5">
      <t>ハバ</t>
    </rPh>
    <phoneticPr fontId="4"/>
  </si>
  <si>
    <t>1050幅</t>
    <rPh sb="4" eb="5">
      <t>ハバ</t>
    </rPh>
    <phoneticPr fontId="4"/>
  </si>
  <si>
    <t>X44C</t>
    <phoneticPr fontId="5"/>
  </si>
  <si>
    <r>
      <t>ｶｯﾄ無　長ｷｽﾞ多いけどOK（ｱﾙﾐ抜けは×）　　　　　</t>
    </r>
    <r>
      <rPr>
        <sz val="11"/>
        <color rgb="FFFF0000"/>
        <rFont val="ＭＳ Ｐゴシック"/>
        <family val="3"/>
        <charset val="128"/>
      </rPr>
      <t>※</t>
    </r>
    <r>
      <rPr>
        <b/>
        <sz val="11"/>
        <color rgb="FFFF0000"/>
        <rFont val="ＭＳ Ｐゴシック"/>
        <family val="3"/>
        <charset val="128"/>
      </rPr>
      <t>繰り出しEPC蛇行時は制御ゲイン200を100に変更して対応</t>
    </r>
    <rPh sb="3" eb="4">
      <t>ナシ</t>
    </rPh>
    <rPh sb="19" eb="20">
      <t>ヌ</t>
    </rPh>
    <rPh sb="30" eb="31">
      <t>ク</t>
    </rPh>
    <rPh sb="32" eb="33">
      <t>ダ</t>
    </rPh>
    <rPh sb="37" eb="39">
      <t>ダコウ</t>
    </rPh>
    <rPh sb="39" eb="40">
      <t>ジ</t>
    </rPh>
    <rPh sb="41" eb="43">
      <t>セイギョ</t>
    </rPh>
    <rPh sb="54" eb="56">
      <t>ヘンコウ</t>
    </rPh>
    <rPh sb="58" eb="60">
      <t>タイオウ</t>
    </rPh>
    <phoneticPr fontId="5"/>
  </si>
  <si>
    <r>
      <t>長ｷｽﾞ多いけどOK（ｱﾙﾐ抜けは×）　　　　　　　</t>
    </r>
    <r>
      <rPr>
        <b/>
        <sz val="11"/>
        <color rgb="FFFF0000"/>
        <rFont val="ＭＳ Ｐゴシック"/>
        <family val="3"/>
        <charset val="128"/>
      </rPr>
      <t>※繰り出しEPC蛇行時は制御ゲイン200を100に変更して対応</t>
    </r>
    <rPh sb="0" eb="1">
      <t>ナガ</t>
    </rPh>
    <rPh sb="4" eb="5">
      <t>オオ</t>
    </rPh>
    <phoneticPr fontId="5"/>
  </si>
  <si>
    <t>LS120</t>
    <phoneticPr fontId="4"/>
  </si>
  <si>
    <t>1195幅</t>
    <rPh sb="4" eb="5">
      <t>ハバ</t>
    </rPh>
    <phoneticPr fontId="4"/>
  </si>
  <si>
    <t>S28</t>
    <phoneticPr fontId="5"/>
  </si>
  <si>
    <t>長ｷｽﾞ多いけどOK（ｱﾙﾐ抜けは×）　5/27検出器エッジｴﾗｰ次回調整後スタート</t>
    <rPh sb="0" eb="1">
      <t>ナガ</t>
    </rPh>
    <rPh sb="4" eb="5">
      <t>オオ</t>
    </rPh>
    <rPh sb="24" eb="27">
      <t>ケンシュツキ</t>
    </rPh>
    <rPh sb="33" eb="35">
      <t>ジカイ</t>
    </rPh>
    <rPh sb="35" eb="38">
      <t>チョウセイゴ</t>
    </rPh>
    <phoneticPr fontId="5"/>
  </si>
  <si>
    <t>※20215.27蒸着反射の光量</t>
    <rPh sb="9" eb="11">
      <t>ジョウチャク</t>
    </rPh>
    <rPh sb="11" eb="13">
      <t>ハンシャ</t>
    </rPh>
    <rPh sb="14" eb="16">
      <t>コウリョウ</t>
    </rPh>
    <phoneticPr fontId="4"/>
  </si>
  <si>
    <t>1200幅</t>
    <rPh sb="4" eb="5">
      <t>ハバ</t>
    </rPh>
    <phoneticPr fontId="4"/>
  </si>
  <si>
    <r>
      <t>6/8　巻き足し実績有り　10/6巻きｽﾞﾚ発生全長巻返し　</t>
    </r>
    <r>
      <rPr>
        <sz val="11"/>
        <color rgb="FFFF0000"/>
        <rFont val="ＭＳ Ｐゴシック"/>
        <family val="3"/>
        <charset val="128"/>
      </rPr>
      <t>・11/27原反ｺｱ突き出しが無いと危険</t>
    </r>
    <rPh sb="4" eb="5">
      <t>マ</t>
    </rPh>
    <rPh sb="6" eb="7">
      <t>タ</t>
    </rPh>
    <rPh sb="8" eb="10">
      <t>ジッセキ</t>
    </rPh>
    <rPh sb="10" eb="11">
      <t>ア</t>
    </rPh>
    <rPh sb="17" eb="18">
      <t>マ</t>
    </rPh>
    <rPh sb="22" eb="24">
      <t>ハッセイ</t>
    </rPh>
    <rPh sb="24" eb="26">
      <t>ゼンチョウ</t>
    </rPh>
    <rPh sb="26" eb="28">
      <t>マキカエ</t>
    </rPh>
    <rPh sb="36" eb="38">
      <t>ゲンタン</t>
    </rPh>
    <rPh sb="40" eb="41">
      <t>ツ</t>
    </rPh>
    <rPh sb="42" eb="43">
      <t>ダ</t>
    </rPh>
    <rPh sb="45" eb="46">
      <t>ナ</t>
    </rPh>
    <rPh sb="48" eb="50">
      <t>キケン</t>
    </rPh>
    <phoneticPr fontId="5"/>
  </si>
  <si>
    <t>6/3　原反上に巻足し時寄れｼﾜにて調整するも改善せず巻芯ﾘｰﾄﾞ有り変更で改善(なんで……)</t>
    <rPh sb="4" eb="6">
      <t>ゲンタン</t>
    </rPh>
    <rPh sb="6" eb="7">
      <t>ウエ</t>
    </rPh>
    <rPh sb="8" eb="9">
      <t>マキ</t>
    </rPh>
    <rPh sb="9" eb="10">
      <t>タ</t>
    </rPh>
    <rPh sb="11" eb="12">
      <t>ジ</t>
    </rPh>
    <rPh sb="12" eb="13">
      <t>ヨ</t>
    </rPh>
    <rPh sb="18" eb="20">
      <t>チョウセイ</t>
    </rPh>
    <rPh sb="23" eb="25">
      <t>カイゼン</t>
    </rPh>
    <rPh sb="27" eb="28">
      <t>カン</t>
    </rPh>
    <rPh sb="28" eb="29">
      <t>シン</t>
    </rPh>
    <rPh sb="33" eb="34">
      <t>ア</t>
    </rPh>
    <rPh sb="35" eb="37">
      <t>ヘンコウ</t>
    </rPh>
    <rPh sb="38" eb="40">
      <t>カイゼン</t>
    </rPh>
    <phoneticPr fontId="4"/>
  </si>
  <si>
    <t>五洋紙工</t>
    <rPh sb="0" eb="2">
      <t>ゴヨウ</t>
    </rPh>
    <rPh sb="2" eb="3">
      <t>カミ</t>
    </rPh>
    <phoneticPr fontId="4"/>
  </si>
  <si>
    <t>ﾊﾟﾅｯｸ</t>
    <phoneticPr fontId="4"/>
  </si>
  <si>
    <t>原反Lot巻中芯</t>
    <rPh sb="6" eb="7">
      <t>ナカ</t>
    </rPh>
    <rPh sb="7" eb="8">
      <t>シン</t>
    </rPh>
    <phoneticPr fontId="4"/>
  </si>
  <si>
    <t>原反Lot巻中上</t>
    <rPh sb="6" eb="7">
      <t>ナカ</t>
    </rPh>
    <rPh sb="7" eb="8">
      <t>ウエ</t>
    </rPh>
    <phoneticPr fontId="4"/>
  </si>
  <si>
    <t>7/9この条件で問題無く巻けました。</t>
    <rPh sb="5" eb="7">
      <t>ジョウケン</t>
    </rPh>
    <rPh sb="8" eb="10">
      <t>モンダイ</t>
    </rPh>
    <rPh sb="10" eb="11">
      <t>ナ</t>
    </rPh>
    <rPh sb="12" eb="13">
      <t>マ</t>
    </rPh>
    <phoneticPr fontId="4"/>
  </si>
  <si>
    <t>1040幅→1000幅カット時片側ｽﾘｯﾄは不可です。CF4ｱﾔﾌﾘで巻姿グズグズ端部ﾋﾟﾗﾐｯﾄﾞ等あるから</t>
    <rPh sb="4" eb="5">
      <t>ハバ</t>
    </rPh>
    <rPh sb="10" eb="11">
      <t>ハバ</t>
    </rPh>
    <rPh sb="14" eb="15">
      <t>トキ</t>
    </rPh>
    <rPh sb="15" eb="17">
      <t>カタガワ</t>
    </rPh>
    <rPh sb="22" eb="24">
      <t>フカ</t>
    </rPh>
    <rPh sb="35" eb="36">
      <t>マ</t>
    </rPh>
    <rPh sb="36" eb="37">
      <t>スガタ</t>
    </rPh>
    <rPh sb="41" eb="43">
      <t>タンブ</t>
    </rPh>
    <rPh sb="50" eb="51">
      <t>トウ</t>
    </rPh>
    <phoneticPr fontId="4"/>
  </si>
  <si>
    <t>1125幅</t>
    <rPh sb="4" eb="5">
      <t>ハバ</t>
    </rPh>
    <phoneticPr fontId="4"/>
  </si>
  <si>
    <t>1255幅</t>
    <rPh sb="4" eb="5">
      <t>ハバ</t>
    </rPh>
    <phoneticPr fontId="4"/>
  </si>
  <si>
    <t>T60</t>
    <phoneticPr fontId="4"/>
  </si>
  <si>
    <t>両面</t>
    <rPh sb="0" eb="2">
      <t>リョウメン</t>
    </rPh>
    <phoneticPr fontId="4"/>
  </si>
  <si>
    <t>ﾏﾙｳ向けのみ巻き芯～2000ｍにｼﾞｮｲﾝﾄ不可</t>
    <rPh sb="3" eb="4">
      <t>ム</t>
    </rPh>
    <rPh sb="7" eb="8">
      <t>マ</t>
    </rPh>
    <rPh sb="9" eb="10">
      <t>シン</t>
    </rPh>
    <rPh sb="23" eb="25">
      <t>フカ</t>
    </rPh>
    <phoneticPr fontId="4"/>
  </si>
  <si>
    <t>S28M</t>
    <phoneticPr fontId="4"/>
  </si>
  <si>
    <t>1100幅</t>
    <rPh sb="4" eb="5">
      <t>ハバ</t>
    </rPh>
    <phoneticPr fontId="4"/>
  </si>
  <si>
    <r>
      <t>巻足しは全長巻き返し　　1本物はﾘｰﾄﾞ付けのみ　</t>
    </r>
    <r>
      <rPr>
        <sz val="11"/>
        <color rgb="FFFF0000"/>
        <rFont val="ＭＳ Ｐゴシック"/>
        <family val="3"/>
        <charset val="128"/>
      </rPr>
      <t>※2021.8/31原反に巻き足し成功</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phoneticPr fontId="4"/>
  </si>
  <si>
    <t>巻き足しｼﾜ入り</t>
    <rPh sb="0" eb="1">
      <t>マ</t>
    </rPh>
    <rPh sb="2" eb="3">
      <t>タ</t>
    </rPh>
    <rPh sb="6" eb="7">
      <t>イ</t>
    </rPh>
    <phoneticPr fontId="4"/>
  </si>
  <si>
    <t>交換後もｼﾜ入ったのでお手上げ</t>
    <rPh sb="0" eb="2">
      <t>コウカン</t>
    </rPh>
    <rPh sb="2" eb="3">
      <t>ゴ</t>
    </rPh>
    <rPh sb="6" eb="7">
      <t>ハイ</t>
    </rPh>
    <rPh sb="12" eb="14">
      <t>テア</t>
    </rPh>
    <phoneticPr fontId="4"/>
  </si>
  <si>
    <t>ｱｼﾞﾔｱﾙﾐ</t>
    <phoneticPr fontId="5"/>
  </si>
  <si>
    <t>IT521090804</t>
    <phoneticPr fontId="4"/>
  </si>
  <si>
    <t>1150幅</t>
    <rPh sb="4" eb="5">
      <t>ハバ</t>
    </rPh>
    <phoneticPr fontId="4"/>
  </si>
  <si>
    <r>
      <t>巻足しは全長巻き返し　　1本物はﾘｰﾄﾞ付けのみ　</t>
    </r>
    <r>
      <rPr>
        <sz val="11"/>
        <color rgb="FFFF0000"/>
        <rFont val="ＭＳ Ｐゴシック"/>
        <family val="3"/>
        <charset val="128"/>
      </rPr>
      <t>※2021.8/31原反に巻き足し成功　※内面蒸着</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rPh sb="46" eb="48">
      <t>ウチメン</t>
    </rPh>
    <phoneticPr fontId="4"/>
  </si>
  <si>
    <t>2000m品　　#50ﾒﾀﾙﾐｰTES消　開封V　VOID同条件で問題なく巻けた</t>
    <rPh sb="5" eb="6">
      <t>ヒン</t>
    </rPh>
    <rPh sb="29" eb="32">
      <t>ドウジョウケン</t>
    </rPh>
    <rPh sb="33" eb="35">
      <t>モンダイ</t>
    </rPh>
    <rPh sb="37" eb="38">
      <t>マ</t>
    </rPh>
    <phoneticPr fontId="4"/>
  </si>
  <si>
    <t>1040幅</t>
    <rPh sb="4" eb="5">
      <t>ハバ</t>
    </rPh>
    <phoneticPr fontId="4"/>
  </si>
  <si>
    <t>S99W</t>
    <phoneticPr fontId="4"/>
  </si>
  <si>
    <t>S
T
U</t>
    <phoneticPr fontId="5"/>
  </si>
  <si>
    <t>#</t>
    <phoneticPr fontId="5"/>
  </si>
  <si>
    <t>ｈｒ</t>
    <phoneticPr fontId="5"/>
  </si>
  <si>
    <t>ｈｒ</t>
    <phoneticPr fontId="5"/>
  </si>
  <si>
    <t>NO</t>
    <phoneticPr fontId="5"/>
  </si>
  <si>
    <t>ｽﾘｯﾄ
ﾏｼﾝ</t>
    <phoneticPr fontId="5"/>
  </si>
  <si>
    <t>ﾕｰｻﾞｰ</t>
    <phoneticPr fontId="5"/>
  </si>
  <si>
    <t>#</t>
    <phoneticPr fontId="5"/>
  </si>
  <si>
    <t>ｈｒ</t>
    <phoneticPr fontId="5"/>
  </si>
  <si>
    <t>NO</t>
    <phoneticPr fontId="5"/>
  </si>
  <si>
    <t>S
T
U</t>
    <phoneticPr fontId="5"/>
  </si>
  <si>
    <t>ﾕｰｻﾞｰ</t>
    <phoneticPr fontId="5"/>
  </si>
  <si>
    <t>#</t>
    <phoneticPr fontId="5"/>
  </si>
  <si>
    <t>ｈｒ</t>
    <phoneticPr fontId="5"/>
  </si>
  <si>
    <t>ｈｒ</t>
    <phoneticPr fontId="5"/>
  </si>
  <si>
    <t>NO</t>
    <phoneticPr fontId="5"/>
  </si>
  <si>
    <t>ｽﾘｯﾄ
ﾏｼﾝ</t>
    <phoneticPr fontId="5"/>
  </si>
  <si>
    <t>ﾕｰｻﾞｰ</t>
    <phoneticPr fontId="5"/>
  </si>
  <si>
    <t>ｈｒ</t>
    <phoneticPr fontId="5"/>
  </si>
  <si>
    <t>ﾏｼﾝｺｰﾄﾞ</t>
    <phoneticPr fontId="5"/>
  </si>
  <si>
    <t>ﾒﾀﾙﾐｰﾈｰﾏｰ銀消B  Gｺｰﾄ用</t>
    <phoneticPr fontId="4"/>
  </si>
  <si>
    <t>ﾒﾀﾙﾐｰﾈｰﾏｰ銀消改B</t>
    <phoneticPr fontId="5"/>
  </si>
  <si>
    <t>NE</t>
    <phoneticPr fontId="4"/>
  </si>
  <si>
    <t>MSK TL (HG)</t>
    <phoneticPr fontId="4"/>
  </si>
  <si>
    <t>コア</t>
    <phoneticPr fontId="5"/>
  </si>
  <si>
    <t>LS100</t>
    <phoneticPr fontId="5"/>
  </si>
  <si>
    <t>→</t>
    <phoneticPr fontId="5"/>
  </si>
  <si>
    <t>S　1015</t>
    <phoneticPr fontId="5"/>
  </si>
  <si>
    <t>M　1020</t>
    <phoneticPr fontId="5"/>
  </si>
  <si>
    <t>ﾒﾀﾙﾐｰﾈｰﾏｰ銀艶VB</t>
    <phoneticPr fontId="4"/>
  </si>
  <si>
    <t>Ｍ　1140</t>
    <phoneticPr fontId="5"/>
  </si>
  <si>
    <t>LS160</t>
    <phoneticPr fontId="4"/>
  </si>
  <si>
    <t>♯25　ﾒﾀﾙﾐｰEYK</t>
    <phoneticPr fontId="4"/>
  </si>
  <si>
    <t>Ｍ　1220</t>
    <phoneticPr fontId="5"/>
  </si>
  <si>
    <t>♯50　ﾒﾀﾙﾐｰEYK</t>
    <phoneticPr fontId="4"/>
  </si>
  <si>
    <t>♯25MSNEYK</t>
    <phoneticPr fontId="5"/>
  </si>
  <si>
    <t>M1140</t>
    <phoneticPr fontId="4"/>
  </si>
  <si>
    <t>ﾙﾐﾗｰEYK　</t>
    <phoneticPr fontId="4"/>
  </si>
  <si>
    <t>無し</t>
    <phoneticPr fontId="4"/>
  </si>
  <si>
    <t>S1035</t>
    <phoneticPr fontId="4"/>
  </si>
  <si>
    <t>M　1140</t>
    <phoneticPr fontId="4"/>
  </si>
  <si>
    <t>F68M</t>
    <phoneticPr fontId="4"/>
  </si>
  <si>
    <t>S　1015</t>
    <phoneticPr fontId="4"/>
  </si>
  <si>
    <t>1030→1000</t>
    <phoneticPr fontId="4"/>
  </si>
  <si>
    <t>S1015</t>
    <phoneticPr fontId="4"/>
  </si>
  <si>
    <t>S　1005</t>
    <phoneticPr fontId="5"/>
  </si>
  <si>
    <t>S1125</t>
    <phoneticPr fontId="4"/>
  </si>
  <si>
    <t>S1055</t>
    <phoneticPr fontId="4"/>
  </si>
  <si>
    <t>E315</t>
    <phoneticPr fontId="5"/>
  </si>
  <si>
    <t>M　1110</t>
    <phoneticPr fontId="5"/>
  </si>
  <si>
    <t>1-2</t>
    <phoneticPr fontId="5"/>
  </si>
  <si>
    <t>ﾒﾀﾙﾐｰﾈｰﾏｰ銀消改B</t>
    <phoneticPr fontId="4"/>
  </si>
  <si>
    <t>ﾒﾀﾙﾐ-ﾈｰﾏｰ銀艶B</t>
    <phoneticPr fontId="4"/>
  </si>
  <si>
    <t>METALUMY　SILVER　S-MATTE</t>
    <phoneticPr fontId="5"/>
  </si>
  <si>
    <t>METARUMY　SILVER　S-MATTE　S28MM B</t>
    <phoneticPr fontId="5"/>
  </si>
  <si>
    <t>基材厚75μ　</t>
    <phoneticPr fontId="5"/>
  </si>
  <si>
    <t>ﾒﾀﾙﾐｰﾈｰﾏｰ銀消B　Gｺｰﾄ</t>
    <phoneticPr fontId="4"/>
  </si>
  <si>
    <t>S28M</t>
    <phoneticPr fontId="5"/>
  </si>
  <si>
    <t>Ｔ62</t>
    <phoneticPr fontId="4"/>
  </si>
  <si>
    <t>S99W</t>
    <phoneticPr fontId="5"/>
  </si>
  <si>
    <t>HL-MAT</t>
    <phoneticPr fontId="4"/>
  </si>
  <si>
    <t>0.2～0.3</t>
    <phoneticPr fontId="4"/>
  </si>
  <si>
    <t>LS130</t>
    <phoneticPr fontId="5"/>
  </si>
  <si>
    <t>ﾒﾀﾙﾐｰＥＹＫ</t>
    <phoneticPr fontId="4"/>
  </si>
  <si>
    <t>S10</t>
    <phoneticPr fontId="4"/>
  </si>
  <si>
    <t>Ｘ44</t>
    <phoneticPr fontId="4"/>
  </si>
  <si>
    <t>LS30~40</t>
    <phoneticPr fontId="5"/>
  </si>
  <si>
    <t>LS60</t>
    <phoneticPr fontId="5"/>
  </si>
  <si>
    <t>ﾒﾀﾙﾐｰｼﾛｺｰﾄ（B）</t>
    <phoneticPr fontId="4"/>
  </si>
  <si>
    <t>x44</t>
    <phoneticPr fontId="4"/>
  </si>
  <si>
    <t>METARUMYSILVER　N-MATTE　Ｂ</t>
    <phoneticPr fontId="4"/>
  </si>
  <si>
    <t>輸出品　梱包時COATED　SIDEｼｰﾙ　ﾗﾍﾞﾙ①の品名横に「輸」捺印、重量表記、乾燥剤、胴巻き</t>
    <phoneticPr fontId="4"/>
  </si>
  <si>
    <t>BRIGHT</t>
    <phoneticPr fontId="4"/>
  </si>
  <si>
    <t>1235→1205</t>
    <phoneticPr fontId="5"/>
  </si>
  <si>
    <t>1235→1190</t>
    <phoneticPr fontId="5"/>
  </si>
  <si>
    <t>♯50　MSN EYK</t>
    <phoneticPr fontId="4"/>
  </si>
  <si>
    <t>♯100MSNEYK</t>
    <phoneticPr fontId="5"/>
  </si>
  <si>
    <t>3ｲﾝﾁS1015</t>
    <phoneticPr fontId="5"/>
  </si>
  <si>
    <t>㉟ﾙﾐﾏｯﾄEYK</t>
    <phoneticPr fontId="4"/>
  </si>
  <si>
    <t>T75</t>
    <phoneticPr fontId="5"/>
  </si>
  <si>
    <t>1180→1120
1120</t>
    <phoneticPr fontId="4"/>
  </si>
  <si>
    <t>LS180</t>
    <phoneticPr fontId="4"/>
  </si>
  <si>
    <r>
      <t>製品幅ﾏｲﾅｽ3mm　ﾌﾟﾗｽ値が0の為製品幅注意</t>
    </r>
    <r>
      <rPr>
        <sz val="11"/>
        <color rgb="FFFF0000"/>
        <rFont val="ＭＳ Ｐゴシック"/>
        <family val="3"/>
        <charset val="128"/>
      </rPr>
      <t>1118mmくらい目安</t>
    </r>
    <phoneticPr fontId="4"/>
  </si>
  <si>
    <t>M1220</t>
    <phoneticPr fontId="4"/>
  </si>
  <si>
    <t>1235→1205</t>
    <phoneticPr fontId="4"/>
  </si>
  <si>
    <t>DMS　V</t>
    <phoneticPr fontId="4"/>
  </si>
  <si>
    <t>S1140</t>
    <phoneticPr fontId="4"/>
  </si>
  <si>
    <t>1150→1120</t>
    <phoneticPr fontId="4"/>
  </si>
  <si>
    <t>1150→1020</t>
    <phoneticPr fontId="4"/>
  </si>
  <si>
    <t>M　1020</t>
    <phoneticPr fontId="4"/>
  </si>
  <si>
    <t>0.13～0.15</t>
    <phoneticPr fontId="4"/>
  </si>
  <si>
    <t>49か31</t>
    <phoneticPr fontId="4"/>
  </si>
  <si>
    <t>備考</t>
    <phoneticPr fontId="4"/>
  </si>
  <si>
    <t>Ｓ　1125</t>
    <phoneticPr fontId="4"/>
  </si>
  <si>
    <t>M1125</t>
    <phoneticPr fontId="4"/>
  </si>
  <si>
    <t>NO.13　＃50　N-MAT？</t>
    <phoneticPr fontId="4"/>
  </si>
  <si>
    <t>METALUMY SILVER S-MATTE B</t>
    <phoneticPr fontId="5"/>
  </si>
  <si>
    <t>S99MAT</t>
    <phoneticPr fontId="4"/>
  </si>
  <si>
    <t>.</t>
    <phoneticPr fontId="4"/>
  </si>
  <si>
    <t>原反Lot巻芯</t>
    <phoneticPr fontId="4"/>
  </si>
  <si>
    <t>ﾒﾀﾙﾐｰHL銀消V</t>
    <rPh sb="7" eb="8">
      <t>ギン</t>
    </rPh>
    <rPh sb="8" eb="9">
      <t>ケ</t>
    </rPh>
    <phoneticPr fontId="5"/>
  </si>
  <si>
    <t>X44HL-MAT</t>
    <phoneticPr fontId="4"/>
  </si>
  <si>
    <t>2022.1.14　　1125幅*3本足し　この条件で問題なく巻足し完了</t>
    <rPh sb="15" eb="16">
      <t>ハバ</t>
    </rPh>
    <rPh sb="18" eb="19">
      <t>ホン</t>
    </rPh>
    <rPh sb="19" eb="20">
      <t>タ</t>
    </rPh>
    <rPh sb="24" eb="26">
      <t>ジョウケン</t>
    </rPh>
    <rPh sb="27" eb="29">
      <t>モンダイ</t>
    </rPh>
    <rPh sb="31" eb="32">
      <t>マキ</t>
    </rPh>
    <rPh sb="32" eb="33">
      <t>タ</t>
    </rPh>
    <rPh sb="34" eb="36">
      <t>カンリョウ</t>
    </rPh>
    <phoneticPr fontId="4"/>
  </si>
  <si>
    <t>要ﾀｯﾁﾊﾞﾗﾝｽ調整　</t>
    <rPh sb="0" eb="1">
      <t>ヨウ</t>
    </rPh>
    <rPh sb="9" eb="11">
      <t>チョウセイ</t>
    </rPh>
    <phoneticPr fontId="5"/>
  </si>
  <si>
    <t>幅</t>
  </si>
  <si>
    <t>FWPｺｱ
本数</t>
    <rPh sb="6" eb="8">
      <t>ホンスウ</t>
    </rPh>
    <phoneticPr fontId="5"/>
  </si>
  <si>
    <t>巻き芯
ﾘｰﾄﾞ＃12</t>
    <rPh sb="0" eb="1">
      <t>マ</t>
    </rPh>
    <rPh sb="2" eb="3">
      <t>シン</t>
    </rPh>
    <phoneticPr fontId="5"/>
  </si>
  <si>
    <t>表層ﾘｰﾄﾞ
＃25</t>
    <rPh sb="0" eb="2">
      <t>ヒョウソウ</t>
    </rPh>
    <phoneticPr fontId="5"/>
  </si>
  <si>
    <t>表層ﾘｰﾄﾞ
＃25or31</t>
    <rPh sb="0" eb="2">
      <t>ヒョウソウ</t>
    </rPh>
    <phoneticPr fontId="5"/>
  </si>
  <si>
    <t>1170幅</t>
    <rPh sb="4" eb="5">
      <t>ハバ</t>
    </rPh>
    <phoneticPr fontId="4"/>
  </si>
  <si>
    <t>1060幅</t>
    <rPh sb="4" eb="5">
      <t>ハバ</t>
    </rPh>
    <phoneticPr fontId="4"/>
  </si>
  <si>
    <t>繰り出し西側軸ﾍﾞｱﾘﾝｸﾞ交換</t>
    <rPh sb="0" eb="1">
      <t>ク</t>
    </rPh>
    <rPh sb="2" eb="3">
      <t>ダ</t>
    </rPh>
    <rPh sb="4" eb="6">
      <t>ニシガワ</t>
    </rPh>
    <rPh sb="6" eb="7">
      <t>ジク</t>
    </rPh>
    <rPh sb="14" eb="16">
      <t>コウカン</t>
    </rPh>
    <phoneticPr fontId="4"/>
  </si>
  <si>
    <t>異音</t>
    <rPh sb="0" eb="2">
      <t>イオン</t>
    </rPh>
    <phoneticPr fontId="4"/>
  </si>
  <si>
    <t>0本</t>
    <rPh sb="1" eb="2">
      <t>ホン</t>
    </rPh>
    <phoneticPr fontId="4"/>
  </si>
  <si>
    <t>ｼﾜ入りそうならﾀｯﾁ圧0.3→0.25　22.2.17ﾏﾙｳ向け以外は巻き芯2000ｍ以内ｼﾞｮｲﾝﾄは対応しない。（ﾏﾙｳ向けのみ）2/23ヘリ高発生ﾀｯﾁ圧0.25</t>
    <rPh sb="2" eb="3">
      <t>ハイ</t>
    </rPh>
    <rPh sb="11" eb="12">
      <t>アツ</t>
    </rPh>
    <rPh sb="31" eb="32">
      <t>ム</t>
    </rPh>
    <rPh sb="33" eb="35">
      <t>イガイ</t>
    </rPh>
    <rPh sb="36" eb="37">
      <t>マ</t>
    </rPh>
    <rPh sb="38" eb="39">
      <t>シン</t>
    </rPh>
    <rPh sb="44" eb="46">
      <t>イナイ</t>
    </rPh>
    <rPh sb="53" eb="55">
      <t>タイオウ</t>
    </rPh>
    <rPh sb="63" eb="64">
      <t>ム</t>
    </rPh>
    <rPh sb="74" eb="75">
      <t>ダカ</t>
    </rPh>
    <rPh sb="75" eb="77">
      <t>ハッセイ</t>
    </rPh>
    <rPh sb="80" eb="81">
      <t>アツ</t>
    </rPh>
    <phoneticPr fontId="4"/>
  </si>
  <si>
    <t>～これ以降は"OneNote"のﾒﾝﾃﾅﾝｽ記録表へ～</t>
    <rPh sb="3" eb="5">
      <t>イコウ</t>
    </rPh>
    <rPh sb="22" eb="24">
      <t>キロク</t>
    </rPh>
    <rPh sb="24" eb="25">
      <t>ヒョウ</t>
    </rPh>
    <phoneticPr fontId="4"/>
  </si>
  <si>
    <t>CF4</t>
  </si>
  <si>
    <t>S4</t>
  </si>
  <si>
    <t>S</t>
  </si>
  <si>
    <t>ﾘﾝﾃｯｸ</t>
  </si>
  <si>
    <t>Sｺｱ</t>
  </si>
  <si>
    <t>ﾒﾀﾙﾐｰTES消　開封　V</t>
    <rPh sb="8" eb="9">
      <t>ケ</t>
    </rPh>
    <rPh sb="10" eb="12">
      <t>カイフウ</t>
    </rPh>
    <phoneticPr fontId="4"/>
  </si>
  <si>
    <t>ﾒﾀﾙﾐｰﾈｰﾏｰ銀消　VB</t>
    <rPh sb="10" eb="11">
      <t>ショウ</t>
    </rPh>
    <phoneticPr fontId="4"/>
  </si>
  <si>
    <t>Mｺｱ</t>
  </si>
  <si>
    <t>ﾒﾀﾙﾐｰﾍﾔﾗｲﾝ銀艶V</t>
    <rPh sb="11" eb="12">
      <t>ツヤ</t>
    </rPh>
    <phoneticPr fontId="4"/>
  </si>
  <si>
    <t>ｽﾘｯﾄ</t>
  </si>
  <si>
    <t>ﾒﾀﾙﾐｰﾍﾔﾗｲﾝ金艶V</t>
    <rPh sb="10" eb="11">
      <t>キン</t>
    </rPh>
    <rPh sb="11" eb="12">
      <t>ツヤ</t>
    </rPh>
    <phoneticPr fontId="4"/>
  </si>
  <si>
    <t>MAT</t>
  </si>
  <si>
    <t>S28M</t>
  </si>
  <si>
    <t>HL25/EC</t>
  </si>
  <si>
    <t>ﾙﾐﾗｰEYK</t>
  </si>
  <si>
    <t>MSN EYK</t>
  </si>
  <si>
    <t>S28</t>
  </si>
  <si>
    <t>ﾒﾀﾙﾐｰﾈｰﾏｰ銀消EYK B</t>
  </si>
  <si>
    <t>ﾘｰﾄﾞ</t>
    <phoneticPr fontId="5"/>
  </si>
  <si>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E</t>
    </r>
    <r>
      <rPr>
        <sz val="11"/>
        <color theme="1"/>
        <rFont val="ＭＳ Ｐゴシック"/>
        <family val="2"/>
        <scheme val="minor"/>
      </rPr>
      <t>側凸無</t>
    </r>
    <rPh sb="0" eb="2">
      <t>キイロ</t>
    </rPh>
    <rPh sb="8" eb="9">
      <t>ガワ</t>
    </rPh>
    <rPh sb="9" eb="10">
      <t>トツ</t>
    </rPh>
    <rPh sb="10" eb="11">
      <t>ナシ</t>
    </rPh>
    <phoneticPr fontId="5"/>
  </si>
  <si>
    <t>DF1</t>
  </si>
  <si>
    <t>FWP</t>
  </si>
  <si>
    <t>X44SEPA</t>
    <phoneticPr fontId="4"/>
  </si>
  <si>
    <t>Ｔ62M</t>
    <phoneticPr fontId="5"/>
  </si>
  <si>
    <t>ﾒﾀﾙﾐｰﾈｰﾏｰ銀消改　B</t>
    <rPh sb="9" eb="11">
      <t>ギンケ</t>
    </rPh>
    <rPh sb="11" eb="12">
      <t>カイ</t>
    </rPh>
    <phoneticPr fontId="4"/>
  </si>
  <si>
    <t>外面蒸着</t>
    <rPh sb="0" eb="4">
      <t>ソトメンジョウチャク</t>
    </rPh>
    <phoneticPr fontId="4"/>
  </si>
  <si>
    <r>
      <rPr>
        <sz val="11"/>
        <color rgb="FFFFFF00"/>
        <rFont val="ＭＳ Ｐゴシック"/>
        <family val="3"/>
        <charset val="128"/>
        <scheme val="minor"/>
      </rPr>
      <t>黄色</t>
    </r>
    <r>
      <rPr>
        <sz val="11"/>
        <color theme="1"/>
        <rFont val="ＭＳ Ｐゴシック"/>
        <family val="2"/>
        <scheme val="minor"/>
      </rPr>
      <t>ﾃｰﾌﾟ</t>
    </r>
    <r>
      <rPr>
        <b/>
        <sz val="11"/>
        <color rgb="FFFF0000"/>
        <rFont val="ＭＳ Ｐゴシック"/>
        <family val="3"/>
        <charset val="128"/>
        <scheme val="minor"/>
      </rPr>
      <t>　W</t>
    </r>
    <r>
      <rPr>
        <sz val="11"/>
        <color theme="1"/>
        <rFont val="ＭＳ Ｐゴシック"/>
        <family val="2"/>
        <scheme val="minor"/>
      </rPr>
      <t>側凸無</t>
    </r>
    <rPh sb="0" eb="2">
      <t>キイロ</t>
    </rPh>
    <rPh sb="8" eb="9">
      <t>ガワ</t>
    </rPh>
    <rPh sb="9" eb="10">
      <t>トツ</t>
    </rPh>
    <rPh sb="10" eb="11">
      <t>ナシ</t>
    </rPh>
    <phoneticPr fontId="5"/>
  </si>
  <si>
    <t>MSN EYK</t>
    <phoneticPr fontId="4"/>
  </si>
  <si>
    <t>ﾒﾀﾙﾐｰﾈｰﾏｰ銀艶　B</t>
    <rPh sb="9" eb="10">
      <t>ギン</t>
    </rPh>
    <rPh sb="10" eb="11">
      <t>ツヤ</t>
    </rPh>
    <phoneticPr fontId="4"/>
  </si>
  <si>
    <t>ﾒﾀﾙﾐｰTES艶　開封　V</t>
    <rPh sb="8" eb="9">
      <t>ツヤ</t>
    </rPh>
    <rPh sb="10" eb="12">
      <t>カイフウ</t>
    </rPh>
    <phoneticPr fontId="4"/>
  </si>
  <si>
    <t>S28SEPA</t>
    <phoneticPr fontId="4"/>
  </si>
  <si>
    <t>MAT</t>
    <phoneticPr fontId="4"/>
  </si>
  <si>
    <t>ﾒﾀﾙﾐｰEYK</t>
    <phoneticPr fontId="4"/>
  </si>
  <si>
    <t>A</t>
  </si>
  <si>
    <t>B</t>
  </si>
  <si>
    <t>C</t>
  </si>
  <si>
    <t>#251195</t>
    <phoneticPr fontId="4"/>
  </si>
  <si>
    <t>#251120</t>
    <phoneticPr fontId="4"/>
  </si>
  <si>
    <t>#251040</t>
    <phoneticPr fontId="4"/>
  </si>
  <si>
    <t>#251005</t>
    <phoneticPr fontId="4"/>
  </si>
  <si>
    <t>ﾒﾀﾙﾐｰﾈｰﾏｰ銀艶　VB</t>
    <rPh sb="9" eb="10">
      <t>ギン</t>
    </rPh>
    <rPh sb="10" eb="11">
      <t>ツヤ</t>
    </rPh>
    <phoneticPr fontId="4"/>
  </si>
  <si>
    <t>QR66蒸着品</t>
    <rPh sb="0" eb="7">
      <t>ｑｒ６６ジョウチャクヒン</t>
    </rPh>
    <phoneticPr fontId="4"/>
  </si>
  <si>
    <t>ﾙﾐﾏｯﾄEYK</t>
    <phoneticPr fontId="4"/>
  </si>
  <si>
    <t>N-MAT</t>
    <phoneticPr fontId="4"/>
  </si>
  <si>
    <t>#251200</t>
    <phoneticPr fontId="4"/>
  </si>
  <si>
    <t>METALUMY SILVER BRIGHT T62M B</t>
    <phoneticPr fontId="4"/>
  </si>
  <si>
    <t>METALUMY SILVER N-MATTE B</t>
    <phoneticPr fontId="4"/>
  </si>
  <si>
    <t>PETﾏｯﾄ V</t>
    <phoneticPr fontId="4"/>
  </si>
  <si>
    <t>ﾘｰﾄﾞ</t>
    <phoneticPr fontId="4"/>
  </si>
  <si>
    <t>ﾒﾀﾙﾐｰ　TS</t>
    <phoneticPr fontId="4"/>
  </si>
  <si>
    <t>ﾒﾀﾙﾐｰ　ﾎﾜｲﾄｺｰﾄ（B）</t>
    <phoneticPr fontId="4"/>
  </si>
  <si>
    <t>METALUMY SILVER BRIGHT B</t>
    <phoneticPr fontId="4"/>
  </si>
  <si>
    <t>ﾒﾀﾙﾐｰﾆｭｰﾈｰﾏｰ銀消B</t>
    <rPh sb="12" eb="14">
      <t>ギンケ</t>
    </rPh>
    <phoneticPr fontId="4"/>
  </si>
  <si>
    <t>ﾒﾀﾙﾐｰﾍﾔﾗｲﾝ銀消V</t>
    <rPh sb="11" eb="12">
      <t>ショウ</t>
    </rPh>
    <phoneticPr fontId="4"/>
  </si>
  <si>
    <t>ﾒﾀﾙﾐｰ銀艶　市松柄Ｖ</t>
  </si>
  <si>
    <t>ﾒﾀﾙﾐｰ　ｼﾛｺｰﾄ（B）</t>
    <phoneticPr fontId="4"/>
  </si>
  <si>
    <t>ﾒﾀﾙﾐｰﾎﾜｲﾄｺｰﾄ（B）</t>
    <phoneticPr fontId="4"/>
  </si>
  <si>
    <t>＃251255</t>
    <phoneticPr fontId="4"/>
  </si>
  <si>
    <t>＃251125</t>
    <phoneticPr fontId="4"/>
  </si>
  <si>
    <t>＃251120</t>
    <phoneticPr fontId="4"/>
  </si>
  <si>
    <t>＃251100</t>
    <phoneticPr fontId="4"/>
  </si>
  <si>
    <t>＃251060</t>
    <phoneticPr fontId="4"/>
  </si>
  <si>
    <t>＃251000</t>
    <phoneticPr fontId="4"/>
  </si>
  <si>
    <t>＃251050</t>
    <phoneticPr fontId="4"/>
  </si>
  <si>
    <t>＃251005</t>
    <phoneticPr fontId="4"/>
  </si>
  <si>
    <t>ﾒﾀﾙﾐｰ銀艶　市松柄V</t>
    <rPh sb="5" eb="6">
      <t>ギン</t>
    </rPh>
    <rPh sb="6" eb="7">
      <t>ツヤ</t>
    </rPh>
    <rPh sb="8" eb="10">
      <t>イチマツ</t>
    </rPh>
    <rPh sb="10" eb="11">
      <t>ガラ</t>
    </rPh>
    <phoneticPr fontId="4"/>
  </si>
  <si>
    <t>E20</t>
    <phoneticPr fontId="4"/>
  </si>
  <si>
    <t>ﾙﾐﾗｰ E20 V</t>
    <phoneticPr fontId="4"/>
  </si>
  <si>
    <t>NS蒸着</t>
    <rPh sb="2" eb="4">
      <t>ジョウチャク</t>
    </rPh>
    <phoneticPr fontId="4"/>
  </si>
  <si>
    <t>ｱｼﾞﾔｱﾙﾐ</t>
  </si>
  <si>
    <t>NS</t>
    <phoneticPr fontId="4"/>
  </si>
  <si>
    <t>＃251195</t>
    <phoneticPr fontId="4"/>
  </si>
  <si>
    <t>＃251170</t>
    <phoneticPr fontId="4"/>
  </si>
  <si>
    <t>＃251165</t>
    <phoneticPr fontId="4"/>
  </si>
  <si>
    <t>＃251125</t>
    <phoneticPr fontId="4"/>
  </si>
  <si>
    <t>＃251100</t>
    <phoneticPr fontId="4"/>
  </si>
  <si>
    <t>M　1015</t>
    <phoneticPr fontId="5"/>
  </si>
  <si>
    <t>ヘリ高対策　中間EPCにて2mmあやふり実施　ﾍﾘ高懸念ﾀｯﾁ圧0.25　印字向き関係なし　2022/5/26中野氏よりSｺｱからMｺｱ変更指示有り</t>
    <rPh sb="2" eb="3">
      <t>ダカ</t>
    </rPh>
    <rPh sb="3" eb="5">
      <t>タイサク</t>
    </rPh>
    <rPh sb="6" eb="8">
      <t>チュウカン</t>
    </rPh>
    <rPh sb="20" eb="22">
      <t>ジッシ</t>
    </rPh>
    <rPh sb="25" eb="26">
      <t>ダカ</t>
    </rPh>
    <rPh sb="26" eb="28">
      <t>ケネン</t>
    </rPh>
    <rPh sb="31" eb="32">
      <t>アツ</t>
    </rPh>
    <rPh sb="37" eb="39">
      <t>インジ</t>
    </rPh>
    <rPh sb="39" eb="40">
      <t>ム</t>
    </rPh>
    <rPh sb="41" eb="43">
      <t>カンケイ</t>
    </rPh>
    <rPh sb="55" eb="57">
      <t>ナカノ</t>
    </rPh>
    <rPh sb="57" eb="58">
      <t>シ</t>
    </rPh>
    <rPh sb="68" eb="70">
      <t>ヘンコウ</t>
    </rPh>
    <rPh sb="70" eb="72">
      <t>シジ</t>
    </rPh>
    <rPh sb="72" eb="73">
      <t>ア</t>
    </rPh>
    <phoneticPr fontId="5"/>
  </si>
  <si>
    <t>S99W</t>
  </si>
  <si>
    <t>ﾒﾀﾙﾐｰ S</t>
    <phoneticPr fontId="4"/>
  </si>
  <si>
    <t>ﾒﾀﾙﾐｰﾍﾔﾗｲﾝ銀艶V</t>
    <rPh sb="10" eb="13">
      <t>ギンツヤｖ</t>
    </rPh>
    <phoneticPr fontId="4"/>
  </si>
  <si>
    <t>ﾒﾀﾙﾐｰTES艶　VOID　V</t>
    <rPh sb="8" eb="9">
      <t>ツヤ</t>
    </rPh>
    <phoneticPr fontId="4"/>
  </si>
  <si>
    <t>#50　TES消開封V</t>
    <rPh sb="7" eb="8">
      <t>ケ</t>
    </rPh>
    <rPh sb="8" eb="10">
      <t>カイフウ</t>
    </rPh>
    <phoneticPr fontId="5"/>
  </si>
  <si>
    <t>#50　TES艶開封V</t>
    <rPh sb="7" eb="8">
      <t>ツヤ</t>
    </rPh>
    <rPh sb="8" eb="10">
      <t>カイフウ</t>
    </rPh>
    <phoneticPr fontId="5"/>
  </si>
  <si>
    <t>ﾒﾀﾙﾐｰﾈｰﾏｰ銀艶　VB</t>
    <phoneticPr fontId="4"/>
  </si>
  <si>
    <t>ﾒﾀﾙﾐｰS</t>
    <phoneticPr fontId="4"/>
  </si>
  <si>
    <t>DMS蒸着（X-44）</t>
    <rPh sb="0" eb="5">
      <t>ｄｍｓジョウチャク</t>
    </rPh>
    <phoneticPr fontId="4"/>
  </si>
  <si>
    <t>X44</t>
    <phoneticPr fontId="4"/>
  </si>
  <si>
    <t>＃251020</t>
    <phoneticPr fontId="4"/>
  </si>
  <si>
    <t>ﾒﾀﾙﾐｰﾈｰﾏｰ銀艶　VB</t>
    <rPh sb="10" eb="11">
      <t>ツヤ</t>
    </rPh>
    <phoneticPr fontId="4"/>
  </si>
  <si>
    <t>METALUMY SILVER S-MATTE B</t>
    <phoneticPr fontId="4"/>
  </si>
  <si>
    <t>METALUMY SILVER S-MATTE B S28MM B</t>
    <phoneticPr fontId="4"/>
  </si>
  <si>
    <t>メタルミー　ネーマー銀消改　Ｂ</t>
  </si>
  <si>
    <t>ﾒﾀﾙﾐｰﾈｰﾏｰ銀消　B　</t>
    <rPh sb="9" eb="11">
      <t>ギンケ</t>
    </rPh>
    <phoneticPr fontId="4"/>
  </si>
  <si>
    <t>メタルミー　ＴＥ－Ｓ消　ＶＯＩＤ　Ｖ</t>
  </si>
  <si>
    <t>メタルミー　ネーマー銀消　ＶＢ</t>
  </si>
  <si>
    <t>メタルミー　ヘヤライン　銀消Ｖ</t>
  </si>
  <si>
    <t>ＭＳＮ　ＥＹＫ</t>
  </si>
  <si>
    <t>表示製品名</t>
    <rPh sb="0" eb="2">
      <t>ヒョウジ</t>
    </rPh>
    <rPh sb="2" eb="5">
      <t>セイヒンメイ</t>
    </rPh>
    <phoneticPr fontId="79"/>
  </si>
  <si>
    <t>ルミラー　Ｅ－２０　Ｖ</t>
  </si>
  <si>
    <t>ルミラー　ＥＹＫ</t>
  </si>
  <si>
    <t>ルミマットＥＹＫ</t>
  </si>
  <si>
    <t>ルミラー　ＴＬ</t>
  </si>
  <si>
    <t>ＰＥＴ　マットＶ</t>
  </si>
  <si>
    <t>ＰＥＴ　ＴＬ</t>
  </si>
  <si>
    <t>メタルミー　ＥＹＫ</t>
  </si>
  <si>
    <t>メタルミー　ヘヤライン　銀艶Ｖ</t>
  </si>
  <si>
    <t>ＭＳＫ　ＴＬ（ＨＧ）</t>
    <phoneticPr fontId="23"/>
  </si>
  <si>
    <t>メタルミー　ネーマー　銀艶ＶＢ</t>
  </si>
  <si>
    <t>メタルミー　シロコート（Ｂ）</t>
  </si>
  <si>
    <t>メタルミー　ＴＥＳ消開封　Ｖ</t>
  </si>
  <si>
    <t>メタルミー　ＴＥＳ艶開封　Ｖ</t>
  </si>
  <si>
    <t>メタルミー　ＴＥＳ艶ＶＯＩＤＶ</t>
  </si>
  <si>
    <t>メタルミー　ホワイトコート　（Ｂ）</t>
  </si>
  <si>
    <t>ＤＭＳ蒸着（Ｘ－４４）</t>
  </si>
  <si>
    <t>メタルミー　ネーマー銀消　Ｂ</t>
    <phoneticPr fontId="5"/>
  </si>
  <si>
    <t>メタルミー　ネーマー　銀艶　Ｂ</t>
    <phoneticPr fontId="5"/>
  </si>
  <si>
    <t>メタルミー　ニューネーマー銀消　Ｂ</t>
  </si>
  <si>
    <t>ＱＲ６６蒸着品</t>
  </si>
  <si>
    <t>ＭＥＴＡＬＵＭＹ　ＳＩＬＶＥＲ　ＢＲＩＧＨＴ　Ｔ６２Ｍ　Ｂ</t>
  </si>
  <si>
    <t>ＭＥＴＡＬＵＭＹ　ＳＩＬＶＥＲ　ＢＲＩＧＨＴ　Ｂ</t>
  </si>
  <si>
    <t>メタルミー　Ｓ</t>
  </si>
  <si>
    <t>ＭＥＴＡＬＵＭＹ　ＳＩＬＶＥＲ　Ｎ－ＭＡＴＴＥ　Ｘ４４Ｍ　Ｂ</t>
  </si>
  <si>
    <t>ＭＥＴＡＬＵＭＹ　ＳＩＬＶＥＲ　Ｎ－ＭＡＴＴＥ　Ｂ</t>
  </si>
  <si>
    <t>ＭＥＴＡＬＵＭＹ　ＳＩＬＶＥＲ　Ｓ－ＭＡＴＴＥ　Ｓ２８ＭＭ　Ｂ</t>
  </si>
  <si>
    <t>ＭＥＴＡＬＵＭＹ　ＳＩＬＶＥＲ　Ｓ－ＭＡＴＴＥ　Ｂ</t>
  </si>
  <si>
    <t>メタルミー　ＴＳ</t>
  </si>
  <si>
    <t>メタルミー　ネーマー銀消ＥＹＫ　Ｂ</t>
  </si>
  <si>
    <t>ＮＳ蒸着</t>
  </si>
  <si>
    <t>ADX44</t>
    <phoneticPr fontId="23"/>
  </si>
  <si>
    <t>ＤＭＳ蒸着（Ｘ－４２）</t>
  </si>
  <si>
    <t>ＤＭＳ（Ｘ４２Ｇ）ＰＣ</t>
  </si>
  <si>
    <t>メタルミー銀艶　市松柄Ｖ</t>
  </si>
  <si>
    <t>メタルミー　ヘヤライン金艶　Ｖ</t>
  </si>
  <si>
    <t>メタルミー　ＨＬ銅艶　Ｖ</t>
  </si>
  <si>
    <t>ＫＦ－９Ｂ</t>
  </si>
  <si>
    <t>NS蒸着</t>
  </si>
  <si>
    <t>ﾒﾀﾙﾐｰﾈｰﾏｰ銀艶　B</t>
  </si>
  <si>
    <t>変換後</t>
    <rPh sb="0" eb="2">
      <t>ヘンカン</t>
    </rPh>
    <rPh sb="2" eb="3">
      <t>ゴ</t>
    </rPh>
    <phoneticPr fontId="4"/>
  </si>
  <si>
    <t>DMSV</t>
    <phoneticPr fontId="5"/>
  </si>
  <si>
    <t>ﾒﾀﾙﾐｰEYK</t>
    <phoneticPr fontId="5"/>
  </si>
  <si>
    <t>＃251235</t>
    <phoneticPr fontId="4"/>
  </si>
  <si>
    <t>MSK　ＴＬ（HG)</t>
    <phoneticPr fontId="4"/>
  </si>
  <si>
    <t>日栄新化</t>
    <rPh sb="0" eb="2">
      <t>ニチエイ</t>
    </rPh>
    <rPh sb="2" eb="3">
      <t>シン</t>
    </rPh>
    <rPh sb="3" eb="4">
      <t>バ</t>
    </rPh>
    <phoneticPr fontId="5"/>
  </si>
  <si>
    <t>#251020</t>
    <phoneticPr fontId="4"/>
  </si>
  <si>
    <t>METALUMY SILVER N-MATTE X44M B</t>
  </si>
  <si>
    <t>METALUMY SILVER N-MATTE X44M B</t>
    <phoneticPr fontId="4"/>
  </si>
  <si>
    <t>METALUMY SILVER S-MATTE B S28MM B</t>
  </si>
  <si>
    <t>ﾙﾐﾗｰTL</t>
    <phoneticPr fontId="4"/>
  </si>
  <si>
    <t>METALUMY SILVER S-MATTE B</t>
  </si>
  <si>
    <t>ﾒﾀﾙﾐｰﾍﾔﾗｲﾝ銀消V</t>
    <phoneticPr fontId="4"/>
  </si>
  <si>
    <t>ﾒﾀﾙﾐｰTES艶　開封　V</t>
    <phoneticPr fontId="4"/>
  </si>
  <si>
    <t>ﾒﾀﾙﾐｰTES艶　VOID　V</t>
    <phoneticPr fontId="4"/>
  </si>
  <si>
    <t>DMS蒸着（X-44）</t>
    <phoneticPr fontId="4"/>
  </si>
  <si>
    <t>ﾒﾀﾙﾐｰﾈｰﾏｰ銀消　B　</t>
    <phoneticPr fontId="4"/>
  </si>
  <si>
    <t>ﾒﾀﾙﾐｰﾈｰﾏｰ銀消EYK B</t>
    <phoneticPr fontId="4"/>
  </si>
  <si>
    <t>#251000</t>
    <phoneticPr fontId="4"/>
  </si>
  <si>
    <t>ﾒﾀﾙﾐｰﾍﾔﾗｲﾝ銅艶V</t>
    <phoneticPr fontId="4"/>
  </si>
  <si>
    <t>原反ｾｯﾄ</t>
  </si>
  <si>
    <t>不足</t>
    <rPh sb="0" eb="2">
      <t>フソク</t>
    </rPh>
    <phoneticPr fontId="5"/>
  </si>
  <si>
    <t>不明</t>
    <phoneticPr fontId="5"/>
  </si>
  <si>
    <t>ｶﾚﾝﾀﾞｰ用</t>
    <rPh sb="6" eb="7">
      <t>ヨウ</t>
    </rPh>
    <phoneticPr fontId="5"/>
  </si>
  <si>
    <t>T60</t>
    <phoneticPr fontId="5"/>
  </si>
  <si>
    <t>カレンダー用蒸着</t>
    <rPh sb="5" eb="6">
      <t>ヨウ</t>
    </rPh>
    <rPh sb="6" eb="8">
      <t>ジョウチャク</t>
    </rPh>
    <phoneticPr fontId="5"/>
  </si>
  <si>
    <t>＃251205</t>
    <phoneticPr fontId="4"/>
  </si>
  <si>
    <t>1000幅</t>
    <rPh sb="4" eb="5">
      <t>ハバ</t>
    </rPh>
    <phoneticPr fontId="4"/>
  </si>
  <si>
    <t>ｶﾚﾝﾀﾞｰ蒸着</t>
    <rPh sb="6" eb="8">
      <t>ジョウチャク</t>
    </rPh>
    <phoneticPr fontId="4"/>
  </si>
  <si>
    <t>LS80</t>
    <phoneticPr fontId="5"/>
  </si>
  <si>
    <t>芯ｽﾞﾚ怖いので念のため芯200m程LS40で巻いた（2022.7.8）</t>
    <rPh sb="0" eb="1">
      <t>シン</t>
    </rPh>
    <rPh sb="4" eb="5">
      <t>コワ</t>
    </rPh>
    <rPh sb="8" eb="9">
      <t>ネン</t>
    </rPh>
    <rPh sb="12" eb="13">
      <t>シン</t>
    </rPh>
    <rPh sb="17" eb="18">
      <t>ホド</t>
    </rPh>
    <rPh sb="23" eb="24">
      <t>マ</t>
    </rPh>
    <phoneticPr fontId="4"/>
  </si>
  <si>
    <t>巻き芯リード</t>
    <phoneticPr fontId="4"/>
  </si>
  <si>
    <t>1125幅もこの条件で問題なく巻けた（Sｺｱ1140）→ｼﾒ型出る場合はｱﾔﾌﾘ対応</t>
    <rPh sb="4" eb="5">
      <t>ハバ</t>
    </rPh>
    <rPh sb="8" eb="10">
      <t>ジョウケン</t>
    </rPh>
    <rPh sb="11" eb="13">
      <t>モンダイ</t>
    </rPh>
    <rPh sb="15" eb="16">
      <t>マ</t>
    </rPh>
    <rPh sb="30" eb="31">
      <t>ガタ</t>
    </rPh>
    <rPh sb="31" eb="32">
      <t>デ</t>
    </rPh>
    <rPh sb="33" eb="35">
      <t>バアイ</t>
    </rPh>
    <rPh sb="40" eb="42">
      <t>タイオウ</t>
    </rPh>
    <phoneticPr fontId="4"/>
  </si>
  <si>
    <t>DMS V</t>
    <phoneticPr fontId="5"/>
  </si>
  <si>
    <t>基準長さ</t>
    <rPh sb="0" eb="2">
      <t>キジュン</t>
    </rPh>
    <rPh sb="2" eb="3">
      <t>ナガ</t>
    </rPh>
    <phoneticPr fontId="5"/>
  </si>
  <si>
    <t>メタルミー　ネーマー銀消　Ｂ</t>
  </si>
  <si>
    <t>巻き芯コア除外リスト</t>
    <rPh sb="0" eb="1">
      <t>マ</t>
    </rPh>
    <rPh sb="2" eb="3">
      <t>シン</t>
    </rPh>
    <rPh sb="5" eb="7">
      <t>ジョガイ</t>
    </rPh>
    <phoneticPr fontId="4"/>
  </si>
  <si>
    <t>品番</t>
    <rPh sb="0" eb="2">
      <t>ヒンバン</t>
    </rPh>
    <phoneticPr fontId="5"/>
  </si>
  <si>
    <t>巻足しの時、品名、品番、基準長さが下記リストに該当する場合は巻き芯コア本数をカウントしない。</t>
    <rPh sb="0" eb="1">
      <t>マ</t>
    </rPh>
    <rPh sb="1" eb="2">
      <t>タ</t>
    </rPh>
    <rPh sb="4" eb="5">
      <t>トキ</t>
    </rPh>
    <rPh sb="6" eb="8">
      <t>ヒンメイ</t>
    </rPh>
    <rPh sb="9" eb="11">
      <t>ヒンバン</t>
    </rPh>
    <rPh sb="12" eb="14">
      <t>キジュン</t>
    </rPh>
    <rPh sb="14" eb="15">
      <t>ナガ</t>
    </rPh>
    <rPh sb="17" eb="19">
      <t>カキ</t>
    </rPh>
    <rPh sb="23" eb="25">
      <t>ガイトウ</t>
    </rPh>
    <rPh sb="27" eb="29">
      <t>バアイ</t>
    </rPh>
    <rPh sb="30" eb="31">
      <t>マ</t>
    </rPh>
    <rPh sb="32" eb="33">
      <t>シン</t>
    </rPh>
    <rPh sb="35" eb="37">
      <t>ホンスウ</t>
    </rPh>
    <phoneticPr fontId="4"/>
  </si>
  <si>
    <t>片付け</t>
    <rPh sb="0" eb="2">
      <t>カタヅ</t>
    </rPh>
    <phoneticPr fontId="4"/>
  </si>
  <si>
    <t>ﾒﾀﾙﾐｰEYK</t>
  </si>
  <si>
    <t>製品下ろし</t>
    <rPh sb="0" eb="2">
      <t>セイヒン</t>
    </rPh>
    <rPh sb="2" eb="3">
      <t>オ</t>
    </rPh>
    <phoneticPr fontId="4"/>
  </si>
  <si>
    <t>ﾙﾐﾏｯﾄEYK</t>
  </si>
  <si>
    <t>スプール</t>
    <phoneticPr fontId="4"/>
  </si>
  <si>
    <t>製膜機</t>
    <rPh sb="0" eb="2">
      <t>セイマク</t>
    </rPh>
    <rPh sb="2" eb="3">
      <t>キ</t>
    </rPh>
    <phoneticPr fontId="4"/>
  </si>
  <si>
    <t>1or3</t>
    <phoneticPr fontId="4"/>
  </si>
  <si>
    <t>西暦下1桁</t>
    <rPh sb="0" eb="2">
      <t>セイレキ</t>
    </rPh>
    <rPh sb="2" eb="3">
      <t>シモ</t>
    </rPh>
    <rPh sb="4" eb="5">
      <t>ケタ</t>
    </rPh>
    <phoneticPr fontId="4"/>
  </si>
  <si>
    <t>取り位置</t>
    <rPh sb="0" eb="1">
      <t>ト</t>
    </rPh>
    <rPh sb="2" eb="4">
      <t>イチ</t>
    </rPh>
    <phoneticPr fontId="4"/>
  </si>
  <si>
    <t>原反ﾛｯﾄ解読</t>
    <rPh sb="0" eb="2">
      <t>ゲンタン</t>
    </rPh>
    <rPh sb="5" eb="7">
      <t>カイドク</t>
    </rPh>
    <phoneticPr fontId="4"/>
  </si>
  <si>
    <t>2022年</t>
    <rPh sb="4" eb="5">
      <t>ネン</t>
    </rPh>
    <phoneticPr fontId="4"/>
  </si>
  <si>
    <t>4月</t>
    <rPh sb="1" eb="2">
      <t>ツキ</t>
    </rPh>
    <phoneticPr fontId="4"/>
  </si>
  <si>
    <t>15日</t>
    <rPh sb="2" eb="3">
      <t>ニチ</t>
    </rPh>
    <phoneticPr fontId="4"/>
  </si>
  <si>
    <t>10番位置</t>
    <rPh sb="2" eb="3">
      <t>バン</t>
    </rPh>
    <rPh sb="3" eb="5">
      <t>イチ</t>
    </rPh>
    <phoneticPr fontId="4"/>
  </si>
  <si>
    <t>？</t>
    <phoneticPr fontId="4"/>
  </si>
  <si>
    <t>外面蒸着貼り紙</t>
    <phoneticPr fontId="5"/>
  </si>
  <si>
    <t>基材厚75μ　2022.8.26　＃75収率改善の為巻き芯リードあり</t>
    <rPh sb="20" eb="22">
      <t>シュウリツ</t>
    </rPh>
    <rPh sb="22" eb="24">
      <t>カイゼン</t>
    </rPh>
    <rPh sb="25" eb="26">
      <t>タメ</t>
    </rPh>
    <rPh sb="26" eb="27">
      <t>マ</t>
    </rPh>
    <rPh sb="28" eb="29">
      <t>シン</t>
    </rPh>
    <phoneticPr fontId="5"/>
  </si>
  <si>
    <t>MSN　EYK</t>
    <phoneticPr fontId="4"/>
  </si>
  <si>
    <t>　　　　　　　　　　　　　　　　品名　　</t>
    <rPh sb="16" eb="18">
      <t>ヒンメイ</t>
    </rPh>
    <phoneticPr fontId="5"/>
  </si>
  <si>
    <t>　　　　　　　　　　　　　　品名</t>
    <rPh sb="14" eb="16">
      <t>ヒンメイ</t>
    </rPh>
    <phoneticPr fontId="5"/>
  </si>
  <si>
    <t>時間計算マスタ</t>
    <rPh sb="0" eb="2">
      <t>ジカン</t>
    </rPh>
    <rPh sb="2" eb="4">
      <t>ケイサン</t>
    </rPh>
    <phoneticPr fontId="4"/>
  </si>
  <si>
    <t>原反セット</t>
    <rPh sb="0" eb="2">
      <t>ゲンタン</t>
    </rPh>
    <phoneticPr fontId="4"/>
  </si>
  <si>
    <t>切替</t>
    <rPh sb="0" eb="2">
      <t>キリカエ</t>
    </rPh>
    <phoneticPr fontId="4"/>
  </si>
  <si>
    <t>品種名</t>
    <rPh sb="0" eb="2">
      <t>ヒンシュ</t>
    </rPh>
    <rPh sb="2" eb="3">
      <t>メイ</t>
    </rPh>
    <phoneticPr fontId="4"/>
  </si>
  <si>
    <t>番手</t>
    <rPh sb="0" eb="2">
      <t>バンテ</t>
    </rPh>
    <phoneticPr fontId="4"/>
  </si>
  <si>
    <t>仕様長</t>
    <rPh sb="0" eb="2">
      <t>シヨウ</t>
    </rPh>
    <rPh sb="2" eb="3">
      <t>チョウ</t>
    </rPh>
    <phoneticPr fontId="4"/>
  </si>
  <si>
    <t>加工時間</t>
    <rPh sb="0" eb="2">
      <t>カコウ</t>
    </rPh>
    <rPh sb="2" eb="4">
      <t>ジカン</t>
    </rPh>
    <phoneticPr fontId="4"/>
  </si>
  <si>
    <t>ﾒﾀﾙﾐｰﾈｰﾏｰ銀艶　Ｂ</t>
  </si>
  <si>
    <t>日栄化工(株)</t>
    <rPh sb="0" eb="1">
      <t>ヒ</t>
    </rPh>
    <rPh sb="2" eb="4">
      <t>カコウ</t>
    </rPh>
    <rPh sb="4" eb="7">
      <t>カブ</t>
    </rPh>
    <phoneticPr fontId="4"/>
  </si>
  <si>
    <t>日精（株）東京支店</t>
    <rPh sb="0" eb="2">
      <t>ニッセイ</t>
    </rPh>
    <rPh sb="3" eb="4">
      <t>カブ</t>
    </rPh>
    <rPh sb="5" eb="7">
      <t>トウキョウ</t>
    </rPh>
    <rPh sb="7" eb="9">
      <t>シテン</t>
    </rPh>
    <phoneticPr fontId="4"/>
  </si>
  <si>
    <t>METALUMY SILVER S-MATTE S28MM B</t>
  </si>
  <si>
    <t>寺岡製作所</t>
    <rPh sb="0" eb="5">
      <t>テラオカセイサクショ</t>
    </rPh>
    <phoneticPr fontId="4"/>
  </si>
  <si>
    <t>五洋紙工</t>
    <rPh sb="0" eb="1">
      <t>ゴ</t>
    </rPh>
    <rPh sb="1" eb="2">
      <t>ヨウ</t>
    </rPh>
    <rPh sb="2" eb="4">
      <t>シコウ</t>
    </rPh>
    <phoneticPr fontId="4"/>
  </si>
  <si>
    <t>ﾒﾀﾙﾐｰS</t>
  </si>
  <si>
    <t>試作</t>
    <rPh sb="0" eb="2">
      <t>シサク</t>
    </rPh>
    <phoneticPr fontId="4"/>
  </si>
  <si>
    <t>ﾒﾀﾙﾐｰ TS</t>
  </si>
  <si>
    <t>日東ｼﾝｺｰ</t>
    <rPh sb="0" eb="2">
      <t>ニットウ</t>
    </rPh>
    <phoneticPr fontId="4"/>
  </si>
  <si>
    <t>ＤＭＳ蒸着(Ｘ－４４）</t>
  </si>
  <si>
    <t>巻足し</t>
    <rPh sb="0" eb="1">
      <t>マキ</t>
    </rPh>
    <rPh sb="1" eb="2">
      <t>タ</t>
    </rPh>
    <phoneticPr fontId="4"/>
  </si>
  <si>
    <t>巻返し</t>
    <rPh sb="0" eb="2">
      <t>マキカエ</t>
    </rPh>
    <phoneticPr fontId="4"/>
  </si>
  <si>
    <t>ﾘｰﾄﾞ巻足し</t>
  </si>
  <si>
    <t>ﾘｰﾄﾞ</t>
  </si>
  <si>
    <t>ﾒﾀﾙﾐｰﾈｰﾏｰ銀消改　B</t>
  </si>
  <si>
    <t>呼び出し
番号</t>
    <rPh sb="0" eb="1">
      <t>ヨ</t>
    </rPh>
    <rPh sb="2" eb="3">
      <t>ダ</t>
    </rPh>
    <rPh sb="5" eb="7">
      <t>バンゴウ</t>
    </rPh>
    <phoneticPr fontId="4"/>
  </si>
  <si>
    <t>食事時間</t>
    <rPh sb="0" eb="2">
      <t>ショクジ</t>
    </rPh>
    <rPh sb="2" eb="4">
      <t>ジカン</t>
    </rPh>
    <phoneticPr fontId="4"/>
  </si>
  <si>
    <t>朝勤</t>
    <rPh sb="0" eb="1">
      <t>アサ</t>
    </rPh>
    <phoneticPr fontId="4"/>
  </si>
  <si>
    <t>午勤</t>
    <rPh sb="0" eb="1">
      <t>ウマ</t>
    </rPh>
    <rPh sb="1" eb="2">
      <t>ツトム</t>
    </rPh>
    <phoneticPr fontId="4"/>
  </si>
  <si>
    <t>夜勤</t>
    <rPh sb="0" eb="1">
      <t>ヨル</t>
    </rPh>
    <phoneticPr fontId="4"/>
  </si>
  <si>
    <t>開始時間</t>
    <rPh sb="0" eb="2">
      <t>カイシ</t>
    </rPh>
    <rPh sb="2" eb="4">
      <t>ジカン</t>
    </rPh>
    <phoneticPr fontId="4"/>
  </si>
  <si>
    <t>時間</t>
    <rPh sb="0" eb="2">
      <t>ジカン</t>
    </rPh>
    <phoneticPr fontId="4"/>
  </si>
  <si>
    <t>ﾒﾀﾙﾐｰ　TS</t>
  </si>
  <si>
    <t>ﾒﾀﾙﾐｰ　ﾎﾜｲﾄｺｰﾄ（B）</t>
  </si>
  <si>
    <t>＃251150</t>
  </si>
  <si>
    <t>X44C</t>
  </si>
  <si>
    <t>METALUMY SILVER BRIGHT T62M B</t>
  </si>
  <si>
    <t>#251005</t>
  </si>
  <si>
    <t>HL-MAT</t>
  </si>
  <si>
    <t>ﾒﾀﾙﾐｰTES消　VOID　V</t>
  </si>
  <si>
    <t>DMS　V</t>
  </si>
  <si>
    <t>ﾒﾀﾙﾐｰTES消　開封　V</t>
  </si>
  <si>
    <t>ﾒﾀﾙﾐｰﾈｰﾏｰ銀消　B　</t>
  </si>
  <si>
    <t>QR66蒸着品</t>
  </si>
  <si>
    <t>表層ﾘｰﾄﾞ作成</t>
  </si>
  <si>
    <t>ﾘｰﾄﾞスリ</t>
    <phoneticPr fontId="5"/>
  </si>
  <si>
    <t>ルミマットEYK</t>
    <phoneticPr fontId="5"/>
  </si>
  <si>
    <t>ﾒﾀﾙﾐｰTES艶　開封V</t>
    <rPh sb="8" eb="9">
      <t>ツヤ</t>
    </rPh>
    <rPh sb="10" eb="12">
      <t>カイフウ</t>
    </rPh>
    <phoneticPr fontId="5"/>
  </si>
  <si>
    <t>ﾒﾀﾙﾐｰTES消　開封V　VOID</t>
    <rPh sb="8" eb="9">
      <t>ショウ</t>
    </rPh>
    <rPh sb="10" eb="12">
      <t>カイフウ</t>
    </rPh>
    <phoneticPr fontId="5"/>
  </si>
  <si>
    <t>ﾒﾀﾙﾐｰ銀艶市松柄V</t>
    <rPh sb="5" eb="6">
      <t>ギン</t>
    </rPh>
    <rPh sb="6" eb="7">
      <t>ツヤ</t>
    </rPh>
    <rPh sb="7" eb="9">
      <t>イチマツ</t>
    </rPh>
    <rPh sb="9" eb="10">
      <t>ガラ</t>
    </rPh>
    <phoneticPr fontId="5"/>
  </si>
  <si>
    <t>要ﾀｯﾁﾊﾞﾗﾝｽ調整　1/27ﾀｯﾁ圧0.15で巻返しｼﾜ発生無し　9/22いきなりL/S160だと締め型起こした。L/S120だときれいに巻けた</t>
    <rPh sb="0" eb="1">
      <t>ヨウ</t>
    </rPh>
    <rPh sb="9" eb="11">
      <t>チョウセイ</t>
    </rPh>
    <rPh sb="19" eb="20">
      <t>アツ</t>
    </rPh>
    <rPh sb="25" eb="27">
      <t>マキカエ</t>
    </rPh>
    <rPh sb="30" eb="32">
      <t>ハッセイ</t>
    </rPh>
    <rPh sb="32" eb="33">
      <t>ナ</t>
    </rPh>
    <rPh sb="51" eb="52">
      <t>シ</t>
    </rPh>
    <rPh sb="53" eb="54">
      <t>カタ</t>
    </rPh>
    <rPh sb="54" eb="55">
      <t>オ</t>
    </rPh>
    <rPh sb="71" eb="72">
      <t>マ</t>
    </rPh>
    <phoneticPr fontId="5"/>
  </si>
  <si>
    <t>ﾒﾀﾙﾐｰHL銀消　V</t>
    <rPh sb="7" eb="8">
      <t>ギン</t>
    </rPh>
    <rPh sb="8" eb="9">
      <t>ケ</t>
    </rPh>
    <phoneticPr fontId="5"/>
  </si>
  <si>
    <t>ﾒﾀﾙﾐｰﾈｰﾏｰ銀消VB</t>
    <rPh sb="10" eb="11">
      <t>ケ</t>
    </rPh>
    <phoneticPr fontId="5"/>
  </si>
  <si>
    <t>ﾒﾀﾙﾐｰEYK　新ﾀｯｸ</t>
    <phoneticPr fontId="5"/>
  </si>
  <si>
    <t>ﾒﾀﾙﾐｰEYK　ﾏﾙｳ</t>
    <phoneticPr fontId="5"/>
  </si>
  <si>
    <t>ﾒﾀﾙﾐｰEYK　大阪ｼｰﾘﾝｸﾞ</t>
    <rPh sb="9" eb="11">
      <t>オオサカ</t>
    </rPh>
    <phoneticPr fontId="5"/>
  </si>
  <si>
    <t>MSN　EYK　大阪ｼｰﾘﾝｸﾞ</t>
    <phoneticPr fontId="4"/>
  </si>
  <si>
    <t>MSN　EYK　新ﾀｯｸ</t>
    <phoneticPr fontId="4"/>
  </si>
  <si>
    <t>　　MSN　EYK　ﾏﾙｳ</t>
    <phoneticPr fontId="4"/>
  </si>
  <si>
    <r>
      <t>ﾙﾐﾏｯﾄEYK　</t>
    </r>
    <r>
      <rPr>
        <sz val="11"/>
        <color rgb="FFFF0000"/>
        <rFont val="ＭＳ Ｐゴシック"/>
        <family val="3"/>
        <charset val="128"/>
      </rPr>
      <t>旧条件</t>
    </r>
    <phoneticPr fontId="5"/>
  </si>
  <si>
    <t>ﾙﾐﾗｰEYK　アジヤアルミ</t>
    <phoneticPr fontId="5"/>
  </si>
  <si>
    <t>ﾙﾐﾗｰEYK　新ﾀｯｸ</t>
    <phoneticPr fontId="5"/>
  </si>
  <si>
    <r>
      <t>ﾙﾐﾗｰEYK　新ﾀｯｸ</t>
    </r>
    <r>
      <rPr>
        <sz val="11"/>
        <color rgb="FFFF0000"/>
        <rFont val="ＭＳ Ｐゴシック"/>
        <family val="3"/>
        <charset val="128"/>
      </rPr>
      <t>改装</t>
    </r>
    <phoneticPr fontId="5"/>
  </si>
  <si>
    <r>
      <t>ﾙﾐﾗｰEYK　</t>
    </r>
    <r>
      <rPr>
        <sz val="11"/>
        <color rgb="FFFF0000"/>
        <rFont val="ＭＳ Ｐゴシック"/>
        <family val="3"/>
        <charset val="128"/>
      </rPr>
      <t>王子ﾀｯｸ</t>
    </r>
    <phoneticPr fontId="5"/>
  </si>
  <si>
    <t>ﾒﾀﾙﾐｰ　金艶　EYK　まるう</t>
    <rPh sb="6" eb="8">
      <t>キンツヤ</t>
    </rPh>
    <phoneticPr fontId="4"/>
  </si>
  <si>
    <t>ﾒﾀﾙﾐｰシロｺｰﾄ（B)</t>
    <phoneticPr fontId="4"/>
  </si>
  <si>
    <t>ﾒﾀﾙﾐｰﾎﾜｲﾄｺｰﾄ（B)</t>
    <phoneticPr fontId="4"/>
  </si>
  <si>
    <t>PETﾏｯﾄ　V</t>
    <phoneticPr fontId="4"/>
  </si>
  <si>
    <t>ﾙﾐﾗｰ　TL</t>
    <phoneticPr fontId="4"/>
  </si>
  <si>
    <t>ﾒﾀﾙﾐｰﾈｰﾏｰ銀消　EYK　B</t>
    <phoneticPr fontId="4"/>
  </si>
  <si>
    <t>ﾒﾀﾙﾐｰHL金艶V</t>
    <rPh sb="7" eb="8">
      <t>キン</t>
    </rPh>
    <rPh sb="8" eb="9">
      <t>ツヤ</t>
    </rPh>
    <phoneticPr fontId="5"/>
  </si>
  <si>
    <t>4/21　条件変更　水準③　ﾙﾐﾏｯﾄEYK</t>
    <rPh sb="5" eb="7">
      <t>ジョウケン</t>
    </rPh>
    <rPh sb="7" eb="9">
      <t>ヘンコウ</t>
    </rPh>
    <rPh sb="10" eb="12">
      <t>スイジュン</t>
    </rPh>
    <phoneticPr fontId="5"/>
  </si>
  <si>
    <t>25/38L</t>
    <phoneticPr fontId="4"/>
  </si>
  <si>
    <t>ﾒﾀﾙﾐｰﾈｰﾏｰ銀艶B</t>
    <phoneticPr fontId="5"/>
  </si>
  <si>
    <t>ﾒﾀﾙﾐｰﾆｭｰﾈｰﾏｰ銀消しB</t>
    <rPh sb="12" eb="13">
      <t>ギン</t>
    </rPh>
    <rPh sb="13" eb="14">
      <t>ケ</t>
    </rPh>
    <phoneticPr fontId="5"/>
  </si>
  <si>
    <t>メタルミーﾈｰﾏｰ銀消改B</t>
    <rPh sb="9" eb="10">
      <t>ギン</t>
    </rPh>
    <rPh sb="10" eb="11">
      <t>ケ</t>
    </rPh>
    <rPh sb="11" eb="12">
      <t>カイ</t>
    </rPh>
    <phoneticPr fontId="4"/>
  </si>
  <si>
    <t>ﾒﾀﾙﾐｰﾈｰﾏｰ銀消B　Gｺｰﾄ</t>
    <rPh sb="9" eb="11">
      <t>ギンケ</t>
    </rPh>
    <phoneticPr fontId="4"/>
  </si>
  <si>
    <t>QR66</t>
    <phoneticPr fontId="5"/>
  </si>
  <si>
    <t>METALUMY SILVER BRIGHT B</t>
  </si>
  <si>
    <t>巻き芯
ﾘｰﾄﾞ残</t>
    <rPh sb="0" eb="1">
      <t>マ</t>
    </rPh>
    <rPh sb="2" eb="3">
      <t>シン</t>
    </rPh>
    <rPh sb="8" eb="9">
      <t>ザン</t>
    </rPh>
    <phoneticPr fontId="5"/>
  </si>
  <si>
    <t>不足分</t>
    <rPh sb="0" eb="2">
      <t>フソク</t>
    </rPh>
    <rPh sb="2" eb="3">
      <t>ブン</t>
    </rPh>
    <phoneticPr fontId="4"/>
  </si>
  <si>
    <t>表層ﾘｰﾄﾞ残
＃25or31</t>
    <rPh sb="0" eb="2">
      <t>ヒョウソウ</t>
    </rPh>
    <rPh sb="6" eb="7">
      <t>ザン</t>
    </rPh>
    <phoneticPr fontId="5"/>
  </si>
  <si>
    <t>不足分</t>
    <rPh sb="0" eb="2">
      <t>フソク</t>
    </rPh>
    <rPh sb="2" eb="3">
      <t>ブン</t>
    </rPh>
    <phoneticPr fontId="5"/>
  </si>
  <si>
    <t>ﾒﾀﾙﾐｰTES消　開封　V</t>
    <phoneticPr fontId="4"/>
  </si>
  <si>
    <t>DMS　V</t>
    <phoneticPr fontId="4"/>
  </si>
  <si>
    <t>ＤＭＳ　Ｖ</t>
    <phoneticPr fontId="4"/>
  </si>
  <si>
    <t>ﾒﾀﾙﾐｰﾍﾔﾗｲﾝ銀消V</t>
  </si>
  <si>
    <t>ﾒﾀﾙﾐｰﾍﾔﾗｲﾝ銀消V</t>
    <rPh sb="10" eb="11">
      <t>ギン</t>
    </rPh>
    <rPh sb="11" eb="12">
      <t>ケ</t>
    </rPh>
    <phoneticPr fontId="4"/>
  </si>
  <si>
    <t>METARUMY SILVER N-MATTE　X44M B</t>
  </si>
  <si>
    <t>METALUMY SILVER N-MATTE X44M B</t>
    <phoneticPr fontId="4"/>
  </si>
  <si>
    <r>
      <t>製品幅ﾏｲﾅｽ3mm　ﾌﾟﾗｽ値が0の為製品幅注意</t>
    </r>
    <r>
      <rPr>
        <sz val="11"/>
        <color rgb="FFFF0000"/>
        <rFont val="ＭＳ Ｐゴシック"/>
        <family val="3"/>
        <charset val="128"/>
      </rPr>
      <t>1118mmくらい目安</t>
    </r>
    <r>
      <rPr>
        <sz val="11"/>
        <rFont val="ＭＳ Ｐゴシック"/>
        <family val="3"/>
        <charset val="128"/>
      </rPr>
      <t>　ｼﾜの為500Mまでﾀｯﾁ0.15　ﾗｲﾝ100　以降通常</t>
    </r>
    <rPh sb="0" eb="2">
      <t>セイヒン</t>
    </rPh>
    <rPh sb="2" eb="3">
      <t>ハバ</t>
    </rPh>
    <rPh sb="15" eb="16">
      <t>チ</t>
    </rPh>
    <rPh sb="19" eb="20">
      <t>タメ</t>
    </rPh>
    <rPh sb="20" eb="22">
      <t>セイヒン</t>
    </rPh>
    <rPh sb="22" eb="23">
      <t>ハバ</t>
    </rPh>
    <rPh sb="23" eb="25">
      <t>チュウイ</t>
    </rPh>
    <rPh sb="34" eb="36">
      <t>メヤス</t>
    </rPh>
    <rPh sb="40" eb="41">
      <t>タメ</t>
    </rPh>
    <rPh sb="62" eb="64">
      <t>イコウ</t>
    </rPh>
    <rPh sb="64" eb="66">
      <t>ツウジョウ</t>
    </rPh>
    <phoneticPr fontId="4"/>
  </si>
  <si>
    <t>基材厚38μ繰り出し張力210N　巻取張力200N　
1125幅巻返し無し品　ややﾍﾘ高の為ﾀｯﾁ0.23にしました0.2でもよいです　定尺4000ｍ　3500ｍまで良品短尺</t>
    <rPh sb="0" eb="2">
      <t>キザイ</t>
    </rPh>
    <rPh sb="2" eb="3">
      <t>アツ</t>
    </rPh>
    <rPh sb="6" eb="7">
      <t>ク</t>
    </rPh>
    <rPh sb="8" eb="9">
      <t>ダ</t>
    </rPh>
    <rPh sb="10" eb="12">
      <t>チョウリョク</t>
    </rPh>
    <rPh sb="17" eb="19">
      <t>マキトリ</t>
    </rPh>
    <rPh sb="19" eb="21">
      <t>チョウリョク</t>
    </rPh>
    <phoneticPr fontId="5"/>
  </si>
  <si>
    <r>
      <t>長ｷｽﾞ多いけどOK（ｱﾙﾐ抜けは×）　</t>
    </r>
    <r>
      <rPr>
        <b/>
        <sz val="11"/>
        <color rgb="FFFF0000"/>
        <rFont val="ＭＳ Ｐゴシック"/>
        <family val="3"/>
        <charset val="128"/>
      </rPr>
      <t>W側ﾃｰﾋﾟﾝｸﾞNo.3～11黒ｽﾌﾟﾗｲｽﾃｰﾌﾟ使用</t>
    </r>
    <rPh sb="0" eb="1">
      <t>ナガ</t>
    </rPh>
    <rPh sb="4" eb="5">
      <t>オオ</t>
    </rPh>
    <phoneticPr fontId="5"/>
  </si>
  <si>
    <t>ﾒﾀﾙﾐｰﾍﾔﾗｲﾝ金艶V</t>
  </si>
  <si>
    <t>17？</t>
    <phoneticPr fontId="4"/>
  </si>
  <si>
    <t>M　1020？</t>
    <phoneticPr fontId="5"/>
  </si>
  <si>
    <t>E20V</t>
  </si>
  <si>
    <t>ﾙﾐﾗｰ E20 V</t>
    <phoneticPr fontId="4"/>
  </si>
  <si>
    <t>M1015</t>
    <phoneticPr fontId="4"/>
  </si>
  <si>
    <t>LS70</t>
    <phoneticPr fontId="4"/>
  </si>
  <si>
    <t>巻返し検品　</t>
    <rPh sb="0" eb="2">
      <t>マキカエ</t>
    </rPh>
    <rPh sb="3" eb="5">
      <t>ケンピン</t>
    </rPh>
    <phoneticPr fontId="4"/>
  </si>
  <si>
    <t>A56</t>
  </si>
  <si>
    <t>T11S</t>
  </si>
  <si>
    <t>ﾒﾀﾙﾐｰﾈｰﾏｰ銀艶　VB</t>
  </si>
  <si>
    <t>ﾒﾀﾙﾐｰﾈｰﾏｰ銀消　VB</t>
  </si>
  <si>
    <t>ﾒﾀﾙﾐｰTES艶　VOID　V</t>
  </si>
  <si>
    <t>巻き返し巻き足し　原反長8000m　2022.11/1　原反に巻足し</t>
    <rPh sb="0" eb="1">
      <t>マ</t>
    </rPh>
    <rPh sb="2" eb="3">
      <t>カエ</t>
    </rPh>
    <rPh sb="4" eb="5">
      <t>マ</t>
    </rPh>
    <rPh sb="6" eb="7">
      <t>タ</t>
    </rPh>
    <rPh sb="9" eb="11">
      <t>ゲンタン</t>
    </rPh>
    <rPh sb="11" eb="12">
      <t>チョウ</t>
    </rPh>
    <rPh sb="28" eb="30">
      <t>ゲンタン</t>
    </rPh>
    <rPh sb="31" eb="32">
      <t>マキ</t>
    </rPh>
    <rPh sb="32" eb="33">
      <t>タ</t>
    </rPh>
    <phoneticPr fontId="5"/>
  </si>
  <si>
    <t>2022.11/1　原反巻足し</t>
    <rPh sb="10" eb="12">
      <t>ゲンタン</t>
    </rPh>
    <rPh sb="12" eb="13">
      <t>マキ</t>
    </rPh>
    <rPh sb="13" eb="14">
      <t>タ</t>
    </rPh>
    <phoneticPr fontId="4"/>
  </si>
  <si>
    <t>ﾒﾀﾙﾐｰTES艶　開封　V</t>
  </si>
  <si>
    <r>
      <t>東側原反よりﾍﾘ高有り　ﾀｯﾁ下げても変わらない　</t>
    </r>
    <r>
      <rPr>
        <sz val="11"/>
        <color rgb="FFFF0000"/>
        <rFont val="ＭＳ Ｐゴシック"/>
        <family val="3"/>
        <charset val="128"/>
      </rPr>
      <t>条件表無し　</t>
    </r>
    <r>
      <rPr>
        <sz val="11"/>
        <rFont val="ＭＳ Ｐゴシック"/>
        <family val="3"/>
        <charset val="128"/>
      </rPr>
      <t>20225./26　LS120ｽﾀｰﾄ徐々に170　ﾀｯﾁ0.15</t>
    </r>
    <rPh sb="0" eb="1">
      <t>ヒガシ</t>
    </rPh>
    <rPh sb="1" eb="2">
      <t>ガワ</t>
    </rPh>
    <rPh sb="2" eb="4">
      <t>ゲンタン</t>
    </rPh>
    <rPh sb="8" eb="9">
      <t>ダカ</t>
    </rPh>
    <rPh sb="9" eb="10">
      <t>アリ</t>
    </rPh>
    <rPh sb="15" eb="16">
      <t>サ</t>
    </rPh>
    <rPh sb="19" eb="20">
      <t>カ</t>
    </rPh>
    <rPh sb="25" eb="27">
      <t>ジョウケン</t>
    </rPh>
    <rPh sb="27" eb="28">
      <t>ヒョウ</t>
    </rPh>
    <rPh sb="28" eb="29">
      <t>ナ</t>
    </rPh>
    <rPh sb="50" eb="52">
      <t>ジョジョ</t>
    </rPh>
    <phoneticPr fontId="4"/>
  </si>
  <si>
    <t>Ｘ44</t>
    <phoneticPr fontId="4"/>
  </si>
  <si>
    <t>DMS　ＥＹＫ</t>
    <phoneticPr fontId="4"/>
  </si>
  <si>
    <t>1300→1190</t>
    <phoneticPr fontId="4"/>
  </si>
  <si>
    <t>2022.11.17耳ロスｺｱ270ｍｍの方がいいかも？</t>
    <rPh sb="10" eb="11">
      <t>ミミ</t>
    </rPh>
    <rPh sb="21" eb="22">
      <t>ホウ</t>
    </rPh>
    <phoneticPr fontId="4"/>
  </si>
  <si>
    <t>1370幅</t>
    <rPh sb="4" eb="5">
      <t>ハバ</t>
    </rPh>
    <phoneticPr fontId="4"/>
  </si>
  <si>
    <t>巻取ﾃｰﾌﾟAﾃｰﾌﾟ12ｍｍ　　　　22.12.13　ｽﾀｰﾄｼﾜ発生　ｺｱ交換で改善
巻取張力①160②150③140④130⑤120　低速ｼﾜ怖いのでﾆｯﾌﾟ圧0.4　ｽﾀｰﾄからLS120、少しﾉｯｷﾝｸﾞするが次第に落ち着いた（2022/4/21）</t>
    <rPh sb="0" eb="2">
      <t>マキトリ</t>
    </rPh>
    <rPh sb="34" eb="36">
      <t>ハッセイ</t>
    </rPh>
    <rPh sb="39" eb="41">
      <t>コウカン</t>
    </rPh>
    <rPh sb="42" eb="44">
      <t>カイゼン</t>
    </rPh>
    <phoneticPr fontId="4"/>
  </si>
  <si>
    <t>巻き芯ﾘｰﾄﾞ作成</t>
  </si>
  <si>
    <t>原反ｾｯﾄ,製品下ろし,切替,幅替え,その他,品質ﾄﾗﾌﾞﾙ,設備ﾄﾗﾌﾞﾙ,ﾒﾝﾃﾅﾝｽ,S5応援（生産),ﾘｰﾄﾞ作成,安全活動</t>
  </si>
  <si>
    <t>合定,合短,良短,保留,ＮＧ</t>
    <rPh sb="0" eb="1">
      <t>ゴウ</t>
    </rPh>
    <rPh sb="1" eb="2">
      <t>テイ</t>
    </rPh>
    <phoneticPr fontId="4"/>
  </si>
  <si>
    <t>FWP,ABS,Sｺｱ,Mｺｱ</t>
    <phoneticPr fontId="4"/>
  </si>
  <si>
    <t>※巻き硬度測定期間：１２月～２０２３年３月末までです。</t>
  </si>
  <si>
    <t>ＭＣＬＢ製品巻き硬度測定（2022.12.～2023.3）</t>
    <rPh sb="4" eb="6">
      <t>セイヒン</t>
    </rPh>
    <rPh sb="6" eb="7">
      <t>マ</t>
    </rPh>
    <rPh sb="8" eb="10">
      <t>コウド</t>
    </rPh>
    <rPh sb="10" eb="12">
      <t>ソクテイ</t>
    </rPh>
    <phoneticPr fontId="23"/>
  </si>
  <si>
    <t>巻き硬度測定　３点</t>
    <rPh sb="0" eb="1">
      <t>マ</t>
    </rPh>
    <rPh sb="2" eb="4">
      <t>コウド</t>
    </rPh>
    <rPh sb="4" eb="6">
      <t>ソクテイ</t>
    </rPh>
    <rPh sb="8" eb="9">
      <t>テン</t>
    </rPh>
    <phoneticPr fontId="23"/>
  </si>
  <si>
    <t>測定日　</t>
    <rPh sb="0" eb="2">
      <t>ソクテイ</t>
    </rPh>
    <rPh sb="2" eb="3">
      <t>ヒ</t>
    </rPh>
    <phoneticPr fontId="23"/>
  </si>
  <si>
    <t>製品名</t>
    <rPh sb="0" eb="2">
      <t>セイヒン</t>
    </rPh>
    <rPh sb="2" eb="3">
      <t>ナ</t>
    </rPh>
    <phoneticPr fontId="23"/>
  </si>
  <si>
    <t>幅</t>
    <rPh sb="0" eb="1">
      <t>ハバ</t>
    </rPh>
    <phoneticPr fontId="23"/>
  </si>
  <si>
    <t>製品長</t>
    <rPh sb="0" eb="2">
      <t>セイヒン</t>
    </rPh>
    <rPh sb="2" eb="3">
      <t>ナガ</t>
    </rPh>
    <phoneticPr fontId="23"/>
  </si>
  <si>
    <t>西</t>
    <rPh sb="0" eb="1">
      <t>ニシ</t>
    </rPh>
    <phoneticPr fontId="23"/>
  </si>
  <si>
    <t>中</t>
    <rPh sb="0" eb="1">
      <t>ナカ</t>
    </rPh>
    <phoneticPr fontId="23"/>
  </si>
  <si>
    <t>東</t>
    <rPh sb="0" eb="1">
      <t>ヒガシ</t>
    </rPh>
    <phoneticPr fontId="23"/>
  </si>
  <si>
    <t>ﾒﾀﾙﾐｰHL銀艶Ｖ</t>
    <rPh sb="7" eb="8">
      <t>ギン</t>
    </rPh>
    <rPh sb="8" eb="9">
      <t>ツヤ</t>
    </rPh>
    <phoneticPr fontId="4"/>
  </si>
  <si>
    <t>1160幅</t>
    <rPh sb="4" eb="5">
      <t>ハバ</t>
    </rPh>
    <phoneticPr fontId="4"/>
  </si>
  <si>
    <t>#251160</t>
    <phoneticPr fontId="4"/>
  </si>
  <si>
    <t>ﾘｰﾄﾞ巻足し</t>
    <rPh sb="4" eb="5">
      <t>マ</t>
    </rPh>
    <rPh sb="5" eb="6">
      <t>タ</t>
    </rPh>
    <phoneticPr fontId="4"/>
  </si>
  <si>
    <t>不明</t>
    <rPh sb="0" eb="2">
      <t>フメイ</t>
    </rPh>
    <phoneticPr fontId="4"/>
  </si>
  <si>
    <t>原反巻足し</t>
    <rPh sb="0" eb="2">
      <t>ゲンタン</t>
    </rPh>
    <rPh sb="2" eb="3">
      <t>マ</t>
    </rPh>
    <rPh sb="3" eb="4">
      <t>タ</t>
    </rPh>
    <phoneticPr fontId="4"/>
  </si>
  <si>
    <t>ﾒﾀﾙﾐｰﾈｰﾏｰ銀消　EYK　B</t>
    <rPh sb="9" eb="11">
      <t>ギンケ</t>
    </rPh>
    <phoneticPr fontId="3"/>
  </si>
  <si>
    <t>内</t>
    <rPh sb="0" eb="1">
      <t>ウチ</t>
    </rPh>
    <phoneticPr fontId="4"/>
  </si>
  <si>
    <t>＃251005</t>
    <phoneticPr fontId="4"/>
  </si>
  <si>
    <t>製品下ろし</t>
  </si>
  <si>
    <t>合短</t>
  </si>
  <si>
    <t>合定</t>
  </si>
  <si>
    <t>蒸着上がりのﾌｸﾚｼﾜがｺｰﾀｰ通して熱収ｼﾜになるけどOKぽいけど要確認　ｼﾜ跡注意　胴巻きありEYKと同じ梱包</t>
    <rPh sb="0" eb="2">
      <t>ジョウチャク</t>
    </rPh>
    <rPh sb="2" eb="3">
      <t>ア</t>
    </rPh>
    <rPh sb="16" eb="17">
      <t>トオ</t>
    </rPh>
    <rPh sb="19" eb="20">
      <t>ネツ</t>
    </rPh>
    <rPh sb="20" eb="21">
      <t>オサム</t>
    </rPh>
    <rPh sb="34" eb="35">
      <t>ヨウ</t>
    </rPh>
    <rPh sb="35" eb="37">
      <t>カクニン</t>
    </rPh>
    <rPh sb="40" eb="41">
      <t>アト</t>
    </rPh>
    <rPh sb="41" eb="43">
      <t>チュウイ</t>
    </rPh>
    <rPh sb="44" eb="46">
      <t>ドウマ</t>
    </rPh>
    <rPh sb="53" eb="54">
      <t>オナ</t>
    </rPh>
    <rPh sb="55" eb="57">
      <t>コンポウ</t>
    </rPh>
    <phoneticPr fontId="4"/>
  </si>
  <si>
    <t>とりあえず　＃50　MSN　EYK</t>
    <phoneticPr fontId="4"/>
  </si>
  <si>
    <t>FWPｺｱ</t>
    <phoneticPr fontId="23"/>
  </si>
  <si>
    <t>巻芯
ﾘｰﾄﾞ</t>
    <rPh sb="0" eb="1">
      <t>マ</t>
    </rPh>
    <rPh sb="1" eb="2">
      <t>シン</t>
    </rPh>
    <phoneticPr fontId="23"/>
  </si>
  <si>
    <t>巻上
ﾘｰﾄﾞ</t>
    <rPh sb="0" eb="1">
      <t>マ</t>
    </rPh>
    <rPh sb="1" eb="2">
      <t>ウエ</t>
    </rPh>
    <phoneticPr fontId="23"/>
  </si>
  <si>
    <t>ＤＭＳ　Ｖ</t>
  </si>
  <si>
    <t>巻足し（基準長さ10000ｍ以下）時、巻き芯リード除外リスト</t>
    <rPh sb="0" eb="1">
      <t>マキ</t>
    </rPh>
    <rPh sb="1" eb="2">
      <t>タ</t>
    </rPh>
    <rPh sb="4" eb="6">
      <t>キジュン</t>
    </rPh>
    <rPh sb="6" eb="7">
      <t>ナガ</t>
    </rPh>
    <rPh sb="14" eb="16">
      <t>イカ</t>
    </rPh>
    <rPh sb="17" eb="18">
      <t>ジ</t>
    </rPh>
    <rPh sb="19" eb="20">
      <t>マ</t>
    </rPh>
    <rPh sb="21" eb="22">
      <t>シン</t>
    </rPh>
    <rPh sb="25" eb="27">
      <t>ジョガイ</t>
    </rPh>
    <phoneticPr fontId="4"/>
  </si>
  <si>
    <t>ミラーマット使用リスト</t>
    <rPh sb="6" eb="8">
      <t>シヨウ</t>
    </rPh>
    <phoneticPr fontId="4"/>
  </si>
  <si>
    <t>基準幅</t>
    <rPh sb="0" eb="2">
      <t>キジュン</t>
    </rPh>
    <rPh sb="2" eb="3">
      <t>ハバ</t>
    </rPh>
    <phoneticPr fontId="4"/>
  </si>
  <si>
    <t>使用幅</t>
    <rPh sb="0" eb="2">
      <t>シヨウ</t>
    </rPh>
    <rPh sb="2" eb="3">
      <t>ハバ</t>
    </rPh>
    <phoneticPr fontId="4"/>
  </si>
  <si>
    <t>1本の長さ</t>
    <rPh sb="1" eb="2">
      <t>ホン</t>
    </rPh>
    <rPh sb="3" eb="4">
      <t>ナガ</t>
    </rPh>
    <phoneticPr fontId="4"/>
  </si>
  <si>
    <t>ﾒﾀﾙﾐｰﾈｰﾏｰ銀艶VB</t>
    <phoneticPr fontId="4"/>
  </si>
  <si>
    <t>㉟ﾙﾐﾏｯﾄEYK</t>
    <phoneticPr fontId="4"/>
  </si>
  <si>
    <t>♯25　ﾒﾀﾙﾐｰEYK</t>
    <phoneticPr fontId="4"/>
  </si>
  <si>
    <t>♯50　ﾒﾀﾙﾐｰEYK</t>
    <phoneticPr fontId="4"/>
  </si>
  <si>
    <t>♯25MSNEYK</t>
    <phoneticPr fontId="5"/>
  </si>
  <si>
    <t>♯50　MSN EYK</t>
    <phoneticPr fontId="4"/>
  </si>
  <si>
    <t>♯100MSNEYK</t>
    <phoneticPr fontId="5"/>
  </si>
  <si>
    <t>ﾙﾐﾗｰEYK　</t>
    <phoneticPr fontId="4"/>
  </si>
  <si>
    <t>欠点検出機No</t>
    <rPh sb="0" eb="4">
      <t>ケッテンケンシュツ</t>
    </rPh>
    <rPh sb="4" eb="5">
      <t>キ</t>
    </rPh>
    <phoneticPr fontId="5"/>
  </si>
  <si>
    <t>LI-MAT</t>
    <phoneticPr fontId="4"/>
  </si>
  <si>
    <t>METALUMY SILVER S-MATTE B S28MM B</t>
    <phoneticPr fontId="4"/>
  </si>
  <si>
    <t>X44SEPA</t>
    <phoneticPr fontId="4"/>
  </si>
  <si>
    <t>　対象製品：Ｖコート・ＥＹＫ（蒸着品）　+　ルミラーＥＹＫ</t>
    <phoneticPr fontId="4"/>
  </si>
  <si>
    <t>＃</t>
    <phoneticPr fontId="23"/>
  </si>
  <si>
    <t>Ｌｏｔ</t>
    <phoneticPr fontId="23"/>
  </si>
  <si>
    <t>ﾒﾀﾙﾐｰEYK</t>
    <phoneticPr fontId="4"/>
  </si>
  <si>
    <t>ﾒﾀﾙﾐｰEYK</t>
    <phoneticPr fontId="4"/>
  </si>
  <si>
    <t>ﾒﾀﾙﾐｰEYK</t>
    <phoneticPr fontId="4"/>
  </si>
  <si>
    <t>ﾒﾀﾙﾐｰEYK</t>
    <phoneticPr fontId="4"/>
  </si>
  <si>
    <t>ﾙﾐﾗｰEYK</t>
    <phoneticPr fontId="4"/>
  </si>
  <si>
    <t>ﾙﾐﾗｰEYK</t>
    <phoneticPr fontId="4"/>
  </si>
  <si>
    <t>ﾒﾀﾙﾐｰEYK</t>
    <phoneticPr fontId="4"/>
  </si>
  <si>
    <t>ﾒﾀﾙﾐｰTES艶開封V</t>
    <rPh sb="8" eb="9">
      <t>ツヤ</t>
    </rPh>
    <rPh sb="9" eb="11">
      <t>カイフウ</t>
    </rPh>
    <phoneticPr fontId="4"/>
  </si>
  <si>
    <t>ＭＳＫ　ＴＬ（ＨＧ）</t>
    <phoneticPr fontId="23"/>
  </si>
  <si>
    <t>ＰＥＴ　Ｖ</t>
    <phoneticPr fontId="23"/>
  </si>
  <si>
    <t>ユーザー</t>
    <phoneticPr fontId="5"/>
  </si>
  <si>
    <t>X44</t>
    <phoneticPr fontId="4"/>
  </si>
  <si>
    <t>S28</t>
    <phoneticPr fontId="4"/>
  </si>
  <si>
    <t>Ｔ62M</t>
    <phoneticPr fontId="5"/>
  </si>
  <si>
    <t>ﾒﾀﾙﾐｰﾈｰﾏｰ銀艶　B</t>
    <phoneticPr fontId="4"/>
  </si>
  <si>
    <t>T62M</t>
    <phoneticPr fontId="5"/>
  </si>
  <si>
    <t>E315</t>
    <phoneticPr fontId="4"/>
  </si>
  <si>
    <t>N-MAT</t>
    <phoneticPr fontId="5"/>
  </si>
  <si>
    <t>MAT</t>
    <phoneticPr fontId="4"/>
  </si>
  <si>
    <t>X44SEPA</t>
    <phoneticPr fontId="4"/>
  </si>
  <si>
    <t>ﾒﾀﾙﾐｰTES消　開封　V</t>
    <phoneticPr fontId="4"/>
  </si>
  <si>
    <t>ﾒﾀﾙﾐｰTES消　VOID　V</t>
    <phoneticPr fontId="4"/>
  </si>
  <si>
    <t>ﾒﾀﾙﾐｰﾆｭｰﾈｰﾏｰ銀消B</t>
    <phoneticPr fontId="4"/>
  </si>
  <si>
    <t>T62</t>
    <phoneticPr fontId="5"/>
  </si>
  <si>
    <t>T62</t>
    <phoneticPr fontId="5"/>
  </si>
  <si>
    <t>S28SEPA</t>
    <phoneticPr fontId="4"/>
  </si>
  <si>
    <t>HL-MAT</t>
    <phoneticPr fontId="4"/>
  </si>
  <si>
    <t>T62</t>
    <phoneticPr fontId="4"/>
  </si>
  <si>
    <t>METALUMY SILVER S-MATTE B</t>
    <phoneticPr fontId="4"/>
  </si>
  <si>
    <t>DMS　V</t>
    <phoneticPr fontId="4"/>
  </si>
  <si>
    <t>S99-MAT</t>
    <phoneticPr fontId="4"/>
  </si>
  <si>
    <t>LUMIMAT</t>
    <phoneticPr fontId="4"/>
  </si>
  <si>
    <t>X44</t>
    <phoneticPr fontId="5"/>
  </si>
  <si>
    <t>ﾙﾐﾗｰ　TL</t>
    <phoneticPr fontId="4"/>
  </si>
  <si>
    <t>X44SEPA</t>
    <phoneticPr fontId="4"/>
  </si>
  <si>
    <t>ﾙﾐﾗｰEYK</t>
    <phoneticPr fontId="4"/>
  </si>
  <si>
    <t>T75</t>
    <phoneticPr fontId="4"/>
  </si>
  <si>
    <t>ﾒﾀﾙﾐｰEYK</t>
    <phoneticPr fontId="5"/>
  </si>
  <si>
    <t>MSN EYK</t>
    <phoneticPr fontId="4"/>
  </si>
  <si>
    <t>N-MAT</t>
    <phoneticPr fontId="4"/>
  </si>
  <si>
    <t>N-MAT</t>
    <phoneticPr fontId="4"/>
  </si>
  <si>
    <t>HL50/EC</t>
    <phoneticPr fontId="5"/>
  </si>
  <si>
    <t>BRIGHT</t>
    <phoneticPr fontId="4"/>
  </si>
  <si>
    <t>HL-MAT</t>
    <phoneticPr fontId="5"/>
  </si>
  <si>
    <t>ﾙﾐﾗｰ E20 V</t>
    <phoneticPr fontId="4"/>
  </si>
  <si>
    <t>E20V</t>
    <phoneticPr fontId="4"/>
  </si>
  <si>
    <t>Ｔ62M</t>
    <phoneticPr fontId="4"/>
  </si>
  <si>
    <t>Ｔ62</t>
    <phoneticPr fontId="4"/>
  </si>
  <si>
    <t>ﾘｰﾄﾞ</t>
    <phoneticPr fontId="4"/>
  </si>
  <si>
    <t>リスト</t>
    <phoneticPr fontId="4"/>
  </si>
  <si>
    <t>コア</t>
    <phoneticPr fontId="4"/>
  </si>
  <si>
    <t>ユーザー</t>
    <phoneticPr fontId="4"/>
  </si>
  <si>
    <t>ﾒﾀﾙﾐｰﾆｭｰﾈｰﾏｰ銀消Ｂ</t>
    <phoneticPr fontId="4"/>
  </si>
  <si>
    <t>ﾒﾀﾙﾐｰﾈｰﾏｰ銀消改Ｂ</t>
    <phoneticPr fontId="4"/>
  </si>
  <si>
    <t>ﾒﾀﾙﾐｰﾈｰﾏｰ銀消Ｂ Gｺｰﾄ用</t>
    <phoneticPr fontId="5"/>
  </si>
  <si>
    <t>ｱｼﾞｱｱﾙﾐ</t>
    <phoneticPr fontId="5"/>
  </si>
  <si>
    <t>Mｺｱ</t>
    <phoneticPr fontId="4"/>
  </si>
  <si>
    <t>ﾊﾟﾅｯｸ</t>
    <phoneticPr fontId="5"/>
  </si>
  <si>
    <t>METALUMY SILVER N-MATTE X44M B</t>
    <phoneticPr fontId="5"/>
  </si>
  <si>
    <t>ﾒﾀﾙﾐｰBS</t>
    <phoneticPr fontId="4"/>
  </si>
  <si>
    <t>ＮＳ蒸着</t>
    <phoneticPr fontId="4"/>
  </si>
  <si>
    <t>Mコア</t>
    <phoneticPr fontId="4"/>
  </si>
  <si>
    <t>ｱｼﾞﾔｱﾙﾐ</t>
    <phoneticPr fontId="4"/>
  </si>
  <si>
    <t>DMS EYK</t>
    <phoneticPr fontId="4"/>
  </si>
  <si>
    <t>日本化薬</t>
    <phoneticPr fontId="4"/>
  </si>
  <si>
    <t>KF-9B</t>
    <phoneticPr fontId="4"/>
  </si>
  <si>
    <t>ＤＭＳ（Ｘ４２Ｇ）ＰＣ</t>
    <phoneticPr fontId="4"/>
  </si>
  <si>
    <t xml:space="preserve">METALUMY SILVER Ｎ-MATTE B </t>
    <phoneticPr fontId="4"/>
  </si>
  <si>
    <t>ﾒﾀﾙﾐｰﾍﾔﾗｲﾝ銀艶V</t>
    <phoneticPr fontId="4"/>
  </si>
  <si>
    <t>外</t>
  </si>
  <si>
    <t>巻返し</t>
  </si>
  <si>
    <t>ﾘﾝﾃｯｸ㈱</t>
  </si>
  <si>
    <t>ﾒﾀﾙﾐｰ EYK</t>
  </si>
  <si>
    <t>大阪ｼｰﾘﾝｸﾞ印刷㈱</t>
  </si>
  <si>
    <t>新ﾀｯｸ化成㈱</t>
  </si>
  <si>
    <t>L/S120は速すぎると思う</t>
    <rPh sb="7" eb="8">
      <t>ハヤ</t>
    </rPh>
    <rPh sb="12" eb="13">
      <t>オモ</t>
    </rPh>
    <phoneticPr fontId="4"/>
  </si>
  <si>
    <t>ＮＧ</t>
    <phoneticPr fontId="5"/>
  </si>
  <si>
    <t>ﾒﾀﾙﾐｰﾍﾔﾗｲﾝ銀艶</t>
    <rPh sb="10" eb="11">
      <t>ギン</t>
    </rPh>
    <rPh sb="11" eb="12">
      <t>ツヤ</t>
    </rPh>
    <phoneticPr fontId="4"/>
  </si>
  <si>
    <t>QR66蒸着品</t>
    <phoneticPr fontId="4"/>
  </si>
  <si>
    <t>約定№3700963</t>
    <phoneticPr fontId="4"/>
  </si>
  <si>
    <t>内面蒸着</t>
    <phoneticPr fontId="4"/>
  </si>
  <si>
    <t>09770628203</t>
    <phoneticPr fontId="4"/>
  </si>
  <si>
    <t>09770628206</t>
    <phoneticPr fontId="4"/>
  </si>
  <si>
    <t>03770627206</t>
    <phoneticPr fontId="4"/>
  </si>
  <si>
    <t>05770627204</t>
    <phoneticPr fontId="4"/>
  </si>
  <si>
    <t>作業指図№41618580009</t>
    <phoneticPr fontId="4"/>
  </si>
  <si>
    <t>E315</t>
    <phoneticPr fontId="4"/>
  </si>
  <si>
    <t>ﾒﾀﾙﾐｰ EYK</t>
    <phoneticPr fontId="4"/>
  </si>
  <si>
    <t>3031640410001</t>
    <phoneticPr fontId="4"/>
  </si>
  <si>
    <t>佐藤</t>
    <rPh sb="0" eb="2">
      <t>サトウ</t>
    </rPh>
    <phoneticPr fontId="4"/>
  </si>
  <si>
    <t>CF-4　斜めｽｼﾞの為保留</t>
    <rPh sb="5" eb="6">
      <t>ナナ</t>
    </rPh>
    <rPh sb="11" eb="12">
      <t>タメ</t>
    </rPh>
    <rPh sb="12" eb="14">
      <t>ホリュウ</t>
    </rPh>
    <phoneticPr fontId="4"/>
  </si>
  <si>
    <t>幅</t>
    <phoneticPr fontId="5"/>
  </si>
  <si>
    <t>FWPｺｱ</t>
    <phoneticPr fontId="5"/>
  </si>
  <si>
    <t>巻き芯ﾘｰﾄﾞ</t>
    <rPh sb="0" eb="1">
      <t>マ</t>
    </rPh>
    <rPh sb="2" eb="3">
      <t>シン</t>
    </rPh>
    <phoneticPr fontId="23"/>
  </si>
  <si>
    <t>巻き上
ﾘｰﾄﾞ</t>
    <rPh sb="0" eb="1">
      <t>マ</t>
    </rPh>
    <rPh sb="2" eb="3">
      <t>ウエ</t>
    </rPh>
    <phoneticPr fontId="23"/>
  </si>
  <si>
    <t>在庫6</t>
    <rPh sb="0" eb="2">
      <t>ザイコ</t>
    </rPh>
    <phoneticPr fontId="5"/>
  </si>
  <si>
    <t>13本2600ｍ</t>
    <rPh sb="2" eb="3">
      <t>ホン</t>
    </rPh>
    <phoneticPr fontId="5"/>
  </si>
  <si>
    <t>1本200ｍ</t>
    <rPh sb="1" eb="2">
      <t>ポン</t>
    </rPh>
    <phoneticPr fontId="5"/>
  </si>
  <si>
    <t>5本1000ｍ</t>
    <rPh sb="1" eb="2">
      <t>ホン</t>
    </rPh>
    <phoneticPr fontId="5"/>
  </si>
  <si>
    <t>7本1400ｍ</t>
    <rPh sb="1" eb="2">
      <t>ホン</t>
    </rPh>
    <phoneticPr fontId="5"/>
  </si>
  <si>
    <t>10本2000ｍ</t>
    <rPh sb="2" eb="3">
      <t>ポン</t>
    </rPh>
    <phoneticPr fontId="5"/>
  </si>
  <si>
    <t>＃12　ﾘｰﾄﾞ　OK</t>
    <phoneticPr fontId="5"/>
  </si>
  <si>
    <t>OK</t>
    <phoneticPr fontId="5"/>
  </si>
  <si>
    <t>2600ｍ</t>
    <phoneticPr fontId="5"/>
  </si>
  <si>
    <t>残1000ｍ</t>
    <rPh sb="0" eb="1">
      <t>ザン</t>
    </rPh>
    <phoneticPr fontId="5"/>
  </si>
  <si>
    <t>750ｍ</t>
    <phoneticPr fontId="5"/>
  </si>
  <si>
    <t>5000ｍ</t>
    <phoneticPr fontId="5"/>
  </si>
  <si>
    <t>残1900ｍ</t>
    <rPh sb="0" eb="1">
      <t>ザン</t>
    </rPh>
    <phoneticPr fontId="5"/>
  </si>
  <si>
    <t>400ｍ</t>
    <phoneticPr fontId="5"/>
  </si>
  <si>
    <t>2900ｍ</t>
    <phoneticPr fontId="5"/>
  </si>
  <si>
    <t>1850ｍ</t>
    <phoneticPr fontId="5"/>
  </si>
  <si>
    <t>13500ｍ</t>
    <phoneticPr fontId="5"/>
  </si>
  <si>
    <t>残＃25ﾘｰﾄﾞ　1380幅5900ｍ</t>
    <rPh sb="0" eb="1">
      <t>ザン</t>
    </rPh>
    <rPh sb="13" eb="14">
      <t>ハバ</t>
    </rPh>
    <phoneticPr fontId="5"/>
  </si>
  <si>
    <t>＃25　ﾘｰﾄﾞ　8000ｍ不足</t>
    <rPh sb="14" eb="16">
      <t>フソク</t>
    </rPh>
    <phoneticPr fontId="5"/>
  </si>
  <si>
    <t>4月不足分　3/22</t>
    <rPh sb="1" eb="2">
      <t>ガツ</t>
    </rPh>
    <rPh sb="2" eb="4">
      <t>フソク</t>
    </rPh>
    <rPh sb="4" eb="5">
      <t>ブン</t>
    </rPh>
    <phoneticPr fontId="5"/>
  </si>
  <si>
    <t>切替</t>
  </si>
  <si>
    <t>S4</t>
    <phoneticPr fontId="4"/>
  </si>
  <si>
    <t>ﾙﾐﾗｰ EYK</t>
  </si>
  <si>
    <t>ﾒﾀﾙﾐｰ TES艶開封 V</t>
  </si>
  <si>
    <t>ﾒﾀﾙﾐｰ TES艶VOIDV</t>
  </si>
  <si>
    <t>ﾒﾀﾙﾐｰ ﾈｰﾏｰ銀消 VB</t>
  </si>
  <si>
    <t>ﾒﾀﾙﾐｰ TE-S消 VOID V</t>
  </si>
  <si>
    <t>ﾒﾀﾙﾐｰ ﾍﾔﾗｲﾝ 銀艶V</t>
  </si>
  <si>
    <t>BRIGHT</t>
  </si>
  <si>
    <t>＃12</t>
    <phoneticPr fontId="4"/>
  </si>
  <si>
    <t>＃25</t>
    <phoneticPr fontId="4"/>
  </si>
  <si>
    <t>5本</t>
    <phoneticPr fontId="4"/>
  </si>
  <si>
    <t>4000m</t>
    <phoneticPr fontId="4"/>
  </si>
  <si>
    <t>0本</t>
    <phoneticPr fontId="4"/>
  </si>
  <si>
    <t>23800m</t>
    <phoneticPr fontId="4"/>
  </si>
  <si>
    <t>21000m</t>
    <phoneticPr fontId="4"/>
  </si>
  <si>
    <t>300m</t>
    <phoneticPr fontId="4"/>
  </si>
  <si>
    <t>　</t>
    <phoneticPr fontId="4"/>
  </si>
  <si>
    <t>NO523032101</t>
    <phoneticPr fontId="4"/>
  </si>
  <si>
    <t>NO523032002</t>
    <phoneticPr fontId="4"/>
  </si>
  <si>
    <t>30403416010</t>
    <phoneticPr fontId="4"/>
  </si>
  <si>
    <t>NO523032001</t>
    <phoneticPr fontId="4"/>
  </si>
  <si>
    <t>NO523031801</t>
    <phoneticPr fontId="4"/>
  </si>
  <si>
    <t>30403416020</t>
    <phoneticPr fontId="4"/>
  </si>
  <si>
    <t>S
開始</t>
    <rPh sb="3" eb="5">
      <t>カイシ</t>
    </rPh>
    <phoneticPr fontId="5"/>
  </si>
  <si>
    <t>S
終了</t>
    <rPh sb="3" eb="5">
      <t>シュウリョウ</t>
    </rPh>
    <phoneticPr fontId="5"/>
  </si>
  <si>
    <t>023208180001</t>
    <phoneticPr fontId="4"/>
  </si>
  <si>
    <t>30403416030</t>
    <phoneticPr fontId="4"/>
  </si>
  <si>
    <t>30403416040</t>
    <phoneticPr fontId="4"/>
  </si>
  <si>
    <t>30403416050</t>
    <phoneticPr fontId="4"/>
  </si>
  <si>
    <t>30403416060</t>
    <phoneticPr fontId="4"/>
  </si>
  <si>
    <t>041210200003</t>
    <phoneticPr fontId="4"/>
  </si>
  <si>
    <t>S</t>
    <phoneticPr fontId="4"/>
  </si>
  <si>
    <t>内面蒸着</t>
    <phoneticPr fontId="4"/>
  </si>
  <si>
    <t>023208180001</t>
    <phoneticPr fontId="4"/>
  </si>
  <si>
    <t>約定№3704002</t>
    <phoneticPr fontId="4"/>
  </si>
  <si>
    <t>作業指図№41618810001</t>
    <phoneticPr fontId="4"/>
  </si>
  <si>
    <t>T62M</t>
    <phoneticPr fontId="4"/>
  </si>
  <si>
    <t>051210200011</t>
    <phoneticPr fontId="4"/>
  </si>
  <si>
    <t>5750m～ﾗｽﾄ　E側ピラミッド多発　CLBの為、全長巻取</t>
    <rPh sb="11" eb="12">
      <t>ガワ</t>
    </rPh>
    <rPh sb="17" eb="19">
      <t>タハツ</t>
    </rPh>
    <rPh sb="24" eb="25">
      <t>タメ</t>
    </rPh>
    <rPh sb="26" eb="28">
      <t>ゼンチョウ</t>
    </rPh>
    <rPh sb="28" eb="30">
      <t>マキトリ</t>
    </rPh>
    <phoneticPr fontId="4"/>
  </si>
  <si>
    <t>071210200008</t>
    <phoneticPr fontId="4"/>
  </si>
  <si>
    <t>071210200004</t>
    <phoneticPr fontId="4"/>
  </si>
  <si>
    <t>2160m</t>
    <phoneticPr fontId="4"/>
  </si>
  <si>
    <t>30403416070</t>
    <phoneticPr fontId="4"/>
  </si>
  <si>
    <t>041210200006</t>
    <phoneticPr fontId="4"/>
  </si>
  <si>
    <t>071210200010</t>
    <phoneticPr fontId="4"/>
  </si>
  <si>
    <t>021210200008</t>
    <phoneticPr fontId="4"/>
  </si>
  <si>
    <t>051210200006</t>
    <phoneticPr fontId="4"/>
  </si>
  <si>
    <t>061210200007</t>
    <phoneticPr fontId="4"/>
  </si>
  <si>
    <t>071210190007</t>
    <phoneticPr fontId="4"/>
  </si>
  <si>
    <t>30404416010</t>
    <phoneticPr fontId="4"/>
  </si>
  <si>
    <t>071210200007</t>
    <phoneticPr fontId="4"/>
  </si>
  <si>
    <t>031210200007</t>
    <phoneticPr fontId="4"/>
  </si>
  <si>
    <t>30404416020</t>
    <phoneticPr fontId="4"/>
  </si>
  <si>
    <t>30404416030</t>
    <phoneticPr fontId="4"/>
  </si>
  <si>
    <t>30404416040</t>
    <phoneticPr fontId="4"/>
  </si>
  <si>
    <t>081210200003</t>
    <phoneticPr fontId="4"/>
  </si>
  <si>
    <t>071210190008</t>
    <phoneticPr fontId="4"/>
  </si>
  <si>
    <t>巻芯ﾘｰﾄﾞ</t>
  </si>
  <si>
    <t>不明</t>
  </si>
  <si>
    <t>原反巻足し</t>
  </si>
  <si>
    <t>内</t>
  </si>
  <si>
    <t>＃251120</t>
  </si>
  <si>
    <t>081210190002</t>
    <phoneticPr fontId="4"/>
  </si>
  <si>
    <t>041210190003</t>
    <phoneticPr fontId="4"/>
  </si>
  <si>
    <t>保留</t>
  </si>
  <si>
    <t>ＮＧ</t>
  </si>
  <si>
    <t>081210190012</t>
    <phoneticPr fontId="4"/>
  </si>
  <si>
    <t>061210200012</t>
    <phoneticPr fontId="4"/>
  </si>
  <si>
    <t>30404416050</t>
    <phoneticPr fontId="4"/>
  </si>
  <si>
    <t>30404416060</t>
    <phoneticPr fontId="4"/>
  </si>
  <si>
    <t>30404416070</t>
    <phoneticPr fontId="4"/>
  </si>
  <si>
    <t>30404416080</t>
    <phoneticPr fontId="4"/>
  </si>
  <si>
    <t>041210200011</t>
    <phoneticPr fontId="4"/>
  </si>
  <si>
    <t>東側原反ピラミッド多発の為原反投入中止 残3000m</t>
    <rPh sb="0" eb="1">
      <t>ヒガシ</t>
    </rPh>
    <rPh sb="1" eb="2">
      <t>ガワ</t>
    </rPh>
    <rPh sb="2" eb="4">
      <t>ゲンタン</t>
    </rPh>
    <rPh sb="9" eb="11">
      <t>タハツ</t>
    </rPh>
    <rPh sb="12" eb="13">
      <t>タメ</t>
    </rPh>
    <rPh sb="13" eb="15">
      <t>ゲンタン</t>
    </rPh>
    <rPh sb="15" eb="17">
      <t>トウニュウ</t>
    </rPh>
    <rPh sb="17" eb="19">
      <t>チュウシ</t>
    </rPh>
    <rPh sb="20" eb="21">
      <t>ザン</t>
    </rPh>
    <phoneticPr fontId="4"/>
  </si>
  <si>
    <t>061210200004</t>
    <phoneticPr fontId="4"/>
  </si>
  <si>
    <t>071210200012</t>
    <phoneticPr fontId="4"/>
  </si>
  <si>
    <t>021210200004</t>
    <phoneticPr fontId="4"/>
  </si>
  <si>
    <t>30404416090</t>
    <phoneticPr fontId="4"/>
  </si>
  <si>
    <t>021210250007</t>
    <phoneticPr fontId="4"/>
  </si>
  <si>
    <t>011210200011</t>
    <phoneticPr fontId="4"/>
  </si>
  <si>
    <t>011210200009</t>
    <phoneticPr fontId="4"/>
  </si>
  <si>
    <t>30404416100</t>
    <phoneticPr fontId="4"/>
  </si>
  <si>
    <t>30405416010</t>
    <phoneticPr fontId="4"/>
  </si>
  <si>
    <t>30405416030</t>
    <phoneticPr fontId="4"/>
  </si>
  <si>
    <t>ﾗｽﾄ全面ｷｽﾞ有の為保留</t>
    <rPh sb="3" eb="5">
      <t>ゼンメン</t>
    </rPh>
    <rPh sb="8" eb="9">
      <t>アリ</t>
    </rPh>
    <rPh sb="10" eb="11">
      <t>タメ</t>
    </rPh>
    <rPh sb="11" eb="13">
      <t>ホリュウ</t>
    </rPh>
    <phoneticPr fontId="4"/>
  </si>
  <si>
    <t>031210200005</t>
    <phoneticPr fontId="4"/>
  </si>
  <si>
    <t>071210190003</t>
    <phoneticPr fontId="4"/>
  </si>
  <si>
    <t>051210200012</t>
    <phoneticPr fontId="4"/>
  </si>
  <si>
    <t>061210200006</t>
    <phoneticPr fontId="4"/>
  </si>
  <si>
    <t>30405416050</t>
    <phoneticPr fontId="4"/>
  </si>
  <si>
    <t>041210200008</t>
    <phoneticPr fontId="4"/>
  </si>
  <si>
    <t>021210200005</t>
    <phoneticPr fontId="4"/>
  </si>
  <si>
    <t>051210200008</t>
    <phoneticPr fontId="4"/>
  </si>
  <si>
    <t>30405416020</t>
    <phoneticPr fontId="4"/>
  </si>
  <si>
    <t>表層400ｍ除去、残4540ｍ指示待ち</t>
    <rPh sb="0" eb="2">
      <t>ヒョウソウ</t>
    </rPh>
    <rPh sb="6" eb="8">
      <t>ジョキョ</t>
    </rPh>
    <rPh sb="9" eb="10">
      <t>ザン</t>
    </rPh>
    <rPh sb="15" eb="17">
      <t>シジ</t>
    </rPh>
    <rPh sb="17" eb="18">
      <t>マ</t>
    </rPh>
    <phoneticPr fontId="4"/>
  </si>
  <si>
    <t>031210200011</t>
    <phoneticPr fontId="4"/>
  </si>
  <si>
    <t>欠点除去</t>
    <rPh sb="0" eb="4">
      <t>ケッテンジョキョ</t>
    </rPh>
    <phoneticPr fontId="5"/>
  </si>
  <si>
    <t>061210200011</t>
    <phoneticPr fontId="4"/>
  </si>
  <si>
    <t>081210190008</t>
    <phoneticPr fontId="4"/>
  </si>
  <si>
    <t>071210190012</t>
    <phoneticPr fontId="4"/>
  </si>
  <si>
    <t>30405416040</t>
    <phoneticPr fontId="4"/>
  </si>
  <si>
    <t>4950m～ﾗｽﾄ　E側ﾋﾟﾗﾐｯﾄﾞ多発</t>
    <rPh sb="11" eb="12">
      <t>ガワ</t>
    </rPh>
    <rPh sb="19" eb="21">
      <t>タハツ</t>
    </rPh>
    <phoneticPr fontId="4"/>
  </si>
  <si>
    <t>30405416060</t>
    <phoneticPr fontId="4"/>
  </si>
  <si>
    <t>30405416070</t>
    <phoneticPr fontId="4"/>
  </si>
  <si>
    <t>4950m～ﾗｽﾄ　E側ﾋﾟﾗﾐｯﾄﾞ発生</t>
    <rPh sb="11" eb="12">
      <t>ガワ</t>
    </rPh>
    <rPh sb="19" eb="21">
      <t>ハッセイ</t>
    </rPh>
    <phoneticPr fontId="4"/>
  </si>
  <si>
    <t>071210190011</t>
    <phoneticPr fontId="4"/>
  </si>
  <si>
    <t>4950m～ﾗｽﾄ　W側ﾋﾟﾗﾐｯﾄﾞ発生</t>
    <rPh sb="11" eb="12">
      <t>ガワ</t>
    </rPh>
    <rPh sb="19" eb="21">
      <t>ハッセイ</t>
    </rPh>
    <phoneticPr fontId="4"/>
  </si>
  <si>
    <t>021210200010</t>
    <phoneticPr fontId="4"/>
  </si>
  <si>
    <t>500mﾛｽ（全面ｽﾘｷｽﾞ）</t>
    <rPh sb="7" eb="9">
      <t>ゼンメン</t>
    </rPh>
    <phoneticPr fontId="4"/>
  </si>
  <si>
    <t>011210200003</t>
    <phoneticPr fontId="4"/>
  </si>
  <si>
    <t>031210200003</t>
    <phoneticPr fontId="4"/>
  </si>
  <si>
    <t>071210190002</t>
    <phoneticPr fontId="4"/>
  </si>
  <si>
    <t>ｽﾀｰﾄﾋﾟﾗﾐｯﾄﾞ発生150mﾛｽ　ﾀｯﾁ圧0.2→0.15変更で対応</t>
    <rPh sb="11" eb="13">
      <t>ハッセイ</t>
    </rPh>
    <rPh sb="23" eb="24">
      <t>アツ</t>
    </rPh>
    <rPh sb="32" eb="34">
      <t>ヘンコウ</t>
    </rPh>
    <rPh sb="35" eb="37">
      <t>タイオウ</t>
    </rPh>
    <phoneticPr fontId="4"/>
  </si>
  <si>
    <t>031210200001</t>
    <phoneticPr fontId="4"/>
  </si>
  <si>
    <t>041210190007</t>
    <phoneticPr fontId="4"/>
  </si>
  <si>
    <t>031210250002</t>
    <phoneticPr fontId="4"/>
  </si>
  <si>
    <t>30405416080</t>
    <phoneticPr fontId="4"/>
  </si>
  <si>
    <t>081210200008</t>
    <phoneticPr fontId="4"/>
  </si>
  <si>
    <t>081210200006</t>
    <phoneticPr fontId="4"/>
  </si>
  <si>
    <t>30406416010</t>
    <phoneticPr fontId="4"/>
  </si>
  <si>
    <t>6：45虫捕虫1匹</t>
    <rPh sb="4" eb="5">
      <t>ムシ</t>
    </rPh>
    <rPh sb="5" eb="7">
      <t>ホチュウ</t>
    </rPh>
    <rPh sb="8" eb="9">
      <t>ピキ</t>
    </rPh>
    <phoneticPr fontId="4"/>
  </si>
  <si>
    <t>041210200007</t>
    <phoneticPr fontId="4"/>
  </si>
  <si>
    <t>081210190004</t>
    <phoneticPr fontId="4"/>
  </si>
  <si>
    <t>30406416020</t>
    <phoneticPr fontId="4"/>
  </si>
  <si>
    <t>位置合わせ</t>
    <rPh sb="0" eb="3">
      <t>イチア</t>
    </rPh>
    <phoneticPr fontId="4"/>
  </si>
  <si>
    <t>1009112201</t>
    <phoneticPr fontId="4"/>
  </si>
  <si>
    <t>1005102201</t>
    <phoneticPr fontId="4"/>
  </si>
  <si>
    <t>30406416030</t>
    <phoneticPr fontId="4"/>
  </si>
  <si>
    <t>1008112204</t>
    <phoneticPr fontId="4"/>
  </si>
  <si>
    <t>1013012301</t>
    <phoneticPr fontId="4"/>
  </si>
  <si>
    <t>30406416040</t>
    <phoneticPr fontId="4"/>
  </si>
  <si>
    <t>IT523021302</t>
    <phoneticPr fontId="4"/>
  </si>
  <si>
    <t>IT523021401</t>
    <phoneticPr fontId="4"/>
  </si>
  <si>
    <t>IT523021402</t>
    <phoneticPr fontId="4"/>
  </si>
  <si>
    <t>30406416050</t>
    <phoneticPr fontId="4"/>
  </si>
  <si>
    <t>38771130401</t>
    <phoneticPr fontId="4"/>
  </si>
  <si>
    <t>42771130401</t>
    <phoneticPr fontId="4"/>
  </si>
  <si>
    <t>42771129401</t>
    <phoneticPr fontId="4"/>
  </si>
  <si>
    <t>30406416060</t>
    <phoneticPr fontId="4"/>
  </si>
  <si>
    <t>33771129401</t>
    <phoneticPr fontId="4"/>
  </si>
  <si>
    <t>37771129401</t>
    <phoneticPr fontId="4"/>
  </si>
  <si>
    <t>35771130401</t>
    <phoneticPr fontId="4"/>
  </si>
  <si>
    <t>30406416070</t>
    <phoneticPr fontId="4"/>
  </si>
  <si>
    <t>35771129401</t>
    <phoneticPr fontId="4"/>
  </si>
  <si>
    <t>39771130401</t>
    <phoneticPr fontId="4"/>
  </si>
  <si>
    <t>32771129401</t>
    <phoneticPr fontId="4"/>
  </si>
  <si>
    <t>30406416080</t>
    <phoneticPr fontId="4"/>
  </si>
  <si>
    <t>32771130401</t>
    <phoneticPr fontId="4"/>
  </si>
  <si>
    <t>40771130401</t>
    <phoneticPr fontId="4"/>
  </si>
  <si>
    <t>41771130401</t>
    <phoneticPr fontId="4"/>
  </si>
  <si>
    <t>30406416090</t>
    <phoneticPr fontId="4"/>
  </si>
  <si>
    <t>36771129401</t>
    <phoneticPr fontId="4"/>
  </si>
  <si>
    <t>33771130401</t>
    <phoneticPr fontId="4"/>
  </si>
  <si>
    <t>41771129401</t>
    <phoneticPr fontId="4"/>
  </si>
  <si>
    <t>30407416010</t>
    <phoneticPr fontId="4"/>
  </si>
  <si>
    <t>1023032302</t>
    <phoneticPr fontId="4"/>
  </si>
  <si>
    <t>1022032302</t>
    <phoneticPr fontId="4"/>
  </si>
  <si>
    <t>1024032302</t>
    <phoneticPr fontId="4"/>
  </si>
  <si>
    <t>30407416020</t>
    <phoneticPr fontId="4"/>
  </si>
  <si>
    <t>原反待ち</t>
    <rPh sb="0" eb="2">
      <t>ゲンタン</t>
    </rPh>
    <rPh sb="2" eb="3">
      <t>マ</t>
    </rPh>
    <phoneticPr fontId="4"/>
  </si>
  <si>
    <t>06771209008</t>
    <phoneticPr fontId="4"/>
  </si>
  <si>
    <t>07771209008</t>
    <phoneticPr fontId="4"/>
  </si>
  <si>
    <t>02771210008</t>
    <phoneticPr fontId="4"/>
  </si>
  <si>
    <t>30407416030</t>
    <phoneticPr fontId="4"/>
  </si>
  <si>
    <t>07771209006</t>
    <phoneticPr fontId="4"/>
  </si>
  <si>
    <t>02771210004</t>
    <phoneticPr fontId="4"/>
  </si>
  <si>
    <t>03771210002</t>
    <phoneticPr fontId="4"/>
  </si>
  <si>
    <t>30407416040</t>
    <phoneticPr fontId="4"/>
  </si>
  <si>
    <t>02771210002</t>
    <phoneticPr fontId="4"/>
  </si>
  <si>
    <t>30407416050</t>
    <phoneticPr fontId="4"/>
  </si>
  <si>
    <t>30407416060</t>
    <phoneticPr fontId="4"/>
  </si>
  <si>
    <t>06771209006</t>
    <phoneticPr fontId="4"/>
  </si>
  <si>
    <t>＃12</t>
    <phoneticPr fontId="4"/>
  </si>
  <si>
    <t>7500m</t>
    <phoneticPr fontId="4"/>
  </si>
  <si>
    <t>＃25</t>
    <phoneticPr fontId="4"/>
  </si>
  <si>
    <t>11800m</t>
    <phoneticPr fontId="4"/>
  </si>
  <si>
    <t>12000m</t>
    <phoneticPr fontId="4"/>
  </si>
  <si>
    <t>0本</t>
    <phoneticPr fontId="4"/>
  </si>
  <si>
    <t>1850m</t>
    <phoneticPr fontId="4"/>
  </si>
  <si>
    <t>2500m</t>
    <phoneticPr fontId="4"/>
  </si>
  <si>
    <t>340308</t>
    <phoneticPr fontId="4"/>
  </si>
  <si>
    <t>340309</t>
    <phoneticPr fontId="4"/>
  </si>
  <si>
    <t>340307</t>
    <phoneticPr fontId="4"/>
  </si>
  <si>
    <t>30407416070</t>
    <phoneticPr fontId="4"/>
  </si>
  <si>
    <t>30407416080</t>
    <phoneticPr fontId="4"/>
  </si>
  <si>
    <t>30408416010</t>
    <phoneticPr fontId="4"/>
  </si>
  <si>
    <t>30408416020</t>
    <phoneticPr fontId="4"/>
  </si>
  <si>
    <t>30408416030</t>
    <phoneticPr fontId="4"/>
  </si>
  <si>
    <t>340302</t>
    <phoneticPr fontId="4"/>
  </si>
  <si>
    <t>340303</t>
    <phoneticPr fontId="4"/>
  </si>
  <si>
    <t>340301</t>
    <phoneticPr fontId="4"/>
  </si>
  <si>
    <t>340304</t>
    <phoneticPr fontId="4"/>
  </si>
  <si>
    <t>340306</t>
    <phoneticPr fontId="4"/>
  </si>
  <si>
    <t>340305</t>
    <phoneticPr fontId="4"/>
  </si>
  <si>
    <t>原反Ⓙ600m</t>
    <rPh sb="0" eb="2">
      <t>ゲンタン</t>
    </rPh>
    <phoneticPr fontId="4"/>
  </si>
  <si>
    <t>ｼﾞｮｲﾝﾄ有</t>
  </si>
  <si>
    <t>ITH523031301</t>
    <phoneticPr fontId="4"/>
  </si>
  <si>
    <t>ITH523031001</t>
    <phoneticPr fontId="4"/>
  </si>
  <si>
    <t>ITH523031002</t>
    <phoneticPr fontId="4"/>
  </si>
  <si>
    <t>2本</t>
    <phoneticPr fontId="4"/>
  </si>
  <si>
    <t>IT523032504</t>
    <phoneticPr fontId="4"/>
  </si>
  <si>
    <t>IT523032503</t>
    <phoneticPr fontId="4"/>
  </si>
  <si>
    <t>IT523032601</t>
    <phoneticPr fontId="4"/>
  </si>
  <si>
    <t>ﾛｰﾙ掃除、巻き芯リード作成</t>
    <rPh sb="3" eb="5">
      <t>ソウジ</t>
    </rPh>
    <rPh sb="6" eb="7">
      <t>マ</t>
    </rPh>
    <rPh sb="8" eb="9">
      <t>シン</t>
    </rPh>
    <rPh sb="12" eb="14">
      <t>サクセイ</t>
    </rPh>
    <phoneticPr fontId="4"/>
  </si>
  <si>
    <t>30408416040</t>
    <phoneticPr fontId="4"/>
  </si>
  <si>
    <t>原反Ⓙ475ｍ</t>
    <rPh sb="0" eb="2">
      <t>ゲンタン</t>
    </rPh>
    <phoneticPr fontId="4"/>
  </si>
  <si>
    <t>1900m</t>
    <phoneticPr fontId="4"/>
  </si>
  <si>
    <t>E14</t>
    <phoneticPr fontId="4"/>
  </si>
  <si>
    <t>D14</t>
    <phoneticPr fontId="4"/>
  </si>
  <si>
    <t>IT523032501</t>
    <phoneticPr fontId="4"/>
  </si>
  <si>
    <t>IT523032403</t>
    <phoneticPr fontId="4"/>
  </si>
  <si>
    <t>IT523032402</t>
    <phoneticPr fontId="4"/>
  </si>
  <si>
    <t>30408416040</t>
    <phoneticPr fontId="4"/>
  </si>
  <si>
    <t>30408416050</t>
    <phoneticPr fontId="4"/>
  </si>
  <si>
    <t>30410416010</t>
    <phoneticPr fontId="4"/>
  </si>
  <si>
    <t>原反Ⓙ1615ｍ</t>
    <rPh sb="0" eb="2">
      <t>ゲンタン</t>
    </rPh>
    <phoneticPr fontId="4"/>
  </si>
  <si>
    <t>ﾒﾀﾙﾐｰﾈｰﾏｰ銀消改　B</t>
    <phoneticPr fontId="4"/>
  </si>
  <si>
    <t>外面蒸着</t>
    <phoneticPr fontId="4"/>
  </si>
  <si>
    <t>IT523032501</t>
    <phoneticPr fontId="4"/>
  </si>
  <si>
    <t>IT523032403</t>
    <phoneticPr fontId="4"/>
  </si>
  <si>
    <t>IT523032402</t>
    <phoneticPr fontId="4"/>
  </si>
  <si>
    <t>約定№3703994</t>
    <phoneticPr fontId="4"/>
  </si>
  <si>
    <t>作業指図№41618680004</t>
    <phoneticPr fontId="4"/>
  </si>
  <si>
    <t>FMATS99</t>
    <phoneticPr fontId="4"/>
  </si>
  <si>
    <t>N0523032303</t>
    <phoneticPr fontId="4"/>
  </si>
  <si>
    <t>N0523032301</t>
    <phoneticPr fontId="4"/>
  </si>
  <si>
    <t>071210250007</t>
    <phoneticPr fontId="4"/>
  </si>
  <si>
    <t>091210250002</t>
    <phoneticPr fontId="4"/>
  </si>
  <si>
    <t>640m</t>
    <phoneticPr fontId="4"/>
  </si>
  <si>
    <t>1000m</t>
    <phoneticPr fontId="4"/>
  </si>
  <si>
    <t>7本</t>
    <phoneticPr fontId="4"/>
  </si>
  <si>
    <t>4/8</t>
    <phoneticPr fontId="4"/>
  </si>
  <si>
    <t>6：45虫捕虫2匹</t>
    <rPh sb="4" eb="5">
      <t>ムシ</t>
    </rPh>
    <rPh sb="5" eb="7">
      <t>ホチュウ</t>
    </rPh>
    <rPh sb="8" eb="9">
      <t>ピキ</t>
    </rPh>
    <phoneticPr fontId="4"/>
  </si>
  <si>
    <t>031210250003</t>
    <phoneticPr fontId="4"/>
  </si>
  <si>
    <t>ｽﾘｷｽﾞの為、50m除去（total450m除去）</t>
    <rPh sb="6" eb="7">
      <t>タメ</t>
    </rPh>
    <rPh sb="11" eb="13">
      <t>ジョキョ</t>
    </rPh>
    <rPh sb="23" eb="25">
      <t>ジョキョ</t>
    </rPh>
    <phoneticPr fontId="4"/>
  </si>
  <si>
    <t>011210200011</t>
    <phoneticPr fontId="4"/>
  </si>
  <si>
    <t>片付け</t>
    <rPh sb="0" eb="2">
      <t>カタヅ</t>
    </rPh>
    <phoneticPr fontId="4"/>
  </si>
  <si>
    <t>内面蒸着</t>
    <phoneticPr fontId="4"/>
  </si>
  <si>
    <t>011210200011</t>
    <phoneticPr fontId="4"/>
  </si>
  <si>
    <t>031210250003</t>
    <phoneticPr fontId="4"/>
  </si>
  <si>
    <t>約定№3706174</t>
    <phoneticPr fontId="4"/>
  </si>
  <si>
    <t>作業指図№41618820011</t>
    <phoneticPr fontId="4"/>
  </si>
  <si>
    <t>T62</t>
    <phoneticPr fontId="4"/>
  </si>
  <si>
    <t>0本</t>
    <phoneticPr fontId="4"/>
  </si>
  <si>
    <t>280m</t>
    <phoneticPr fontId="4"/>
  </si>
  <si>
    <t>Lot011210200011の上に巻足し、西側端部ﾋﾟﾗﾐｯﾄﾞ発生の為、保留</t>
    <rPh sb="16" eb="17">
      <t>ウエ</t>
    </rPh>
    <rPh sb="18" eb="19">
      <t>マキ</t>
    </rPh>
    <rPh sb="19" eb="20">
      <t>タ</t>
    </rPh>
    <rPh sb="22" eb="23">
      <t>ニシ</t>
    </rPh>
    <rPh sb="23" eb="24">
      <t>ガワ</t>
    </rPh>
    <rPh sb="24" eb="26">
      <t>タンブ</t>
    </rPh>
    <rPh sb="33" eb="35">
      <t>ハッセイ</t>
    </rPh>
    <rPh sb="36" eb="37">
      <t>タメ</t>
    </rPh>
    <rPh sb="38" eb="40">
      <t>ホリュウ</t>
    </rPh>
    <phoneticPr fontId="4"/>
  </si>
  <si>
    <t>30410416020</t>
    <phoneticPr fontId="4"/>
  </si>
  <si>
    <t>片付け</t>
    <rPh sb="0" eb="2">
      <t>カタヅ</t>
    </rPh>
    <phoneticPr fontId="4"/>
  </si>
  <si>
    <t>伊藤</t>
    <rPh sb="0" eb="2">
      <t>イトウ</t>
    </rPh>
    <phoneticPr fontId="4"/>
  </si>
  <si>
    <t>011210200011</t>
  </si>
  <si>
    <t>A</t>
    <phoneticPr fontId="4"/>
  </si>
  <si>
    <t>B</t>
    <phoneticPr fontId="4"/>
  </si>
  <si>
    <t>C</t>
    <phoneticPr fontId="4"/>
  </si>
  <si>
    <t>杉山</t>
    <rPh sb="0" eb="2">
      <t>スギヤマ</t>
    </rPh>
    <phoneticPr fontId="4"/>
  </si>
  <si>
    <t>佐藤</t>
    <rPh sb="0" eb="2">
      <t>サトウ</t>
    </rPh>
    <phoneticPr fontId="4"/>
  </si>
  <si>
    <t>伊藤</t>
    <rPh sb="0" eb="2">
      <t>イトウ</t>
    </rPh>
    <phoneticPr fontId="4"/>
  </si>
  <si>
    <t>作業者</t>
    <rPh sb="0" eb="2">
      <t>サギョウ</t>
    </rPh>
    <rPh sb="2" eb="3">
      <t>シャ</t>
    </rPh>
    <phoneticPr fontId="4"/>
  </si>
  <si>
    <t>061210200007</t>
  </si>
  <si>
    <t>071210190007</t>
  </si>
  <si>
    <t>30404416010</t>
  </si>
  <si>
    <t>071210200007</t>
  </si>
  <si>
    <t>031210200007</t>
  </si>
  <si>
    <t>30404416020</t>
  </si>
  <si>
    <t>071210190008</t>
  </si>
  <si>
    <t>30404416030</t>
  </si>
  <si>
    <t>081210190002</t>
  </si>
  <si>
    <t>081210190012</t>
  </si>
  <si>
    <t>30404416040</t>
  </si>
  <si>
    <t>東側原反ピラミッド多発の為原反投入中止 残3000m</t>
  </si>
  <si>
    <t>041210190003</t>
  </si>
  <si>
    <t>30404416050</t>
  </si>
  <si>
    <t>061210200012</t>
  </si>
  <si>
    <t>041210200011</t>
  </si>
  <si>
    <t>30404416060</t>
  </si>
  <si>
    <t>071210200012</t>
  </si>
  <si>
    <t>30404416070</t>
  </si>
  <si>
    <t>021210200004</t>
  </si>
  <si>
    <t>021210250007</t>
  </si>
  <si>
    <t>30404416080</t>
  </si>
  <si>
    <t>ﾗｽﾄ全面ｷｽﾞ有の為保留</t>
  </si>
  <si>
    <t>011210200009</t>
  </si>
  <si>
    <t>031210200005</t>
  </si>
  <si>
    <t>30404416090</t>
  </si>
  <si>
    <t>071210190003</t>
  </si>
  <si>
    <t>051210200012</t>
  </si>
  <si>
    <t>30404416100</t>
  </si>
  <si>
    <t>夜勤</t>
    <rPh sb="0" eb="2">
      <t>ヤキン</t>
    </rPh>
    <phoneticPr fontId="4"/>
  </si>
  <si>
    <t>朝勤</t>
    <rPh sb="0" eb="1">
      <t>アサ</t>
    </rPh>
    <rPh sb="1" eb="2">
      <t>キン</t>
    </rPh>
    <phoneticPr fontId="4"/>
  </si>
  <si>
    <t>午勤</t>
    <rPh sb="0" eb="1">
      <t>ゴ</t>
    </rPh>
    <rPh sb="1" eb="2">
      <t>キン</t>
    </rPh>
    <phoneticPr fontId="4"/>
  </si>
  <si>
    <t>①　ｽﾘｯﾄ作業日誌シートの日付（緑セル部分）入力でマクロ実行</t>
    <rPh sb="14" eb="16">
      <t>ヒヅケ</t>
    </rPh>
    <rPh sb="17" eb="18">
      <t>ミドリ</t>
    </rPh>
    <rPh sb="20" eb="22">
      <t>ブブン</t>
    </rPh>
    <rPh sb="23" eb="25">
      <t>ニュウリョク</t>
    </rPh>
    <rPh sb="29" eb="31">
      <t>ジッコウ</t>
    </rPh>
    <phoneticPr fontId="4"/>
  </si>
  <si>
    <t>※現状、日付（緑セル部分）入力で作業ﾃﾞｰﾀを転記する仕様になている。</t>
    <rPh sb="1" eb="3">
      <t>ゲンジョウ</t>
    </rPh>
    <rPh sb="16" eb="18">
      <t>サギョウ</t>
    </rPh>
    <rPh sb="23" eb="25">
      <t>テンキ</t>
    </rPh>
    <rPh sb="27" eb="29">
      <t>シヨウ</t>
    </rPh>
    <phoneticPr fontId="4"/>
  </si>
  <si>
    <t>②オレンジ部分の文字をみる。</t>
    <rPh sb="5" eb="7">
      <t>ブブン</t>
    </rPh>
    <rPh sb="8" eb="10">
      <t>モジ</t>
    </rPh>
    <phoneticPr fontId="4"/>
  </si>
  <si>
    <t>BCAの場合、B作業者名、C作業者名、A作業者名をｽﾘｯﾄ作業日誌シートの氏名（赤セル部分）に転記</t>
    <rPh sb="4" eb="6">
      <t>バアイ</t>
    </rPh>
    <rPh sb="8" eb="10">
      <t>サギョウ</t>
    </rPh>
    <rPh sb="10" eb="11">
      <t>シャ</t>
    </rPh>
    <rPh sb="11" eb="12">
      <t>メイ</t>
    </rPh>
    <rPh sb="37" eb="39">
      <t>シメイ</t>
    </rPh>
    <rPh sb="40" eb="41">
      <t>アカ</t>
    </rPh>
    <rPh sb="43" eb="45">
      <t>ブブン</t>
    </rPh>
    <rPh sb="47" eb="49">
      <t>テンキ</t>
    </rPh>
    <phoneticPr fontId="4"/>
  </si>
  <si>
    <t>※氏名マスタは勤務シート表にある。</t>
    <rPh sb="1" eb="3">
      <t>シメイ</t>
    </rPh>
    <rPh sb="7" eb="9">
      <t>キンム</t>
    </rPh>
    <rPh sb="12" eb="13">
      <t>ヒョウ</t>
    </rPh>
    <phoneticPr fontId="4"/>
  </si>
  <si>
    <t>※S4シートの場合ABCAとなるがアルファベットが４つ存在した場合は一番最初のアルファベットは無視しBCAとする。</t>
    <rPh sb="7" eb="9">
      <t>バアイ</t>
    </rPh>
    <rPh sb="27" eb="29">
      <t>ソンザイ</t>
    </rPh>
    <rPh sb="31" eb="33">
      <t>バアイ</t>
    </rPh>
    <rPh sb="34" eb="36">
      <t>イチバン</t>
    </rPh>
    <rPh sb="36" eb="38">
      <t>サイショ</t>
    </rPh>
    <rPh sb="47" eb="49">
      <t>ムシ</t>
    </rPh>
    <phoneticPr fontId="4"/>
  </si>
  <si>
    <t>S4（S)のようにBAの２つの場合、Cは休みとなるので年休者（紫部分）にC作業者名を転記</t>
    <rPh sb="15" eb="17">
      <t>バアイ</t>
    </rPh>
    <rPh sb="20" eb="21">
      <t>ヤス</t>
    </rPh>
    <rPh sb="27" eb="29">
      <t>ネンキュウ</t>
    </rPh>
    <rPh sb="29" eb="30">
      <t>シャ</t>
    </rPh>
    <rPh sb="31" eb="32">
      <t>ムラサキ</t>
    </rPh>
    <rPh sb="32" eb="34">
      <t>ブブン</t>
    </rPh>
    <rPh sb="37" eb="39">
      <t>サギョウ</t>
    </rPh>
    <rPh sb="39" eb="40">
      <t>シャ</t>
    </rPh>
    <rPh sb="40" eb="41">
      <t>メイ</t>
    </rPh>
    <rPh sb="42" eb="44">
      <t>テンキ</t>
    </rPh>
    <phoneticPr fontId="4"/>
  </si>
  <si>
    <t>③勤務形態</t>
    <rPh sb="1" eb="3">
      <t>キンム</t>
    </rPh>
    <rPh sb="3" eb="5">
      <t>ケイタイ</t>
    </rPh>
    <phoneticPr fontId="4"/>
  </si>
  <si>
    <t>例：例えば4/4と打ち、下記図のように記載</t>
    <rPh sb="0" eb="1">
      <t>レイ</t>
    </rPh>
    <rPh sb="2" eb="3">
      <t>タト</t>
    </rPh>
    <rPh sb="9" eb="10">
      <t>ウ</t>
    </rPh>
    <rPh sb="12" eb="14">
      <t>カキ</t>
    </rPh>
    <rPh sb="14" eb="15">
      <t>ズ</t>
    </rPh>
    <rPh sb="19" eb="21">
      <t>キサイ</t>
    </rPh>
    <phoneticPr fontId="4"/>
  </si>
  <si>
    <t>　　　　朝勤　佐藤</t>
    <rPh sb="4" eb="6">
      <t>アサキン</t>
    </rPh>
    <rPh sb="7" eb="9">
      <t>サトウ</t>
    </rPh>
    <phoneticPr fontId="4"/>
  </si>
  <si>
    <t>　　　　午勤　伊藤</t>
    <rPh sb="4" eb="5">
      <t>ゴ</t>
    </rPh>
    <rPh sb="5" eb="6">
      <t>キン</t>
    </rPh>
    <rPh sb="7" eb="9">
      <t>イトウ</t>
    </rPh>
    <phoneticPr fontId="4"/>
  </si>
  <si>
    <t>となる。</t>
    <phoneticPr fontId="4"/>
  </si>
  <si>
    <t>4/4は夜勤、杉山　朝勤　佐藤　午勤　伊藤となる。</t>
    <rPh sb="4" eb="6">
      <t>ヤキン</t>
    </rPh>
    <rPh sb="7" eb="9">
      <t>スギヤマ</t>
    </rPh>
    <phoneticPr fontId="4"/>
  </si>
  <si>
    <t>4/11は夜勤　佐藤　朝勤　伊藤　午勤　杉山となる。</t>
    <rPh sb="5" eb="7">
      <t>ヤキン</t>
    </rPh>
    <rPh sb="8" eb="10">
      <t>サトウ</t>
    </rPh>
    <rPh sb="11" eb="12">
      <t>アサ</t>
    </rPh>
    <rPh sb="12" eb="13">
      <t>キン</t>
    </rPh>
    <rPh sb="14" eb="16">
      <t>イトウ</t>
    </rPh>
    <rPh sb="17" eb="18">
      <t>ゴ</t>
    </rPh>
    <rPh sb="18" eb="19">
      <t>キン</t>
    </rPh>
    <rPh sb="20" eb="22">
      <t>スギヤマ</t>
    </rPh>
    <phoneticPr fontId="4"/>
  </si>
  <si>
    <t>4/4は（火）</t>
    <rPh sb="5" eb="6">
      <t>ヒ</t>
    </rPh>
    <phoneticPr fontId="4"/>
  </si>
  <si>
    <t>4/9は（日）なので日曜を起点（カレンダーと同じ）にシフト１つずれる。</t>
    <rPh sb="5" eb="6">
      <t>ヒ</t>
    </rPh>
    <rPh sb="10" eb="12">
      <t>ニチヨウ</t>
    </rPh>
    <rPh sb="13" eb="15">
      <t>キテン</t>
    </rPh>
    <rPh sb="22" eb="23">
      <t>オナ</t>
    </rPh>
    <phoneticPr fontId="4"/>
  </si>
  <si>
    <t>1週間ごとに繰り返す。</t>
    <rPh sb="1" eb="3">
      <t>シュウカン</t>
    </rPh>
    <rPh sb="6" eb="7">
      <t>ク</t>
    </rPh>
    <rPh sb="8" eb="9">
      <t>カエ</t>
    </rPh>
    <phoneticPr fontId="4"/>
  </si>
  <si>
    <t>勤務シートの右表で一週間ごとに変動させたい。</t>
    <rPh sb="0" eb="2">
      <t>キンム</t>
    </rPh>
    <rPh sb="6" eb="7">
      <t>ミギ</t>
    </rPh>
    <rPh sb="7" eb="8">
      <t>ヒョウ</t>
    </rPh>
    <rPh sb="9" eb="12">
      <t>イッシュウカン</t>
    </rPh>
    <rPh sb="15" eb="17">
      <t>ヘンドウ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</si>
</sst>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176" formatCode="&quot;¥&quot;#,##0_);[Red]\(&quot;¥&quot;#,##0\)"/>
    <numFmt numFmtId="177" formatCode="#,##0_);[Red]\(#,##0\)"/>
    <numFmt numFmtId="178" formatCode="0_);[Red]\(0\)"/>
    <numFmt numFmtId="179" formatCode="m&quot;月&quot;d&quot;日&quot;\(aaa\)"/>
    <numFmt numFmtId="180" formatCode="[h]:mm"/>
    <numFmt numFmtId="181" formatCode="&quot;厚み：＃&quot;0"/>
    <numFmt numFmtId="182" formatCode="&quot;＃&quot;0"/>
    <numFmt numFmtId="183" formatCode="#,###&quot;mm&quot;"/>
    <numFmt numFmtId="184" formatCode="#,###&quot;m&quot;"/>
    <numFmt numFmtId="185" formatCode="&quot;幅：&quot;#,###&quot;mm&quot;"/>
    <numFmt numFmtId="186" formatCode="&quot;長さ：&quot;#,###&quot;m&quot;"/>
    <numFmt numFmtId="187" formatCode="m/d"/>
    <numFmt numFmtId="188" formatCode="0.0_ "/>
    <numFmt numFmtId="189" formatCode="#,##0_ "/>
    <numFmt numFmtId="190" formatCode="#,##0.0_);[Red]\(#,##0.0\)"/>
    <numFmt numFmtId="191" formatCode="0.00_);[Red]\(0.00\)"/>
    <numFmt numFmtId="192" formatCode="yyyy&quot;年&quot;m&quot;月&quot;d&quot;日&quot;;@"/>
    <numFmt numFmtId="193" formatCode="&quot;約定No.&quot;"/>
    <numFmt numFmtId="194" formatCode="&quot;作業指図No.&quot;#"/>
    <numFmt numFmtId="195" formatCode="#&quot;本&quot;"/>
    <numFmt numFmtId="196" formatCode="#&quot;ｍ&quot;"/>
    <numFmt numFmtId="197" formatCode="&quot;残&quot;#&quot;本&quot;"/>
    <numFmt numFmtId="198" formatCode="&quot;残&quot;#&quot;ｍ&quot;"/>
    <numFmt numFmtId="199" formatCode="#&quot;幅&quot;"/>
    <numFmt numFmtId="200" formatCode="0_ "/>
    <numFmt numFmtId="202" formatCode="m/d;@"/>
  </numFmts>
  <fonts count="94">
    <font>
      <sz val="11"/>
      <color theme="1"/>
      <name val="ＭＳ Ｐゴシック"/>
      <family val="2"/>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12"/>
      <name val="ＭＳ Ｐゴシック"/>
      <family val="3"/>
      <charset val="128"/>
    </font>
    <font>
      <sz val="11"/>
      <color indexed="10"/>
      <name val="ＭＳ Ｐゴシック"/>
      <family val="3"/>
      <charset val="128"/>
    </font>
    <font>
      <sz val="11"/>
      <color indexed="17"/>
      <name val="ＭＳ Ｐゴシック"/>
      <family val="3"/>
      <charset val="128"/>
    </font>
    <font>
      <sz val="9"/>
      <name val="ＭＳ Ｐゴシック"/>
      <family val="3"/>
      <charset val="128"/>
    </font>
    <font>
      <sz val="11"/>
      <name val="ＭＳ Ｐゴシック"/>
      <family val="3"/>
      <charset val="128"/>
      <scheme val="minor"/>
    </font>
    <font>
      <sz val="8"/>
      <name val="ＭＳ Ｐゴシック"/>
      <family val="3"/>
      <charset val="128"/>
    </font>
    <font>
      <sz val="11"/>
      <color rgb="FF0000FF"/>
      <name val="ＭＳ Ｐゴシック"/>
      <family val="3"/>
      <charset val="128"/>
    </font>
    <font>
      <sz val="11"/>
      <color rgb="FFFF0000"/>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sz val="11"/>
      <name val="ＭＳ Ｐゴシック"/>
      <family val="2"/>
      <scheme val="minor"/>
    </font>
    <font>
      <b/>
      <sz val="11"/>
      <name val="ＭＳ Ｐゴシック"/>
      <family val="3"/>
      <charset val="128"/>
    </font>
    <font>
      <b/>
      <sz val="11"/>
      <color rgb="FFFF0000"/>
      <name val="ＭＳ Ｐゴシック"/>
      <family val="3"/>
      <charset val="128"/>
    </font>
    <font>
      <b/>
      <sz val="11"/>
      <color rgb="FF0000FF"/>
      <name val="ＭＳ Ｐゴシック"/>
      <family val="3"/>
      <charset val="128"/>
    </font>
    <font>
      <u/>
      <sz val="16"/>
      <color theme="1"/>
      <name val="ＭＳ Ｐゴシック"/>
      <family val="2"/>
      <charset val="128"/>
      <scheme val="minor"/>
    </font>
    <font>
      <sz val="6"/>
      <name val="ＭＳ Ｐゴシック"/>
      <family val="2"/>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6"/>
      <color theme="1"/>
      <name val="HGPｺﾞｼｯｸE"/>
      <family val="3"/>
      <charset val="128"/>
    </font>
    <font>
      <sz val="18"/>
      <name val="HGPｺﾞｼｯｸE"/>
      <family val="3"/>
      <charset val="128"/>
    </font>
    <font>
      <sz val="18"/>
      <color theme="1"/>
      <name val="HGPｺﾞｼｯｸE"/>
      <family val="3"/>
      <charset val="128"/>
    </font>
    <font>
      <sz val="14"/>
      <color theme="1"/>
      <name val="HGPｺﾞｼｯｸE"/>
      <family val="3"/>
      <charset val="128"/>
    </font>
    <font>
      <sz val="12"/>
      <color rgb="FFFF0000"/>
      <name val="HGPｺﾞｼｯｸE"/>
      <family val="3"/>
      <charset val="128"/>
    </font>
    <font>
      <b/>
      <sz val="18"/>
      <color theme="1"/>
      <name val="HGPｺﾞｼｯｸE"/>
      <family val="3"/>
      <charset val="128"/>
    </font>
    <font>
      <sz val="9"/>
      <color theme="1"/>
      <name val="ＭＳ Ｐゴシック"/>
      <family val="3"/>
      <charset val="128"/>
      <scheme val="minor"/>
    </font>
    <font>
      <sz val="12"/>
      <color theme="1"/>
      <name val="HGPｺﾞｼｯｸE"/>
      <family val="3"/>
      <charset val="128"/>
    </font>
    <font>
      <sz val="11"/>
      <color rgb="FFC00000"/>
      <name val="ＭＳ Ｐゴシック"/>
      <family val="3"/>
      <charset val="128"/>
    </font>
    <font>
      <sz val="12"/>
      <name val="ＭＳ ゴシック"/>
      <family val="3"/>
      <charset val="128"/>
    </font>
    <font>
      <b/>
      <sz val="10"/>
      <color rgb="FFFF0000"/>
      <name val="ＭＳ Ｐゴシック"/>
      <family val="3"/>
      <charset val="128"/>
    </font>
    <font>
      <sz val="14"/>
      <color indexed="10"/>
      <name val="ＭＳ Ｐゴシック"/>
      <family val="3"/>
      <charset val="128"/>
    </font>
    <font>
      <sz val="14"/>
      <name val="ＭＳ ゴシック"/>
      <family val="3"/>
      <charset val="128"/>
    </font>
    <font>
      <sz val="14"/>
      <color indexed="8"/>
      <name val="ＭＳ Ｐゴシック"/>
      <family val="3"/>
      <charset val="128"/>
    </font>
    <font>
      <sz val="10"/>
      <name val="Arial"/>
      <family val="2"/>
    </font>
    <font>
      <b/>
      <sz val="14"/>
      <color rgb="FFFF0000"/>
      <name val="ＭＳ ゴシック"/>
      <family val="3"/>
      <charset val="128"/>
    </font>
    <font>
      <b/>
      <sz val="14"/>
      <color rgb="FF0000FF"/>
      <name val="ＭＳ ゴシック"/>
      <family val="3"/>
      <charset val="128"/>
    </font>
    <font>
      <sz val="14"/>
      <color rgb="FFFF0000"/>
      <name val="ＭＳ Ｐゴシック"/>
      <family val="3"/>
      <charset val="128"/>
    </font>
    <font>
      <sz val="14"/>
      <color indexed="10"/>
      <name val="ＭＳ ゴシック"/>
      <family val="3"/>
      <charset val="128"/>
    </font>
    <font>
      <sz val="14"/>
      <color rgb="FFFF0000"/>
      <name val="ＭＳ ゴシック"/>
      <family val="3"/>
      <charset val="128"/>
    </font>
    <font>
      <sz val="9"/>
      <color rgb="FF000000"/>
      <name val="Meiryo UI"/>
      <family val="3"/>
      <charset val="128"/>
    </font>
    <font>
      <sz val="20"/>
      <name val="ＭＳ Ｐゴシック"/>
      <family val="3"/>
      <charset val="128"/>
    </font>
    <font>
      <b/>
      <sz val="12"/>
      <name val="ＭＳ Ｐゴシック"/>
      <family val="3"/>
      <charset val="128"/>
    </font>
    <font>
      <b/>
      <u/>
      <sz val="11"/>
      <name val="ＭＳ Ｐゴシック"/>
      <family val="3"/>
      <charset val="128"/>
    </font>
    <font>
      <sz val="18"/>
      <color rgb="FFFF0000"/>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b/>
      <sz val="11"/>
      <color rgb="FFFF0000"/>
      <name val="ＭＳ Ｐゴシック"/>
      <family val="3"/>
      <charset val="128"/>
      <scheme val="minor"/>
    </font>
    <font>
      <sz val="16"/>
      <color theme="1"/>
      <name val="ＭＳ Ｐゴシック"/>
      <family val="3"/>
      <charset val="128"/>
      <scheme val="minor"/>
    </font>
    <font>
      <sz val="20"/>
      <color theme="1"/>
      <name val="ＭＳ Ｐゴシック"/>
      <family val="3"/>
      <charset val="128"/>
      <scheme val="minor"/>
    </font>
    <font>
      <sz val="28"/>
      <color theme="1"/>
      <name val="ＭＳ Ｐゴシック"/>
      <family val="3"/>
      <charset val="128"/>
      <scheme val="minor"/>
    </font>
    <font>
      <sz val="36"/>
      <color theme="1"/>
      <name val="ＭＳ Ｐゴシック"/>
      <family val="3"/>
      <charset val="128"/>
      <scheme val="minor"/>
    </font>
    <font>
      <b/>
      <sz val="36"/>
      <color theme="1"/>
      <name val="ＭＳ Ｐゴシック"/>
      <family val="3"/>
      <charset val="128"/>
      <scheme val="minor"/>
    </font>
    <font>
      <b/>
      <sz val="20"/>
      <color theme="1"/>
      <name val="ＭＳ Ｐゴシック"/>
      <family val="3"/>
      <charset val="128"/>
      <scheme val="minor"/>
    </font>
    <font>
      <sz val="10"/>
      <color theme="1"/>
      <name val="ＭＳ Ｐゴシック"/>
      <family val="3"/>
      <charset val="128"/>
    </font>
    <font>
      <sz val="11"/>
      <color theme="1"/>
      <name val="ＭＳ Ｐゴシック"/>
      <family val="3"/>
      <charset val="128"/>
      <scheme val="minor"/>
    </font>
    <font>
      <sz val="10"/>
      <color theme="1"/>
      <name val="ＭＳ Ｐゴシック"/>
      <family val="2"/>
      <scheme val="minor"/>
    </font>
    <font>
      <sz val="10"/>
      <color theme="1"/>
      <name val="HGPｺﾞｼｯｸE"/>
      <family val="3"/>
      <charset val="128"/>
    </font>
    <font>
      <b/>
      <sz val="10"/>
      <color theme="1"/>
      <name val="ＭＳ Ｐゴシック"/>
      <family val="3"/>
      <charset val="128"/>
    </font>
    <font>
      <sz val="11"/>
      <color theme="0"/>
      <name val="ＭＳ Ｐゴシック"/>
      <family val="2"/>
      <scheme val="minor"/>
    </font>
    <font>
      <b/>
      <sz val="11"/>
      <color theme="1"/>
      <name val="ＭＳ Ｐゴシック"/>
      <family val="3"/>
      <charset val="128"/>
    </font>
    <font>
      <sz val="11"/>
      <color rgb="FF000000"/>
      <name val="ＭＳ Ｐゴシック"/>
      <family val="3"/>
      <charset val="128"/>
    </font>
    <font>
      <sz val="9"/>
      <color rgb="FF000000"/>
      <name val="ＭＳ Ｐゴシック"/>
      <family val="3"/>
      <charset val="128"/>
    </font>
    <font>
      <sz val="11"/>
      <color theme="1"/>
      <name val="ＭＳ Ｐゴシック"/>
      <family val="3"/>
      <charset val="128"/>
    </font>
    <font>
      <sz val="9"/>
      <name val="ＭＳ Ｐゴシック"/>
      <family val="3"/>
      <charset val="128"/>
      <scheme val="minor"/>
    </font>
    <font>
      <sz val="11"/>
      <color rgb="FFFFFF00"/>
      <name val="ＭＳ Ｐゴシック"/>
      <family val="3"/>
      <charset val="128"/>
      <scheme val="minor"/>
    </font>
    <font>
      <sz val="11"/>
      <color rgb="FFFF0000"/>
      <name val="ＭＳ Ｐゴシック"/>
      <family val="2"/>
      <scheme val="minor"/>
    </font>
    <font>
      <sz val="11"/>
      <color rgb="FFFF0000"/>
      <name val="ＭＳ Ｐゴシック"/>
      <family val="3"/>
      <charset val="128"/>
      <scheme val="minor"/>
    </font>
    <font>
      <sz val="10"/>
      <color theme="1"/>
      <name val="Meiryo UI"/>
      <family val="3"/>
      <charset val="128"/>
    </font>
    <font>
      <b/>
      <sz val="18"/>
      <color rgb="FFFF0000"/>
      <name val="ＭＳ Ｐゴシック"/>
      <family val="3"/>
      <charset val="128"/>
    </font>
    <font>
      <b/>
      <sz val="18"/>
      <color rgb="FFFF0000"/>
      <name val="ＭＳ Ｐゴシック"/>
      <family val="3"/>
      <charset val="128"/>
      <scheme val="minor"/>
    </font>
    <font>
      <sz val="11"/>
      <color rgb="FF9C0006"/>
      <name val="ＭＳ Ｐゴシック"/>
      <family val="2"/>
      <charset val="128"/>
      <scheme val="minor"/>
    </font>
    <font>
      <sz val="24"/>
      <name val="ＭＳ Ｐゴシック"/>
      <family val="3"/>
      <charset val="128"/>
    </font>
    <font>
      <sz val="11"/>
      <color theme="1"/>
      <name val="游ゴシック"/>
      <family val="3"/>
      <charset val="128"/>
    </font>
    <font>
      <sz val="11"/>
      <color theme="0"/>
      <name val="ＭＳ Ｐゴシック"/>
      <family val="3"/>
      <charset val="128"/>
      <scheme val="minor"/>
    </font>
    <font>
      <sz val="10"/>
      <color rgb="FF000000"/>
      <name val="MS Gothic"/>
      <family val="3"/>
    </font>
    <font>
      <sz val="10"/>
      <color rgb="FF000000"/>
      <name val="Verdana"/>
      <family val="2"/>
    </font>
    <font>
      <sz val="12"/>
      <name val="ＭＳ Ｐゴシック"/>
      <family val="3"/>
      <charset val="128"/>
      <scheme val="minor"/>
    </font>
    <font>
      <sz val="8"/>
      <color rgb="FF000000"/>
      <name val="ＭＳ Ｐゴシック"/>
      <family val="3"/>
      <charset val="128"/>
    </font>
    <font>
      <sz val="11"/>
      <color theme="0"/>
      <name val="ＭＳ Ｐゴシック"/>
      <family val="3"/>
      <charset val="128"/>
    </font>
    <font>
      <b/>
      <sz val="20"/>
      <color theme="1"/>
      <name val="ＭＳ Ｐゴシック"/>
      <family val="3"/>
      <charset val="128"/>
    </font>
    <font>
      <b/>
      <sz val="12"/>
      <color theme="1"/>
      <name val="ＭＳ Ｐゴシック"/>
      <family val="3"/>
      <charset val="128"/>
    </font>
    <font>
      <sz val="10"/>
      <name val="Meiryo UI"/>
      <family val="3"/>
      <charset val="128"/>
    </font>
    <font>
      <b/>
      <sz val="9"/>
      <name val="ＭＳ Ｐゴシック"/>
      <family val="3"/>
      <charset val="128"/>
    </font>
    <font>
      <sz val="10"/>
      <color theme="1"/>
      <name val="ＭＳ Ｐゴシック"/>
      <family val="3"/>
      <charset val="128"/>
      <scheme val="minor"/>
    </font>
    <font>
      <b/>
      <sz val="11"/>
      <color theme="1"/>
      <name val="ＭＳ Ｐゴシック"/>
      <family val="3"/>
      <charset val="128"/>
      <scheme val="minor"/>
    </font>
  </fonts>
  <fills count="21">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indexed="11"/>
        <bgColor indexed="64"/>
      </patternFill>
    </fill>
    <fill>
      <patternFill patternType="solid">
        <fgColor rgb="FFFF000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indexed="42"/>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CCFFFF"/>
        <bgColor indexed="64"/>
      </patternFill>
    </fill>
    <fill>
      <patternFill patternType="solid">
        <fgColor rgb="FFCCFFCC"/>
        <bgColor indexed="64"/>
      </patternFill>
    </fill>
    <fill>
      <patternFill patternType="solid">
        <fgColor theme="7" tint="0.79998168889431442"/>
        <bgColor indexed="64"/>
      </patternFill>
    </fill>
    <fill>
      <patternFill patternType="solid">
        <fgColor rgb="FFFFC000"/>
        <bgColor indexed="64"/>
      </patternFill>
    </fill>
    <fill>
      <patternFill patternType="solid">
        <fgColor rgb="FF00B050"/>
        <bgColor indexed="64"/>
      </patternFill>
    </fill>
    <fill>
      <patternFill patternType="solid">
        <fgColor rgb="FF7030A0"/>
        <bgColor indexed="64"/>
      </patternFill>
    </fill>
  </fills>
  <borders count="10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8"/>
      </right>
      <top style="dotted">
        <color indexed="8"/>
      </top>
      <bottom style="dotted">
        <color indexed="8"/>
      </bottom>
      <diagonal/>
    </border>
    <border>
      <left style="thin">
        <color indexed="8"/>
      </left>
      <right/>
      <top style="dotted">
        <color indexed="8"/>
      </top>
      <bottom style="dotted">
        <color indexed="8"/>
      </bottom>
      <diagonal/>
    </border>
    <border>
      <left style="thin">
        <color indexed="8"/>
      </left>
      <right style="thin">
        <color indexed="8"/>
      </right>
      <top style="dotted">
        <color indexed="8"/>
      </top>
      <bottom style="dotted">
        <color indexed="8"/>
      </bottom>
      <diagonal/>
    </border>
    <border>
      <left style="thin">
        <color indexed="8"/>
      </left>
      <right style="double">
        <color indexed="8"/>
      </right>
      <top style="dotted">
        <color indexed="8"/>
      </top>
      <bottom style="dotted">
        <color indexed="8"/>
      </bottom>
      <diagonal/>
    </border>
    <border>
      <left style="double">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right/>
      <top style="dotted">
        <color indexed="8"/>
      </top>
      <bottom style="dotted">
        <color indexed="8"/>
      </bottom>
      <diagonal/>
    </border>
    <border>
      <left/>
      <right style="thin">
        <color indexed="64"/>
      </right>
      <top style="dotted">
        <color indexed="8"/>
      </top>
      <bottom style="dotted">
        <color indexed="8"/>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style="dotted">
        <color indexed="64"/>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style="thin">
        <color indexed="64"/>
      </right>
      <top style="medium">
        <color indexed="64"/>
      </top>
      <bottom/>
      <diagonal/>
    </border>
    <border>
      <left style="thin">
        <color indexed="64"/>
      </left>
      <right style="double">
        <color indexed="64"/>
      </right>
      <top style="medium">
        <color indexed="64"/>
      </top>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medium">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right style="medium">
        <color indexed="64"/>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s>
  <cellStyleXfs count="9">
    <xf numFmtId="0" fontId="0" fillId="0" borderId="0"/>
    <xf numFmtId="38" fontId="2" fillId="0" borderId="0" applyFont="0" applyFill="0" applyBorder="0" applyAlignment="0" applyProtection="0">
      <alignment vertical="center"/>
    </xf>
    <xf numFmtId="0" fontId="3" fillId="0" borderId="0"/>
    <xf numFmtId="0" fontId="3" fillId="0" borderId="0"/>
    <xf numFmtId="38" fontId="3" fillId="0" borderId="0" applyFont="0" applyFill="0" applyBorder="0" applyAlignment="0" applyProtection="0">
      <alignment vertical="center"/>
    </xf>
    <xf numFmtId="0" fontId="41" fillId="0" borderId="0"/>
    <xf numFmtId="0" fontId="41" fillId="0" borderId="0"/>
    <xf numFmtId="176" fontId="2" fillId="0" borderId="0" applyFont="0" applyFill="0" applyBorder="0" applyAlignment="0" applyProtection="0">
      <alignment vertical="center"/>
    </xf>
    <xf numFmtId="0" fontId="1" fillId="0" borderId="0">
      <alignment vertical="center"/>
    </xf>
  </cellStyleXfs>
  <cellXfs count="855">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0" fillId="0" borderId="0" xfId="0" applyAlignment="1">
      <alignment horizontal="center" vertical="center"/>
    </xf>
    <xf numFmtId="0" fontId="3" fillId="0" borderId="0" xfId="0" applyFont="1" applyAlignment="1">
      <alignment horizontal="left" vertical="center"/>
    </xf>
    <xf numFmtId="177" fontId="3" fillId="0" borderId="0" xfId="1" applyNumberFormat="1" applyFont="1" applyFill="1">
      <alignment vertical="center"/>
    </xf>
    <xf numFmtId="177" fontId="3" fillId="0" borderId="0" xfId="1" applyNumberFormat="1" applyFont="1" applyFill="1" applyAlignment="1">
      <alignment horizontal="right" vertical="center"/>
    </xf>
    <xf numFmtId="38" fontId="3" fillId="0" borderId="0" xfId="1" applyFont="1" applyFill="1">
      <alignment vertical="center"/>
    </xf>
    <xf numFmtId="177" fontId="3" fillId="0" borderId="0" xfId="0" applyNumberFormat="1" applyFont="1" applyAlignment="1">
      <alignment horizontal="right" vertical="center"/>
    </xf>
    <xf numFmtId="177" fontId="3" fillId="0" borderId="0" xfId="0" applyNumberFormat="1" applyFont="1" applyAlignment="1">
      <alignment vertical="center"/>
    </xf>
    <xf numFmtId="49" fontId="3" fillId="0" borderId="0" xfId="0" applyNumberFormat="1" applyFont="1" applyAlignment="1">
      <alignment horizontal="right" vertical="center"/>
    </xf>
    <xf numFmtId="178" fontId="3" fillId="0" borderId="0" xfId="0" applyNumberFormat="1" applyFont="1" applyAlignment="1">
      <alignment horizontal="right" vertical="center"/>
    </xf>
    <xf numFmtId="0" fontId="6" fillId="0" borderId="0" xfId="0" applyFont="1" applyAlignment="1">
      <alignment horizontal="center" vertical="center"/>
    </xf>
    <xf numFmtId="0" fontId="3" fillId="0" borderId="1" xfId="0" applyFont="1" applyBorder="1" applyAlignment="1">
      <alignment vertical="center"/>
    </xf>
    <xf numFmtId="0" fontId="0" fillId="0" borderId="1" xfId="0" applyBorder="1" applyAlignment="1">
      <alignment vertical="center"/>
    </xf>
    <xf numFmtId="0" fontId="7" fillId="0" borderId="0" xfId="0" applyFont="1" applyAlignment="1">
      <alignment horizontal="center" vertical="center"/>
    </xf>
    <xf numFmtId="49" fontId="3" fillId="0" borderId="0" xfId="0" applyNumberFormat="1" applyFont="1" applyAlignment="1">
      <alignment horizontal="center" vertical="center"/>
    </xf>
    <xf numFmtId="0" fontId="8" fillId="0" borderId="0" xfId="0" applyFont="1" applyAlignment="1">
      <alignment horizontal="center" vertical="center"/>
    </xf>
    <xf numFmtId="0" fontId="0" fillId="0" borderId="0" xfId="0" applyAlignment="1">
      <alignment horizontal="left" vertical="center"/>
    </xf>
    <xf numFmtId="179" fontId="3" fillId="2" borderId="1" xfId="2" applyNumberFormat="1" applyFill="1" applyBorder="1" applyAlignment="1">
      <alignment horizontal="center" vertical="center" wrapText="1"/>
    </xf>
    <xf numFmtId="178" fontId="3" fillId="3" borderId="1" xfId="2" applyNumberFormat="1" applyFill="1" applyBorder="1" applyAlignment="1">
      <alignment horizontal="center" vertical="center" wrapText="1"/>
    </xf>
    <xf numFmtId="178" fontId="3" fillId="3" borderId="1" xfId="2" applyNumberFormat="1" applyFill="1" applyBorder="1" applyAlignment="1">
      <alignment horizontal="center" vertical="center"/>
    </xf>
    <xf numFmtId="0" fontId="3" fillId="3" borderId="1" xfId="2" applyFill="1" applyBorder="1" applyAlignment="1">
      <alignment horizontal="center" vertical="center" wrapText="1"/>
    </xf>
    <xf numFmtId="0" fontId="3" fillId="3" borderId="1" xfId="2" applyFill="1" applyBorder="1" applyAlignment="1">
      <alignment horizontal="center" vertical="center"/>
    </xf>
    <xf numFmtId="178" fontId="10" fillId="3" borderId="1" xfId="2" applyNumberFormat="1" applyFont="1" applyFill="1" applyBorder="1" applyAlignment="1">
      <alignment horizontal="center" vertical="center"/>
    </xf>
    <xf numFmtId="177" fontId="3" fillId="3" borderId="1" xfId="1" applyNumberFormat="1" applyFont="1" applyFill="1" applyBorder="1" applyAlignment="1">
      <alignment horizontal="center" vertical="center" wrapText="1"/>
    </xf>
    <xf numFmtId="38" fontId="3" fillId="3" borderId="1" xfId="1" applyFont="1" applyFill="1" applyBorder="1" applyAlignment="1">
      <alignment horizontal="center" vertical="center" wrapText="1"/>
    </xf>
    <xf numFmtId="49" fontId="3" fillId="3" borderId="1" xfId="2" applyNumberFormat="1" applyFill="1" applyBorder="1" applyAlignment="1">
      <alignment horizontal="center" vertical="center" wrapText="1"/>
    </xf>
    <xf numFmtId="0" fontId="3" fillId="2" borderId="1" xfId="2" applyFill="1" applyBorder="1" applyAlignment="1">
      <alignment horizontal="center" vertical="center" wrapText="1"/>
    </xf>
    <xf numFmtId="0" fontId="11" fillId="2" borderId="2" xfId="2" applyFont="1" applyFill="1" applyBorder="1" applyAlignment="1">
      <alignment horizontal="center" vertical="center" wrapText="1"/>
    </xf>
    <xf numFmtId="49" fontId="11" fillId="2" borderId="2" xfId="2" applyNumberFormat="1" applyFont="1" applyFill="1" applyBorder="1" applyAlignment="1">
      <alignment horizontal="center" vertical="center" wrapText="1"/>
    </xf>
    <xf numFmtId="49" fontId="3" fillId="2" borderId="2" xfId="2" applyNumberFormat="1" applyFill="1" applyBorder="1" applyAlignment="1">
      <alignment horizontal="center" vertical="center" wrapText="1"/>
    </xf>
    <xf numFmtId="49" fontId="3" fillId="4" borderId="2" xfId="2" applyNumberFormat="1" applyFill="1" applyBorder="1" applyAlignment="1">
      <alignment horizontal="center" vertical="center" wrapText="1"/>
    </xf>
    <xf numFmtId="0" fontId="3" fillId="2" borderId="3" xfId="2" applyFill="1" applyBorder="1" applyAlignment="1">
      <alignment horizontal="center" vertical="center" wrapText="1"/>
    </xf>
    <xf numFmtId="0" fontId="3" fillId="2" borderId="1" xfId="0" applyFont="1" applyFill="1" applyBorder="1" applyAlignment="1">
      <alignment vertical="center"/>
    </xf>
    <xf numFmtId="0" fontId="0" fillId="2" borderId="1" xfId="0" applyFill="1" applyBorder="1" applyAlignment="1">
      <alignment horizontal="center" vertical="center"/>
    </xf>
    <xf numFmtId="0" fontId="3" fillId="2" borderId="4"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0" fillId="0" borderId="1" xfId="0" applyBorder="1"/>
    <xf numFmtId="177" fontId="3" fillId="0" borderId="1" xfId="0" applyNumberFormat="1" applyFont="1" applyBorder="1" applyAlignment="1">
      <alignment vertical="center"/>
    </xf>
    <xf numFmtId="177" fontId="0" fillId="0" borderId="1" xfId="0" applyNumberFormat="1" applyBorder="1" applyAlignment="1">
      <alignment horizontal="right" vertical="center"/>
    </xf>
    <xf numFmtId="49" fontId="0" fillId="0" borderId="1" xfId="0" applyNumberFormat="1" applyBorder="1" applyAlignment="1">
      <alignment horizontal="right" vertical="center"/>
    </xf>
    <xf numFmtId="20" fontId="3" fillId="0" borderId="1" xfId="0" applyNumberFormat="1" applyFont="1" applyBorder="1" applyAlignment="1">
      <alignment vertical="center"/>
    </xf>
    <xf numFmtId="20" fontId="3" fillId="0" borderId="1" xfId="0" applyNumberFormat="1" applyFont="1" applyBorder="1" applyAlignment="1">
      <alignment horizontal="right" vertical="center"/>
    </xf>
    <xf numFmtId="0" fontId="3" fillId="0" borderId="2" xfId="0" applyFont="1" applyBorder="1" applyAlignment="1">
      <alignment horizontal="center" vertical="center"/>
    </xf>
    <xf numFmtId="0" fontId="10" fillId="0" borderId="2" xfId="0" applyFont="1" applyBorder="1" applyAlignment="1">
      <alignment horizontal="center" vertical="center"/>
    </xf>
    <xf numFmtId="0" fontId="0" fillId="0" borderId="2" xfId="0" applyBorder="1" applyAlignment="1">
      <alignment vertical="center"/>
    </xf>
    <xf numFmtId="0" fontId="0" fillId="0" borderId="1" xfId="0" applyBorder="1" applyAlignment="1">
      <alignment horizontal="center"/>
    </xf>
    <xf numFmtId="0" fontId="3" fillId="0" borderId="0" xfId="3" applyAlignment="1">
      <alignment vertical="center"/>
    </xf>
    <xf numFmtId="0" fontId="14" fillId="0" borderId="0" xfId="3" applyFont="1" applyAlignment="1">
      <alignment vertical="center"/>
    </xf>
    <xf numFmtId="0" fontId="3" fillId="0" borderId="0" xfId="3" applyAlignment="1">
      <alignment horizontal="right" vertical="center"/>
    </xf>
    <xf numFmtId="0" fontId="15" fillId="0" borderId="0" xfId="3" applyFont="1" applyAlignment="1">
      <alignment vertical="center"/>
    </xf>
    <xf numFmtId="0" fontId="3" fillId="0" borderId="2" xfId="3" applyBorder="1" applyAlignment="1">
      <alignment vertical="top"/>
    </xf>
    <xf numFmtId="0" fontId="3" fillId="0" borderId="5" xfId="3" applyBorder="1" applyAlignment="1">
      <alignment vertical="top"/>
    </xf>
    <xf numFmtId="0" fontId="3" fillId="0" borderId="1" xfId="3" applyBorder="1" applyAlignment="1">
      <alignment vertical="center"/>
    </xf>
    <xf numFmtId="179" fontId="17" fillId="0" borderId="1" xfId="2" applyNumberFormat="1" applyFont="1" applyBorder="1" applyAlignment="1">
      <alignment horizontal="center" vertical="center" wrapText="1"/>
    </xf>
    <xf numFmtId="178" fontId="17" fillId="0" borderId="1" xfId="2" applyNumberFormat="1" applyFont="1" applyBorder="1" applyAlignment="1">
      <alignment horizontal="center" vertical="center" wrapText="1"/>
    </xf>
    <xf numFmtId="178" fontId="17" fillId="0" borderId="1" xfId="2" applyNumberFormat="1" applyFont="1" applyBorder="1" applyAlignment="1">
      <alignment horizontal="center" vertical="center"/>
    </xf>
    <xf numFmtId="0" fontId="17" fillId="0" borderId="1" xfId="2" applyFont="1" applyBorder="1" applyAlignment="1">
      <alignment horizontal="center" vertical="center"/>
    </xf>
    <xf numFmtId="0" fontId="17" fillId="0" borderId="1" xfId="2" applyFont="1" applyBorder="1" applyAlignment="1">
      <alignment horizontal="center" vertical="center" wrapText="1"/>
    </xf>
    <xf numFmtId="38" fontId="17" fillId="0" borderId="1" xfId="4" applyFont="1" applyFill="1" applyBorder="1" applyAlignment="1">
      <alignment horizontal="center" vertical="center" wrapText="1"/>
    </xf>
    <xf numFmtId="49" fontId="17" fillId="0" borderId="1" xfId="2" applyNumberFormat="1" applyFont="1" applyBorder="1" applyAlignment="1">
      <alignment horizontal="center" vertical="center" wrapText="1"/>
    </xf>
    <xf numFmtId="49" fontId="9" fillId="0" borderId="2" xfId="2" applyNumberFormat="1" applyFont="1" applyBorder="1" applyAlignment="1">
      <alignment horizontal="center" wrapText="1"/>
    </xf>
    <xf numFmtId="49" fontId="17" fillId="0" borderId="6" xfId="2" applyNumberFormat="1" applyFont="1" applyBorder="1" applyAlignment="1">
      <alignment vertical="center" wrapText="1"/>
    </xf>
    <xf numFmtId="49" fontId="14" fillId="0" borderId="0" xfId="2" applyNumberFormat="1" applyFont="1" applyAlignment="1">
      <alignment wrapText="1"/>
    </xf>
    <xf numFmtId="180" fontId="3" fillId="6" borderId="5" xfId="0" applyNumberFormat="1" applyFont="1" applyFill="1" applyBorder="1" applyAlignment="1">
      <alignment vertical="center"/>
    </xf>
    <xf numFmtId="180" fontId="3" fillId="6" borderId="3" xfId="0" applyNumberFormat="1" applyFont="1" applyFill="1" applyBorder="1" applyAlignment="1">
      <alignment vertical="center"/>
    </xf>
    <xf numFmtId="20" fontId="3" fillId="0" borderId="0" xfId="3" applyNumberFormat="1" applyAlignment="1">
      <alignment vertical="center"/>
    </xf>
    <xf numFmtId="180" fontId="3" fillId="0" borderId="0" xfId="3" applyNumberFormat="1" applyAlignment="1">
      <alignment vertical="center"/>
    </xf>
    <xf numFmtId="0" fontId="0" fillId="6" borderId="2" xfId="0" applyFill="1" applyBorder="1" applyAlignment="1">
      <alignment vertical="center"/>
    </xf>
    <xf numFmtId="180" fontId="3" fillId="0" borderId="5" xfId="0" applyNumberFormat="1" applyFont="1" applyBorder="1" applyAlignment="1">
      <alignment vertical="center"/>
    </xf>
    <xf numFmtId="0" fontId="3" fillId="6" borderId="1" xfId="0" applyFont="1" applyFill="1" applyBorder="1" applyAlignment="1">
      <alignment horizontal="center" vertical="center"/>
    </xf>
    <xf numFmtId="0" fontId="3" fillId="6" borderId="1" xfId="0" applyFont="1" applyFill="1" applyBorder="1" applyAlignment="1">
      <alignment horizontal="left" vertical="center"/>
    </xf>
    <xf numFmtId="0" fontId="3" fillId="6" borderId="1" xfId="0" applyFont="1" applyFill="1" applyBorder="1" applyAlignment="1">
      <alignment vertical="center"/>
    </xf>
    <xf numFmtId="0" fontId="0" fillId="6" borderId="1" xfId="0" applyFill="1" applyBorder="1" applyAlignment="1">
      <alignment vertical="center"/>
    </xf>
    <xf numFmtId="49" fontId="0" fillId="6" borderId="1" xfId="0" applyNumberFormat="1" applyFill="1" applyBorder="1" applyAlignment="1">
      <alignment horizontal="right" vertical="center"/>
    </xf>
    <xf numFmtId="20" fontId="3" fillId="6" borderId="1" xfId="0" applyNumberFormat="1" applyFont="1" applyFill="1" applyBorder="1" applyAlignment="1">
      <alignment vertical="center"/>
    </xf>
    <xf numFmtId="20" fontId="3" fillId="6" borderId="1" xfId="0" applyNumberFormat="1" applyFont="1" applyFill="1" applyBorder="1" applyAlignment="1">
      <alignment horizontal="right" vertical="center"/>
    </xf>
    <xf numFmtId="0" fontId="3" fillId="6" borderId="2" xfId="0" applyFont="1" applyFill="1" applyBorder="1" applyAlignment="1">
      <alignment horizontal="center" vertical="center"/>
    </xf>
    <xf numFmtId="0" fontId="10" fillId="6" borderId="2" xfId="0" applyFont="1" applyFill="1" applyBorder="1" applyAlignment="1">
      <alignment horizontal="center" vertical="center"/>
    </xf>
    <xf numFmtId="0" fontId="0" fillId="6" borderId="1" xfId="0" applyFill="1" applyBorder="1"/>
    <xf numFmtId="177" fontId="3" fillId="6" borderId="1" xfId="0" applyNumberFormat="1" applyFont="1" applyFill="1" applyBorder="1" applyAlignment="1">
      <alignment vertical="center"/>
    </xf>
    <xf numFmtId="177" fontId="0" fillId="6" borderId="1" xfId="0" applyNumberFormat="1" applyFill="1" applyBorder="1" applyAlignment="1">
      <alignment horizontal="right" vertical="center"/>
    </xf>
    <xf numFmtId="180" fontId="3" fillId="0" borderId="3" xfId="0" applyNumberFormat="1" applyFont="1" applyBorder="1" applyAlignment="1">
      <alignment vertical="center"/>
    </xf>
    <xf numFmtId="0" fontId="3" fillId="0" borderId="1" xfId="3" applyBorder="1" applyAlignment="1">
      <alignment horizontal="center" vertical="center"/>
    </xf>
    <xf numFmtId="0" fontId="3" fillId="0" borderId="1" xfId="3" applyBorder="1" applyAlignment="1">
      <alignment horizontal="right" vertical="center"/>
    </xf>
    <xf numFmtId="0" fontId="17" fillId="0" borderId="1" xfId="0" applyFont="1" applyBorder="1" applyAlignment="1">
      <alignment vertical="center"/>
    </xf>
    <xf numFmtId="177" fontId="3" fillId="0" borderId="1" xfId="0" applyNumberFormat="1" applyFont="1" applyBorder="1" applyAlignment="1">
      <alignment horizontal="right" vertical="center"/>
    </xf>
    <xf numFmtId="0" fontId="3" fillId="0" borderId="1" xfId="0" applyFont="1" applyBorder="1" applyAlignment="1">
      <alignment horizontal="right" vertical="center"/>
    </xf>
    <xf numFmtId="177" fontId="3" fillId="6" borderId="1" xfId="0" applyNumberFormat="1" applyFont="1" applyFill="1" applyBorder="1" applyAlignment="1">
      <alignment horizontal="right" vertical="center"/>
    </xf>
    <xf numFmtId="0" fontId="18" fillId="0" borderId="2" xfId="0" applyFont="1" applyBorder="1" applyAlignment="1">
      <alignment vertical="center"/>
    </xf>
    <xf numFmtId="49" fontId="3" fillId="0" borderId="1" xfId="0" applyNumberFormat="1" applyFont="1" applyBorder="1" applyAlignment="1">
      <alignment horizontal="right" vertical="center"/>
    </xf>
    <xf numFmtId="0" fontId="3" fillId="0" borderId="0" xfId="3" applyAlignment="1">
      <alignment vertical="center" wrapText="1"/>
    </xf>
    <xf numFmtId="181" fontId="25" fillId="0" borderId="19" xfId="3" applyNumberFormat="1" applyFont="1" applyBorder="1" applyAlignment="1">
      <alignment horizontal="center" vertical="center"/>
    </xf>
    <xf numFmtId="0" fontId="3" fillId="0" borderId="0" xfId="3" applyAlignment="1">
      <alignment horizontal="center" vertical="center"/>
    </xf>
    <xf numFmtId="0" fontId="19" fillId="0" borderId="1" xfId="3" applyFont="1" applyBorder="1" applyAlignment="1">
      <alignment horizontal="center" vertical="center"/>
    </xf>
    <xf numFmtId="0" fontId="13" fillId="0" borderId="1" xfId="3" applyFont="1" applyBorder="1" applyAlignment="1">
      <alignment horizontal="center" vertical="center"/>
    </xf>
    <xf numFmtId="0" fontId="13" fillId="0" borderId="0" xfId="3" applyFont="1" applyAlignment="1">
      <alignment vertical="center"/>
    </xf>
    <xf numFmtId="0" fontId="35" fillId="0" borderId="1" xfId="3" applyFont="1" applyBorder="1" applyAlignment="1">
      <alignment horizontal="center" vertical="center"/>
    </xf>
    <xf numFmtId="0" fontId="19" fillId="5" borderId="41" xfId="3" applyFont="1" applyFill="1" applyBorder="1" applyAlignment="1">
      <alignment horizontal="center" vertical="center"/>
    </xf>
    <xf numFmtId="0" fontId="19" fillId="0" borderId="34" xfId="3" applyFont="1" applyBorder="1" applyAlignment="1">
      <alignment horizontal="center" vertical="center"/>
    </xf>
    <xf numFmtId="0" fontId="19" fillId="0" borderId="13" xfId="3" applyFont="1" applyBorder="1" applyAlignment="1">
      <alignment horizontal="center" vertical="center"/>
    </xf>
    <xf numFmtId="0" fontId="19" fillId="0" borderId="9" xfId="3" applyFont="1" applyBorder="1" applyAlignment="1">
      <alignment horizontal="center" vertical="center"/>
    </xf>
    <xf numFmtId="0" fontId="21" fillId="0" borderId="0" xfId="3" applyFont="1" applyAlignment="1">
      <alignment vertical="center"/>
    </xf>
    <xf numFmtId="0" fontId="12" fillId="0" borderId="0" xfId="3" applyFont="1" applyAlignment="1">
      <alignment vertical="center"/>
    </xf>
    <xf numFmtId="0" fontId="13" fillId="0" borderId="12" xfId="3" applyFont="1" applyBorder="1" applyAlignment="1">
      <alignment horizontal="center" vertical="center"/>
    </xf>
    <xf numFmtId="0" fontId="13" fillId="0" borderId="47" xfId="3" applyFont="1" applyBorder="1" applyAlignment="1">
      <alignment horizontal="center" vertical="center"/>
    </xf>
    <xf numFmtId="0" fontId="19" fillId="5" borderId="41" xfId="3" applyFont="1" applyFill="1" applyBorder="1" applyAlignment="1">
      <alignment vertical="top"/>
    </xf>
    <xf numFmtId="0" fontId="14" fillId="0" borderId="0" xfId="0" applyFont="1"/>
    <xf numFmtId="187" fontId="38" fillId="0" borderId="0" xfId="0" applyNumberFormat="1" applyFont="1" applyAlignment="1">
      <alignment horizontal="center"/>
    </xf>
    <xf numFmtId="0" fontId="14" fillId="0" borderId="1" xfId="0" applyFont="1" applyBorder="1" applyAlignment="1">
      <alignment horizontal="center"/>
    </xf>
    <xf numFmtId="0" fontId="14" fillId="0" borderId="1" xfId="0" applyFont="1" applyBorder="1"/>
    <xf numFmtId="187" fontId="38" fillId="0" borderId="1" xfId="0" applyNumberFormat="1" applyFont="1" applyBorder="1" applyAlignment="1">
      <alignment horizontal="center"/>
    </xf>
    <xf numFmtId="0" fontId="39" fillId="0" borderId="1" xfId="0" applyFont="1" applyBorder="1" applyAlignment="1">
      <alignment horizontal="left"/>
    </xf>
    <xf numFmtId="0" fontId="40" fillId="0" borderId="1" xfId="0" applyFont="1" applyBorder="1"/>
    <xf numFmtId="0" fontId="14" fillId="0" borderId="1" xfId="5" applyFont="1" applyBorder="1"/>
    <xf numFmtId="0" fontId="40" fillId="0" borderId="1" xfId="0" applyFont="1" applyBorder="1" applyAlignment="1">
      <alignment horizontal="left"/>
    </xf>
    <xf numFmtId="0" fontId="42" fillId="0" borderId="1" xfId="0" applyFont="1" applyBorder="1" applyAlignment="1">
      <alignment horizontal="left"/>
    </xf>
    <xf numFmtId="0" fontId="43" fillId="0" borderId="1" xfId="0" applyFont="1" applyBorder="1" applyAlignment="1">
      <alignment horizontal="left"/>
    </xf>
    <xf numFmtId="0" fontId="39" fillId="0" borderId="0" xfId="0" applyFont="1" applyAlignment="1">
      <alignment horizontal="left"/>
    </xf>
    <xf numFmtId="0" fontId="39" fillId="0" borderId="50" xfId="0" applyFont="1" applyBorder="1" applyAlignment="1">
      <alignment horizontal="left"/>
    </xf>
    <xf numFmtId="0" fontId="39" fillId="0" borderId="51" xfId="0" applyFont="1" applyBorder="1" applyAlignment="1">
      <alignment horizontal="left"/>
    </xf>
    <xf numFmtId="0" fontId="40" fillId="0" borderId="51" xfId="0" applyFont="1" applyBorder="1"/>
    <xf numFmtId="0" fontId="14" fillId="0" borderId="51" xfId="5" applyFont="1" applyBorder="1"/>
    <xf numFmtId="177" fontId="14" fillId="0" borderId="52" xfId="0" applyNumberFormat="1" applyFont="1" applyBorder="1" applyAlignment="1">
      <alignment vertical="center"/>
    </xf>
    <xf numFmtId="188" fontId="40" fillId="0" borderId="53" xfId="0" applyNumberFormat="1" applyFont="1" applyBorder="1"/>
    <xf numFmtId="189" fontId="40" fillId="0" borderId="54" xfId="0" applyNumberFormat="1" applyFont="1" applyBorder="1"/>
    <xf numFmtId="0" fontId="40" fillId="0" borderId="55" xfId="0" applyFont="1" applyBorder="1"/>
    <xf numFmtId="0" fontId="40" fillId="0" borderId="56" xfId="0" applyFont="1" applyBorder="1"/>
    <xf numFmtId="0" fontId="14" fillId="0" borderId="52" xfId="5" applyFont="1" applyBorder="1" applyAlignment="1">
      <alignment horizontal="center"/>
    </xf>
    <xf numFmtId="0" fontId="40" fillId="0" borderId="57" xfId="0" applyFont="1" applyBorder="1" applyAlignment="1">
      <alignment horizontal="left"/>
    </xf>
    <xf numFmtId="0" fontId="36" fillId="0" borderId="52" xfId="0" applyFont="1" applyBorder="1" applyAlignment="1">
      <alignment horizontal="left"/>
    </xf>
    <xf numFmtId="0" fontId="40" fillId="0" borderId="52" xfId="0" applyFont="1" applyBorder="1"/>
    <xf numFmtId="0" fontId="14" fillId="0" borderId="56" xfId="5" applyFont="1" applyBorder="1"/>
    <xf numFmtId="0" fontId="40" fillId="0" borderId="1" xfId="0" applyFont="1" applyBorder="1" applyAlignment="1">
      <alignment horizontal="center"/>
    </xf>
    <xf numFmtId="0" fontId="14" fillId="0" borderId="1" xfId="5" applyFont="1" applyBorder="1" applyAlignment="1">
      <alignment horizontal="center"/>
    </xf>
    <xf numFmtId="0" fontId="39" fillId="0" borderId="52" xfId="0" applyFont="1" applyBorder="1" applyAlignment="1">
      <alignment horizontal="left"/>
    </xf>
    <xf numFmtId="0" fontId="40" fillId="0" borderId="52" xfId="0" applyFont="1" applyBorder="1" applyAlignment="1">
      <alignment horizontal="center"/>
    </xf>
    <xf numFmtId="0" fontId="40" fillId="0" borderId="53" xfId="0" applyFont="1" applyBorder="1" applyAlignment="1">
      <alignment horizontal="center"/>
    </xf>
    <xf numFmtId="0" fontId="40" fillId="0" borderId="54" xfId="0" applyFont="1" applyBorder="1" applyAlignment="1">
      <alignment horizontal="center"/>
    </xf>
    <xf numFmtId="0" fontId="39" fillId="0" borderId="1" xfId="6" applyFont="1" applyBorder="1"/>
    <xf numFmtId="0" fontId="39" fillId="0" borderId="1" xfId="0" applyFont="1" applyBorder="1" applyAlignment="1">
      <alignment horizontal="right"/>
    </xf>
    <xf numFmtId="0" fontId="39" fillId="0" borderId="1" xfId="0" applyFont="1" applyBorder="1" applyAlignment="1">
      <alignment vertical="center"/>
    </xf>
    <xf numFmtId="177" fontId="39" fillId="0" borderId="1" xfId="0" applyNumberFormat="1" applyFont="1" applyBorder="1" applyAlignment="1">
      <alignment vertical="center"/>
    </xf>
    <xf numFmtId="190" fontId="39" fillId="0" borderId="1" xfId="0" applyNumberFormat="1" applyFont="1" applyBorder="1" applyAlignment="1">
      <alignment vertical="center"/>
    </xf>
    <xf numFmtId="0" fontId="42" fillId="0" borderId="1" xfId="6" applyFont="1" applyBorder="1"/>
    <xf numFmtId="0" fontId="39" fillId="0" borderId="1" xfId="0" applyFont="1" applyBorder="1" applyAlignment="1">
      <alignment horizontal="right" vertical="center"/>
    </xf>
    <xf numFmtId="0" fontId="45" fillId="0" borderId="1" xfId="0" applyFont="1" applyBorder="1" applyAlignment="1">
      <alignment vertical="center"/>
    </xf>
    <xf numFmtId="191" fontId="46" fillId="0" borderId="1" xfId="0" applyNumberFormat="1" applyFont="1" applyBorder="1" applyAlignment="1">
      <alignment vertical="center"/>
    </xf>
    <xf numFmtId="0" fontId="44" fillId="0" borderId="1" xfId="0" applyFont="1" applyBorder="1"/>
    <xf numFmtId="0" fontId="3" fillId="0" borderId="0" xfId="3" applyAlignment="1" applyProtection="1">
      <alignment vertical="center"/>
      <protection locked="0"/>
    </xf>
    <xf numFmtId="0" fontId="3" fillId="0" borderId="0" xfId="3" applyAlignment="1" applyProtection="1">
      <alignment horizontal="right" vertical="center"/>
      <protection locked="0"/>
    </xf>
    <xf numFmtId="0" fontId="3" fillId="6" borderId="0" xfId="3" applyFill="1" applyAlignment="1" applyProtection="1">
      <alignment vertical="center"/>
      <protection locked="0"/>
    </xf>
    <xf numFmtId="0" fontId="3" fillId="0" borderId="0" xfId="3" applyAlignment="1" applyProtection="1">
      <alignment horizontal="center" vertical="center"/>
      <protection locked="0"/>
    </xf>
    <xf numFmtId="0" fontId="19" fillId="0" borderId="1" xfId="3" applyFont="1" applyBorder="1" applyAlignment="1" applyProtection="1">
      <alignment horizontal="center" vertical="center"/>
      <protection locked="0"/>
    </xf>
    <xf numFmtId="0" fontId="3" fillId="7" borderId="1" xfId="3" applyFill="1" applyBorder="1" applyAlignment="1">
      <alignment horizontal="center" vertical="center"/>
    </xf>
    <xf numFmtId="0" fontId="3" fillId="0" borderId="5" xfId="3" applyBorder="1" applyAlignment="1" applyProtection="1">
      <alignment horizontal="center" vertical="center"/>
      <protection locked="0"/>
    </xf>
    <xf numFmtId="49" fontId="3" fillId="0" borderId="5" xfId="3" applyNumberFormat="1" applyBorder="1" applyAlignment="1" applyProtection="1">
      <alignment horizontal="center" vertical="center"/>
      <protection locked="0"/>
    </xf>
    <xf numFmtId="0" fontId="3" fillId="0" borderId="1" xfId="3" applyBorder="1" applyAlignment="1" applyProtection="1">
      <alignment horizontal="center" vertical="center"/>
      <protection locked="0"/>
    </xf>
    <xf numFmtId="0" fontId="14" fillId="0" borderId="2" xfId="3" applyFont="1" applyBorder="1" applyAlignment="1" applyProtection="1">
      <alignment vertical="center"/>
      <protection locked="0"/>
    </xf>
    <xf numFmtId="0" fontId="51" fillId="6" borderId="0" xfId="3" applyFont="1" applyFill="1" applyAlignment="1">
      <alignment vertical="center"/>
    </xf>
    <xf numFmtId="0" fontId="50" fillId="0" borderId="0" xfId="3" applyFont="1" applyAlignment="1" applyProtection="1">
      <alignment horizontal="center" vertical="center"/>
      <protection locked="0"/>
    </xf>
    <xf numFmtId="0" fontId="51" fillId="6" borderId="0" xfId="3" applyFont="1" applyFill="1" applyAlignment="1" applyProtection="1">
      <alignment vertical="center"/>
      <protection locked="0"/>
    </xf>
    <xf numFmtId="0" fontId="52" fillId="0" borderId="0" xfId="3" applyFont="1" applyAlignment="1" applyProtection="1">
      <alignment vertical="center"/>
      <protection locked="0"/>
    </xf>
    <xf numFmtId="0" fontId="53" fillId="0" borderId="1" xfId="3" applyFont="1" applyBorder="1" applyAlignment="1" applyProtection="1">
      <alignment horizontal="center" vertical="center"/>
      <protection locked="0"/>
    </xf>
    <xf numFmtId="0" fontId="3" fillId="0" borderId="58" xfId="3" applyBorder="1" applyAlignment="1" applyProtection="1">
      <alignment vertical="center"/>
      <protection locked="0"/>
    </xf>
    <xf numFmtId="0" fontId="3" fillId="0" borderId="59" xfId="3" applyBorder="1" applyAlignment="1" applyProtection="1">
      <alignment vertical="center"/>
      <protection locked="0"/>
    </xf>
    <xf numFmtId="0" fontId="19" fillId="0" borderId="60" xfId="3" applyFont="1" applyBorder="1" applyAlignment="1" applyProtection="1">
      <alignment vertical="center"/>
      <protection locked="0"/>
    </xf>
    <xf numFmtId="0" fontId="3" fillId="0" borderId="60" xfId="3" applyBorder="1" applyAlignment="1" applyProtection="1">
      <alignment vertical="center"/>
      <protection locked="0"/>
    </xf>
    <xf numFmtId="0" fontId="3" fillId="0" borderId="61" xfId="3" applyBorder="1" applyAlignment="1" applyProtection="1">
      <alignment horizontal="center" vertical="center"/>
      <protection locked="0"/>
    </xf>
    <xf numFmtId="0" fontId="19" fillId="0" borderId="62" xfId="3" applyFont="1" applyBorder="1" applyAlignment="1" applyProtection="1">
      <alignment vertical="center"/>
      <protection locked="0"/>
    </xf>
    <xf numFmtId="0" fontId="3" fillId="0" borderId="63" xfId="3" applyBorder="1" applyAlignment="1" applyProtection="1">
      <alignment horizontal="center" vertical="center"/>
      <protection locked="0"/>
    </xf>
    <xf numFmtId="0" fontId="3" fillId="0" borderId="64" xfId="3" applyBorder="1" applyAlignment="1" applyProtection="1">
      <alignment horizontal="center" vertical="center"/>
      <protection locked="0"/>
    </xf>
    <xf numFmtId="0" fontId="3" fillId="0" borderId="62" xfId="3" applyBorder="1" applyAlignment="1" applyProtection="1">
      <alignment vertical="center"/>
      <protection locked="0"/>
    </xf>
    <xf numFmtId="0" fontId="3" fillId="0" borderId="65" xfId="3" applyBorder="1" applyAlignment="1" applyProtection="1">
      <alignment vertical="center"/>
      <protection locked="0"/>
    </xf>
    <xf numFmtId="0" fontId="3" fillId="0" borderId="66" xfId="3" applyBorder="1" applyAlignment="1" applyProtection="1">
      <alignment vertical="center"/>
      <protection locked="0"/>
    </xf>
    <xf numFmtId="0" fontId="17" fillId="6" borderId="0" xfId="3" applyFont="1" applyFill="1" applyAlignment="1" applyProtection="1">
      <alignment vertical="center"/>
      <protection locked="0"/>
    </xf>
    <xf numFmtId="0" fontId="17" fillId="0" borderId="17" xfId="3" applyFont="1" applyBorder="1" applyAlignment="1" applyProtection="1">
      <alignment vertical="center"/>
      <protection locked="0"/>
    </xf>
    <xf numFmtId="0" fontId="54" fillId="0" borderId="0" xfId="3" applyFont="1" applyAlignment="1" applyProtection="1">
      <alignment horizontal="center" vertical="center"/>
      <protection locked="0"/>
    </xf>
    <xf numFmtId="0" fontId="54" fillId="0" borderId="18" xfId="3" applyFont="1" applyBorder="1" applyAlignment="1" applyProtection="1">
      <alignment horizontal="center" vertical="center"/>
      <protection locked="0"/>
    </xf>
    <xf numFmtId="0" fontId="17" fillId="0" borderId="9" xfId="3" applyFont="1" applyBorder="1" applyAlignment="1" applyProtection="1">
      <alignment vertical="center"/>
      <protection locked="0"/>
    </xf>
    <xf numFmtId="0" fontId="54" fillId="0" borderId="10" xfId="3" applyFont="1" applyBorder="1" applyAlignment="1" applyProtection="1">
      <alignment horizontal="center" vertical="center"/>
      <protection locked="0"/>
    </xf>
    <xf numFmtId="0" fontId="54" fillId="0" borderId="11" xfId="3" applyFont="1" applyBorder="1" applyAlignment="1" applyProtection="1">
      <alignment horizontal="center" vertical="center"/>
      <protection locked="0"/>
    </xf>
    <xf numFmtId="14" fontId="3" fillId="0" borderId="58" xfId="3" applyNumberFormat="1" applyBorder="1" applyAlignment="1" applyProtection="1">
      <alignment vertical="center"/>
      <protection locked="0"/>
    </xf>
    <xf numFmtId="0" fontId="3" fillId="0" borderId="61" xfId="3" applyBorder="1" applyAlignment="1" applyProtection="1">
      <alignment vertical="center"/>
      <protection locked="0"/>
    </xf>
    <xf numFmtId="0" fontId="3" fillId="0" borderId="67" xfId="3" applyBorder="1" applyAlignment="1" applyProtection="1">
      <alignment vertical="center"/>
      <protection locked="0"/>
    </xf>
    <xf numFmtId="0" fontId="3" fillId="0" borderId="68" xfId="3" applyBorder="1" applyAlignment="1" applyProtection="1">
      <alignment vertical="center"/>
      <protection locked="0"/>
    </xf>
    <xf numFmtId="0" fontId="3" fillId="0" borderId="64" xfId="3" applyBorder="1" applyAlignment="1" applyProtection="1">
      <alignment vertical="center"/>
      <protection locked="0"/>
    </xf>
    <xf numFmtId="0" fontId="3" fillId="0" borderId="69" xfId="3" applyBorder="1" applyAlignment="1" applyProtection="1">
      <alignment vertical="center"/>
      <protection locked="0"/>
    </xf>
    <xf numFmtId="0" fontId="3" fillId="0" borderId="63" xfId="3" applyBorder="1" applyAlignment="1" applyProtection="1">
      <alignment vertical="center"/>
      <protection locked="0"/>
    </xf>
    <xf numFmtId="0" fontId="14" fillId="0" borderId="65" xfId="3" applyFont="1" applyBorder="1" applyAlignment="1" applyProtection="1">
      <alignment vertical="center"/>
      <protection locked="0"/>
    </xf>
    <xf numFmtId="0" fontId="3" fillId="0" borderId="10" xfId="3" applyBorder="1" applyAlignment="1" applyProtection="1">
      <alignment vertical="center"/>
      <protection locked="0"/>
    </xf>
    <xf numFmtId="0" fontId="19" fillId="0" borderId="10" xfId="3" applyFont="1" applyBorder="1" applyAlignment="1" applyProtection="1">
      <alignment vertical="center"/>
      <protection locked="0"/>
    </xf>
    <xf numFmtId="0" fontId="14" fillId="0" borderId="0" xfId="3" applyFont="1" applyAlignment="1" applyProtection="1">
      <alignment vertical="center"/>
      <protection locked="0"/>
    </xf>
    <xf numFmtId="0" fontId="14" fillId="0" borderId="10" xfId="3" applyFont="1" applyBorder="1" applyAlignment="1" applyProtection="1">
      <alignment vertical="center"/>
      <protection locked="0"/>
    </xf>
    <xf numFmtId="0" fontId="54" fillId="0" borderId="2" xfId="3" applyFont="1" applyBorder="1" applyAlignment="1" applyProtection="1">
      <alignment vertical="center"/>
      <protection locked="0"/>
    </xf>
    <xf numFmtId="0" fontId="14" fillId="0" borderId="5" xfId="3" applyFont="1" applyBorder="1" applyAlignment="1" applyProtection="1">
      <alignment vertical="center"/>
      <protection locked="0"/>
    </xf>
    <xf numFmtId="0" fontId="14" fillId="0" borderId="3" xfId="3" applyFont="1" applyBorder="1" applyAlignment="1" applyProtection="1">
      <alignment horizontal="right" vertical="center"/>
      <protection locked="0"/>
    </xf>
    <xf numFmtId="0" fontId="14" fillId="0" borderId="3" xfId="3" applyFont="1" applyBorder="1" applyAlignment="1" applyProtection="1">
      <alignment vertical="center"/>
      <protection locked="0"/>
    </xf>
    <xf numFmtId="0" fontId="54" fillId="0" borderId="3" xfId="3" applyFont="1" applyBorder="1" applyAlignment="1" applyProtection="1">
      <alignment horizontal="center" vertical="center"/>
      <protection locked="0"/>
    </xf>
    <xf numFmtId="0" fontId="54" fillId="0" borderId="1" xfId="3" applyFont="1" applyBorder="1" applyAlignment="1" applyProtection="1">
      <alignment horizontal="center" vertical="center"/>
      <protection locked="0"/>
    </xf>
    <xf numFmtId="0" fontId="54" fillId="0" borderId="9" xfId="3" applyFont="1" applyBorder="1" applyAlignment="1" applyProtection="1">
      <alignment vertical="center"/>
      <protection locked="0"/>
    </xf>
    <xf numFmtId="0" fontId="14" fillId="0" borderId="11" xfId="3" applyFont="1" applyBorder="1" applyAlignment="1" applyProtection="1">
      <alignment vertical="center"/>
      <protection locked="0"/>
    </xf>
    <xf numFmtId="0" fontId="56" fillId="0" borderId="0" xfId="0" applyFont="1" applyAlignment="1">
      <alignment horizontal="right"/>
    </xf>
    <xf numFmtId="49" fontId="57" fillId="0" borderId="0" xfId="0" applyNumberFormat="1" applyFont="1" applyAlignment="1">
      <alignment horizontal="right"/>
    </xf>
    <xf numFmtId="0" fontId="58" fillId="0" borderId="0" xfId="0" applyFont="1" applyAlignment="1">
      <alignment horizontal="right"/>
    </xf>
    <xf numFmtId="0" fontId="59" fillId="0" borderId="0" xfId="0" applyFont="1" applyAlignment="1">
      <alignment horizontal="right"/>
    </xf>
    <xf numFmtId="0" fontId="57" fillId="0" borderId="0" xfId="0" applyFont="1" applyAlignment="1">
      <alignment horizontal="right"/>
    </xf>
    <xf numFmtId="0" fontId="60" fillId="0" borderId="0" xfId="0" applyFont="1" applyAlignment="1">
      <alignment horizontal="right"/>
    </xf>
    <xf numFmtId="0" fontId="61" fillId="0" borderId="0" xfId="0" applyFont="1" applyAlignment="1">
      <alignment horizontal="right"/>
    </xf>
    <xf numFmtId="0" fontId="0" fillId="0" borderId="0" xfId="0" applyAlignment="1">
      <alignment horizontal="center"/>
    </xf>
    <xf numFmtId="0" fontId="20" fillId="0" borderId="2" xfId="3" applyFont="1" applyBorder="1" applyAlignment="1">
      <alignment horizontal="center" vertical="center"/>
    </xf>
    <xf numFmtId="0" fontId="34" fillId="0" borderId="16" xfId="3" applyFont="1" applyBorder="1" applyAlignment="1">
      <alignment vertical="center" wrapText="1"/>
    </xf>
    <xf numFmtId="0" fontId="31" fillId="0" borderId="16" xfId="3" applyFont="1" applyBorder="1" applyAlignment="1">
      <alignment horizontal="center" vertical="center" wrapText="1"/>
    </xf>
    <xf numFmtId="0" fontId="31" fillId="0" borderId="1" xfId="3" applyFont="1" applyBorder="1" applyAlignment="1">
      <alignment horizontal="center" vertical="center" wrapText="1"/>
    </xf>
    <xf numFmtId="0" fontId="65" fillId="0" borderId="1" xfId="3" applyFont="1" applyBorder="1" applyAlignment="1">
      <alignment vertical="center" wrapText="1"/>
    </xf>
    <xf numFmtId="0" fontId="0" fillId="6" borderId="5" xfId="0" applyFill="1" applyBorder="1" applyAlignment="1">
      <alignment vertical="center"/>
    </xf>
    <xf numFmtId="0" fontId="14" fillId="0" borderId="0" xfId="3" applyFont="1" applyAlignment="1">
      <alignment horizontal="right" vertical="center"/>
    </xf>
    <xf numFmtId="0" fontId="16" fillId="0" borderId="3" xfId="3" applyFont="1" applyBorder="1" applyAlignment="1">
      <alignment horizontal="center" vertical="center"/>
    </xf>
    <xf numFmtId="0" fontId="3" fillId="0" borderId="2" xfId="3" applyBorder="1" applyAlignment="1">
      <alignment horizontal="center" vertical="center"/>
    </xf>
    <xf numFmtId="0" fontId="34" fillId="0" borderId="1" xfId="3" applyFont="1" applyBorder="1" applyAlignment="1">
      <alignment vertical="center" wrapText="1"/>
    </xf>
    <xf numFmtId="0" fontId="67" fillId="0" borderId="0" xfId="0" applyFont="1"/>
    <xf numFmtId="0" fontId="62" fillId="8" borderId="71" xfId="0" applyFont="1" applyFill="1" applyBorder="1" applyAlignment="1">
      <alignment vertical="center" wrapText="1"/>
    </xf>
    <xf numFmtId="0" fontId="71" fillId="0" borderId="84" xfId="0" applyFont="1" applyBorder="1" applyAlignment="1">
      <alignment vertical="center" wrapText="1"/>
    </xf>
    <xf numFmtId="0" fontId="71" fillId="0" borderId="85" xfId="0" applyFont="1" applyBorder="1" applyAlignment="1">
      <alignment vertical="center" wrapText="1"/>
    </xf>
    <xf numFmtId="0" fontId="62" fillId="0" borderId="30" xfId="0" applyFont="1" applyBorder="1" applyAlignment="1">
      <alignment vertical="center" wrapText="1"/>
    </xf>
    <xf numFmtId="0" fontId="71" fillId="0" borderId="29" xfId="0" applyFont="1" applyBorder="1" applyAlignment="1">
      <alignment vertical="center" wrapText="1"/>
    </xf>
    <xf numFmtId="0" fontId="62" fillId="0" borderId="80" xfId="0" applyFont="1" applyBorder="1" applyAlignment="1">
      <alignment vertical="center" wrapText="1"/>
    </xf>
    <xf numFmtId="0" fontId="71" fillId="0" borderId="30" xfId="0" applyFont="1" applyBorder="1" applyAlignment="1">
      <alignment vertical="center" wrapText="1"/>
    </xf>
    <xf numFmtId="0" fontId="62" fillId="0" borderId="0" xfId="0" applyFont="1" applyAlignment="1">
      <alignment vertical="center"/>
    </xf>
    <xf numFmtId="0" fontId="10" fillId="0" borderId="1" xfId="0" applyFont="1" applyBorder="1" applyAlignment="1">
      <alignment horizontal="center" vertical="center"/>
    </xf>
    <xf numFmtId="0" fontId="10" fillId="0" borderId="1" xfId="0" applyFont="1" applyBorder="1" applyAlignment="1">
      <alignment vertical="center"/>
    </xf>
    <xf numFmtId="0" fontId="10" fillId="0" borderId="1" xfId="0" applyFont="1" applyBorder="1"/>
    <xf numFmtId="177" fontId="10" fillId="0" borderId="1" xfId="0" applyNumberFormat="1" applyFont="1" applyBorder="1" applyAlignment="1">
      <alignment horizontal="right" vertical="center"/>
    </xf>
    <xf numFmtId="49" fontId="10" fillId="0" borderId="1" xfId="0" applyNumberFormat="1" applyFont="1" applyBorder="1" applyAlignment="1">
      <alignment horizontal="right" vertical="center"/>
    </xf>
    <xf numFmtId="0" fontId="10" fillId="0" borderId="2" xfId="0" applyFont="1" applyBorder="1" applyAlignment="1">
      <alignment vertical="center"/>
    </xf>
    <xf numFmtId="0" fontId="72" fillId="0" borderId="2" xfId="0" applyFont="1" applyBorder="1" applyAlignment="1">
      <alignment vertical="center"/>
    </xf>
    <xf numFmtId="49" fontId="63" fillId="4" borderId="1" xfId="0" applyNumberFormat="1" applyFont="1" applyFill="1" applyBorder="1" applyAlignment="1">
      <alignment horizontal="center" vertical="center"/>
    </xf>
    <xf numFmtId="0" fontId="3" fillId="5" borderId="1" xfId="0" applyFont="1" applyFill="1" applyBorder="1" applyAlignment="1">
      <alignment vertical="center"/>
    </xf>
    <xf numFmtId="177" fontId="3" fillId="5" borderId="1" xfId="0" applyNumberFormat="1" applyFont="1" applyFill="1" applyBorder="1" applyAlignment="1">
      <alignment vertical="center"/>
    </xf>
    <xf numFmtId="49" fontId="0" fillId="9" borderId="1" xfId="0" applyNumberFormat="1" applyFill="1" applyBorder="1" applyAlignment="1">
      <alignment horizontal="center" vertical="center"/>
    </xf>
    <xf numFmtId="3" fontId="61" fillId="0" borderId="0" xfId="0" applyNumberFormat="1" applyFont="1" applyAlignment="1">
      <alignment horizontal="right"/>
    </xf>
    <xf numFmtId="49" fontId="10" fillId="0" borderId="1" xfId="0" applyNumberFormat="1" applyFont="1" applyBorder="1" applyAlignment="1">
      <alignment horizontal="left" vertical="center"/>
    </xf>
    <xf numFmtId="20" fontId="0" fillId="0" borderId="0" xfId="0" applyNumberFormat="1"/>
    <xf numFmtId="49" fontId="0" fillId="6" borderId="1" xfId="0" applyNumberFormat="1" applyFill="1" applyBorder="1" applyAlignment="1">
      <alignment horizontal="center" vertical="center"/>
    </xf>
    <xf numFmtId="0" fontId="10" fillId="6" borderId="2" xfId="0" applyFont="1" applyFill="1" applyBorder="1" applyAlignment="1">
      <alignment vertical="center"/>
    </xf>
    <xf numFmtId="0" fontId="75" fillId="0" borderId="1" xfId="0" applyFont="1" applyBorder="1" applyAlignment="1">
      <alignment vertical="center"/>
    </xf>
    <xf numFmtId="49" fontId="0" fillId="0" borderId="1" xfId="0" applyNumberFormat="1" applyBorder="1" applyAlignment="1">
      <alignment horizontal="center" vertical="center"/>
    </xf>
    <xf numFmtId="0" fontId="10" fillId="6" borderId="1" xfId="0" applyFont="1" applyFill="1" applyBorder="1"/>
    <xf numFmtId="0" fontId="62" fillId="6" borderId="88" xfId="0" applyFont="1" applyFill="1" applyBorder="1" applyAlignment="1">
      <alignment vertical="center" wrapText="1"/>
    </xf>
    <xf numFmtId="20" fontId="3" fillId="6" borderId="0" xfId="3" applyNumberFormat="1" applyFill="1" applyAlignment="1">
      <alignment vertical="center"/>
    </xf>
    <xf numFmtId="180" fontId="3" fillId="6" borderId="0" xfId="3" applyNumberFormat="1" applyFill="1" applyAlignment="1">
      <alignment vertical="center"/>
    </xf>
    <xf numFmtId="0" fontId="10" fillId="6" borderId="1" xfId="0" applyFont="1" applyFill="1" applyBorder="1" applyAlignment="1">
      <alignment vertical="center"/>
    </xf>
    <xf numFmtId="177" fontId="10" fillId="6" borderId="1" xfId="0" applyNumberFormat="1" applyFont="1" applyFill="1" applyBorder="1" applyAlignment="1">
      <alignment horizontal="right" vertical="center"/>
    </xf>
    <xf numFmtId="49" fontId="10" fillId="6" borderId="1" xfId="0" applyNumberFormat="1" applyFont="1" applyFill="1" applyBorder="1" applyAlignment="1">
      <alignment horizontal="right" vertical="center"/>
    </xf>
    <xf numFmtId="176" fontId="0" fillId="6" borderId="1" xfId="7" applyFont="1" applyFill="1" applyBorder="1" applyAlignment="1">
      <alignment horizontal="center" vertical="center"/>
    </xf>
    <xf numFmtId="0" fontId="76" fillId="0" borderId="0" xfId="0" applyFont="1" applyAlignment="1">
      <alignment vertical="center"/>
    </xf>
    <xf numFmtId="0" fontId="77" fillId="0" borderId="0" xfId="3" applyFont="1" applyAlignment="1">
      <alignment vertical="center"/>
    </xf>
    <xf numFmtId="0" fontId="78" fillId="0" borderId="0" xfId="0" applyFont="1" applyAlignment="1">
      <alignment vertical="center"/>
    </xf>
    <xf numFmtId="0" fontId="3" fillId="2" borderId="1" xfId="0" applyFont="1" applyFill="1" applyBorder="1" applyAlignment="1">
      <alignment horizontal="center" vertical="center"/>
    </xf>
    <xf numFmtId="0" fontId="17" fillId="0" borderId="0" xfId="8" applyFont="1">
      <alignment vertical="center"/>
    </xf>
    <xf numFmtId="0" fontId="80" fillId="0" borderId="0" xfId="8" applyFont="1">
      <alignment vertical="center"/>
    </xf>
    <xf numFmtId="0" fontId="17" fillId="0" borderId="1" xfId="8" applyFont="1" applyBorder="1">
      <alignment vertical="center"/>
    </xf>
    <xf numFmtId="0" fontId="17" fillId="11" borderId="1" xfId="8" applyFont="1" applyFill="1" applyBorder="1" applyAlignment="1">
      <alignment horizontal="center" vertical="center" wrapText="1"/>
    </xf>
    <xf numFmtId="0" fontId="0" fillId="11" borderId="1" xfId="0" applyFill="1" applyBorder="1" applyAlignment="1">
      <alignment horizontal="center"/>
    </xf>
    <xf numFmtId="0" fontId="3" fillId="0" borderId="0" xfId="3" applyAlignment="1">
      <alignment horizontal="center" vertical="top"/>
    </xf>
    <xf numFmtId="0" fontId="3" fillId="0" borderId="0" xfId="3" applyAlignment="1">
      <alignment horizontal="left" vertical="top"/>
    </xf>
    <xf numFmtId="0" fontId="3" fillId="5" borderId="35" xfId="3" applyFill="1" applyBorder="1" applyAlignment="1">
      <alignment vertical="center"/>
    </xf>
    <xf numFmtId="0" fontId="3" fillId="0" borderId="13" xfId="3" applyBorder="1" applyAlignment="1">
      <alignment vertical="center"/>
    </xf>
    <xf numFmtId="0" fontId="3" fillId="0" borderId="44" xfId="3" applyBorder="1" applyAlignment="1">
      <alignment horizontal="center" vertical="center"/>
    </xf>
    <xf numFmtId="0" fontId="3" fillId="0" borderId="1" xfId="3" applyBorder="1" applyAlignment="1">
      <alignment horizontal="center"/>
    </xf>
    <xf numFmtId="0" fontId="3" fillId="0" borderId="4" xfId="3" applyBorder="1" applyAlignment="1">
      <alignment vertical="center"/>
    </xf>
    <xf numFmtId="0" fontId="3" fillId="0" borderId="74" xfId="3" applyBorder="1" applyAlignment="1">
      <alignment horizontal="center" vertical="center"/>
    </xf>
    <xf numFmtId="0" fontId="3" fillId="0" borderId="12" xfId="3" applyBorder="1" applyAlignment="1">
      <alignment vertical="center"/>
    </xf>
    <xf numFmtId="0" fontId="3" fillId="0" borderId="75" xfId="3" applyBorder="1" applyAlignment="1">
      <alignment horizontal="center" vertical="center"/>
    </xf>
    <xf numFmtId="0" fontId="3" fillId="0" borderId="48" xfId="3" applyBorder="1" applyAlignment="1">
      <alignment horizontal="center" vertical="center"/>
    </xf>
    <xf numFmtId="0" fontId="3" fillId="0" borderId="48" xfId="3" applyBorder="1" applyAlignment="1">
      <alignment vertical="center"/>
    </xf>
    <xf numFmtId="0" fontId="3" fillId="0" borderId="49" xfId="3" applyBorder="1" applyAlignment="1">
      <alignment horizontal="center" vertical="center"/>
    </xf>
    <xf numFmtId="0" fontId="13" fillId="0" borderId="0" xfId="3" applyFont="1" applyAlignment="1">
      <alignment horizontal="center" vertical="center"/>
    </xf>
    <xf numFmtId="0" fontId="3" fillId="0" borderId="1" xfId="3" applyBorder="1" applyAlignment="1">
      <alignment vertical="center" wrapText="1"/>
    </xf>
    <xf numFmtId="0" fontId="10" fillId="6" borderId="1" xfId="0" applyFont="1" applyFill="1" applyBorder="1" applyAlignment="1">
      <alignment horizontal="center" vertical="center"/>
    </xf>
    <xf numFmtId="0" fontId="81" fillId="0" borderId="0" xfId="0" applyFont="1" applyAlignment="1">
      <alignment vertical="center"/>
    </xf>
    <xf numFmtId="0" fontId="74" fillId="0" borderId="0" xfId="0" applyFont="1"/>
    <xf numFmtId="0" fontId="19" fillId="5" borderId="36" xfId="3" applyFont="1" applyFill="1" applyBorder="1" applyAlignment="1">
      <alignment vertical="center"/>
    </xf>
    <xf numFmtId="0" fontId="19" fillId="0" borderId="2" xfId="3" applyFont="1" applyBorder="1" applyAlignment="1">
      <alignment vertical="center"/>
    </xf>
    <xf numFmtId="0" fontId="19" fillId="0" borderId="5" xfId="3" applyFont="1" applyBorder="1" applyAlignment="1">
      <alignment vertical="center"/>
    </xf>
    <xf numFmtId="0" fontId="19" fillId="0" borderId="3" xfId="3" applyFont="1" applyBorder="1" applyAlignment="1">
      <alignment vertical="center"/>
    </xf>
    <xf numFmtId="0" fontId="19" fillId="0" borderId="92" xfId="3" applyFont="1" applyBorder="1" applyAlignment="1">
      <alignment horizontal="center" vertical="center"/>
    </xf>
    <xf numFmtId="0" fontId="19" fillId="0" borderId="15" xfId="3" applyFont="1" applyBorder="1" applyAlignment="1">
      <alignment horizontal="center" vertical="center"/>
    </xf>
    <xf numFmtId="0" fontId="0" fillId="11" borderId="1" xfId="0" applyFill="1" applyBorder="1"/>
    <xf numFmtId="0" fontId="18" fillId="11" borderId="1" xfId="0" applyFont="1" applyFill="1" applyBorder="1"/>
    <xf numFmtId="0" fontId="0" fillId="11" borderId="3" xfId="0" applyFill="1" applyBorder="1"/>
    <xf numFmtId="0" fontId="18" fillId="0" borderId="1" xfId="0" applyFont="1" applyBorder="1"/>
    <xf numFmtId="0" fontId="54" fillId="0" borderId="1" xfId="0" applyFont="1" applyBorder="1" applyAlignment="1">
      <alignment horizontal="center" vertical="center"/>
    </xf>
    <xf numFmtId="49" fontId="63" fillId="0" borderId="3" xfId="0" applyNumberFormat="1" applyFont="1" applyBorder="1"/>
    <xf numFmtId="0" fontId="74" fillId="0" borderId="1" xfId="0" applyFont="1" applyBorder="1"/>
    <xf numFmtId="0" fontId="63" fillId="0" borderId="3" xfId="0" applyFont="1" applyBorder="1" applyAlignment="1">
      <alignment vertical="center"/>
    </xf>
    <xf numFmtId="0" fontId="3" fillId="0" borderId="3" xfId="0" applyFont="1" applyBorder="1" applyAlignment="1">
      <alignment vertical="center"/>
    </xf>
    <xf numFmtId="0" fontId="63" fillId="0" borderId="3" xfId="0" applyFont="1" applyBorder="1"/>
    <xf numFmtId="0" fontId="0" fillId="0" borderId="0" xfId="0" applyAlignment="1">
      <alignment horizontal="right"/>
    </xf>
    <xf numFmtId="0" fontId="75" fillId="0" borderId="1" xfId="0" applyFont="1" applyBorder="1" applyAlignment="1">
      <alignment horizontal="center"/>
    </xf>
    <xf numFmtId="49" fontId="63" fillId="0" borderId="1" xfId="0" applyNumberFormat="1" applyFont="1" applyBorder="1"/>
    <xf numFmtId="0" fontId="63" fillId="0" borderId="1" xfId="0" applyFont="1" applyBorder="1"/>
    <xf numFmtId="0" fontId="82" fillId="0" borderId="0" xfId="0" applyFont="1" applyAlignment="1">
      <alignment horizontal="right"/>
    </xf>
    <xf numFmtId="0" fontId="63" fillId="0" borderId="1" xfId="0" applyFont="1" applyBorder="1" applyAlignment="1">
      <alignment vertical="center"/>
    </xf>
    <xf numFmtId="0" fontId="83" fillId="0" borderId="0" xfId="0" applyFont="1" applyAlignment="1">
      <alignment vertical="center"/>
    </xf>
    <xf numFmtId="0" fontId="84" fillId="0" borderId="0" xfId="0" applyFont="1" applyAlignment="1">
      <alignment vertical="center"/>
    </xf>
    <xf numFmtId="0" fontId="0" fillId="0" borderId="0" xfId="0" applyAlignment="1">
      <alignment vertical="center"/>
    </xf>
    <xf numFmtId="0" fontId="10" fillId="0" borderId="0" xfId="0" applyFont="1"/>
    <xf numFmtId="0" fontId="85" fillId="0" borderId="1" xfId="0" applyFont="1" applyBorder="1" applyAlignment="1">
      <alignment vertical="center" shrinkToFit="1"/>
    </xf>
    <xf numFmtId="0" fontId="74" fillId="0" borderId="1" xfId="0" applyFont="1" applyBorder="1" applyAlignment="1">
      <alignment vertical="center"/>
    </xf>
    <xf numFmtId="0" fontId="3" fillId="0" borderId="93" xfId="3" applyBorder="1" applyAlignment="1">
      <alignment horizontal="center" vertical="center"/>
    </xf>
    <xf numFmtId="0" fontId="13" fillId="0" borderId="93" xfId="3" applyFont="1" applyBorder="1" applyAlignment="1">
      <alignment horizontal="center" vertical="center"/>
    </xf>
    <xf numFmtId="20" fontId="0" fillId="0" borderId="1" xfId="0" applyNumberFormat="1" applyBorder="1"/>
    <xf numFmtId="1" fontId="0" fillId="0" borderId="1" xfId="0" applyNumberFormat="1" applyBorder="1"/>
    <xf numFmtId="0" fontId="3" fillId="0" borderId="1" xfId="0" applyFont="1" applyBorder="1" applyAlignment="1">
      <alignment horizontal="left" vertical="center" shrinkToFit="1"/>
    </xf>
    <xf numFmtId="0" fontId="0" fillId="0" borderId="1" xfId="0" applyBorder="1" applyAlignment="1">
      <alignment vertical="center" shrinkToFit="1"/>
    </xf>
    <xf numFmtId="20" fontId="54" fillId="12" borderId="1" xfId="0" applyNumberFormat="1" applyFont="1" applyFill="1" applyBorder="1" applyAlignment="1">
      <alignment vertical="center"/>
    </xf>
    <xf numFmtId="0" fontId="0" fillId="6" borderId="1" xfId="0" applyFill="1" applyBorder="1" applyAlignment="1">
      <alignment vertical="center" shrinkToFit="1"/>
    </xf>
    <xf numFmtId="0" fontId="3" fillId="6" borderId="1" xfId="0" applyFont="1" applyFill="1" applyBorder="1" applyAlignment="1">
      <alignment horizontal="left" vertical="center" shrinkToFit="1"/>
    </xf>
    <xf numFmtId="0" fontId="10" fillId="0" borderId="1" xfId="0" applyFont="1" applyBorder="1" applyAlignment="1">
      <alignment vertical="center" shrinkToFit="1"/>
    </xf>
    <xf numFmtId="0" fontId="10" fillId="2" borderId="1" xfId="0" applyFont="1" applyFill="1" applyBorder="1" applyAlignment="1">
      <alignment horizontal="center" vertical="center"/>
    </xf>
    <xf numFmtId="49" fontId="10" fillId="4" borderId="1" xfId="0" applyNumberFormat="1" applyFont="1" applyFill="1" applyBorder="1" applyAlignment="1">
      <alignment horizontal="center" vertical="center"/>
    </xf>
    <xf numFmtId="49" fontId="63" fillId="0" borderId="1" xfId="0" applyNumberFormat="1" applyFont="1" applyBorder="1" applyAlignment="1">
      <alignment horizontal="center" vertical="center"/>
    </xf>
    <xf numFmtId="0" fontId="56" fillId="0" borderId="0" xfId="0" applyFont="1"/>
    <xf numFmtId="0" fontId="68" fillId="0" borderId="0" xfId="0" applyFont="1" applyAlignment="1">
      <alignment vertical="center"/>
    </xf>
    <xf numFmtId="0" fontId="68" fillId="0" borderId="0" xfId="0" applyFont="1" applyAlignment="1">
      <alignment horizontal="center" vertical="center"/>
    </xf>
    <xf numFmtId="0" fontId="66" fillId="0" borderId="0" xfId="0" applyFont="1" applyAlignment="1">
      <alignment vertical="center"/>
    </xf>
    <xf numFmtId="0" fontId="0" fillId="0" borderId="5" xfId="0" applyBorder="1" applyAlignment="1">
      <alignment vertical="center"/>
    </xf>
    <xf numFmtId="0" fontId="0" fillId="0" borderId="13" xfId="0" applyBorder="1" applyAlignment="1">
      <alignment vertical="center"/>
    </xf>
    <xf numFmtId="0" fontId="3" fillId="0" borderId="4" xfId="3" applyBorder="1" applyAlignment="1">
      <alignment horizontal="center" vertical="center"/>
    </xf>
    <xf numFmtId="0" fontId="3" fillId="0" borderId="12" xfId="3" applyBorder="1" applyAlignment="1">
      <alignment horizontal="center" vertical="center"/>
    </xf>
    <xf numFmtId="0" fontId="3" fillId="0" borderId="13" xfId="3" applyBorder="1" applyAlignment="1">
      <alignment horizontal="center" vertical="center"/>
    </xf>
    <xf numFmtId="0" fontId="3" fillId="0" borderId="9" xfId="3" applyBorder="1" applyAlignment="1">
      <alignment horizontal="center" vertical="center"/>
    </xf>
    <xf numFmtId="0" fontId="19" fillId="0" borderId="2" xfId="3" applyFont="1" applyBorder="1" applyAlignment="1">
      <alignment horizontal="center" vertical="center"/>
    </xf>
    <xf numFmtId="0" fontId="19" fillId="5" borderId="37" xfId="3" applyFont="1" applyFill="1" applyBorder="1" applyAlignment="1">
      <alignment horizontal="center" vertical="center"/>
    </xf>
    <xf numFmtId="0" fontId="19" fillId="5" borderId="38" xfId="3" applyFont="1" applyFill="1" applyBorder="1" applyAlignment="1">
      <alignment horizontal="center" vertical="top"/>
    </xf>
    <xf numFmtId="0" fontId="19" fillId="5" borderId="39" xfId="3" applyFont="1" applyFill="1" applyBorder="1" applyAlignment="1">
      <alignment horizontal="center" vertical="top"/>
    </xf>
    <xf numFmtId="0" fontId="19" fillId="5" borderId="40" xfId="3" applyFont="1" applyFill="1" applyBorder="1" applyAlignment="1">
      <alignment horizontal="center" vertical="top"/>
    </xf>
    <xf numFmtId="0" fontId="3" fillId="0" borderId="1" xfId="3" applyBorder="1" applyAlignment="1">
      <alignment horizontal="left" vertical="center"/>
    </xf>
    <xf numFmtId="0" fontId="3" fillId="0" borderId="13" xfId="3" applyBorder="1" applyAlignment="1">
      <alignment horizontal="left" vertical="center"/>
    </xf>
    <xf numFmtId="0" fontId="13" fillId="0" borderId="45" xfId="3" applyFont="1" applyBorder="1" applyAlignment="1">
      <alignment horizontal="center" vertical="center"/>
    </xf>
    <xf numFmtId="0" fontId="13" fillId="0" borderId="34" xfId="3" applyFont="1" applyBorder="1" applyAlignment="1">
      <alignment horizontal="center" vertical="center"/>
    </xf>
    <xf numFmtId="0" fontId="3" fillId="0" borderId="46" xfId="3" applyBorder="1" applyAlignment="1">
      <alignment horizontal="center" vertical="center"/>
    </xf>
    <xf numFmtId="0" fontId="3" fillId="0" borderId="43" xfId="3" applyBorder="1" applyAlignment="1">
      <alignment horizontal="center" vertical="center"/>
    </xf>
    <xf numFmtId="0" fontId="3" fillId="0" borderId="45" xfId="3" applyBorder="1" applyAlignment="1">
      <alignment horizontal="center" vertical="center"/>
    </xf>
    <xf numFmtId="0" fontId="3" fillId="0" borderId="34" xfId="3" applyBorder="1" applyAlignment="1">
      <alignment horizontal="center" vertical="center"/>
    </xf>
    <xf numFmtId="0" fontId="19" fillId="5" borderId="35" xfId="3" applyFont="1" applyFill="1" applyBorder="1" applyAlignment="1">
      <alignment horizontal="center" vertical="center"/>
    </xf>
    <xf numFmtId="0" fontId="19" fillId="5" borderId="36" xfId="3" applyFont="1" applyFill="1" applyBorder="1" applyAlignment="1">
      <alignment horizontal="center" vertical="center"/>
    </xf>
    <xf numFmtId="0" fontId="19" fillId="5" borderId="42" xfId="3" applyFont="1" applyFill="1" applyBorder="1" applyAlignment="1">
      <alignment horizontal="center" vertical="center"/>
    </xf>
    <xf numFmtId="0" fontId="13" fillId="0" borderId="4" xfId="3" applyFont="1" applyBorder="1" applyAlignment="1">
      <alignment horizontal="center" vertical="center"/>
    </xf>
    <xf numFmtId="0" fontId="87" fillId="0" borderId="0" xfId="3" applyFont="1" applyAlignment="1">
      <alignment vertical="center"/>
    </xf>
    <xf numFmtId="49" fontId="3" fillId="0" borderId="0" xfId="0" applyNumberFormat="1" applyFont="1" applyAlignment="1">
      <alignment vertical="center" shrinkToFit="1"/>
    </xf>
    <xf numFmtId="0" fontId="3" fillId="0" borderId="0" xfId="0" applyFont="1" applyAlignment="1">
      <alignment vertical="center" shrinkToFit="1"/>
    </xf>
    <xf numFmtId="0" fontId="3" fillId="3" borderId="1" xfId="2" applyFill="1" applyBorder="1" applyAlignment="1">
      <alignment horizontal="center" vertical="center" shrinkToFit="1"/>
    </xf>
    <xf numFmtId="56" fontId="0" fillId="6" borderId="1" xfId="0" applyNumberFormat="1" applyFill="1" applyBorder="1" applyAlignment="1">
      <alignment vertical="center" shrinkToFit="1"/>
    </xf>
    <xf numFmtId="0" fontId="0" fillId="0" borderId="0" xfId="0" applyAlignment="1">
      <alignment shrinkToFit="1"/>
    </xf>
    <xf numFmtId="195" fontId="68" fillId="0" borderId="0" xfId="0" applyNumberFormat="1" applyFont="1" applyAlignment="1">
      <alignment vertical="center"/>
    </xf>
    <xf numFmtId="196" fontId="68" fillId="0" borderId="0" xfId="0" applyNumberFormat="1" applyFont="1" applyAlignment="1">
      <alignment vertical="center"/>
    </xf>
    <xf numFmtId="0" fontId="55" fillId="0" borderId="0" xfId="0" applyFont="1" applyAlignment="1">
      <alignment vertical="center"/>
    </xf>
    <xf numFmtId="195" fontId="71" fillId="0" borderId="86" xfId="0" applyNumberFormat="1" applyFont="1" applyBorder="1" applyAlignment="1">
      <alignment vertical="center" wrapText="1"/>
    </xf>
    <xf numFmtId="195" fontId="71" fillId="0" borderId="89" xfId="0" applyNumberFormat="1" applyFont="1" applyBorder="1" applyAlignment="1">
      <alignment vertical="center" wrapText="1"/>
    </xf>
    <xf numFmtId="195" fontId="71" fillId="0" borderId="97" xfId="0" applyNumberFormat="1" applyFont="1" applyBorder="1" applyAlignment="1">
      <alignment vertical="center" wrapText="1"/>
    </xf>
    <xf numFmtId="197" fontId="71" fillId="0" borderId="87" xfId="0" applyNumberFormat="1" applyFont="1" applyBorder="1" applyAlignment="1">
      <alignment vertical="center" wrapText="1"/>
    </xf>
    <xf numFmtId="197" fontId="71" fillId="0" borderId="90" xfId="0" applyNumberFormat="1" applyFont="1" applyBorder="1" applyAlignment="1">
      <alignment vertical="center" wrapText="1"/>
    </xf>
    <xf numFmtId="197" fontId="71" fillId="0" borderId="98" xfId="0" applyNumberFormat="1" applyFont="1" applyBorder="1" applyAlignment="1">
      <alignment vertical="center" wrapText="1"/>
    </xf>
    <xf numFmtId="195" fontId="71" fillId="0" borderId="91" xfId="0" applyNumberFormat="1" applyFont="1" applyBorder="1" applyAlignment="1">
      <alignment vertical="center" wrapText="1"/>
    </xf>
    <xf numFmtId="195" fontId="71" fillId="0" borderId="5" xfId="0" applyNumberFormat="1" applyFont="1" applyBorder="1" applyAlignment="1">
      <alignment vertical="center" wrapText="1"/>
    </xf>
    <xf numFmtId="195" fontId="71" fillId="0" borderId="82" xfId="0" applyNumberFormat="1" applyFont="1" applyBorder="1" applyAlignment="1">
      <alignment vertical="center" wrapText="1"/>
    </xf>
    <xf numFmtId="196" fontId="71" fillId="0" borderId="91" xfId="0" applyNumberFormat="1" applyFont="1" applyBorder="1" applyAlignment="1">
      <alignment vertical="center" wrapText="1"/>
    </xf>
    <xf numFmtId="196" fontId="71" fillId="0" borderId="5" xfId="0" applyNumberFormat="1" applyFont="1" applyBorder="1" applyAlignment="1">
      <alignment vertical="center" wrapText="1"/>
    </xf>
    <xf numFmtId="196" fontId="71" fillId="0" borderId="82" xfId="0" applyNumberFormat="1" applyFont="1" applyBorder="1" applyAlignment="1">
      <alignment vertical="center" wrapText="1"/>
    </xf>
    <xf numFmtId="196" fontId="62" fillId="0" borderId="16" xfId="1" applyNumberFormat="1" applyFont="1" applyBorder="1" applyAlignment="1">
      <alignment vertical="center" wrapText="1"/>
    </xf>
    <xf numFmtId="196" fontId="71" fillId="0" borderId="92" xfId="0" applyNumberFormat="1" applyFont="1" applyBorder="1" applyAlignment="1">
      <alignment vertical="center" wrapText="1"/>
    </xf>
    <xf numFmtId="196" fontId="71" fillId="0" borderId="94" xfId="0" applyNumberFormat="1" applyFont="1" applyBorder="1" applyAlignment="1">
      <alignment horizontal="right" vertical="center" wrapText="1"/>
    </xf>
    <xf numFmtId="196" fontId="62" fillId="0" borderId="1" xfId="1" applyNumberFormat="1" applyFont="1" applyBorder="1" applyAlignment="1">
      <alignment vertical="center" wrapText="1"/>
    </xf>
    <xf numFmtId="196" fontId="71" fillId="0" borderId="2" xfId="0" applyNumberFormat="1" applyFont="1" applyBorder="1" applyAlignment="1">
      <alignment vertical="center" wrapText="1"/>
    </xf>
    <xf numFmtId="196" fontId="71" fillId="0" borderId="95" xfId="0" applyNumberFormat="1" applyFont="1" applyBorder="1" applyAlignment="1">
      <alignment horizontal="right" vertical="center" wrapText="1"/>
    </xf>
    <xf numFmtId="196" fontId="62" fillId="0" borderId="1" xfId="1" applyNumberFormat="1" applyFont="1" applyFill="1" applyBorder="1" applyAlignment="1">
      <alignment vertical="center" wrapText="1"/>
    </xf>
    <xf numFmtId="196" fontId="71" fillId="0" borderId="2" xfId="0" applyNumberFormat="1" applyFont="1" applyBorder="1" applyAlignment="1">
      <alignment horizontal="left" vertical="center" wrapText="1"/>
    </xf>
    <xf numFmtId="196" fontId="62" fillId="0" borderId="48" xfId="1" applyNumberFormat="1" applyFont="1" applyFill="1" applyBorder="1" applyAlignment="1">
      <alignment vertical="center" wrapText="1"/>
    </xf>
    <xf numFmtId="196" fontId="71" fillId="0" borderId="73" xfId="0" applyNumberFormat="1" applyFont="1" applyBorder="1" applyAlignment="1">
      <alignment horizontal="right" vertical="center" wrapText="1"/>
    </xf>
    <xf numFmtId="198" fontId="62" fillId="0" borderId="16" xfId="1" applyNumberFormat="1" applyFont="1" applyBorder="1" applyAlignment="1">
      <alignment vertical="center" wrapText="1"/>
    </xf>
    <xf numFmtId="198" fontId="62" fillId="0" borderId="1" xfId="1" applyNumberFormat="1" applyFont="1" applyBorder="1" applyAlignment="1">
      <alignment vertical="center" wrapText="1"/>
    </xf>
    <xf numFmtId="198" fontId="62" fillId="0" borderId="48" xfId="1" applyNumberFormat="1" applyFont="1" applyBorder="1" applyAlignment="1">
      <alignment vertical="center" wrapText="1"/>
    </xf>
    <xf numFmtId="199" fontId="62" fillId="0" borderId="14" xfId="1" applyNumberFormat="1" applyFont="1" applyBorder="1" applyAlignment="1">
      <alignment vertical="center" wrapText="1"/>
    </xf>
    <xf numFmtId="199" fontId="62" fillId="0" borderId="88" xfId="1" applyNumberFormat="1" applyFont="1" applyBorder="1" applyAlignment="1">
      <alignment vertical="center" wrapText="1"/>
    </xf>
    <xf numFmtId="199" fontId="62" fillId="6" borderId="88" xfId="1" applyNumberFormat="1" applyFont="1" applyFill="1" applyBorder="1" applyAlignment="1">
      <alignment vertical="center" wrapText="1"/>
    </xf>
    <xf numFmtId="199" fontId="62" fillId="6" borderId="96" xfId="1" applyNumberFormat="1" applyFont="1" applyFill="1" applyBorder="1" applyAlignment="1">
      <alignment vertical="center" wrapText="1"/>
    </xf>
    <xf numFmtId="199" fontId="62" fillId="0" borderId="88" xfId="1" applyNumberFormat="1" applyFont="1" applyFill="1" applyBorder="1" applyAlignment="1">
      <alignment vertical="center" wrapText="1"/>
    </xf>
    <xf numFmtId="199" fontId="62" fillId="0" borderId="96" xfId="1" applyNumberFormat="1" applyFont="1" applyFill="1" applyBorder="1" applyAlignment="1">
      <alignment vertical="center" wrapText="1"/>
    </xf>
    <xf numFmtId="0" fontId="71" fillId="0" borderId="40" xfId="0" applyFont="1" applyBorder="1" applyAlignment="1">
      <alignment vertical="center" wrapText="1"/>
    </xf>
    <xf numFmtId="0" fontId="10" fillId="0" borderId="1" xfId="0" applyFont="1" applyBorder="1" applyAlignment="1">
      <alignment shrinkToFit="1"/>
    </xf>
    <xf numFmtId="0" fontId="0" fillId="0" borderId="1" xfId="0" applyBorder="1" applyAlignment="1">
      <alignment shrinkToFit="1"/>
    </xf>
    <xf numFmtId="0" fontId="0" fillId="0" borderId="12" xfId="0" applyBorder="1"/>
    <xf numFmtId="0" fontId="0" fillId="0" borderId="4" xfId="0" applyBorder="1" applyAlignment="1">
      <alignment vertical="center" shrinkToFit="1"/>
    </xf>
    <xf numFmtId="0" fontId="0" fillId="0" borderId="13" xfId="0" applyBorder="1" applyAlignment="1">
      <alignment vertical="center" shrinkToFit="1"/>
    </xf>
    <xf numFmtId="0" fontId="62" fillId="0" borderId="0" xfId="3" applyFont="1" applyAlignment="1">
      <alignment vertical="center"/>
    </xf>
    <xf numFmtId="0" fontId="0" fillId="0" borderId="1" xfId="0" applyBorder="1" applyAlignment="1">
      <alignment horizontal="center" vertical="center"/>
    </xf>
    <xf numFmtId="20" fontId="3" fillId="0" borderId="0" xfId="0" applyNumberFormat="1" applyFont="1" applyAlignment="1">
      <alignment vertical="center"/>
    </xf>
    <xf numFmtId="20" fontId="3" fillId="0" borderId="0" xfId="0" applyNumberFormat="1" applyFont="1" applyAlignment="1">
      <alignment horizontal="left" vertical="center"/>
    </xf>
    <xf numFmtId="20" fontId="3" fillId="2" borderId="1" xfId="2" applyNumberFormat="1" applyFill="1" applyBorder="1" applyAlignment="1">
      <alignment horizontal="center" vertical="center" wrapText="1"/>
    </xf>
    <xf numFmtId="0" fontId="3" fillId="0" borderId="0" xfId="0" applyFont="1" applyAlignment="1">
      <alignment horizontal="left" vertical="center" shrinkToFit="1"/>
    </xf>
    <xf numFmtId="0" fontId="0" fillId="0" borderId="0" xfId="0" applyAlignment="1">
      <alignment horizontal="left" vertical="center" shrinkToFit="1"/>
    </xf>
    <xf numFmtId="179" fontId="3" fillId="2" borderId="1" xfId="2" applyNumberFormat="1" applyFill="1" applyBorder="1" applyAlignment="1">
      <alignment horizontal="center" vertical="center" shrinkToFit="1"/>
    </xf>
    <xf numFmtId="199" fontId="0" fillId="0" borderId="0" xfId="0" applyNumberFormat="1"/>
    <xf numFmtId="0" fontId="14" fillId="0" borderId="2" xfId="0" applyFont="1" applyBorder="1"/>
    <xf numFmtId="0" fontId="14" fillId="0" borderId="51" xfId="0" applyFont="1" applyBorder="1" applyAlignment="1">
      <alignment horizontal="center"/>
    </xf>
    <xf numFmtId="0" fontId="14" fillId="0" borderId="2" xfId="0" applyFont="1" applyBorder="1" applyAlignment="1">
      <alignment horizontal="center"/>
    </xf>
    <xf numFmtId="0" fontId="40" fillId="0" borderId="3" xfId="0" applyFont="1" applyBorder="1" applyAlignment="1">
      <alignment horizontal="left"/>
    </xf>
    <xf numFmtId="56" fontId="44" fillId="0" borderId="1" xfId="0" applyNumberFormat="1" applyFont="1" applyBorder="1" applyAlignment="1">
      <alignment horizontal="center"/>
    </xf>
    <xf numFmtId="0" fontId="18" fillId="10" borderId="1" xfId="0" applyFont="1" applyFill="1" applyBorder="1" applyAlignment="1">
      <alignment horizontal="center" vertical="center" wrapText="1"/>
    </xf>
    <xf numFmtId="0" fontId="88" fillId="0" borderId="0" xfId="0" applyFont="1" applyAlignment="1">
      <alignment vertical="center"/>
    </xf>
    <xf numFmtId="0" fontId="0" fillId="0" borderId="93" xfId="0" applyBorder="1" applyAlignment="1">
      <alignment vertical="center"/>
    </xf>
    <xf numFmtId="0" fontId="0" fillId="0" borderId="44" xfId="0" applyBorder="1" applyAlignment="1">
      <alignment vertical="center"/>
    </xf>
    <xf numFmtId="0" fontId="0" fillId="0" borderId="4" xfId="0" applyBorder="1" applyAlignment="1">
      <alignment vertical="center"/>
    </xf>
    <xf numFmtId="0" fontId="0" fillId="0" borderId="46" xfId="0" applyBorder="1" applyAlignment="1">
      <alignment vertical="center"/>
    </xf>
    <xf numFmtId="56" fontId="0" fillId="0" borderId="93" xfId="0" applyNumberFormat="1" applyBorder="1" applyAlignment="1">
      <alignment vertical="center"/>
    </xf>
    <xf numFmtId="200" fontId="0" fillId="0" borderId="1" xfId="0" applyNumberFormat="1" applyBorder="1" applyAlignment="1">
      <alignment vertical="center"/>
    </xf>
    <xf numFmtId="0" fontId="0" fillId="0" borderId="1" xfId="0" applyBorder="1" applyAlignment="1">
      <alignment horizontal="right"/>
    </xf>
    <xf numFmtId="0" fontId="0" fillId="5" borderId="1" xfId="0" applyFill="1" applyBorder="1"/>
    <xf numFmtId="0" fontId="25" fillId="0" borderId="16" xfId="3" applyFont="1" applyBorder="1" applyAlignment="1">
      <alignment vertical="center" wrapText="1"/>
    </xf>
    <xf numFmtId="0" fontId="25" fillId="0" borderId="13" xfId="3" applyFont="1" applyBorder="1" applyAlignment="1">
      <alignment vertical="center" wrapText="1"/>
    </xf>
    <xf numFmtId="0" fontId="74" fillId="0" borderId="1" xfId="0" applyFont="1" applyBorder="1" applyAlignment="1">
      <alignment vertical="center" shrinkToFit="1"/>
    </xf>
    <xf numFmtId="178" fontId="10" fillId="0" borderId="1" xfId="0" applyNumberFormat="1" applyFont="1" applyBorder="1" applyAlignment="1">
      <alignment horizontal="right" vertical="center"/>
    </xf>
    <xf numFmtId="178" fontId="0" fillId="0" borderId="1" xfId="0" applyNumberFormat="1" applyBorder="1" applyAlignment="1">
      <alignment vertical="center"/>
    </xf>
    <xf numFmtId="0" fontId="9" fillId="0" borderId="1" xfId="3" applyFont="1" applyBorder="1" applyAlignment="1">
      <alignment vertical="center"/>
    </xf>
    <xf numFmtId="0" fontId="62" fillId="6" borderId="14" xfId="0" applyFont="1" applyFill="1" applyBorder="1" applyAlignment="1">
      <alignment vertical="center" wrapText="1"/>
    </xf>
    <xf numFmtId="0" fontId="71" fillId="6" borderId="86" xfId="0" applyFont="1" applyFill="1" applyBorder="1" applyAlignment="1">
      <alignment vertical="center" wrapText="1"/>
    </xf>
    <xf numFmtId="0" fontId="71" fillId="6" borderId="87" xfId="0" applyFont="1" applyFill="1" applyBorder="1" applyAlignment="1">
      <alignment vertical="center" wrapText="1"/>
    </xf>
    <xf numFmtId="0" fontId="71" fillId="6" borderId="91" xfId="0" applyFont="1" applyFill="1" applyBorder="1" applyAlignment="1">
      <alignment vertical="center" wrapText="1"/>
    </xf>
    <xf numFmtId="0" fontId="62" fillId="6" borderId="15" xfId="0" applyFont="1" applyFill="1" applyBorder="1" applyAlignment="1">
      <alignment vertical="center" wrapText="1"/>
    </xf>
    <xf numFmtId="0" fontId="62" fillId="6" borderId="16" xfId="0" applyFont="1" applyFill="1" applyBorder="1" applyAlignment="1">
      <alignment vertical="center" wrapText="1"/>
    </xf>
    <xf numFmtId="0" fontId="71" fillId="6" borderId="92" xfId="0" applyFont="1" applyFill="1" applyBorder="1" applyAlignment="1">
      <alignment vertical="center" wrapText="1"/>
    </xf>
    <xf numFmtId="0" fontId="71" fillId="6" borderId="15" xfId="0" applyFont="1" applyFill="1" applyBorder="1" applyAlignment="1">
      <alignment horizontal="right" wrapText="1"/>
    </xf>
    <xf numFmtId="0" fontId="71" fillId="6" borderId="89" xfId="0" applyFont="1" applyFill="1" applyBorder="1" applyAlignment="1">
      <alignment vertical="center" wrapText="1"/>
    </xf>
    <xf numFmtId="0" fontId="71" fillId="6" borderId="90" xfId="0" applyFont="1" applyFill="1" applyBorder="1" applyAlignment="1">
      <alignment vertical="center" wrapText="1"/>
    </xf>
    <xf numFmtId="0" fontId="71" fillId="6" borderId="5" xfId="0" applyFont="1" applyFill="1" applyBorder="1" applyAlignment="1">
      <alignment vertical="center" wrapText="1"/>
    </xf>
    <xf numFmtId="0" fontId="62" fillId="6" borderId="3" xfId="0" applyFont="1" applyFill="1" applyBorder="1" applyAlignment="1">
      <alignment vertical="center" wrapText="1"/>
    </xf>
    <xf numFmtId="0" fontId="62" fillId="6" borderId="1" xfId="0" applyFont="1" applyFill="1" applyBorder="1" applyAlignment="1">
      <alignment vertical="center" wrapText="1"/>
    </xf>
    <xf numFmtId="0" fontId="71" fillId="6" borderId="2" xfId="0" applyFont="1" applyFill="1" applyBorder="1" applyAlignment="1">
      <alignment vertical="center" wrapText="1"/>
    </xf>
    <xf numFmtId="0" fontId="71" fillId="6" borderId="3" xfId="0" applyFont="1" applyFill="1" applyBorder="1" applyAlignment="1">
      <alignment vertical="center" wrapText="1"/>
    </xf>
    <xf numFmtId="0" fontId="71" fillId="6" borderId="2" xfId="0" applyFont="1" applyFill="1" applyBorder="1" applyAlignment="1">
      <alignment horizontal="left" vertical="center" wrapText="1"/>
    </xf>
    <xf numFmtId="0" fontId="71" fillId="6" borderId="3" xfId="0" applyFont="1" applyFill="1" applyBorder="1" applyAlignment="1">
      <alignment horizontal="right" vertical="center" wrapText="1"/>
    </xf>
    <xf numFmtId="0" fontId="71" fillId="6" borderId="5" xfId="0" applyFont="1" applyFill="1" applyBorder="1" applyAlignment="1">
      <alignment horizontal="right" vertical="center" wrapText="1"/>
    </xf>
    <xf numFmtId="0" fontId="71" fillId="6" borderId="90" xfId="0" applyFont="1" applyFill="1" applyBorder="1" applyAlignment="1">
      <alignment horizontal="right" vertical="center" wrapText="1"/>
    </xf>
    <xf numFmtId="0" fontId="62" fillId="0" borderId="2" xfId="3" applyFont="1" applyBorder="1" applyAlignment="1">
      <alignment horizontal="right" vertical="center"/>
    </xf>
    <xf numFmtId="0" fontId="91" fillId="0" borderId="2" xfId="3" applyFont="1" applyBorder="1" applyAlignment="1">
      <alignment horizontal="center" vertical="center" wrapText="1"/>
    </xf>
    <xf numFmtId="0" fontId="90" fillId="0" borderId="1" xfId="0" applyFont="1" applyBorder="1" applyAlignment="1">
      <alignment vertical="center" wrapText="1"/>
    </xf>
    <xf numFmtId="38" fontId="90" fillId="6" borderId="1" xfId="1" applyFont="1" applyFill="1" applyBorder="1" applyAlignment="1">
      <alignment vertical="center"/>
    </xf>
    <xf numFmtId="0" fontId="90" fillId="0" borderId="2" xfId="3" quotePrefix="1" applyFont="1" applyBorder="1" applyAlignment="1">
      <alignment horizontal="center" vertical="center"/>
    </xf>
    <xf numFmtId="0" fontId="90" fillId="0" borderId="1" xfId="0" applyFont="1" applyBorder="1" applyAlignment="1">
      <alignment vertical="center"/>
    </xf>
    <xf numFmtId="0" fontId="17" fillId="0" borderId="1" xfId="3" applyFont="1" applyBorder="1" applyAlignment="1">
      <alignment horizontal="center" vertical="center"/>
    </xf>
    <xf numFmtId="0" fontId="17" fillId="0" borderId="0" xfId="3" applyFont="1" applyAlignment="1">
      <alignment horizontal="center" vertical="center"/>
    </xf>
    <xf numFmtId="0" fontId="90" fillId="0" borderId="0" xfId="0" applyFont="1" applyAlignment="1">
      <alignment vertical="center"/>
    </xf>
    <xf numFmtId="0" fontId="64" fillId="0" borderId="1" xfId="0" applyFont="1" applyBorder="1" applyAlignment="1">
      <alignment vertical="center"/>
    </xf>
    <xf numFmtId="0" fontId="92" fillId="0" borderId="1" xfId="0" applyFont="1" applyBorder="1" applyAlignment="1">
      <alignment vertical="center"/>
    </xf>
    <xf numFmtId="0" fontId="92" fillId="0" borderId="0" xfId="0" applyFont="1"/>
    <xf numFmtId="0" fontId="92" fillId="0" borderId="12" xfId="0" applyFont="1" applyBorder="1"/>
    <xf numFmtId="0" fontId="92" fillId="0" borderId="1" xfId="0" applyFont="1" applyBorder="1"/>
    <xf numFmtId="0" fontId="92" fillId="0" borderId="2" xfId="0" applyFont="1" applyBorder="1"/>
    <xf numFmtId="0" fontId="17" fillId="0" borderId="4" xfId="8" applyFont="1" applyBorder="1">
      <alignment vertical="center"/>
    </xf>
    <xf numFmtId="0" fontId="17" fillId="0" borderId="13" xfId="8" applyFont="1" applyBorder="1">
      <alignment vertical="center"/>
    </xf>
    <xf numFmtId="0" fontId="3" fillId="0" borderId="9" xfId="3" applyBorder="1" applyAlignment="1">
      <alignment vertical="center"/>
    </xf>
    <xf numFmtId="0" fontId="3" fillId="0" borderId="2" xfId="3" applyBorder="1" applyAlignment="1">
      <alignment vertical="center"/>
    </xf>
    <xf numFmtId="0" fontId="3" fillId="0" borderId="81" xfId="3" applyBorder="1" applyAlignment="1">
      <alignment vertical="center"/>
    </xf>
    <xf numFmtId="0" fontId="3" fillId="0" borderId="2" xfId="3" applyBorder="1" applyAlignment="1">
      <alignment vertical="center" wrapText="1"/>
    </xf>
    <xf numFmtId="0" fontId="17" fillId="0" borderId="2" xfId="3" applyFont="1" applyBorder="1" applyAlignment="1">
      <alignment vertical="center"/>
    </xf>
    <xf numFmtId="0" fontId="64" fillId="0" borderId="0" xfId="0" applyFont="1"/>
    <xf numFmtId="0" fontId="92" fillId="14" borderId="2" xfId="0" applyFont="1" applyFill="1" applyBorder="1"/>
    <xf numFmtId="0" fontId="92" fillId="14" borderId="1" xfId="0" applyFont="1" applyFill="1" applyBorder="1"/>
    <xf numFmtId="0" fontId="92" fillId="0" borderId="9" xfId="0" applyFont="1" applyBorder="1"/>
    <xf numFmtId="0" fontId="89" fillId="0" borderId="102" xfId="0" applyFont="1" applyBorder="1" applyAlignment="1">
      <alignment horizontal="center" vertical="center"/>
    </xf>
    <xf numFmtId="0" fontId="89" fillId="0" borderId="80" xfId="0" applyFont="1" applyBorder="1" applyAlignment="1">
      <alignment horizontal="center" vertical="center"/>
    </xf>
    <xf numFmtId="0" fontId="89" fillId="0" borderId="103" xfId="0" applyFont="1" applyBorder="1" applyAlignment="1">
      <alignment horizontal="center" vertical="center"/>
    </xf>
    <xf numFmtId="56" fontId="0" fillId="0" borderId="100" xfId="0" applyNumberFormat="1" applyBorder="1" applyAlignment="1">
      <alignment vertical="center"/>
    </xf>
    <xf numFmtId="0" fontId="0" fillId="0" borderId="16" xfId="0" applyBorder="1" applyAlignment="1">
      <alignment vertical="center"/>
    </xf>
    <xf numFmtId="177" fontId="3" fillId="0" borderId="16" xfId="0" applyNumberFormat="1" applyFont="1" applyBorder="1" applyAlignment="1">
      <alignment vertical="center"/>
    </xf>
    <xf numFmtId="200" fontId="0" fillId="0" borderId="16" xfId="0" applyNumberFormat="1" applyBorder="1" applyAlignment="1">
      <alignment vertical="center"/>
    </xf>
    <xf numFmtId="0" fontId="0" fillId="0" borderId="101" xfId="0" applyBorder="1" applyAlignment="1">
      <alignment vertical="center"/>
    </xf>
    <xf numFmtId="56" fontId="0" fillId="0" borderId="47" xfId="0" applyNumberFormat="1" applyBorder="1" applyAlignment="1">
      <alignment vertical="center"/>
    </xf>
    <xf numFmtId="0" fontId="0" fillId="0" borderId="48" xfId="0" applyBorder="1" applyAlignment="1">
      <alignment vertical="center"/>
    </xf>
    <xf numFmtId="200" fontId="0" fillId="0" borderId="48" xfId="0" applyNumberFormat="1" applyBorder="1" applyAlignment="1">
      <alignment vertical="center"/>
    </xf>
    <xf numFmtId="0" fontId="0" fillId="0" borderId="49" xfId="0" applyBorder="1" applyAlignment="1">
      <alignment vertical="center"/>
    </xf>
    <xf numFmtId="0" fontId="10" fillId="0" borderId="16" xfId="0" applyFont="1" applyBorder="1" applyAlignment="1">
      <alignment vertical="center"/>
    </xf>
    <xf numFmtId="178" fontId="10" fillId="0" borderId="16" xfId="0" applyNumberFormat="1" applyFont="1" applyBorder="1" applyAlignment="1">
      <alignment horizontal="right" vertical="center"/>
    </xf>
    <xf numFmtId="0" fontId="10" fillId="0" borderId="48" xfId="0" applyFont="1" applyBorder="1" applyAlignment="1">
      <alignment vertical="center"/>
    </xf>
    <xf numFmtId="178" fontId="0" fillId="0" borderId="48" xfId="0" applyNumberFormat="1" applyBorder="1" applyAlignment="1">
      <alignment vertical="center"/>
    </xf>
    <xf numFmtId="0" fontId="0" fillId="0" borderId="16" xfId="0" applyBorder="1" applyAlignment="1">
      <alignment horizontal="left"/>
    </xf>
    <xf numFmtId="178" fontId="0" fillId="0" borderId="16" xfId="0" applyNumberFormat="1" applyBorder="1" applyAlignment="1">
      <alignment horizontal="right"/>
    </xf>
    <xf numFmtId="0" fontId="0" fillId="0" borderId="1" xfId="0" applyBorder="1" applyAlignment="1">
      <alignment horizontal="left"/>
    </xf>
    <xf numFmtId="178" fontId="0" fillId="0" borderId="1" xfId="0" applyNumberFormat="1" applyBorder="1" applyAlignment="1">
      <alignment horizontal="right"/>
    </xf>
    <xf numFmtId="0" fontId="0" fillId="0" borderId="48" xfId="0" applyBorder="1" applyAlignment="1">
      <alignment horizontal="left"/>
    </xf>
    <xf numFmtId="178" fontId="0" fillId="0" borderId="48" xfId="0" applyNumberFormat="1" applyBorder="1" applyAlignment="1">
      <alignment horizontal="right"/>
    </xf>
    <xf numFmtId="56" fontId="0" fillId="0" borderId="34" xfId="0" applyNumberFormat="1" applyBorder="1" applyAlignment="1">
      <alignment vertical="center"/>
    </xf>
    <xf numFmtId="0" fontId="10" fillId="0" borderId="13" xfId="0" applyFont="1" applyBorder="1" applyAlignment="1">
      <alignment vertical="center"/>
    </xf>
    <xf numFmtId="178" fontId="0" fillId="0" borderId="13" xfId="0" applyNumberFormat="1" applyBorder="1" applyAlignment="1">
      <alignment vertical="center"/>
    </xf>
    <xf numFmtId="0" fontId="0" fillId="0" borderId="43" xfId="0" applyBorder="1" applyAlignment="1">
      <alignment vertical="center"/>
    </xf>
    <xf numFmtId="177" fontId="3" fillId="0" borderId="48" xfId="0" applyNumberFormat="1" applyFont="1" applyBorder="1" applyAlignment="1">
      <alignment vertical="center"/>
    </xf>
    <xf numFmtId="49" fontId="0" fillId="0" borderId="1" xfId="0" applyNumberFormat="1" applyBorder="1" applyAlignment="1">
      <alignment shrinkToFit="1"/>
    </xf>
    <xf numFmtId="0" fontId="9" fillId="0" borderId="1" xfId="0" applyFont="1" applyBorder="1" applyAlignment="1">
      <alignment vertical="center" shrinkToFit="1"/>
    </xf>
    <xf numFmtId="0" fontId="3" fillId="0" borderId="1" xfId="0" applyFont="1" applyBorder="1" applyAlignment="1">
      <alignment vertical="center" shrinkToFit="1"/>
    </xf>
    <xf numFmtId="0" fontId="3" fillId="6" borderId="1" xfId="0" applyFont="1" applyFill="1" applyBorder="1" applyAlignment="1">
      <alignment vertical="center" shrinkToFit="1"/>
    </xf>
    <xf numFmtId="38" fontId="76" fillId="0" borderId="1" xfId="1" applyFont="1" applyBorder="1">
      <alignment vertical="center"/>
    </xf>
    <xf numFmtId="0" fontId="91" fillId="15" borderId="1" xfId="3" applyFont="1" applyFill="1" applyBorder="1" applyAlignment="1">
      <alignment horizontal="center" vertical="center" wrapText="1"/>
    </xf>
    <xf numFmtId="0" fontId="91" fillId="13" borderId="1" xfId="3" applyFont="1" applyFill="1" applyBorder="1" applyAlignment="1">
      <alignment horizontal="center" vertical="center" wrapText="1"/>
    </xf>
    <xf numFmtId="0" fontId="91" fillId="16" borderId="1" xfId="3" applyFont="1" applyFill="1" applyBorder="1" applyAlignment="1">
      <alignment horizontal="center" vertical="center" wrapText="1"/>
    </xf>
    <xf numFmtId="38" fontId="76" fillId="0" borderId="1" xfId="1" applyFont="1" applyFill="1" applyBorder="1" applyAlignment="1">
      <alignment vertical="center"/>
    </xf>
    <xf numFmtId="0" fontId="91" fillId="16" borderId="1" xfId="3" applyFont="1" applyFill="1" applyBorder="1" applyAlignment="1">
      <alignment horizontal="center" vertical="center"/>
    </xf>
    <xf numFmtId="38" fontId="76" fillId="0" borderId="0" xfId="1" applyFont="1" applyBorder="1">
      <alignment vertical="center"/>
    </xf>
    <xf numFmtId="38" fontId="3" fillId="0" borderId="1" xfId="0" applyNumberFormat="1" applyFont="1" applyBorder="1" applyAlignment="1">
      <alignment vertical="center"/>
    </xf>
    <xf numFmtId="38" fontId="0" fillId="0" borderId="1" xfId="0" applyNumberFormat="1" applyBorder="1" applyAlignment="1">
      <alignment horizontal="right" vertical="center"/>
    </xf>
    <xf numFmtId="38" fontId="3" fillId="5" borderId="1" xfId="0" applyNumberFormat="1" applyFont="1" applyFill="1" applyBorder="1" applyAlignment="1">
      <alignment vertical="center"/>
    </xf>
    <xf numFmtId="49" fontId="0" fillId="5" borderId="1" xfId="0" applyNumberFormat="1" applyFill="1" applyBorder="1" applyAlignment="1">
      <alignment horizontal="right" vertical="center"/>
    </xf>
    <xf numFmtId="49" fontId="93" fillId="0" borderId="1" xfId="0" applyNumberFormat="1" applyFont="1" applyBorder="1" applyAlignment="1">
      <alignment horizontal="right" vertical="center"/>
    </xf>
    <xf numFmtId="0" fontId="14" fillId="0" borderId="0" xfId="3" applyFont="1" applyAlignment="1">
      <alignment horizontal="right" vertical="center"/>
    </xf>
    <xf numFmtId="0" fontId="16" fillId="0" borderId="3" xfId="3" applyFont="1" applyBorder="1" applyAlignment="1">
      <alignment horizontal="center" vertical="center"/>
    </xf>
    <xf numFmtId="0" fontId="3" fillId="0" borderId="2" xfId="3" applyBorder="1" applyAlignment="1">
      <alignment horizontal="center" vertical="center"/>
    </xf>
    <xf numFmtId="0" fontId="3" fillId="0" borderId="1" xfId="3" applyBorder="1" applyAlignment="1">
      <alignment horizontal="center" vertical="center"/>
    </xf>
    <xf numFmtId="0" fontId="3" fillId="0" borderId="1" xfId="3" applyBorder="1" applyAlignment="1">
      <alignment horizontal="right" vertical="center"/>
    </xf>
    <xf numFmtId="14" fontId="3" fillId="0" borderId="0" xfId="3" applyNumberFormat="1" applyAlignment="1">
      <alignment vertical="center"/>
    </xf>
    <xf numFmtId="0" fontId="3" fillId="0" borderId="4" xfId="3" applyBorder="1" applyAlignment="1">
      <alignment horizontal="center" vertical="center"/>
    </xf>
    <xf numFmtId="0" fontId="3" fillId="0" borderId="12" xfId="3" applyBorder="1" applyAlignment="1">
      <alignment horizontal="center" vertical="center"/>
    </xf>
    <xf numFmtId="0" fontId="3" fillId="0" borderId="13" xfId="3" applyBorder="1" applyAlignment="1">
      <alignment horizontal="center" vertical="center"/>
    </xf>
    <xf numFmtId="0" fontId="3" fillId="0" borderId="6" xfId="3" applyBorder="1" applyAlignment="1">
      <alignment horizontal="center" vertical="center"/>
    </xf>
    <xf numFmtId="0" fontId="3" fillId="0" borderId="7" xfId="3" applyBorder="1" applyAlignment="1">
      <alignment horizontal="center" vertical="center"/>
    </xf>
    <xf numFmtId="0" fontId="3" fillId="0" borderId="8" xfId="3" applyBorder="1" applyAlignment="1">
      <alignment horizontal="center" vertical="center"/>
    </xf>
    <xf numFmtId="0" fontId="3" fillId="0" borderId="9" xfId="3" applyBorder="1" applyAlignment="1">
      <alignment horizontal="center" vertical="center"/>
    </xf>
    <xf numFmtId="0" fontId="3" fillId="0" borderId="10" xfId="3" applyBorder="1" applyAlignment="1">
      <alignment horizontal="center" vertical="center"/>
    </xf>
    <xf numFmtId="0" fontId="3" fillId="0" borderId="11" xfId="3" applyBorder="1" applyAlignment="1">
      <alignment horizontal="center" vertical="center"/>
    </xf>
    <xf numFmtId="0" fontId="3" fillId="0" borderId="4" xfId="3" applyBorder="1" applyAlignment="1">
      <alignment horizontal="center" vertical="center" wrapText="1"/>
    </xf>
    <xf numFmtId="0" fontId="3" fillId="0" borderId="12" xfId="3" applyBorder="1" applyAlignment="1">
      <alignment horizontal="center" vertical="center" wrapText="1"/>
    </xf>
    <xf numFmtId="0" fontId="3" fillId="0" borderId="13" xfId="3" applyBorder="1" applyAlignment="1">
      <alignment horizontal="center" vertical="center" wrapText="1"/>
    </xf>
    <xf numFmtId="0" fontId="14" fillId="0" borderId="0" xfId="3" applyFont="1" applyAlignment="1">
      <alignment horizontal="right" vertical="center"/>
    </xf>
    <xf numFmtId="0" fontId="16" fillId="0" borderId="5" xfId="3" applyFont="1" applyBorder="1" applyAlignment="1">
      <alignment horizontal="center" vertical="center"/>
    </xf>
    <xf numFmtId="0" fontId="16" fillId="0" borderId="3" xfId="3" applyFont="1" applyBorder="1" applyAlignment="1">
      <alignment horizontal="center" vertical="center"/>
    </xf>
    <xf numFmtId="49" fontId="14" fillId="0" borderId="2" xfId="2" applyNumberFormat="1" applyFont="1" applyBorder="1" applyAlignment="1">
      <alignment horizontal="center" vertical="center" wrapText="1"/>
    </xf>
    <xf numFmtId="49" fontId="14" fillId="0" borderId="5" xfId="2" applyNumberFormat="1" applyFont="1" applyBorder="1" applyAlignment="1">
      <alignment horizontal="center" vertical="center" wrapText="1"/>
    </xf>
    <xf numFmtId="49" fontId="14" fillId="0" borderId="3" xfId="2" applyNumberFormat="1" applyFont="1" applyBorder="1" applyAlignment="1">
      <alignment horizontal="center" vertical="center" wrapText="1"/>
    </xf>
    <xf numFmtId="0" fontId="3" fillId="0" borderId="2" xfId="3" applyBorder="1" applyAlignment="1">
      <alignment horizontal="center" vertical="center"/>
    </xf>
    <xf numFmtId="0" fontId="3" fillId="0" borderId="3" xfId="3" applyBorder="1" applyAlignment="1">
      <alignment horizontal="center" vertical="center"/>
    </xf>
    <xf numFmtId="0" fontId="89" fillId="0" borderId="38" xfId="0" applyFont="1" applyBorder="1" applyAlignment="1">
      <alignment horizontal="center" vertical="center"/>
    </xf>
    <xf numFmtId="0" fontId="89" fillId="0" borderId="39" xfId="0" applyFont="1" applyBorder="1" applyAlignment="1">
      <alignment horizontal="center" vertical="center"/>
    </xf>
    <xf numFmtId="0" fontId="89" fillId="0" borderId="40" xfId="0" applyFont="1" applyBorder="1" applyAlignment="1">
      <alignment horizontal="center" vertical="center"/>
    </xf>
    <xf numFmtId="0" fontId="14" fillId="0" borderId="4" xfId="3" applyFont="1" applyBorder="1" applyAlignment="1" applyProtection="1">
      <alignment horizontal="center" vertical="center"/>
      <protection locked="0"/>
    </xf>
    <xf numFmtId="0" fontId="14" fillId="0" borderId="12" xfId="3" applyFont="1" applyBorder="1" applyAlignment="1" applyProtection="1">
      <alignment horizontal="center" vertical="center"/>
      <protection locked="0"/>
    </xf>
    <xf numFmtId="0" fontId="14" fillId="0" borderId="13" xfId="3" applyFont="1" applyBorder="1" applyAlignment="1" applyProtection="1">
      <alignment horizontal="center" vertical="center"/>
      <protection locked="0"/>
    </xf>
    <xf numFmtId="0" fontId="14" fillId="0" borderId="6" xfId="3" applyFont="1" applyBorder="1" applyAlignment="1" applyProtection="1">
      <alignment horizontal="center" vertical="center"/>
      <protection locked="0"/>
    </xf>
    <xf numFmtId="0" fontId="14" fillId="0" borderId="8" xfId="3" applyFont="1" applyBorder="1" applyAlignment="1" applyProtection="1">
      <alignment horizontal="center" vertical="center"/>
      <protection locked="0"/>
    </xf>
    <xf numFmtId="0" fontId="14" fillId="0" borderId="17" xfId="3" applyFont="1" applyBorder="1" applyAlignment="1" applyProtection="1">
      <alignment horizontal="center" vertical="center"/>
      <protection locked="0"/>
    </xf>
    <xf numFmtId="0" fontId="14" fillId="0" borderId="18" xfId="3" applyFont="1" applyBorder="1" applyAlignment="1" applyProtection="1">
      <alignment horizontal="center" vertical="center"/>
      <protection locked="0"/>
    </xf>
    <xf numFmtId="0" fontId="14" fillId="0" borderId="9" xfId="3" applyFont="1" applyBorder="1" applyAlignment="1" applyProtection="1">
      <alignment horizontal="center" vertical="center"/>
      <protection locked="0"/>
    </xf>
    <xf numFmtId="0" fontId="14" fillId="0" borderId="11" xfId="3" applyFont="1" applyBorder="1" applyAlignment="1" applyProtection="1">
      <alignment horizontal="center" vertical="center"/>
      <protection locked="0"/>
    </xf>
    <xf numFmtId="0" fontId="54" fillId="0" borderId="6" xfId="3" applyFont="1" applyBorder="1" applyAlignment="1" applyProtection="1">
      <alignment horizontal="center" vertical="center"/>
      <protection locked="0"/>
    </xf>
    <xf numFmtId="0" fontId="54" fillId="0" borderId="7" xfId="3" applyFont="1" applyBorder="1" applyAlignment="1" applyProtection="1">
      <alignment horizontal="center" vertical="center"/>
      <protection locked="0"/>
    </xf>
    <xf numFmtId="0" fontId="54" fillId="0" borderId="8" xfId="3" applyFont="1" applyBorder="1" applyAlignment="1" applyProtection="1">
      <alignment horizontal="center" vertical="center"/>
      <protection locked="0"/>
    </xf>
    <xf numFmtId="0" fontId="3" fillId="0" borderId="4" xfId="3" applyBorder="1" applyAlignment="1" applyProtection="1">
      <alignment horizontal="center" vertical="center"/>
      <protection locked="0"/>
    </xf>
    <xf numFmtId="0" fontId="3" fillId="0" borderId="12" xfId="3" applyBorder="1" applyAlignment="1" applyProtection="1">
      <alignment horizontal="center" vertical="center"/>
      <protection locked="0"/>
    </xf>
    <xf numFmtId="0" fontId="3" fillId="0" borderId="13" xfId="3" applyBorder="1" applyAlignment="1" applyProtection="1">
      <alignment horizontal="center" vertical="center"/>
      <protection locked="0"/>
    </xf>
    <xf numFmtId="0" fontId="54" fillId="0" borderId="2" xfId="3" applyFont="1" applyBorder="1" applyAlignment="1" applyProtection="1">
      <alignment horizontal="center" vertical="center"/>
      <protection locked="0"/>
    </xf>
    <xf numFmtId="0" fontId="54" fillId="0" borderId="5" xfId="3" applyFont="1" applyBorder="1" applyAlignment="1" applyProtection="1">
      <alignment horizontal="center" vertical="center"/>
      <protection locked="0"/>
    </xf>
    <xf numFmtId="0" fontId="54" fillId="0" borderId="3" xfId="3" applyFont="1" applyBorder="1" applyAlignment="1" applyProtection="1">
      <alignment horizontal="center" vertical="center"/>
      <protection locked="0"/>
    </xf>
    <xf numFmtId="0" fontId="54" fillId="0" borderId="4" xfId="3" applyFont="1" applyBorder="1" applyAlignment="1" applyProtection="1">
      <alignment horizontal="center" vertical="center"/>
      <protection locked="0"/>
    </xf>
    <xf numFmtId="0" fontId="54" fillId="0" borderId="13" xfId="3" applyFont="1" applyBorder="1" applyAlignment="1" applyProtection="1">
      <alignment horizontal="center" vertical="center"/>
      <protection locked="0"/>
    </xf>
    <xf numFmtId="0" fontId="50" fillId="0" borderId="1" xfId="3" applyFont="1" applyBorder="1" applyAlignment="1" applyProtection="1">
      <alignment horizontal="center" vertical="center"/>
      <protection locked="0"/>
    </xf>
    <xf numFmtId="0" fontId="3" fillId="0" borderId="1" xfId="3" applyBorder="1" applyAlignment="1" applyProtection="1">
      <alignment horizontal="center" vertical="center"/>
      <protection locked="0"/>
    </xf>
    <xf numFmtId="49" fontId="3" fillId="0" borderId="2" xfId="3" applyNumberFormat="1" applyBorder="1" applyAlignment="1" applyProtection="1">
      <alignment horizontal="center" vertical="center"/>
      <protection locked="0"/>
    </xf>
    <xf numFmtId="49" fontId="3" fillId="0" borderId="3" xfId="3" applyNumberFormat="1" applyBorder="1" applyAlignment="1" applyProtection="1">
      <alignment horizontal="center" vertical="center"/>
      <protection locked="0"/>
    </xf>
    <xf numFmtId="0" fontId="3" fillId="7" borderId="1" xfId="3" applyFill="1" applyBorder="1" applyAlignment="1">
      <alignment horizontal="center" vertical="center"/>
    </xf>
    <xf numFmtId="0" fontId="53" fillId="0" borderId="1" xfId="3" applyFont="1" applyBorder="1" applyAlignment="1" applyProtection="1">
      <alignment horizontal="center" vertical="center"/>
      <protection locked="0"/>
    </xf>
    <xf numFmtId="0" fontId="53" fillId="0" borderId="2" xfId="3" applyFont="1" applyBorder="1" applyAlignment="1" applyProtection="1">
      <alignment horizontal="center" vertical="center"/>
      <protection locked="0"/>
    </xf>
    <xf numFmtId="0" fontId="53" fillId="0" borderId="5" xfId="3" applyFont="1" applyBorder="1" applyAlignment="1" applyProtection="1">
      <alignment horizontal="center" vertical="center"/>
      <protection locked="0"/>
    </xf>
    <xf numFmtId="0" fontId="53" fillId="0" borderId="3" xfId="3" applyFont="1" applyBorder="1" applyAlignment="1" applyProtection="1">
      <alignment horizontal="center" vertical="center"/>
      <protection locked="0"/>
    </xf>
    <xf numFmtId="0" fontId="19" fillId="0" borderId="4" xfId="3" applyFont="1" applyBorder="1" applyAlignment="1" applyProtection="1">
      <alignment horizontal="center" vertical="center"/>
      <protection locked="0"/>
    </xf>
    <xf numFmtId="0" fontId="19" fillId="0" borderId="12" xfId="3" applyFont="1" applyBorder="1" applyAlignment="1" applyProtection="1">
      <alignment horizontal="center" vertical="center"/>
      <protection locked="0"/>
    </xf>
    <xf numFmtId="0" fontId="19" fillId="0" borderId="13" xfId="3" applyFont="1" applyBorder="1" applyAlignment="1" applyProtection="1">
      <alignment horizontal="center" vertical="center"/>
      <protection locked="0"/>
    </xf>
    <xf numFmtId="0" fontId="3" fillId="0" borderId="2" xfId="3" applyBorder="1" applyAlignment="1" applyProtection="1">
      <alignment horizontal="center" vertical="center"/>
      <protection locked="0"/>
    </xf>
    <xf numFmtId="0" fontId="3" fillId="0" borderId="5" xfId="3" applyBorder="1" applyAlignment="1" applyProtection="1">
      <alignment horizontal="center" vertical="center"/>
      <protection locked="0"/>
    </xf>
    <xf numFmtId="0" fontId="3" fillId="0" borderId="3" xfId="3" applyBorder="1" applyAlignment="1" applyProtection="1">
      <alignment horizontal="center" vertical="center"/>
      <protection locked="0"/>
    </xf>
    <xf numFmtId="0" fontId="3" fillId="7" borderId="2" xfId="3" applyFill="1" applyBorder="1" applyAlignment="1">
      <alignment horizontal="center" vertical="center"/>
    </xf>
    <xf numFmtId="0" fontId="3" fillId="7" borderId="5" xfId="3" applyFill="1" applyBorder="1" applyAlignment="1">
      <alignment horizontal="center" vertical="center"/>
    </xf>
    <xf numFmtId="0" fontId="3" fillId="7" borderId="3" xfId="3" applyFill="1" applyBorder="1" applyAlignment="1">
      <alignment horizontal="center" vertical="center"/>
    </xf>
    <xf numFmtId="0" fontId="14" fillId="0" borderId="1" xfId="3" applyFont="1" applyBorder="1" applyAlignment="1" applyProtection="1">
      <alignment horizontal="left" vertical="center"/>
      <protection locked="0"/>
    </xf>
    <xf numFmtId="0" fontId="3" fillId="0" borderId="1" xfId="3" applyBorder="1" applyAlignment="1" applyProtection="1">
      <alignment horizontal="left" vertical="center"/>
      <protection locked="0"/>
    </xf>
    <xf numFmtId="0" fontId="49" fillId="7" borderId="2" xfId="3" applyFont="1" applyFill="1" applyBorder="1" applyAlignment="1">
      <alignment horizontal="center" vertical="center" shrinkToFit="1"/>
    </xf>
    <xf numFmtId="0" fontId="49" fillId="7" borderId="5" xfId="3" applyFont="1" applyFill="1" applyBorder="1" applyAlignment="1">
      <alignment horizontal="center" vertical="center" shrinkToFit="1"/>
    </xf>
    <xf numFmtId="0" fontId="49" fillId="7" borderId="3" xfId="3" applyFont="1" applyFill="1" applyBorder="1" applyAlignment="1">
      <alignment horizontal="center" vertical="center" shrinkToFit="1"/>
    </xf>
    <xf numFmtId="0" fontId="49" fillId="7" borderId="2" xfId="3" applyFont="1" applyFill="1" applyBorder="1" applyAlignment="1">
      <alignment horizontal="center" vertical="center"/>
    </xf>
    <xf numFmtId="0" fontId="49" fillId="7" borderId="5" xfId="3" applyFont="1" applyFill="1" applyBorder="1" applyAlignment="1">
      <alignment horizontal="center" vertical="center"/>
    </xf>
    <xf numFmtId="0" fontId="49" fillId="7" borderId="3" xfId="3" applyFont="1" applyFill="1" applyBorder="1" applyAlignment="1">
      <alignment horizontal="center" vertical="center"/>
    </xf>
    <xf numFmtId="49" fontId="3" fillId="0" borderId="1" xfId="3" applyNumberFormat="1" applyBorder="1" applyAlignment="1" applyProtection="1">
      <alignment horizontal="center" vertical="center"/>
      <protection locked="0"/>
    </xf>
    <xf numFmtId="192" fontId="3" fillId="0" borderId="0" xfId="3" applyNumberFormat="1" applyAlignment="1">
      <alignment horizontal="right" vertical="center"/>
    </xf>
    <xf numFmtId="0" fontId="48" fillId="0" borderId="0" xfId="3" applyFont="1" applyAlignment="1" applyProtection="1">
      <alignment horizontal="center" vertical="center"/>
      <protection locked="0"/>
    </xf>
    <xf numFmtId="0" fontId="19" fillId="0" borderId="2" xfId="3" applyFont="1" applyBorder="1" applyAlignment="1" applyProtection="1">
      <alignment horizontal="center" vertical="center"/>
      <protection locked="0"/>
    </xf>
    <xf numFmtId="0" fontId="19" fillId="0" borderId="5" xfId="3" applyFont="1" applyBorder="1" applyAlignment="1" applyProtection="1">
      <alignment horizontal="center" vertical="center"/>
      <protection locked="0"/>
    </xf>
    <xf numFmtId="0" fontId="19" fillId="0" borderId="3" xfId="3" applyFont="1" applyBorder="1" applyAlignment="1" applyProtection="1">
      <alignment horizontal="center" vertical="center"/>
      <protection locked="0"/>
    </xf>
    <xf numFmtId="0" fontId="19" fillId="0" borderId="1" xfId="3" applyFont="1" applyBorder="1" applyAlignment="1" applyProtection="1">
      <alignment horizontal="center" vertical="center"/>
      <protection locked="0"/>
    </xf>
    <xf numFmtId="0" fontId="55" fillId="0" borderId="2" xfId="0" applyFont="1" applyBorder="1" applyAlignment="1">
      <alignment horizontal="center"/>
    </xf>
    <xf numFmtId="0" fontId="55" fillId="0" borderId="5" xfId="0" applyFont="1" applyBorder="1" applyAlignment="1">
      <alignment horizontal="center"/>
    </xf>
    <xf numFmtId="0" fontId="55" fillId="0" borderId="3" xfId="0" applyFont="1" applyBorder="1" applyAlignment="1">
      <alignment horizontal="center"/>
    </xf>
    <xf numFmtId="0" fontId="3" fillId="0" borderId="1" xfId="3" applyBorder="1" applyAlignment="1">
      <alignment horizontal="center" vertical="center"/>
    </xf>
    <xf numFmtId="0" fontId="3" fillId="0" borderId="1" xfId="3" applyBorder="1" applyAlignment="1">
      <alignment horizontal="center" vertical="center" wrapText="1"/>
    </xf>
    <xf numFmtId="0" fontId="3" fillId="0" borderId="31" xfId="3" applyBorder="1" applyAlignment="1">
      <alignment horizontal="center" vertical="center"/>
    </xf>
    <xf numFmtId="194" fontId="32" fillId="0" borderId="6" xfId="3" applyNumberFormat="1" applyFont="1" applyBorder="1" applyAlignment="1">
      <alignment horizontal="left" vertical="center" wrapText="1"/>
    </xf>
    <xf numFmtId="194" fontId="32" fillId="0" borderId="7" xfId="3" applyNumberFormat="1" applyFont="1" applyBorder="1" applyAlignment="1">
      <alignment horizontal="left" vertical="center" wrapText="1"/>
    </xf>
    <xf numFmtId="194" fontId="32" fillId="0" borderId="8" xfId="3" applyNumberFormat="1" applyFont="1" applyBorder="1" applyAlignment="1">
      <alignment horizontal="left" vertical="center" wrapText="1"/>
    </xf>
    <xf numFmtId="194" fontId="32" fillId="0" borderId="17" xfId="3" applyNumberFormat="1" applyFont="1" applyBorder="1" applyAlignment="1">
      <alignment horizontal="left" vertical="center" wrapText="1"/>
    </xf>
    <xf numFmtId="194" fontId="32" fillId="0" borderId="0" xfId="3" applyNumberFormat="1" applyFont="1" applyAlignment="1">
      <alignment horizontal="left" vertical="center" wrapText="1"/>
    </xf>
    <xf numFmtId="194" fontId="32" fillId="0" borderId="18" xfId="3" applyNumberFormat="1" applyFont="1" applyBorder="1" applyAlignment="1">
      <alignment horizontal="left" vertical="center" wrapText="1"/>
    </xf>
    <xf numFmtId="194" fontId="32" fillId="0" borderId="9" xfId="3" applyNumberFormat="1" applyFont="1" applyBorder="1" applyAlignment="1">
      <alignment horizontal="left" vertical="center" wrapText="1"/>
    </xf>
    <xf numFmtId="194" fontId="32" fillId="0" borderId="10" xfId="3" applyNumberFormat="1" applyFont="1" applyBorder="1" applyAlignment="1">
      <alignment horizontal="left" vertical="center" wrapText="1"/>
    </xf>
    <xf numFmtId="194" fontId="32" fillId="0" borderId="11" xfId="3" applyNumberFormat="1" applyFont="1" applyBorder="1" applyAlignment="1">
      <alignment horizontal="left" vertical="center" wrapText="1"/>
    </xf>
    <xf numFmtId="193" fontId="32" fillId="0" borderId="6" xfId="3" applyNumberFormat="1" applyFont="1" applyBorder="1" applyAlignment="1">
      <alignment horizontal="left" vertical="center" wrapText="1"/>
    </xf>
    <xf numFmtId="193" fontId="32" fillId="0" borderId="7" xfId="3" applyNumberFormat="1" applyFont="1" applyBorder="1" applyAlignment="1">
      <alignment horizontal="left" vertical="center" wrapText="1"/>
    </xf>
    <xf numFmtId="193" fontId="32" fillId="0" borderId="8" xfId="3" applyNumberFormat="1" applyFont="1" applyBorder="1" applyAlignment="1">
      <alignment horizontal="left" vertical="center" wrapText="1"/>
    </xf>
    <xf numFmtId="193" fontId="32" fillId="0" borderId="17" xfId="3" applyNumberFormat="1" applyFont="1" applyBorder="1" applyAlignment="1">
      <alignment horizontal="left" vertical="center" wrapText="1"/>
    </xf>
    <xf numFmtId="193" fontId="32" fillId="0" borderId="0" xfId="3" applyNumberFormat="1" applyFont="1" applyAlignment="1">
      <alignment horizontal="left" vertical="center" wrapText="1"/>
    </xf>
    <xf numFmtId="193" fontId="32" fillId="0" borderId="18" xfId="3" applyNumberFormat="1" applyFont="1" applyBorder="1" applyAlignment="1">
      <alignment horizontal="left" vertical="center" wrapText="1"/>
    </xf>
    <xf numFmtId="193" fontId="32" fillId="0" borderId="9" xfId="3" applyNumberFormat="1" applyFont="1" applyBorder="1" applyAlignment="1">
      <alignment horizontal="left" vertical="center" wrapText="1"/>
    </xf>
    <xf numFmtId="193" fontId="32" fillId="0" borderId="10" xfId="3" applyNumberFormat="1" applyFont="1" applyBorder="1" applyAlignment="1">
      <alignment horizontal="left" vertical="center" wrapText="1"/>
    </xf>
    <xf numFmtId="193" fontId="32" fillId="0" borderId="11" xfId="3" applyNumberFormat="1" applyFont="1" applyBorder="1" applyAlignment="1">
      <alignment horizontal="left" vertical="center" wrapText="1"/>
    </xf>
    <xf numFmtId="0" fontId="27" fillId="0" borderId="28" xfId="3" applyFont="1" applyBorder="1" applyAlignment="1">
      <alignment horizontal="center" vertical="center" wrapText="1"/>
    </xf>
    <xf numFmtId="0" fontId="27" fillId="0" borderId="17" xfId="3" applyFont="1" applyBorder="1" applyAlignment="1">
      <alignment horizontal="center" vertical="center" wrapText="1"/>
    </xf>
    <xf numFmtId="0" fontId="27" fillId="0" borderId="9" xfId="3" applyFont="1" applyBorder="1" applyAlignment="1">
      <alignment horizontal="center" vertical="center" wrapText="1"/>
    </xf>
    <xf numFmtId="49" fontId="30" fillId="0" borderId="28" xfId="3" applyNumberFormat="1" applyFont="1" applyBorder="1" applyAlignment="1">
      <alignment horizontal="center" vertical="center" wrapText="1"/>
    </xf>
    <xf numFmtId="49" fontId="30" fillId="0" borderId="30" xfId="3" applyNumberFormat="1" applyFont="1" applyBorder="1" applyAlignment="1">
      <alignment horizontal="center" vertical="center" wrapText="1"/>
    </xf>
    <xf numFmtId="49" fontId="30" fillId="0" borderId="17" xfId="3" applyNumberFormat="1" applyFont="1" applyBorder="1" applyAlignment="1">
      <alignment horizontal="center" vertical="center" wrapText="1"/>
    </xf>
    <xf numFmtId="49" fontId="30" fillId="0" borderId="18" xfId="3" applyNumberFormat="1" applyFont="1" applyBorder="1" applyAlignment="1">
      <alignment horizontal="center" vertical="center" wrapText="1"/>
    </xf>
    <xf numFmtId="49" fontId="30" fillId="0" borderId="9" xfId="3" applyNumberFormat="1" applyFont="1" applyBorder="1" applyAlignment="1">
      <alignment horizontal="center" vertical="center" wrapText="1"/>
    </xf>
    <xf numFmtId="49" fontId="30" fillId="0" borderId="11" xfId="3" applyNumberFormat="1" applyFont="1" applyBorder="1" applyAlignment="1">
      <alignment horizontal="center" vertical="center" wrapText="1"/>
    </xf>
    <xf numFmtId="0" fontId="55" fillId="0" borderId="30" xfId="0" applyFont="1" applyBorder="1" applyAlignment="1">
      <alignment horizontal="center" vertical="center" wrapText="1"/>
    </xf>
    <xf numFmtId="0" fontId="55" fillId="0" borderId="18" xfId="0" applyFont="1" applyBorder="1" applyAlignment="1">
      <alignment horizontal="center" vertical="center" wrapText="1"/>
    </xf>
    <xf numFmtId="0" fontId="55" fillId="0" borderId="11" xfId="0" applyFont="1" applyBorder="1" applyAlignment="1">
      <alignment horizontal="center" vertical="center" wrapText="1"/>
    </xf>
    <xf numFmtId="0" fontId="27" fillId="0" borderId="28" xfId="3" applyFont="1" applyBorder="1" applyAlignment="1">
      <alignment horizontal="left" vertical="center"/>
    </xf>
    <xf numFmtId="0" fontId="27" fillId="0" borderId="29" xfId="3" applyFont="1" applyBorder="1" applyAlignment="1">
      <alignment horizontal="left" vertical="center"/>
    </xf>
    <xf numFmtId="0" fontId="27" fillId="0" borderId="30" xfId="3" applyFont="1" applyBorder="1" applyAlignment="1">
      <alignment horizontal="left" vertical="center"/>
    </xf>
    <xf numFmtId="0" fontId="27" fillId="0" borderId="17" xfId="3" applyFont="1" applyBorder="1" applyAlignment="1">
      <alignment horizontal="left" vertical="center"/>
    </xf>
    <xf numFmtId="0" fontId="27" fillId="0" borderId="0" xfId="3" applyFont="1" applyAlignment="1">
      <alignment horizontal="left" vertical="center"/>
    </xf>
    <xf numFmtId="0" fontId="27" fillId="0" borderId="18" xfId="3" applyFont="1" applyBorder="1" applyAlignment="1">
      <alignment horizontal="left" vertical="center"/>
    </xf>
    <xf numFmtId="0" fontId="27" fillId="0" borderId="9" xfId="3" applyFont="1" applyBorder="1" applyAlignment="1">
      <alignment horizontal="left" vertical="center"/>
    </xf>
    <xf numFmtId="0" fontId="27" fillId="0" borderId="10" xfId="3" applyFont="1" applyBorder="1" applyAlignment="1">
      <alignment horizontal="left" vertical="center"/>
    </xf>
    <xf numFmtId="0" fontId="27" fillId="0" borderId="11" xfId="3" applyFont="1" applyBorder="1" applyAlignment="1">
      <alignment horizontal="left" vertical="center"/>
    </xf>
    <xf numFmtId="185" fontId="25" fillId="0" borderId="19" xfId="3" applyNumberFormat="1" applyFont="1" applyBorder="1" applyAlignment="1">
      <alignment horizontal="center" vertical="center"/>
    </xf>
    <xf numFmtId="185" fontId="25" fillId="0" borderId="20" xfId="3" applyNumberFormat="1" applyFont="1" applyBorder="1" applyAlignment="1">
      <alignment horizontal="center" vertical="center"/>
    </xf>
    <xf numFmtId="185" fontId="25" fillId="0" borderId="21" xfId="3" applyNumberFormat="1" applyFont="1" applyBorder="1" applyAlignment="1">
      <alignment horizontal="center" vertical="center"/>
    </xf>
    <xf numFmtId="186" fontId="25" fillId="0" borderId="19" xfId="4" applyNumberFormat="1" applyFont="1" applyBorder="1" applyAlignment="1">
      <alignment horizontal="center" vertical="center"/>
    </xf>
    <xf numFmtId="186" fontId="25" fillId="0" borderId="21" xfId="4" applyNumberFormat="1" applyFont="1" applyBorder="1" applyAlignment="1">
      <alignment horizontal="center" vertical="center"/>
    </xf>
    <xf numFmtId="182" fontId="27" fillId="0" borderId="22" xfId="3" applyNumberFormat="1" applyFont="1" applyBorder="1" applyAlignment="1">
      <alignment horizontal="center" vertical="center"/>
    </xf>
    <xf numFmtId="182" fontId="27" fillId="0" borderId="25" xfId="3" applyNumberFormat="1" applyFont="1" applyBorder="1" applyAlignment="1">
      <alignment horizontal="center" vertical="center"/>
    </xf>
    <xf numFmtId="184" fontId="28" fillId="0" borderId="23" xfId="3" applyNumberFormat="1" applyFont="1" applyBorder="1" applyAlignment="1">
      <alignment horizontal="center" vertical="center"/>
    </xf>
    <xf numFmtId="184" fontId="28" fillId="0" borderId="24" xfId="3" applyNumberFormat="1" applyFont="1" applyBorder="1" applyAlignment="1">
      <alignment horizontal="center" vertical="center"/>
    </xf>
    <xf numFmtId="184" fontId="28" fillId="0" borderId="26" xfId="3" applyNumberFormat="1" applyFont="1" applyBorder="1" applyAlignment="1">
      <alignment horizontal="center" vertical="center"/>
    </xf>
    <xf numFmtId="184" fontId="28" fillId="0" borderId="27" xfId="3" applyNumberFormat="1" applyFont="1" applyBorder="1" applyAlignment="1">
      <alignment horizontal="center" vertical="center"/>
    </xf>
    <xf numFmtId="182" fontId="27" fillId="0" borderId="32" xfId="3" applyNumberFormat="1" applyFont="1" applyBorder="1" applyAlignment="1">
      <alignment horizontal="center" vertical="center"/>
    </xf>
    <xf numFmtId="182" fontId="27" fillId="0" borderId="70" xfId="3" applyNumberFormat="1" applyFont="1" applyBorder="1" applyAlignment="1">
      <alignment horizontal="center" vertical="center"/>
    </xf>
    <xf numFmtId="184" fontId="29" fillId="0" borderId="78" xfId="3" applyNumberFormat="1" applyFont="1" applyBorder="1" applyAlignment="1">
      <alignment horizontal="center" vertical="center"/>
    </xf>
    <xf numFmtId="184" fontId="29" fillId="0" borderId="79" xfId="3" applyNumberFormat="1" applyFont="1" applyBorder="1" applyAlignment="1">
      <alignment horizontal="center" vertical="center"/>
    </xf>
    <xf numFmtId="184" fontId="29" fillId="0" borderId="76" xfId="3" applyNumberFormat="1" applyFont="1" applyBorder="1" applyAlignment="1">
      <alignment horizontal="center" vertical="center"/>
    </xf>
    <xf numFmtId="184" fontId="29" fillId="0" borderId="73" xfId="3" applyNumberFormat="1" applyFont="1" applyBorder="1" applyAlignment="1">
      <alignment horizontal="center" vertical="center"/>
    </xf>
    <xf numFmtId="186" fontId="29" fillId="0" borderId="22" xfId="4" applyNumberFormat="1" applyFont="1" applyBorder="1" applyAlignment="1">
      <alignment horizontal="center" vertical="center" wrapText="1"/>
    </xf>
    <xf numFmtId="186" fontId="29" fillId="0" borderId="24" xfId="4" applyNumberFormat="1" applyFont="1" applyBorder="1" applyAlignment="1">
      <alignment horizontal="center" vertical="center" wrapText="1"/>
    </xf>
    <xf numFmtId="186" fontId="29" fillId="0" borderId="25" xfId="4" applyNumberFormat="1" applyFont="1" applyBorder="1" applyAlignment="1">
      <alignment horizontal="center" vertical="center" wrapText="1"/>
    </xf>
    <xf numFmtId="186" fontId="29" fillId="0" borderId="27" xfId="4" applyNumberFormat="1" applyFont="1" applyBorder="1" applyAlignment="1">
      <alignment horizontal="center" vertical="center" wrapText="1"/>
    </xf>
    <xf numFmtId="182" fontId="26" fillId="0" borderId="22" xfId="3" applyNumberFormat="1" applyFont="1" applyBorder="1" applyAlignment="1">
      <alignment horizontal="center" vertical="center"/>
    </xf>
    <xf numFmtId="182" fontId="26" fillId="0" borderId="32" xfId="3" applyNumberFormat="1" applyFont="1" applyBorder="1" applyAlignment="1">
      <alignment horizontal="center" vertical="center"/>
    </xf>
    <xf numFmtId="183" fontId="26" fillId="0" borderId="23" xfId="3" applyNumberFormat="1" applyFont="1" applyBorder="1" applyAlignment="1">
      <alignment horizontal="center" vertical="center"/>
    </xf>
    <xf numFmtId="183" fontId="26" fillId="0" borderId="33" xfId="3" applyNumberFormat="1" applyFont="1" applyBorder="1" applyAlignment="1">
      <alignment horizontal="center" vertical="center"/>
    </xf>
    <xf numFmtId="184" fontId="26" fillId="0" borderId="23" xfId="3" applyNumberFormat="1" applyFont="1" applyBorder="1" applyAlignment="1">
      <alignment horizontal="center" vertical="center"/>
    </xf>
    <xf numFmtId="184" fontId="26" fillId="0" borderId="26" xfId="3" applyNumberFormat="1" applyFont="1" applyBorder="1" applyAlignment="1">
      <alignment horizontal="center" vertical="center"/>
    </xf>
    <xf numFmtId="0" fontId="26" fillId="0" borderId="23" xfId="3" applyFont="1" applyBorder="1" applyAlignment="1">
      <alignment horizontal="left" vertical="center" shrinkToFit="1"/>
    </xf>
    <xf numFmtId="0" fontId="26" fillId="0" borderId="24" xfId="3" applyFont="1" applyBorder="1" applyAlignment="1">
      <alignment horizontal="left" vertical="center" shrinkToFit="1"/>
    </xf>
    <xf numFmtId="0" fontId="26" fillId="0" borderId="26" xfId="3" applyFont="1" applyBorder="1" applyAlignment="1">
      <alignment horizontal="left" vertical="center" shrinkToFit="1"/>
    </xf>
    <xf numFmtId="0" fontId="26" fillId="0" borderId="27" xfId="3" applyFont="1" applyBorder="1" applyAlignment="1">
      <alignment horizontal="left" vertical="center" shrinkToFit="1"/>
    </xf>
    <xf numFmtId="0" fontId="22" fillId="0" borderId="0" xfId="3" applyFont="1" applyAlignment="1">
      <alignment horizontal="center" vertical="center"/>
    </xf>
    <xf numFmtId="0" fontId="24" fillId="0" borderId="6" xfId="3" applyFont="1" applyBorder="1" applyAlignment="1">
      <alignment vertical="center" shrinkToFit="1"/>
    </xf>
    <xf numFmtId="0" fontId="24" fillId="0" borderId="7" xfId="3" applyFont="1" applyBorder="1" applyAlignment="1">
      <alignment vertical="center" shrinkToFit="1"/>
    </xf>
    <xf numFmtId="0" fontId="24" fillId="0" borderId="8" xfId="3" applyFont="1" applyBorder="1" applyAlignment="1">
      <alignment vertical="center" shrinkToFit="1"/>
    </xf>
    <xf numFmtId="0" fontId="24" fillId="0" borderId="17" xfId="3" applyFont="1" applyBorder="1" applyAlignment="1">
      <alignment vertical="center" shrinkToFit="1"/>
    </xf>
    <xf numFmtId="0" fontId="24" fillId="0" borderId="0" xfId="3" applyFont="1" applyAlignment="1">
      <alignment vertical="center" shrinkToFit="1"/>
    </xf>
    <xf numFmtId="0" fontId="24" fillId="0" borderId="18" xfId="3" applyFont="1" applyBorder="1" applyAlignment="1">
      <alignment vertical="center" shrinkToFit="1"/>
    </xf>
    <xf numFmtId="0" fontId="24" fillId="0" borderId="76" xfId="3" applyFont="1" applyBorder="1" applyAlignment="1">
      <alignment vertical="center" shrinkToFit="1"/>
    </xf>
    <xf numFmtId="0" fontId="24" fillId="0" borderId="72" xfId="3" applyFont="1" applyBorder="1" applyAlignment="1">
      <alignment vertical="center" shrinkToFit="1"/>
    </xf>
    <xf numFmtId="0" fontId="24" fillId="0" borderId="77" xfId="3" applyFont="1" applyBorder="1" applyAlignment="1">
      <alignment vertical="center" shrinkToFit="1"/>
    </xf>
    <xf numFmtId="181" fontId="25" fillId="0" borderId="20" xfId="3" applyNumberFormat="1" applyFont="1" applyBorder="1" applyAlignment="1">
      <alignment horizontal="center" vertical="center"/>
    </xf>
    <xf numFmtId="0" fontId="25" fillId="0" borderId="20" xfId="3" applyFont="1" applyBorder="1" applyAlignment="1">
      <alignment horizontal="center" vertical="center"/>
    </xf>
    <xf numFmtId="0" fontId="25" fillId="0" borderId="21" xfId="3" applyFont="1" applyBorder="1" applyAlignment="1">
      <alignment horizontal="center" vertical="center"/>
    </xf>
    <xf numFmtId="0" fontId="34" fillId="0" borderId="16" xfId="3" applyFont="1" applyBorder="1" applyAlignment="1">
      <alignment horizontal="center" vertical="center" wrapText="1"/>
    </xf>
    <xf numFmtId="0" fontId="34" fillId="0" borderId="1" xfId="3" applyFont="1" applyBorder="1" applyAlignment="1">
      <alignment horizontal="center" vertical="center" wrapText="1"/>
    </xf>
    <xf numFmtId="0" fontId="31" fillId="0" borderId="16" xfId="3" applyFont="1" applyBorder="1" applyAlignment="1">
      <alignment horizontal="center" vertical="center" wrapText="1"/>
    </xf>
    <xf numFmtId="0" fontId="31" fillId="0" borderId="1" xfId="3" applyFont="1" applyBorder="1" applyAlignment="1">
      <alignment horizontal="center" vertical="center" wrapText="1"/>
    </xf>
    <xf numFmtId="0" fontId="34" fillId="0" borderId="4" xfId="3" applyFont="1" applyBorder="1" applyAlignment="1">
      <alignment horizontal="center" vertical="center" wrapText="1"/>
    </xf>
    <xf numFmtId="0" fontId="34" fillId="0" borderId="13" xfId="3" applyFont="1" applyBorder="1" applyAlignment="1">
      <alignment horizontal="center" vertical="center" wrapText="1"/>
    </xf>
    <xf numFmtId="49" fontId="30" fillId="0" borderId="6" xfId="3" applyNumberFormat="1" applyFont="1" applyBorder="1" applyAlignment="1">
      <alignment horizontal="center" vertical="center" wrapText="1"/>
    </xf>
    <xf numFmtId="49" fontId="30" fillId="0" borderId="8" xfId="3" applyNumberFormat="1" applyFont="1" applyBorder="1" applyAlignment="1">
      <alignment horizontal="center" vertical="center" wrapText="1"/>
    </xf>
    <xf numFmtId="0" fontId="31" fillId="0" borderId="8" xfId="3" applyFont="1" applyBorder="1" applyAlignment="1">
      <alignment horizontal="center" vertical="center" wrapText="1"/>
    </xf>
    <xf numFmtId="0" fontId="31" fillId="0" borderId="11" xfId="3" applyFont="1" applyBorder="1" applyAlignment="1">
      <alignment horizontal="center" vertical="center" wrapText="1"/>
    </xf>
    <xf numFmtId="186" fontId="25" fillId="0" borderId="19" xfId="4" applyNumberFormat="1" applyFont="1" applyFill="1" applyBorder="1" applyAlignment="1">
      <alignment horizontal="center" vertical="center"/>
    </xf>
    <xf numFmtId="186" fontId="25" fillId="0" borderId="21" xfId="4" applyNumberFormat="1" applyFont="1" applyFill="1" applyBorder="1" applyAlignment="1">
      <alignment horizontal="center" vertical="center"/>
    </xf>
    <xf numFmtId="186" fontId="29" fillId="0" borderId="22" xfId="4" applyNumberFormat="1" applyFont="1" applyFill="1" applyBorder="1" applyAlignment="1">
      <alignment horizontal="center" vertical="center" wrapText="1"/>
    </xf>
    <xf numFmtId="186" fontId="29" fillId="0" borderId="24" xfId="4" applyNumberFormat="1" applyFont="1" applyFill="1" applyBorder="1" applyAlignment="1">
      <alignment horizontal="center" vertical="center" wrapText="1"/>
    </xf>
    <xf numFmtId="186" fontId="29" fillId="0" borderId="25" xfId="4" applyNumberFormat="1" applyFont="1" applyFill="1" applyBorder="1" applyAlignment="1">
      <alignment horizontal="center" vertical="center" wrapText="1"/>
    </xf>
    <xf numFmtId="186" fontId="29" fillId="0" borderId="27" xfId="4" applyNumberFormat="1" applyFont="1" applyFill="1" applyBorder="1" applyAlignment="1">
      <alignment horizontal="center" vertical="center" wrapText="1"/>
    </xf>
    <xf numFmtId="49" fontId="34" fillId="0" borderId="1" xfId="3" applyNumberFormat="1" applyFont="1" applyBorder="1" applyAlignment="1">
      <alignment horizontal="center" vertical="center" wrapText="1"/>
    </xf>
    <xf numFmtId="0" fontId="34" fillId="0" borderId="6" xfId="3" applyFont="1" applyBorder="1" applyAlignment="1">
      <alignment horizontal="left" vertical="center" wrapText="1"/>
    </xf>
    <xf numFmtId="0" fontId="34" fillId="0" borderId="9" xfId="3" applyFont="1" applyBorder="1" applyAlignment="1">
      <alignment horizontal="left" vertical="center" wrapText="1"/>
    </xf>
    <xf numFmtId="49" fontId="34" fillId="0" borderId="6" xfId="3" applyNumberFormat="1" applyFont="1" applyBorder="1" applyAlignment="1">
      <alignment horizontal="center" vertical="center" wrapText="1"/>
    </xf>
    <xf numFmtId="49" fontId="34" fillId="0" borderId="8" xfId="3" applyNumberFormat="1" applyFont="1" applyBorder="1" applyAlignment="1">
      <alignment horizontal="center" vertical="center" wrapText="1"/>
    </xf>
    <xf numFmtId="49" fontId="34" fillId="0" borderId="9" xfId="3" applyNumberFormat="1" applyFont="1" applyBorder="1" applyAlignment="1">
      <alignment horizontal="center" vertical="center" wrapText="1"/>
    </xf>
    <xf numFmtId="49" fontId="34" fillId="0" borderId="11" xfId="3" applyNumberFormat="1" applyFont="1" applyBorder="1" applyAlignment="1">
      <alignment horizontal="center" vertical="center" wrapText="1"/>
    </xf>
    <xf numFmtId="49" fontId="34" fillId="0" borderId="16" xfId="3" applyNumberFormat="1" applyFont="1" applyBorder="1" applyAlignment="1">
      <alignment horizontal="center" vertical="center" wrapText="1"/>
    </xf>
    <xf numFmtId="184" fontId="29" fillId="0" borderId="23" xfId="3" applyNumberFormat="1" applyFont="1" applyBorder="1" applyAlignment="1">
      <alignment horizontal="center" vertical="center"/>
    </xf>
    <xf numFmtId="184" fontId="29" fillId="0" borderId="24" xfId="3" applyNumberFormat="1" applyFont="1" applyBorder="1" applyAlignment="1">
      <alignment horizontal="center" vertical="center"/>
    </xf>
    <xf numFmtId="184" fontId="29" fillId="0" borderId="26" xfId="3" applyNumberFormat="1" applyFont="1" applyBorder="1" applyAlignment="1">
      <alignment horizontal="center" vertical="center"/>
    </xf>
    <xf numFmtId="184" fontId="29" fillId="0" borderId="27" xfId="3" applyNumberFormat="1" applyFont="1" applyBorder="1" applyAlignment="1">
      <alignment horizontal="center" vertical="center"/>
    </xf>
    <xf numFmtId="0" fontId="32" fillId="0" borderId="17" xfId="3" applyFont="1" applyBorder="1" applyAlignment="1">
      <alignment horizontal="left" vertical="center" wrapText="1"/>
    </xf>
    <xf numFmtId="0" fontId="32" fillId="0" borderId="0" xfId="3" applyFont="1" applyAlignment="1">
      <alignment horizontal="left" vertical="center" wrapText="1"/>
    </xf>
    <xf numFmtId="0" fontId="32" fillId="0" borderId="18" xfId="3" applyFont="1" applyBorder="1" applyAlignment="1">
      <alignment horizontal="left" vertical="center" wrapText="1"/>
    </xf>
    <xf numFmtId="0" fontId="32" fillId="0" borderId="9" xfId="3" applyFont="1" applyBorder="1" applyAlignment="1">
      <alignment horizontal="left" vertical="center" wrapText="1"/>
    </xf>
    <xf numFmtId="0" fontId="32" fillId="0" borderId="10" xfId="3" applyFont="1" applyBorder="1" applyAlignment="1">
      <alignment horizontal="left" vertical="center" wrapText="1"/>
    </xf>
    <xf numFmtId="0" fontId="32" fillId="0" borderId="11" xfId="3" applyFont="1" applyBorder="1" applyAlignment="1">
      <alignment horizontal="left" vertical="center" wrapText="1"/>
    </xf>
    <xf numFmtId="49" fontId="34" fillId="0" borderId="2" xfId="3" applyNumberFormat="1" applyFont="1" applyBorder="1" applyAlignment="1">
      <alignment horizontal="center" vertical="center" wrapText="1"/>
    </xf>
    <xf numFmtId="0" fontId="0" fillId="0" borderId="3" xfId="0" applyBorder="1" applyAlignment="1">
      <alignment horizontal="center" vertical="center" wrapText="1"/>
    </xf>
    <xf numFmtId="0" fontId="87" fillId="0" borderId="99" xfId="3" applyFont="1" applyBorder="1" applyAlignment="1">
      <alignment horizontal="center" vertical="center"/>
    </xf>
    <xf numFmtId="0" fontId="3" fillId="0" borderId="6" xfId="3" applyBorder="1" applyAlignment="1">
      <alignment horizontal="left" vertical="top" wrapText="1"/>
    </xf>
    <xf numFmtId="0" fontId="3" fillId="0" borderId="7" xfId="3" applyBorder="1" applyAlignment="1">
      <alignment horizontal="left" vertical="top"/>
    </xf>
    <xf numFmtId="0" fontId="3" fillId="0" borderId="8" xfId="3" applyBorder="1" applyAlignment="1">
      <alignment horizontal="left" vertical="top"/>
    </xf>
    <xf numFmtId="0" fontId="3" fillId="0" borderId="9" xfId="3" applyBorder="1" applyAlignment="1">
      <alignment horizontal="left" vertical="top"/>
    </xf>
    <xf numFmtId="0" fontId="3" fillId="0" borderId="10" xfId="3" applyBorder="1" applyAlignment="1">
      <alignment horizontal="left" vertical="top"/>
    </xf>
    <xf numFmtId="0" fontId="3" fillId="0" borderId="11" xfId="3" applyBorder="1" applyAlignment="1">
      <alignment horizontal="left" vertical="top"/>
    </xf>
    <xf numFmtId="0" fontId="3" fillId="0" borderId="0" xfId="3" applyAlignment="1">
      <alignment horizontal="center" vertical="center"/>
    </xf>
    <xf numFmtId="0" fontId="3" fillId="0" borderId="2" xfId="3" applyBorder="1" applyAlignment="1">
      <alignment horizontal="left" vertical="center"/>
    </xf>
    <xf numFmtId="0" fontId="3" fillId="0" borderId="5" xfId="3" applyBorder="1" applyAlignment="1">
      <alignment horizontal="left" vertical="center"/>
    </xf>
    <xf numFmtId="0" fontId="3" fillId="0" borderId="3" xfId="3" applyBorder="1" applyAlignment="1">
      <alignment horizontal="left" vertical="center"/>
    </xf>
    <xf numFmtId="0" fontId="3" fillId="0" borderId="92" xfId="3" applyBorder="1" applyAlignment="1">
      <alignment horizontal="left" vertical="center"/>
    </xf>
    <xf numFmtId="0" fontId="3" fillId="0" borderId="91" xfId="3" applyBorder="1" applyAlignment="1">
      <alignment horizontal="left" vertical="center"/>
    </xf>
    <xf numFmtId="0" fontId="3" fillId="0" borderId="15" xfId="3" applyBorder="1" applyAlignment="1">
      <alignment horizontal="left" vertical="center"/>
    </xf>
    <xf numFmtId="0" fontId="3" fillId="6" borderId="2" xfId="3" applyFill="1" applyBorder="1" applyAlignment="1">
      <alignment horizontal="center" vertical="center"/>
    </xf>
    <xf numFmtId="0" fontId="3" fillId="6" borderId="3" xfId="3" applyFill="1" applyBorder="1" applyAlignment="1">
      <alignment horizontal="center" vertical="center"/>
    </xf>
    <xf numFmtId="0" fontId="36" fillId="6" borderId="2" xfId="0" applyFont="1" applyFill="1" applyBorder="1" applyAlignment="1">
      <alignment horizontal="center"/>
    </xf>
    <xf numFmtId="0" fontId="36" fillId="6" borderId="3" xfId="0" applyFont="1" applyFill="1" applyBorder="1" applyAlignment="1">
      <alignment horizontal="center"/>
    </xf>
    <xf numFmtId="0" fontId="3" fillId="0" borderId="2" xfId="3" applyBorder="1" applyAlignment="1">
      <alignment horizontal="left" vertical="top"/>
    </xf>
    <xf numFmtId="0" fontId="3" fillId="0" borderId="5" xfId="3" applyBorder="1" applyAlignment="1">
      <alignment horizontal="left" vertical="top"/>
    </xf>
    <xf numFmtId="0" fontId="3" fillId="0" borderId="3" xfId="3" applyBorder="1" applyAlignment="1">
      <alignment horizontal="left" vertical="top"/>
    </xf>
    <xf numFmtId="0" fontId="13" fillId="0" borderId="45" xfId="3" applyFont="1" applyBorder="1" applyAlignment="1">
      <alignment horizontal="center" vertical="center"/>
    </xf>
    <xf numFmtId="0" fontId="13" fillId="0" borderId="34" xfId="3" applyFont="1" applyBorder="1" applyAlignment="1">
      <alignment horizontal="center" vertical="center"/>
    </xf>
    <xf numFmtId="0" fontId="3" fillId="6" borderId="6" xfId="3" applyFill="1" applyBorder="1" applyAlignment="1">
      <alignment horizontal="center" vertical="center"/>
    </xf>
    <xf numFmtId="0" fontId="3" fillId="6" borderId="8" xfId="3" applyFill="1" applyBorder="1" applyAlignment="1">
      <alignment horizontal="center" vertical="center"/>
    </xf>
    <xf numFmtId="0" fontId="3" fillId="6" borderId="9" xfId="3" applyFill="1" applyBorder="1" applyAlignment="1">
      <alignment horizontal="center" vertical="center"/>
    </xf>
    <xf numFmtId="0" fontId="3" fillId="6" borderId="11" xfId="3" applyFill="1" applyBorder="1" applyAlignment="1">
      <alignment horizontal="center" vertical="center"/>
    </xf>
    <xf numFmtId="0" fontId="3" fillId="6" borderId="81" xfId="3" applyFill="1" applyBorder="1" applyAlignment="1">
      <alignment horizontal="center" vertical="center"/>
    </xf>
    <xf numFmtId="0" fontId="3" fillId="6" borderId="83" xfId="3" applyFill="1" applyBorder="1" applyAlignment="1">
      <alignment horizontal="center" vertical="center"/>
    </xf>
    <xf numFmtId="0" fontId="3" fillId="0" borderId="45" xfId="3" applyBorder="1" applyAlignment="1">
      <alignment horizontal="center" vertical="center"/>
    </xf>
    <xf numFmtId="0" fontId="3" fillId="0" borderId="34" xfId="3" applyBorder="1" applyAlignment="1">
      <alignment horizontal="center" vertical="center"/>
    </xf>
    <xf numFmtId="0" fontId="19" fillId="0" borderId="5" xfId="3" applyFont="1" applyBorder="1" applyAlignment="1">
      <alignment horizontal="center" vertical="top"/>
    </xf>
    <xf numFmtId="0" fontId="19" fillId="0" borderId="3" xfId="3" applyFont="1" applyBorder="1" applyAlignment="1">
      <alignment horizontal="center" vertical="top"/>
    </xf>
    <xf numFmtId="0" fontId="19" fillId="0" borderId="2" xfId="3" applyFont="1" applyBorder="1" applyAlignment="1">
      <alignment horizontal="center" vertical="center"/>
    </xf>
    <xf numFmtId="0" fontId="19" fillId="0" borderId="3" xfId="3" applyFont="1" applyBorder="1" applyAlignment="1">
      <alignment horizontal="center" vertical="center"/>
    </xf>
    <xf numFmtId="0" fontId="20" fillId="0" borderId="1" xfId="3" applyFont="1" applyBorder="1" applyAlignment="1">
      <alignment horizontal="left" vertical="top"/>
    </xf>
    <xf numFmtId="0" fontId="0" fillId="0" borderId="2" xfId="0" applyBorder="1" applyAlignment="1">
      <alignment horizontal="center" vertical="center"/>
    </xf>
    <xf numFmtId="0" fontId="0" fillId="0" borderId="3" xfId="0" applyBorder="1" applyAlignment="1">
      <alignment horizontal="center" vertical="center"/>
    </xf>
    <xf numFmtId="0" fontId="13" fillId="0" borderId="1" xfId="3" applyFont="1" applyBorder="1" applyAlignment="1">
      <alignment horizontal="center" vertical="top"/>
    </xf>
    <xf numFmtId="0" fontId="3" fillId="0" borderId="1" xfId="3" applyBorder="1" applyAlignment="1">
      <alignment horizontal="left" vertical="top"/>
    </xf>
    <xf numFmtId="0" fontId="3" fillId="0" borderId="2" xfId="3" applyBorder="1" applyAlignment="1">
      <alignment horizontal="right" vertical="center"/>
    </xf>
    <xf numFmtId="0" fontId="3" fillId="0" borderId="5" xfId="3" applyBorder="1" applyAlignment="1">
      <alignment horizontal="right" vertical="center"/>
    </xf>
    <xf numFmtId="0" fontId="3" fillId="0" borderId="3" xfId="3" applyBorder="1" applyAlignment="1">
      <alignment horizontal="right" vertical="center"/>
    </xf>
    <xf numFmtId="0" fontId="3" fillId="0" borderId="1" xfId="3" applyBorder="1" applyAlignment="1">
      <alignment horizontal="right" vertical="center"/>
    </xf>
    <xf numFmtId="0" fontId="3" fillId="0" borderId="1" xfId="3" applyBorder="1" applyAlignment="1">
      <alignment horizontal="center" vertical="top"/>
    </xf>
    <xf numFmtId="0" fontId="20" fillId="0" borderId="2" xfId="3" applyFont="1" applyBorder="1" applyAlignment="1">
      <alignment horizontal="left" vertical="top"/>
    </xf>
    <xf numFmtId="0" fontId="20" fillId="0" borderId="5" xfId="3" applyFont="1" applyBorder="1" applyAlignment="1">
      <alignment horizontal="left" vertical="top"/>
    </xf>
    <xf numFmtId="0" fontId="20" fillId="0" borderId="3" xfId="3" applyFont="1" applyBorder="1" applyAlignment="1">
      <alignment horizontal="left" vertical="top"/>
    </xf>
    <xf numFmtId="0" fontId="13" fillId="0" borderId="1" xfId="3" applyFont="1" applyBorder="1" applyAlignment="1">
      <alignment horizontal="left" vertical="top"/>
    </xf>
    <xf numFmtId="0" fontId="13" fillId="0" borderId="2" xfId="3" applyFont="1" applyBorder="1" applyAlignment="1">
      <alignment horizontal="left" vertical="top"/>
    </xf>
    <xf numFmtId="0" fontId="13" fillId="0" borderId="5" xfId="3" applyFont="1" applyBorder="1" applyAlignment="1">
      <alignment horizontal="left" vertical="top"/>
    </xf>
    <xf numFmtId="0" fontId="13" fillId="0" borderId="3" xfId="3" applyFont="1" applyBorder="1" applyAlignment="1">
      <alignment horizontal="left" vertical="top"/>
    </xf>
    <xf numFmtId="0" fontId="3" fillId="0" borderId="2" xfId="3" applyBorder="1" applyAlignment="1">
      <alignment horizontal="center" vertical="top"/>
    </xf>
    <xf numFmtId="0" fontId="3" fillId="0" borderId="5" xfId="3" applyBorder="1" applyAlignment="1">
      <alignment horizontal="center" vertical="top"/>
    </xf>
    <xf numFmtId="0" fontId="3" fillId="0" borderId="3" xfId="3" applyBorder="1" applyAlignment="1">
      <alignment horizontal="center" vertical="top"/>
    </xf>
    <xf numFmtId="0" fontId="19" fillId="5" borderId="37" xfId="3" applyFont="1" applyFill="1" applyBorder="1" applyAlignment="1">
      <alignment horizontal="center" vertical="center"/>
    </xf>
    <xf numFmtId="0" fontId="19" fillId="5" borderId="39" xfId="3" applyFont="1" applyFill="1" applyBorder="1" applyAlignment="1">
      <alignment horizontal="center" vertical="center"/>
    </xf>
    <xf numFmtId="0" fontId="19" fillId="5" borderId="40" xfId="3" applyFont="1" applyFill="1" applyBorder="1" applyAlignment="1">
      <alignment horizontal="center" vertical="center"/>
    </xf>
    <xf numFmtId="0" fontId="12" fillId="0" borderId="2" xfId="3" applyFont="1" applyBorder="1" applyAlignment="1">
      <alignment horizontal="left" vertical="center"/>
    </xf>
    <xf numFmtId="0" fontId="12" fillId="0" borderId="5" xfId="3" applyFont="1" applyBorder="1" applyAlignment="1">
      <alignment horizontal="left" vertical="center"/>
    </xf>
    <xf numFmtId="0" fontId="12" fillId="0" borderId="3" xfId="3" applyFont="1" applyBorder="1" applyAlignment="1">
      <alignment horizontal="left" vertical="center"/>
    </xf>
    <xf numFmtId="0" fontId="13" fillId="0" borderId="2" xfId="3" applyFont="1" applyBorder="1" applyAlignment="1">
      <alignment horizontal="left" vertical="center"/>
    </xf>
    <xf numFmtId="0" fontId="13" fillId="0" borderId="5" xfId="3" applyFont="1" applyBorder="1" applyAlignment="1">
      <alignment horizontal="left" vertical="center"/>
    </xf>
    <xf numFmtId="0" fontId="13" fillId="0" borderId="3" xfId="3" applyFont="1" applyBorder="1" applyAlignment="1">
      <alignment horizontal="left" vertical="center"/>
    </xf>
    <xf numFmtId="0" fontId="20" fillId="0" borderId="2" xfId="3" applyFont="1" applyBorder="1" applyAlignment="1">
      <alignment horizontal="left" vertical="center"/>
    </xf>
    <xf numFmtId="0" fontId="20" fillId="0" borderId="5" xfId="3" applyFont="1" applyBorder="1" applyAlignment="1">
      <alignment horizontal="left" vertical="center"/>
    </xf>
    <xf numFmtId="0" fontId="20" fillId="0" borderId="3" xfId="3" applyFont="1" applyBorder="1" applyAlignment="1">
      <alignment horizontal="left" vertical="center"/>
    </xf>
    <xf numFmtId="0" fontId="3" fillId="0" borderId="4" xfId="3" applyBorder="1" applyAlignment="1">
      <alignment horizontal="left" vertical="center"/>
    </xf>
    <xf numFmtId="0" fontId="3" fillId="0" borderId="13" xfId="3" applyBorder="1" applyAlignment="1">
      <alignment horizontal="left" vertical="center"/>
    </xf>
    <xf numFmtId="0" fontId="3" fillId="0" borderId="46" xfId="3" applyBorder="1" applyAlignment="1">
      <alignment horizontal="center" vertical="center"/>
    </xf>
    <xf numFmtId="0" fontId="3" fillId="0" borderId="43" xfId="3" applyBorder="1" applyAlignment="1">
      <alignment horizontal="center" vertical="center"/>
    </xf>
    <xf numFmtId="0" fontId="3" fillId="0" borderId="4" xfId="3" applyBorder="1" applyAlignment="1">
      <alignment horizontal="right" vertical="center"/>
    </xf>
    <xf numFmtId="0" fontId="3" fillId="0" borderId="13" xfId="3" applyBorder="1" applyAlignment="1">
      <alignment horizontal="right" vertical="center"/>
    </xf>
    <xf numFmtId="0" fontId="37" fillId="0" borderId="2" xfId="3" applyFont="1" applyBorder="1" applyAlignment="1">
      <alignment horizontal="left" vertical="top"/>
    </xf>
    <xf numFmtId="0" fontId="37" fillId="0" borderId="5" xfId="3" applyFont="1" applyBorder="1" applyAlignment="1">
      <alignment horizontal="left" vertical="top"/>
    </xf>
    <xf numFmtId="0" fontId="37" fillId="0" borderId="3" xfId="3" applyFont="1" applyBorder="1" applyAlignment="1">
      <alignment horizontal="left" vertical="top"/>
    </xf>
    <xf numFmtId="0" fontId="3" fillId="0" borderId="81" xfId="3" applyBorder="1" applyAlignment="1">
      <alignment horizontal="left" vertical="top"/>
    </xf>
    <xf numFmtId="0" fontId="3" fillId="0" borderId="82" xfId="3" applyBorder="1" applyAlignment="1">
      <alignment horizontal="left" vertical="top"/>
    </xf>
    <xf numFmtId="0" fontId="3" fillId="0" borderId="83" xfId="3" applyBorder="1" applyAlignment="1">
      <alignment horizontal="left" vertical="top"/>
    </xf>
    <xf numFmtId="0" fontId="3" fillId="0" borderId="81" xfId="3" applyBorder="1" applyAlignment="1">
      <alignment horizontal="left" vertical="center"/>
    </xf>
    <xf numFmtId="0" fontId="3" fillId="0" borderId="82" xfId="3" applyBorder="1" applyAlignment="1">
      <alignment horizontal="left" vertical="center"/>
    </xf>
    <xf numFmtId="0" fontId="3" fillId="0" borderId="83" xfId="3" applyBorder="1" applyAlignment="1">
      <alignment horizontal="left" vertical="center"/>
    </xf>
    <xf numFmtId="0" fontId="13" fillId="0" borderId="4" xfId="3" applyFont="1" applyBorder="1" applyAlignment="1">
      <alignment horizontal="center" vertical="center"/>
    </xf>
    <xf numFmtId="0" fontId="13" fillId="0" borderId="13" xfId="3" applyFont="1" applyBorder="1" applyAlignment="1">
      <alignment horizontal="center" vertical="center"/>
    </xf>
    <xf numFmtId="0" fontId="62" fillId="6" borderId="88" xfId="0" applyFont="1" applyFill="1" applyBorder="1" applyAlignment="1">
      <alignment horizontal="center" vertical="center" wrapText="1"/>
    </xf>
    <xf numFmtId="0" fontId="62" fillId="6" borderId="3" xfId="0" applyFont="1" applyFill="1" applyBorder="1" applyAlignment="1">
      <alignment horizontal="center" vertical="center" wrapText="1"/>
    </xf>
    <xf numFmtId="0" fontId="0" fillId="17" borderId="0" xfId="0" applyFill="1"/>
    <xf numFmtId="0" fontId="3" fillId="17" borderId="1" xfId="0" applyFont="1" applyFill="1" applyBorder="1" applyAlignment="1">
      <alignment vertical="center"/>
    </xf>
    <xf numFmtId="0" fontId="3" fillId="17" borderId="4" xfId="0" applyFont="1" applyFill="1" applyBorder="1" applyAlignment="1">
      <alignment horizontal="center" vertical="center"/>
    </xf>
    <xf numFmtId="0" fontId="3" fillId="17" borderId="1" xfId="0" applyFont="1" applyFill="1" applyBorder="1" applyAlignment="1">
      <alignment horizontal="center" vertical="center"/>
    </xf>
    <xf numFmtId="0" fontId="3" fillId="17" borderId="1" xfId="0" applyFont="1" applyFill="1" applyBorder="1" applyAlignment="1">
      <alignment horizontal="left" vertical="center" shrinkToFit="1"/>
    </xf>
    <xf numFmtId="0" fontId="10" fillId="17" borderId="1" xfId="0" applyFont="1" applyFill="1" applyBorder="1" applyAlignment="1">
      <alignment vertical="center"/>
    </xf>
    <xf numFmtId="0" fontId="10" fillId="17" borderId="1" xfId="0" applyFont="1" applyFill="1" applyBorder="1" applyAlignment="1">
      <alignment vertical="center" shrinkToFit="1"/>
    </xf>
    <xf numFmtId="0" fontId="3" fillId="17" borderId="1" xfId="0" applyFont="1" applyFill="1" applyBorder="1" applyAlignment="1">
      <alignment vertical="center" shrinkToFit="1"/>
    </xf>
    <xf numFmtId="0" fontId="10" fillId="17" borderId="1" xfId="0" applyFont="1" applyFill="1" applyBorder="1" applyAlignment="1">
      <alignment shrinkToFit="1"/>
    </xf>
    <xf numFmtId="177" fontId="3" fillId="17" borderId="1" xfId="0" applyNumberFormat="1" applyFont="1" applyFill="1" applyBorder="1" applyAlignment="1">
      <alignment vertical="center"/>
    </xf>
    <xf numFmtId="177" fontId="10" fillId="17" borderId="1" xfId="0" applyNumberFormat="1" applyFont="1" applyFill="1" applyBorder="1" applyAlignment="1">
      <alignment horizontal="right" vertical="center"/>
    </xf>
    <xf numFmtId="49" fontId="10" fillId="17" borderId="1" xfId="0" applyNumberFormat="1" applyFont="1" applyFill="1" applyBorder="1" applyAlignment="1">
      <alignment horizontal="right" vertical="center"/>
    </xf>
    <xf numFmtId="20" fontId="3" fillId="17" borderId="1" xfId="0" applyNumberFormat="1" applyFont="1" applyFill="1" applyBorder="1" applyAlignment="1">
      <alignment vertical="center"/>
    </xf>
    <xf numFmtId="20" fontId="3" fillId="17" borderId="1" xfId="0" applyNumberFormat="1" applyFont="1" applyFill="1" applyBorder="1" applyAlignment="1">
      <alignment horizontal="right" vertical="center"/>
    </xf>
    <xf numFmtId="0" fontId="3" fillId="17" borderId="2" xfId="0" applyFont="1" applyFill="1" applyBorder="1" applyAlignment="1">
      <alignment horizontal="center" vertical="center"/>
    </xf>
    <xf numFmtId="0" fontId="10" fillId="17" borderId="2" xfId="0" applyFont="1" applyFill="1" applyBorder="1" applyAlignment="1">
      <alignment horizontal="center" vertical="center"/>
    </xf>
    <xf numFmtId="0" fontId="10" fillId="17" borderId="2" xfId="0" applyFont="1" applyFill="1" applyBorder="1" applyAlignment="1">
      <alignment vertical="center"/>
    </xf>
    <xf numFmtId="0" fontId="10" fillId="17" borderId="1" xfId="0" applyFont="1" applyFill="1" applyBorder="1"/>
    <xf numFmtId="20" fontId="54" fillId="17" borderId="1" xfId="0" applyNumberFormat="1" applyFont="1" applyFill="1" applyBorder="1" applyAlignment="1">
      <alignment vertical="center"/>
    </xf>
    <xf numFmtId="0" fontId="3" fillId="17" borderId="1" xfId="0" applyFont="1" applyFill="1" applyBorder="1" applyAlignment="1">
      <alignment horizontal="left" vertical="center"/>
    </xf>
    <xf numFmtId="0" fontId="0" fillId="17" borderId="1" xfId="0" applyFill="1" applyBorder="1" applyAlignment="1">
      <alignment vertical="center"/>
    </xf>
    <xf numFmtId="0" fontId="0" fillId="17" borderId="1" xfId="0" applyFill="1" applyBorder="1"/>
    <xf numFmtId="38" fontId="3" fillId="17" borderId="1" xfId="0" applyNumberFormat="1" applyFont="1" applyFill="1" applyBorder="1" applyAlignment="1">
      <alignment vertical="center"/>
    </xf>
    <xf numFmtId="38" fontId="0" fillId="17" borderId="1" xfId="0" applyNumberFormat="1" applyFill="1" applyBorder="1" applyAlignment="1">
      <alignment horizontal="right" vertical="center"/>
    </xf>
    <xf numFmtId="49" fontId="0" fillId="17" borderId="1" xfId="0" applyNumberFormat="1" applyFill="1" applyBorder="1" applyAlignment="1">
      <alignment horizontal="right" vertical="center"/>
    </xf>
    <xf numFmtId="20" fontId="3" fillId="9" borderId="1" xfId="0" applyNumberFormat="1" applyFont="1" applyFill="1" applyBorder="1" applyAlignment="1">
      <alignment horizontal="right" vertical="center"/>
    </xf>
    <xf numFmtId="0" fontId="0" fillId="17" borderId="1" xfId="0" applyFill="1" applyBorder="1" applyAlignment="1">
      <alignment horizontal="center"/>
    </xf>
    <xf numFmtId="0" fontId="3" fillId="5" borderId="4" xfId="3" applyFill="1" applyBorder="1" applyAlignment="1">
      <alignment horizontal="center" vertical="center"/>
    </xf>
    <xf numFmtId="0" fontId="3" fillId="5" borderId="12" xfId="3" applyFill="1" applyBorder="1" applyAlignment="1">
      <alignment horizontal="center" vertical="center"/>
    </xf>
    <xf numFmtId="0" fontId="3" fillId="5" borderId="13" xfId="3" applyFill="1" applyBorder="1" applyAlignment="1">
      <alignment horizontal="center" vertical="center"/>
    </xf>
    <xf numFmtId="0" fontId="16" fillId="9" borderId="5" xfId="3" applyFont="1" applyFill="1" applyBorder="1" applyAlignment="1">
      <alignment horizontal="center" vertical="center"/>
    </xf>
    <xf numFmtId="0" fontId="16" fillId="9" borderId="3" xfId="3" applyFont="1" applyFill="1" applyBorder="1" applyAlignment="1">
      <alignment horizontal="center" vertical="center"/>
    </xf>
    <xf numFmtId="0" fontId="3" fillId="0" borderId="4" xfId="3" applyFill="1" applyBorder="1" applyAlignment="1">
      <alignment horizontal="center" vertical="center"/>
    </xf>
    <xf numFmtId="0" fontId="3" fillId="0" borderId="12" xfId="3" applyFill="1" applyBorder="1" applyAlignment="1">
      <alignment horizontal="center" vertical="center"/>
    </xf>
    <xf numFmtId="0" fontId="3" fillId="0" borderId="13" xfId="3" applyFill="1" applyBorder="1" applyAlignment="1">
      <alignment horizontal="center" vertical="center"/>
    </xf>
    <xf numFmtId="56" fontId="0" fillId="0" borderId="0" xfId="0" applyNumberFormat="1"/>
    <xf numFmtId="0" fontId="0" fillId="0" borderId="1" xfId="0" applyFill="1" applyBorder="1" applyAlignment="1">
      <alignment horizontal="center"/>
    </xf>
    <xf numFmtId="0" fontId="0" fillId="0" borderId="0" xfId="0" applyFill="1" applyBorder="1" applyAlignment="1">
      <alignment horizontal="center"/>
    </xf>
    <xf numFmtId="0" fontId="14" fillId="19" borderId="0" xfId="3" applyFont="1" applyFill="1" applyAlignment="1">
      <alignment horizontal="right" vertical="center"/>
    </xf>
    <xf numFmtId="0" fontId="14" fillId="19" borderId="0" xfId="3" applyFont="1" applyFill="1" applyAlignment="1">
      <alignment horizontal="right" vertical="center"/>
    </xf>
    <xf numFmtId="0" fontId="10" fillId="18" borderId="1" xfId="0" applyFont="1" applyFill="1" applyBorder="1" applyAlignment="1">
      <alignment horizontal="center" vertical="center"/>
    </xf>
    <xf numFmtId="0" fontId="3" fillId="20" borderId="4" xfId="3" applyFill="1" applyBorder="1" applyAlignment="1">
      <alignment horizontal="center" vertical="center" wrapText="1"/>
    </xf>
    <xf numFmtId="0" fontId="3" fillId="20" borderId="12" xfId="3" applyFill="1" applyBorder="1" applyAlignment="1">
      <alignment horizontal="center" vertical="center" wrapText="1"/>
    </xf>
    <xf numFmtId="0" fontId="3" fillId="20" borderId="13" xfId="3" applyFill="1" applyBorder="1" applyAlignment="1">
      <alignment horizontal="center" vertical="center" wrapText="1"/>
    </xf>
    <xf numFmtId="202" fontId="0" fillId="0" borderId="0" xfId="0" applyNumberFormat="1" applyAlignment="1">
      <alignment horizontal="left"/>
    </xf>
    <xf numFmtId="0" fontId="0" fillId="0" borderId="0" xfId="0" applyFill="1" applyBorder="1" applyAlignment="1">
      <alignment horizontal="left"/>
    </xf>
  </cellXfs>
  <cellStyles count="9">
    <cellStyle name="桁区切り" xfId="1" builtinId="6"/>
    <cellStyle name="桁区切り 2" xfId="4"/>
    <cellStyle name="通貨" xfId="7" builtinId="7"/>
    <cellStyle name="標準" xfId="0" builtinId="0"/>
    <cellStyle name="標準 10" xfId="8"/>
    <cellStyle name="標準 2" xfId="3"/>
    <cellStyle name="標準_H23 7月F-301週生産計画表" xfId="5"/>
    <cellStyle name="標準_H25.12月CF-2週生産計画表" xfId="6"/>
    <cellStyle name="標準_Sheet1" xfId="2"/>
  </cellStyles>
  <dxfs count="8534">
    <dxf>
      <font>
        <color rgb="FFFF0000"/>
      </font>
    </dxf>
    <dxf>
      <font>
        <b/>
        <i val="0"/>
        <color rgb="FFFF0000"/>
      </font>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ndense val="0"/>
        <extend val="0"/>
        <color indexed="1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s>
  <tableStyles count="0" defaultTableStyle="TableStyleMedium2" defaultPivotStyle="PivotStyleMedium9"/>
  <colors>
    <mruColors>
      <color rgb="FF0000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checked="Checked" fmlaLink="$F$1"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checked="Checked" fmlaLink="$F$1"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CheckBox" checked="Checked" fmlaLink="$F$1" lockText="1" noThreeD="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CheckBox" fmlaLink="$V$6" lockText="1" noThreeD="1"/>
</file>

<file path=xl/ctrlProps/ctrlProp17.xml><?xml version="1.0" encoding="utf-8"?>
<formControlPr xmlns="http://schemas.microsoft.com/office/spreadsheetml/2009/9/main" objectType="CheckBox" fmlaLink="$V$5" lockText="1" noThreeD="1"/>
</file>

<file path=xl/ctrlProps/ctrlProp18.xml><?xml version="1.0" encoding="utf-8"?>
<formControlPr xmlns="http://schemas.microsoft.com/office/spreadsheetml/2009/9/main" objectType="CheckBox" fmlaLink="$U$2" lockText="1" noThreeD="1"/>
</file>

<file path=xl/ctrlProps/ctrlProp19.xml><?xml version="1.0" encoding="utf-8"?>
<formControlPr xmlns="http://schemas.microsoft.com/office/spreadsheetml/2009/9/main" objectType="CheckBox" fmlaLink="$U$3" lockText="1" noThreeD="1"/>
</file>

<file path=xl/ctrlProps/ctrlProp20.xml><?xml version="1.0" encoding="utf-8"?>
<formControlPr xmlns="http://schemas.microsoft.com/office/spreadsheetml/2009/9/main" objectType="CheckBox" fmlaLink="$V$4" lockText="1" noThreeD="1"/>
</file>

<file path=xl/ctrlProps/ctrlProp21.xml><?xml version="1.0" encoding="utf-8"?>
<formControlPr xmlns="http://schemas.microsoft.com/office/spreadsheetml/2009/9/main" objectType="CheckBox" fmlaLink="$V$3" lockText="1" noThreeD="1"/>
</file>

<file path=xl/ctrlProps/ctrlProp22.xml><?xml version="1.0" encoding="utf-8"?>
<formControlPr xmlns="http://schemas.microsoft.com/office/spreadsheetml/2009/9/main" objectType="CheckBox" fmlaLink="$V$2"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342900</xdr:colOff>
      <xdr:row>23</xdr:row>
      <xdr:rowOff>38100</xdr:rowOff>
    </xdr:from>
    <xdr:to>
      <xdr:col>7</xdr:col>
      <xdr:colOff>342901</xdr:colOff>
      <xdr:row>25</xdr:row>
      <xdr:rowOff>123825</xdr:rowOff>
    </xdr:to>
    <xdr:cxnSp macro="">
      <xdr:nvCxnSpPr>
        <xdr:cNvPr id="3" name="直線矢印コネクタ 2"/>
        <xdr:cNvCxnSpPr/>
      </xdr:nvCxnSpPr>
      <xdr:spPr>
        <a:xfrm>
          <a:off x="5143500" y="4838700"/>
          <a:ext cx="1" cy="4286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523877</xdr:colOff>
      <xdr:row>27</xdr:row>
      <xdr:rowOff>104775</xdr:rowOff>
    </xdr:from>
    <xdr:to>
      <xdr:col>7</xdr:col>
      <xdr:colOff>142875</xdr:colOff>
      <xdr:row>27</xdr:row>
      <xdr:rowOff>114301</xdr:rowOff>
    </xdr:to>
    <xdr:cxnSp macro="">
      <xdr:nvCxnSpPr>
        <xdr:cNvPr id="4" name="直線矢印コネクタ 3"/>
        <xdr:cNvCxnSpPr/>
      </xdr:nvCxnSpPr>
      <xdr:spPr>
        <a:xfrm flipH="1">
          <a:off x="4638677" y="5591175"/>
          <a:ext cx="304798" cy="952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523877</xdr:colOff>
      <xdr:row>27</xdr:row>
      <xdr:rowOff>104775</xdr:rowOff>
    </xdr:from>
    <xdr:to>
      <xdr:col>8</xdr:col>
      <xdr:colOff>142875</xdr:colOff>
      <xdr:row>27</xdr:row>
      <xdr:rowOff>114301</xdr:rowOff>
    </xdr:to>
    <xdr:cxnSp macro="">
      <xdr:nvCxnSpPr>
        <xdr:cNvPr id="7" name="直線矢印コネクタ 6"/>
        <xdr:cNvCxnSpPr/>
      </xdr:nvCxnSpPr>
      <xdr:spPr>
        <a:xfrm flipH="1">
          <a:off x="5324477" y="5591175"/>
          <a:ext cx="304798" cy="952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352425</xdr:colOff>
      <xdr:row>27</xdr:row>
      <xdr:rowOff>123825</xdr:rowOff>
    </xdr:from>
    <xdr:to>
      <xdr:col>8</xdr:col>
      <xdr:colOff>352425</xdr:colOff>
      <xdr:row>29</xdr:row>
      <xdr:rowOff>38100</xdr:rowOff>
    </xdr:to>
    <xdr:cxnSp macro="">
      <xdr:nvCxnSpPr>
        <xdr:cNvPr id="8" name="直線矢印コネクタ 7"/>
        <xdr:cNvCxnSpPr/>
      </xdr:nvCxnSpPr>
      <xdr:spPr>
        <a:xfrm flipV="1">
          <a:off x="5838825" y="5610225"/>
          <a:ext cx="0" cy="2571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276225</xdr:colOff>
      <xdr:row>29</xdr:row>
      <xdr:rowOff>28576</xdr:rowOff>
    </xdr:from>
    <xdr:to>
      <xdr:col>8</xdr:col>
      <xdr:colOff>352425</xdr:colOff>
      <xdr:row>29</xdr:row>
      <xdr:rowOff>38100</xdr:rowOff>
    </xdr:to>
    <xdr:cxnSp macro="">
      <xdr:nvCxnSpPr>
        <xdr:cNvPr id="13" name="直線矢印コネクタ 12"/>
        <xdr:cNvCxnSpPr/>
      </xdr:nvCxnSpPr>
      <xdr:spPr>
        <a:xfrm flipH="1">
          <a:off x="4391025" y="5857876"/>
          <a:ext cx="1447800" cy="9524"/>
        </a:xfrm>
        <a:prstGeom prst="straightConnector1">
          <a:avLst/>
        </a:prstGeom>
        <a:ln>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314325</xdr:colOff>
      <xdr:row>27</xdr:row>
      <xdr:rowOff>142876</xdr:rowOff>
    </xdr:from>
    <xdr:to>
      <xdr:col>6</xdr:col>
      <xdr:colOff>323850</xdr:colOff>
      <xdr:row>29</xdr:row>
      <xdr:rowOff>57150</xdr:rowOff>
    </xdr:to>
    <xdr:cxnSp macro="">
      <xdr:nvCxnSpPr>
        <xdr:cNvPr id="16" name="直線矢印コネクタ 15"/>
        <xdr:cNvCxnSpPr/>
      </xdr:nvCxnSpPr>
      <xdr:spPr>
        <a:xfrm>
          <a:off x="4429125" y="5629276"/>
          <a:ext cx="9525" cy="257174"/>
        </a:xfrm>
        <a:prstGeom prst="straightConnector1">
          <a:avLst/>
        </a:prstGeom>
        <a:ln>
          <a:tailEnd type="non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9525</xdr:colOff>
          <xdr:row>0</xdr:row>
          <xdr:rowOff>38100</xdr:rowOff>
        </xdr:from>
        <xdr:to>
          <xdr:col>7</xdr:col>
          <xdr:colOff>0</xdr:colOff>
          <xdr:row>0</xdr:row>
          <xdr:rowOff>323850</xdr:rowOff>
        </xdr:to>
        <xdr:sp macro="" textlink="">
          <xdr:nvSpPr>
            <xdr:cNvPr id="1025" name="Button 1" hidden="1">
              <a:extLst>
                <a:ext uri="{63B3BB69-23CF-44E3-9099-C40C66FF867C}">
                  <a14:compatExt spid="_x0000_s1025"/>
                </a:ext>
                <a:ext uri="{FF2B5EF4-FFF2-40B4-BE49-F238E27FC236}">
                  <a16:creationId xmlns=""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外観チェック</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266700</xdr:colOff>
          <xdr:row>1</xdr:row>
          <xdr:rowOff>0</xdr:rowOff>
        </xdr:to>
        <xdr:sp macro="" textlink="">
          <xdr:nvSpPr>
            <xdr:cNvPr id="1026" name="Check Box 2" hidden="1">
              <a:extLst>
                <a:ext uri="{63B3BB69-23CF-44E3-9099-C40C66FF867C}">
                  <a14:compatExt spid="_x0000_s1026"/>
                </a:ext>
                <a:ext uri="{FF2B5EF4-FFF2-40B4-BE49-F238E27FC236}">
                  <a16:creationId xmlns=""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238125</xdr:colOff>
          <xdr:row>0</xdr:row>
          <xdr:rowOff>123825</xdr:rowOff>
        </xdr:from>
        <xdr:to>
          <xdr:col>2</xdr:col>
          <xdr:colOff>180975</xdr:colOff>
          <xdr:row>0</xdr:row>
          <xdr:rowOff>323850</xdr:rowOff>
        </xdr:to>
        <xdr:sp macro="" textlink="">
          <xdr:nvSpPr>
            <xdr:cNvPr id="1027" name="Button 3" hidden="1">
              <a:extLst>
                <a:ext uri="{63B3BB69-23CF-44E3-9099-C40C66FF867C}">
                  <a14:compatExt spid="_x0000_s1027"/>
                </a:ext>
                <a:ext uri="{FF2B5EF4-FFF2-40B4-BE49-F238E27FC236}">
                  <a16:creationId xmlns=""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24</xdr:row>
          <xdr:rowOff>9525</xdr:rowOff>
        </xdr:from>
        <xdr:to>
          <xdr:col>13</xdr:col>
          <xdr:colOff>523875</xdr:colOff>
          <xdr:row>24</xdr:row>
          <xdr:rowOff>200025</xdr:rowOff>
        </xdr:to>
        <xdr:sp macro="" textlink="">
          <xdr:nvSpPr>
            <xdr:cNvPr id="1029" name="Button 5" hidden="1">
              <a:extLst>
                <a:ext uri="{63B3BB69-23CF-44E3-9099-C40C66FF867C}">
                  <a14:compatExt spid="_x0000_s1029"/>
                </a:ext>
                <a:ext uri="{FF2B5EF4-FFF2-40B4-BE49-F238E27FC236}">
                  <a16:creationId xmlns=""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条件確認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9525</xdr:colOff>
          <xdr:row>24</xdr:row>
          <xdr:rowOff>9525</xdr:rowOff>
        </xdr:from>
        <xdr:to>
          <xdr:col>29</xdr:col>
          <xdr:colOff>28575</xdr:colOff>
          <xdr:row>24</xdr:row>
          <xdr:rowOff>209550</xdr:rowOff>
        </xdr:to>
        <xdr:sp macro="" textlink="">
          <xdr:nvSpPr>
            <xdr:cNvPr id="1032" name="Button 8" hidden="1">
              <a:extLst>
                <a:ext uri="{63B3BB69-23CF-44E3-9099-C40C66FF867C}">
                  <a14:compatExt spid="_x0000_s1032"/>
                </a:ext>
                <a:ext uri="{FF2B5EF4-FFF2-40B4-BE49-F238E27FC236}">
                  <a16:creationId xmlns=""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xdr:twoCellAnchor>
    <xdr:from>
      <xdr:col>13</xdr:col>
      <xdr:colOff>942974</xdr:colOff>
      <xdr:row>24</xdr:row>
      <xdr:rowOff>171450</xdr:rowOff>
    </xdr:from>
    <xdr:to>
      <xdr:col>13</xdr:col>
      <xdr:colOff>1581149</xdr:colOff>
      <xdr:row>24</xdr:row>
      <xdr:rowOff>533400</xdr:rowOff>
    </xdr:to>
    <xdr:sp macro="[0]!DataPaste" textlink="">
      <xdr:nvSpPr>
        <xdr:cNvPr id="2" name="正方形/長方形 1"/>
        <xdr:cNvSpPr/>
      </xdr:nvSpPr>
      <xdr:spPr>
        <a:xfrm>
          <a:off x="5810249" y="514350"/>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9</xdr:col>
      <xdr:colOff>19049</xdr:colOff>
      <xdr:row>0</xdr:row>
      <xdr:rowOff>95250</xdr:rowOff>
    </xdr:from>
    <xdr:ext cx="2409825" cy="275717"/>
    <xdr:sp macro="" textlink="">
      <xdr:nvSpPr>
        <xdr:cNvPr id="3" name="テキスト ボックス 2">
          <a:extLst>
            <a:ext uri="{FF2B5EF4-FFF2-40B4-BE49-F238E27FC236}">
              <a16:creationId xmlns="" xmlns:a16="http://schemas.microsoft.com/office/drawing/2014/main" id="{00000000-0008-0000-0100-000003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oneCellAnchor>
    <xdr:from>
      <xdr:col>9</xdr:col>
      <xdr:colOff>19049</xdr:colOff>
      <xdr:row>0</xdr:row>
      <xdr:rowOff>95250</xdr:rowOff>
    </xdr:from>
    <xdr:ext cx="2409825" cy="275717"/>
    <xdr:sp macro="" textlink="">
      <xdr:nvSpPr>
        <xdr:cNvPr id="4" name="テキスト ボックス 3">
          <a:extLst>
            <a:ext uri="{FF2B5EF4-FFF2-40B4-BE49-F238E27FC236}">
              <a16:creationId xmlns="" xmlns:a16="http://schemas.microsoft.com/office/drawing/2014/main" id="{00000000-0008-0000-0100-000004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9525</xdr:colOff>
          <xdr:row>0</xdr:row>
          <xdr:rowOff>38100</xdr:rowOff>
        </xdr:from>
        <xdr:to>
          <xdr:col>7</xdr:col>
          <xdr:colOff>0</xdr:colOff>
          <xdr:row>0</xdr:row>
          <xdr:rowOff>323850</xdr:rowOff>
        </xdr:to>
        <xdr:sp macro="" textlink="">
          <xdr:nvSpPr>
            <xdr:cNvPr id="16385" name="Button 1" hidden="1">
              <a:extLst>
                <a:ext uri="{63B3BB69-23CF-44E3-9099-C40C66FF867C}">
                  <a14:compatExt spid="_x0000_s16385"/>
                </a:ext>
                <a:ext uri="{FF2B5EF4-FFF2-40B4-BE49-F238E27FC236}">
                  <a16:creationId xmlns=""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外観チェック</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266700</xdr:colOff>
          <xdr:row>1</xdr:row>
          <xdr:rowOff>0</xdr:rowOff>
        </xdr:to>
        <xdr:sp macro="" textlink="">
          <xdr:nvSpPr>
            <xdr:cNvPr id="16386" name="Check Box 2" hidden="1">
              <a:extLst>
                <a:ext uri="{63B3BB69-23CF-44E3-9099-C40C66FF867C}">
                  <a14:compatExt spid="_x0000_s16386"/>
                </a:ext>
                <a:ext uri="{FF2B5EF4-FFF2-40B4-BE49-F238E27FC236}">
                  <a16:creationId xmlns=""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238125</xdr:colOff>
          <xdr:row>0</xdr:row>
          <xdr:rowOff>123825</xdr:rowOff>
        </xdr:from>
        <xdr:to>
          <xdr:col>2</xdr:col>
          <xdr:colOff>180975</xdr:colOff>
          <xdr:row>0</xdr:row>
          <xdr:rowOff>323850</xdr:rowOff>
        </xdr:to>
        <xdr:sp macro="" textlink="">
          <xdr:nvSpPr>
            <xdr:cNvPr id="16387" name="Button 3" hidden="1">
              <a:extLst>
                <a:ext uri="{63B3BB69-23CF-44E3-9099-C40C66FF867C}">
                  <a14:compatExt spid="_x0000_s16387"/>
                </a:ext>
                <a:ext uri="{FF2B5EF4-FFF2-40B4-BE49-F238E27FC236}">
                  <a16:creationId xmlns=""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24</xdr:row>
          <xdr:rowOff>9525</xdr:rowOff>
        </xdr:from>
        <xdr:to>
          <xdr:col>13</xdr:col>
          <xdr:colOff>523875</xdr:colOff>
          <xdr:row>24</xdr:row>
          <xdr:rowOff>200025</xdr:rowOff>
        </xdr:to>
        <xdr:sp macro="" textlink="">
          <xdr:nvSpPr>
            <xdr:cNvPr id="16388" name="Button 4" hidden="1">
              <a:extLst>
                <a:ext uri="{63B3BB69-23CF-44E3-9099-C40C66FF867C}">
                  <a14:compatExt spid="_x0000_s16388"/>
                </a:ext>
                <a:ext uri="{FF2B5EF4-FFF2-40B4-BE49-F238E27FC236}">
                  <a16:creationId xmlns=""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条件確認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9525</xdr:colOff>
          <xdr:row>24</xdr:row>
          <xdr:rowOff>9525</xdr:rowOff>
        </xdr:from>
        <xdr:to>
          <xdr:col>29</xdr:col>
          <xdr:colOff>28575</xdr:colOff>
          <xdr:row>24</xdr:row>
          <xdr:rowOff>209550</xdr:rowOff>
        </xdr:to>
        <xdr:sp macro="" textlink="">
          <xdr:nvSpPr>
            <xdr:cNvPr id="16389" name="Button 5" hidden="1">
              <a:extLst>
                <a:ext uri="{63B3BB69-23CF-44E3-9099-C40C66FF867C}">
                  <a14:compatExt spid="_x0000_s16389"/>
                </a:ext>
                <a:ext uri="{FF2B5EF4-FFF2-40B4-BE49-F238E27FC236}">
                  <a16:creationId xmlns=""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xdr:twoCellAnchor>
    <xdr:from>
      <xdr:col>13</xdr:col>
      <xdr:colOff>942974</xdr:colOff>
      <xdr:row>24</xdr:row>
      <xdr:rowOff>171450</xdr:rowOff>
    </xdr:from>
    <xdr:to>
      <xdr:col>13</xdr:col>
      <xdr:colOff>1581149</xdr:colOff>
      <xdr:row>24</xdr:row>
      <xdr:rowOff>533400</xdr:rowOff>
    </xdr:to>
    <xdr:sp macro="[0]!DataPaste" textlink="">
      <xdr:nvSpPr>
        <xdr:cNvPr id="7" name="正方形/長方形 6"/>
        <xdr:cNvSpPr/>
      </xdr:nvSpPr>
      <xdr:spPr>
        <a:xfrm>
          <a:off x="5810249" y="514350"/>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9525</xdr:colOff>
          <xdr:row>0</xdr:row>
          <xdr:rowOff>38100</xdr:rowOff>
        </xdr:from>
        <xdr:to>
          <xdr:col>7</xdr:col>
          <xdr:colOff>0</xdr:colOff>
          <xdr:row>0</xdr:row>
          <xdr:rowOff>323850</xdr:rowOff>
        </xdr:to>
        <xdr:sp macro="" textlink="">
          <xdr:nvSpPr>
            <xdr:cNvPr id="17409" name="Button 1" hidden="1">
              <a:extLst>
                <a:ext uri="{63B3BB69-23CF-44E3-9099-C40C66FF867C}">
                  <a14:compatExt spid="_x0000_s17409"/>
                </a:ext>
                <a:ext uri="{FF2B5EF4-FFF2-40B4-BE49-F238E27FC236}">
                  <a16:creationId xmlns=""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外観チェック</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266700</xdr:colOff>
          <xdr:row>1</xdr:row>
          <xdr:rowOff>0</xdr:rowOff>
        </xdr:to>
        <xdr:sp macro="" textlink="">
          <xdr:nvSpPr>
            <xdr:cNvPr id="17410" name="Check Box 2" hidden="1">
              <a:extLst>
                <a:ext uri="{63B3BB69-23CF-44E3-9099-C40C66FF867C}">
                  <a14:compatExt spid="_x0000_s17410"/>
                </a:ext>
                <a:ext uri="{FF2B5EF4-FFF2-40B4-BE49-F238E27FC236}">
                  <a16:creationId xmlns=""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238125</xdr:colOff>
          <xdr:row>0</xdr:row>
          <xdr:rowOff>123825</xdr:rowOff>
        </xdr:from>
        <xdr:to>
          <xdr:col>2</xdr:col>
          <xdr:colOff>180975</xdr:colOff>
          <xdr:row>0</xdr:row>
          <xdr:rowOff>323850</xdr:rowOff>
        </xdr:to>
        <xdr:sp macro="" textlink="">
          <xdr:nvSpPr>
            <xdr:cNvPr id="17411" name="Button 3" hidden="1">
              <a:extLst>
                <a:ext uri="{63B3BB69-23CF-44E3-9099-C40C66FF867C}">
                  <a14:compatExt spid="_x0000_s17411"/>
                </a:ext>
                <a:ext uri="{FF2B5EF4-FFF2-40B4-BE49-F238E27FC236}">
                  <a16:creationId xmlns=""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24</xdr:row>
          <xdr:rowOff>9525</xdr:rowOff>
        </xdr:from>
        <xdr:to>
          <xdr:col>13</xdr:col>
          <xdr:colOff>523875</xdr:colOff>
          <xdr:row>24</xdr:row>
          <xdr:rowOff>200025</xdr:rowOff>
        </xdr:to>
        <xdr:sp macro="" textlink="">
          <xdr:nvSpPr>
            <xdr:cNvPr id="17412" name="Button 4" hidden="1">
              <a:extLst>
                <a:ext uri="{63B3BB69-23CF-44E3-9099-C40C66FF867C}">
                  <a14:compatExt spid="_x0000_s17412"/>
                </a:ext>
                <a:ext uri="{FF2B5EF4-FFF2-40B4-BE49-F238E27FC236}">
                  <a16:creationId xmlns=""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条件確認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9525</xdr:colOff>
          <xdr:row>24</xdr:row>
          <xdr:rowOff>9525</xdr:rowOff>
        </xdr:from>
        <xdr:to>
          <xdr:col>29</xdr:col>
          <xdr:colOff>28575</xdr:colOff>
          <xdr:row>24</xdr:row>
          <xdr:rowOff>209550</xdr:rowOff>
        </xdr:to>
        <xdr:sp macro="" textlink="">
          <xdr:nvSpPr>
            <xdr:cNvPr id="17413" name="Button 5" hidden="1">
              <a:extLst>
                <a:ext uri="{63B3BB69-23CF-44E3-9099-C40C66FF867C}">
                  <a14:compatExt spid="_x0000_s17413"/>
                </a:ext>
                <a:ext uri="{FF2B5EF4-FFF2-40B4-BE49-F238E27FC236}">
                  <a16:creationId xmlns=""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xdr:twoCellAnchor>
    <xdr:from>
      <xdr:col>13</xdr:col>
      <xdr:colOff>942974</xdr:colOff>
      <xdr:row>24</xdr:row>
      <xdr:rowOff>171450</xdr:rowOff>
    </xdr:from>
    <xdr:to>
      <xdr:col>13</xdr:col>
      <xdr:colOff>1581149</xdr:colOff>
      <xdr:row>24</xdr:row>
      <xdr:rowOff>533400</xdr:rowOff>
    </xdr:to>
    <xdr:sp macro="[0]!DataPaste" textlink="">
      <xdr:nvSpPr>
        <xdr:cNvPr id="7" name="正方形/長方形 6"/>
        <xdr:cNvSpPr/>
      </xdr:nvSpPr>
      <xdr:spPr>
        <a:xfrm>
          <a:off x="5810249" y="514350"/>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666750</xdr:colOff>
      <xdr:row>6</xdr:row>
      <xdr:rowOff>0</xdr:rowOff>
    </xdr:from>
    <xdr:to>
      <xdr:col>21</xdr:col>
      <xdr:colOff>302514</xdr:colOff>
      <xdr:row>34</xdr:row>
      <xdr:rowOff>147185</xdr:rowOff>
    </xdr:to>
    <xdr:pic>
      <xdr:nvPicPr>
        <xdr:cNvPr id="3" name="図 2">
          <a:extLst>
            <a:ext uri="{FF2B5EF4-FFF2-40B4-BE49-F238E27FC236}">
              <a16:creationId xmlns=""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6334125" y="1028700"/>
          <a:ext cx="11294364" cy="49477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 xmlns:a16="http://schemas.microsoft.com/office/drawing/2014/main" id="{00000000-0008-0000-0C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 xmlns:a16="http://schemas.microsoft.com/office/drawing/2014/main" id="{00000000-0008-0000-0C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 xmlns:a16="http://schemas.microsoft.com/office/drawing/2014/main" id="{00000000-0008-0000-0C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 xmlns:a16="http://schemas.microsoft.com/office/drawing/2014/main" id="{00000000-0008-0000-0C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 xmlns:a16="http://schemas.microsoft.com/office/drawing/2014/main" id="{00000000-0008-0000-0C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 xmlns:a16="http://schemas.microsoft.com/office/drawing/2014/main" id="{00000000-0008-0000-0C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 xmlns:a16="http://schemas.microsoft.com/office/drawing/2014/main" id="{00000000-0008-0000-0C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oneCellAnchor>
    <xdr:from>
      <xdr:col>11</xdr:col>
      <xdr:colOff>133350</xdr:colOff>
      <xdr:row>0</xdr:row>
      <xdr:rowOff>19050</xdr:rowOff>
    </xdr:from>
    <xdr:ext cx="2229649" cy="392415"/>
    <xdr:sp macro="" textlink="">
      <xdr:nvSpPr>
        <xdr:cNvPr id="9" name="テキスト ボックス 8">
          <a:extLst>
            <a:ext uri="{FF2B5EF4-FFF2-40B4-BE49-F238E27FC236}">
              <a16:creationId xmlns="" xmlns:a16="http://schemas.microsoft.com/office/drawing/2014/main" id="{00000000-0008-0000-0C00-000009000000}"/>
            </a:ext>
          </a:extLst>
        </xdr:cNvPr>
        <xdr:cNvSpPr txBox="1"/>
      </xdr:nvSpPr>
      <xdr:spPr>
        <a:xfrm>
          <a:off x="6934200" y="19050"/>
          <a:ext cx="2229649"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800">
              <a:solidFill>
                <a:srgbClr val="FF0000"/>
              </a:solidFill>
            </a:rPr>
            <a:t>自動作成フォーマット</a:t>
          </a:r>
        </a:p>
      </xdr:txBody>
    </xdr:sp>
    <xdr:clientData/>
  </xdr:oneCellAnchor>
  <xdr:oneCellAnchor>
    <xdr:from>
      <xdr:col>11</xdr:col>
      <xdr:colOff>200025</xdr:colOff>
      <xdr:row>4</xdr:row>
      <xdr:rowOff>171450</xdr:rowOff>
    </xdr:from>
    <xdr:ext cx="3533211" cy="275717"/>
    <xdr:sp macro="" textlink="">
      <xdr:nvSpPr>
        <xdr:cNvPr id="10" name="テキスト ボックス 9">
          <a:extLst>
            <a:ext uri="{FF2B5EF4-FFF2-40B4-BE49-F238E27FC236}">
              <a16:creationId xmlns="" xmlns:a16="http://schemas.microsoft.com/office/drawing/2014/main" id="{00000000-0008-0000-0C00-00000A000000}"/>
            </a:ext>
          </a:extLst>
        </xdr:cNvPr>
        <xdr:cNvSpPr txBox="1"/>
      </xdr:nvSpPr>
      <xdr:spPr>
        <a:xfrm>
          <a:off x="7000875" y="1152525"/>
          <a:ext cx="353321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a:t>
          </a:r>
          <a:r>
            <a:rPr kumimoji="1" lang="ja-JP" altLang="en-US" sz="1100"/>
            <a:t>原反巻足しでの不具合書作成には対応していません。</a:t>
          </a:r>
          <a:endParaRPr kumimoji="1" lang="en-US" altLang="ja-JP" sz="1100"/>
        </a:p>
      </xdr:txBody>
    </xdr:sp>
    <xdr:clientData/>
  </xdr:oneCellAnchor>
  <xdr:oneCellAnchor>
    <xdr:from>
      <xdr:col>11</xdr:col>
      <xdr:colOff>171450</xdr:colOff>
      <xdr:row>2</xdr:row>
      <xdr:rowOff>104775</xdr:rowOff>
    </xdr:from>
    <xdr:ext cx="5013360" cy="642484"/>
    <xdr:sp macro="" textlink="">
      <xdr:nvSpPr>
        <xdr:cNvPr id="11" name="テキスト ボックス 10">
          <a:extLst>
            <a:ext uri="{FF2B5EF4-FFF2-40B4-BE49-F238E27FC236}">
              <a16:creationId xmlns="" xmlns:a16="http://schemas.microsoft.com/office/drawing/2014/main" id="{00000000-0008-0000-0C00-00000B000000}"/>
            </a:ext>
          </a:extLst>
        </xdr:cNvPr>
        <xdr:cNvSpPr txBox="1"/>
      </xdr:nvSpPr>
      <xdr:spPr>
        <a:xfrm>
          <a:off x="6972300" y="504825"/>
          <a:ext cx="5013360" cy="6424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原反Ｌｏｔについて</a:t>
          </a:r>
          <a:endParaRPr kumimoji="1" lang="en-US" altLang="ja-JP" sz="1100"/>
        </a:p>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tx1"/>
              </a:solidFill>
              <a:effectLst/>
              <a:latin typeface="+mn-lt"/>
              <a:ea typeface="+mn-ea"/>
              <a:cs typeface="+mn-cs"/>
            </a:rPr>
            <a:t>製造Ｌｏｔの枝番２や３の時、同じ列の原反Ｌｏｔが空白の時があるため</a:t>
          </a:r>
          <a:r>
            <a:rPr kumimoji="1" lang="ja-JP" altLang="en-US" sz="1100">
              <a:solidFill>
                <a:schemeClr val="tx1"/>
              </a:solidFill>
              <a:effectLst/>
              <a:latin typeface="+mn-lt"/>
              <a:ea typeface="+mn-ea"/>
              <a:cs typeface="+mn-cs"/>
            </a:rPr>
            <a:t>、その場合は</a:t>
          </a:r>
          <a:endParaRPr kumimoji="1" lang="en-US" altLang="ja-JP" sz="1100"/>
        </a:p>
        <a:p>
          <a:r>
            <a:rPr kumimoji="1" lang="ja-JP" altLang="en-US" sz="1100"/>
            <a:t>製造Ｌｏｔの枝番１の列にある原反Ｌｏｔを表示します。</a:t>
          </a:r>
          <a:endParaRPr kumimoji="1" lang="en-US" altLang="ja-JP" sz="1100"/>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 xmlns:a16="http://schemas.microsoft.com/office/drawing/2014/main" id="{00000000-0008-0000-0E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 xmlns:a16="http://schemas.microsoft.com/office/drawing/2014/main" id="{00000000-0008-0000-0E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xdr:twoCellAnchor>
    <xdr:from>
      <xdr:col>11</xdr:col>
      <xdr:colOff>11392</xdr:colOff>
      <xdr:row>9</xdr:row>
      <xdr:rowOff>87220</xdr:rowOff>
    </xdr:from>
    <xdr:to>
      <xdr:col>16</xdr:col>
      <xdr:colOff>361950</xdr:colOff>
      <xdr:row>11</xdr:row>
      <xdr:rowOff>118971</xdr:rowOff>
    </xdr:to>
    <xdr:sp macro="" textlink="">
      <xdr:nvSpPr>
        <xdr:cNvPr id="4" name="四角形吹き出し 3">
          <a:extLst>
            <a:ext uri="{FF2B5EF4-FFF2-40B4-BE49-F238E27FC236}">
              <a16:creationId xmlns="" xmlns:a16="http://schemas.microsoft.com/office/drawing/2014/main" id="{00000000-0008-0000-0E00-000004000000}"/>
            </a:ext>
          </a:extLst>
        </xdr:cNvPr>
        <xdr:cNvSpPr/>
      </xdr:nvSpPr>
      <xdr:spPr>
        <a:xfrm>
          <a:off x="7945717" y="1630270"/>
          <a:ext cx="4065308" cy="374651"/>
        </a:xfrm>
        <a:prstGeom prst="wedgeRectCallout">
          <a:avLst>
            <a:gd name="adj1" fmla="val -57102"/>
            <a:gd name="adj2" fmla="val 3483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t>原反の厚み、幅、長さは数字を打ち込めば</a:t>
          </a:r>
          <a:r>
            <a:rPr kumimoji="1" lang="en-US" altLang="ja-JP" sz="1600"/>
            <a:t>OK</a:t>
          </a:r>
        </a:p>
        <a:p>
          <a:pPr algn="l"/>
          <a:endParaRPr kumimoji="1" lang="ja-JP" altLang="en-US" sz="1600"/>
        </a:p>
      </xdr:txBody>
    </xdr:sp>
    <xdr:clientData/>
  </xdr:twoCellAnchor>
  <mc:AlternateContent xmlns:mc="http://schemas.openxmlformats.org/markup-compatibility/2006">
    <mc:Choice xmlns:a14="http://schemas.microsoft.com/office/drawing/2010/main" Requires="a14">
      <xdr:twoCellAnchor>
        <xdr:from>
          <xdr:col>9</xdr:col>
          <xdr:colOff>257175</xdr:colOff>
          <xdr:row>1</xdr:row>
          <xdr:rowOff>38100</xdr:rowOff>
        </xdr:from>
        <xdr:to>
          <xdr:col>10</xdr:col>
          <xdr:colOff>638175</xdr:colOff>
          <xdr:row>3</xdr:row>
          <xdr:rowOff>0</xdr:rowOff>
        </xdr:to>
        <xdr:sp macro="" textlink="">
          <xdr:nvSpPr>
            <xdr:cNvPr id="11269" name="Button 5" hidden="1">
              <a:extLst>
                <a:ext uri="{63B3BB69-23CF-44E3-9099-C40C66FF867C}">
                  <a14:compatExt spid="_x0000_s11269"/>
                </a:ext>
                <a:ext uri="{FF2B5EF4-FFF2-40B4-BE49-F238E27FC236}">
                  <a16:creationId xmlns="" xmlns:a16="http://schemas.microsoft.com/office/drawing/2014/main" id="{00000000-0008-0000-0E00-000005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 xmlns:a16="http://schemas.microsoft.com/office/drawing/2014/main" id="{00000000-0008-0000-0F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 xmlns:a16="http://schemas.microsoft.com/office/drawing/2014/main" id="{00000000-0008-0000-0F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xdr:twoCellAnchor>
    <xdr:from>
      <xdr:col>11</xdr:col>
      <xdr:colOff>11392</xdr:colOff>
      <xdr:row>9</xdr:row>
      <xdr:rowOff>87220</xdr:rowOff>
    </xdr:from>
    <xdr:to>
      <xdr:col>16</xdr:col>
      <xdr:colOff>361950</xdr:colOff>
      <xdr:row>11</xdr:row>
      <xdr:rowOff>118971</xdr:rowOff>
    </xdr:to>
    <xdr:sp macro="" textlink="">
      <xdr:nvSpPr>
        <xdr:cNvPr id="4" name="四角形吹き出し 3">
          <a:extLst>
            <a:ext uri="{FF2B5EF4-FFF2-40B4-BE49-F238E27FC236}">
              <a16:creationId xmlns="" xmlns:a16="http://schemas.microsoft.com/office/drawing/2014/main" id="{00000000-0008-0000-0F00-000004000000}"/>
            </a:ext>
          </a:extLst>
        </xdr:cNvPr>
        <xdr:cNvSpPr/>
      </xdr:nvSpPr>
      <xdr:spPr>
        <a:xfrm>
          <a:off x="7945717" y="1630270"/>
          <a:ext cx="4065308" cy="374651"/>
        </a:xfrm>
        <a:prstGeom prst="wedgeRectCallout">
          <a:avLst>
            <a:gd name="adj1" fmla="val -57102"/>
            <a:gd name="adj2" fmla="val 3483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t>原反の厚み、幅、長さは数字を打ち込めば</a:t>
          </a:r>
          <a:r>
            <a:rPr kumimoji="1" lang="en-US" altLang="ja-JP" sz="1600"/>
            <a:t>OK</a:t>
          </a:r>
        </a:p>
        <a:p>
          <a:pPr algn="l"/>
          <a:endParaRPr kumimoji="1" lang="ja-JP" altLang="en-US" sz="16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2290" name="Button 2" hidden="1">
              <a:extLst>
                <a:ext uri="{63B3BB69-23CF-44E3-9099-C40C66FF867C}">
                  <a14:compatExt spid="_x0000_s12290"/>
                </a:ext>
                <a:ext uri="{FF2B5EF4-FFF2-40B4-BE49-F238E27FC236}">
                  <a16:creationId xmlns="" xmlns:a16="http://schemas.microsoft.com/office/drawing/2014/main" id="{00000000-0008-0000-0F00-000002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 xmlns:a16="http://schemas.microsoft.com/office/drawing/2014/main" id="{00000000-0008-0000-10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 xmlns:a16="http://schemas.microsoft.com/office/drawing/2014/main" id="{00000000-0008-0000-10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xdr:twoCellAnchor>
    <xdr:from>
      <xdr:col>11</xdr:col>
      <xdr:colOff>11392</xdr:colOff>
      <xdr:row>9</xdr:row>
      <xdr:rowOff>87220</xdr:rowOff>
    </xdr:from>
    <xdr:to>
      <xdr:col>16</xdr:col>
      <xdr:colOff>361950</xdr:colOff>
      <xdr:row>11</xdr:row>
      <xdr:rowOff>118971</xdr:rowOff>
    </xdr:to>
    <xdr:sp macro="" textlink="">
      <xdr:nvSpPr>
        <xdr:cNvPr id="4" name="四角形吹き出し 3">
          <a:extLst>
            <a:ext uri="{FF2B5EF4-FFF2-40B4-BE49-F238E27FC236}">
              <a16:creationId xmlns="" xmlns:a16="http://schemas.microsoft.com/office/drawing/2014/main" id="{00000000-0008-0000-1000-000004000000}"/>
            </a:ext>
          </a:extLst>
        </xdr:cNvPr>
        <xdr:cNvSpPr/>
      </xdr:nvSpPr>
      <xdr:spPr>
        <a:xfrm>
          <a:off x="7945717" y="1630270"/>
          <a:ext cx="4065308" cy="374651"/>
        </a:xfrm>
        <a:prstGeom prst="wedgeRectCallout">
          <a:avLst>
            <a:gd name="adj1" fmla="val -57102"/>
            <a:gd name="adj2" fmla="val 3483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t>原反の厚み、幅、長さは数字を打ち込めば</a:t>
          </a:r>
          <a:r>
            <a:rPr kumimoji="1" lang="en-US" altLang="ja-JP" sz="1600"/>
            <a:t>OK</a:t>
          </a:r>
        </a:p>
        <a:p>
          <a:pPr algn="l"/>
          <a:endParaRPr kumimoji="1" lang="ja-JP" altLang="en-US" sz="16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3314" name="Button 2" hidden="1">
              <a:extLst>
                <a:ext uri="{63B3BB69-23CF-44E3-9099-C40C66FF867C}">
                  <a14:compatExt spid="_x0000_s13314"/>
                </a:ext>
                <a:ext uri="{FF2B5EF4-FFF2-40B4-BE49-F238E27FC236}">
                  <a16:creationId xmlns="" xmlns:a16="http://schemas.microsoft.com/office/drawing/2014/main" id="{00000000-0008-0000-1000-000002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 xmlns:a16="http://schemas.microsoft.com/office/drawing/2014/main" id="{00000000-0008-0000-11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 xmlns:a16="http://schemas.microsoft.com/office/drawing/2014/main" id="{00000000-0008-0000-11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xdr:twoCellAnchor>
    <xdr:from>
      <xdr:col>11</xdr:col>
      <xdr:colOff>11392</xdr:colOff>
      <xdr:row>9</xdr:row>
      <xdr:rowOff>87220</xdr:rowOff>
    </xdr:from>
    <xdr:to>
      <xdr:col>16</xdr:col>
      <xdr:colOff>361950</xdr:colOff>
      <xdr:row>11</xdr:row>
      <xdr:rowOff>118971</xdr:rowOff>
    </xdr:to>
    <xdr:sp macro="" textlink="">
      <xdr:nvSpPr>
        <xdr:cNvPr id="4" name="四角形吹き出し 3">
          <a:extLst>
            <a:ext uri="{FF2B5EF4-FFF2-40B4-BE49-F238E27FC236}">
              <a16:creationId xmlns="" xmlns:a16="http://schemas.microsoft.com/office/drawing/2014/main" id="{00000000-0008-0000-1100-000004000000}"/>
            </a:ext>
          </a:extLst>
        </xdr:cNvPr>
        <xdr:cNvSpPr/>
      </xdr:nvSpPr>
      <xdr:spPr>
        <a:xfrm>
          <a:off x="7945717" y="1630270"/>
          <a:ext cx="4065308" cy="374651"/>
        </a:xfrm>
        <a:prstGeom prst="wedgeRectCallout">
          <a:avLst>
            <a:gd name="adj1" fmla="val -57102"/>
            <a:gd name="adj2" fmla="val 3483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t>原反の厚み、幅、長さは数字を打ち込めば</a:t>
          </a:r>
          <a:r>
            <a:rPr kumimoji="1" lang="en-US" altLang="ja-JP" sz="1600"/>
            <a:t>OK</a:t>
          </a:r>
        </a:p>
        <a:p>
          <a:pPr algn="l"/>
          <a:endParaRPr kumimoji="1" lang="ja-JP" altLang="en-US" sz="1600"/>
        </a:p>
      </xdr:txBody>
    </xdr:sp>
    <xdr:clientData/>
  </xdr:twoCellAnchor>
  <mc:AlternateContent xmlns:mc="http://schemas.openxmlformats.org/markup-compatibility/2006">
    <mc:Choice xmlns:a14="http://schemas.microsoft.com/office/drawing/2010/main" Requires="a14">
      <xdr:twoCellAnchor>
        <xdr:from>
          <xdr:col>9</xdr:col>
          <xdr:colOff>266700</xdr:colOff>
          <xdr:row>1</xdr:row>
          <xdr:rowOff>38100</xdr:rowOff>
        </xdr:from>
        <xdr:to>
          <xdr:col>10</xdr:col>
          <xdr:colOff>647700</xdr:colOff>
          <xdr:row>3</xdr:row>
          <xdr:rowOff>0</xdr:rowOff>
        </xdr:to>
        <xdr:sp macro="" textlink="">
          <xdr:nvSpPr>
            <xdr:cNvPr id="14339" name="Button 3" hidden="1">
              <a:extLst>
                <a:ext uri="{63B3BB69-23CF-44E3-9099-C40C66FF867C}">
                  <a14:compatExt spid="_x0000_s14339"/>
                </a:ext>
                <a:ext uri="{FF2B5EF4-FFF2-40B4-BE49-F238E27FC236}">
                  <a16:creationId xmlns="" xmlns:a16="http://schemas.microsoft.com/office/drawing/2014/main" id="{00000000-0008-0000-1100-000003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11</xdr:col>
      <xdr:colOff>9525</xdr:colOff>
      <xdr:row>104</xdr:row>
      <xdr:rowOff>9525</xdr:rowOff>
    </xdr:from>
    <xdr:to>
      <xdr:col>18</xdr:col>
      <xdr:colOff>28575</xdr:colOff>
      <xdr:row>104</xdr:row>
      <xdr:rowOff>161925</xdr:rowOff>
    </xdr:to>
    <xdr:cxnSp macro="">
      <xdr:nvCxnSpPr>
        <xdr:cNvPr id="2" name="直線コネクタ 1">
          <a:extLst>
            <a:ext uri="{FF2B5EF4-FFF2-40B4-BE49-F238E27FC236}">
              <a16:creationId xmlns="" xmlns:a16="http://schemas.microsoft.com/office/drawing/2014/main" id="{00000000-0008-0000-1300-000002000000}"/>
            </a:ext>
          </a:extLst>
        </xdr:cNvPr>
        <xdr:cNvCxnSpPr/>
      </xdr:nvCxnSpPr>
      <xdr:spPr>
        <a:xfrm>
          <a:off x="9734550" y="17964150"/>
          <a:ext cx="95916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0</xdr:colOff>
      <xdr:row>55</xdr:row>
      <xdr:rowOff>0</xdr:rowOff>
    </xdr:from>
    <xdr:to>
      <xdr:col>18</xdr:col>
      <xdr:colOff>0</xdr:colOff>
      <xdr:row>55</xdr:row>
      <xdr:rowOff>161925</xdr:rowOff>
    </xdr:to>
    <xdr:cxnSp macro="">
      <xdr:nvCxnSpPr>
        <xdr:cNvPr id="3" name="直線コネクタ 2">
          <a:extLst>
            <a:ext uri="{FF2B5EF4-FFF2-40B4-BE49-F238E27FC236}">
              <a16:creationId xmlns="" xmlns:a16="http://schemas.microsoft.com/office/drawing/2014/main" id="{00000000-0008-0000-1300-000003000000}"/>
            </a:ext>
          </a:extLst>
        </xdr:cNvPr>
        <xdr:cNvCxnSpPr/>
      </xdr:nvCxnSpPr>
      <xdr:spPr>
        <a:xfrm>
          <a:off x="9725025" y="9410700"/>
          <a:ext cx="95726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55</xdr:row>
      <xdr:rowOff>0</xdr:rowOff>
    </xdr:from>
    <xdr:to>
      <xdr:col>18</xdr:col>
      <xdr:colOff>1695450</xdr:colOff>
      <xdr:row>55</xdr:row>
      <xdr:rowOff>161925</xdr:rowOff>
    </xdr:to>
    <xdr:cxnSp macro="">
      <xdr:nvCxnSpPr>
        <xdr:cNvPr id="4" name="直線コネクタ 3">
          <a:extLst>
            <a:ext uri="{FF2B5EF4-FFF2-40B4-BE49-F238E27FC236}">
              <a16:creationId xmlns="" xmlns:a16="http://schemas.microsoft.com/office/drawing/2014/main" id="{00000000-0008-0000-1300-000004000000}"/>
            </a:ext>
          </a:extLst>
        </xdr:cNvPr>
        <xdr:cNvCxnSpPr/>
      </xdr:nvCxnSpPr>
      <xdr:spPr>
        <a:xfrm>
          <a:off x="19297650" y="9410700"/>
          <a:ext cx="923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104</xdr:row>
      <xdr:rowOff>9525</xdr:rowOff>
    </xdr:from>
    <xdr:to>
      <xdr:col>18</xdr:col>
      <xdr:colOff>1695450</xdr:colOff>
      <xdr:row>104</xdr:row>
      <xdr:rowOff>161925</xdr:rowOff>
    </xdr:to>
    <xdr:cxnSp macro="">
      <xdr:nvCxnSpPr>
        <xdr:cNvPr id="5" name="直線コネクタ 4">
          <a:extLst>
            <a:ext uri="{FF2B5EF4-FFF2-40B4-BE49-F238E27FC236}">
              <a16:creationId xmlns="" xmlns:a16="http://schemas.microsoft.com/office/drawing/2014/main" id="{00000000-0008-0000-1300-000005000000}"/>
            </a:ext>
          </a:extLst>
        </xdr:cNvPr>
        <xdr:cNvCxnSpPr/>
      </xdr:nvCxnSpPr>
      <xdr:spPr>
        <a:xfrm>
          <a:off x="19297650" y="17964150"/>
          <a:ext cx="923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55</xdr:row>
      <xdr:rowOff>9525</xdr:rowOff>
    </xdr:from>
    <xdr:to>
      <xdr:col>21</xdr:col>
      <xdr:colOff>0</xdr:colOff>
      <xdr:row>56</xdr:row>
      <xdr:rowOff>0</xdr:rowOff>
    </xdr:to>
    <xdr:cxnSp macro="">
      <xdr:nvCxnSpPr>
        <xdr:cNvPr id="6" name="直線コネクタ 5">
          <a:extLst>
            <a:ext uri="{FF2B5EF4-FFF2-40B4-BE49-F238E27FC236}">
              <a16:creationId xmlns="" xmlns:a16="http://schemas.microsoft.com/office/drawing/2014/main" id="{00000000-0008-0000-1300-000006000000}"/>
            </a:ext>
          </a:extLst>
        </xdr:cNvPr>
        <xdr:cNvCxnSpPr/>
      </xdr:nvCxnSpPr>
      <xdr:spPr>
        <a:xfrm>
          <a:off x="20231100" y="9420225"/>
          <a:ext cx="4191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104</xdr:row>
      <xdr:rowOff>0</xdr:rowOff>
    </xdr:from>
    <xdr:to>
      <xdr:col>21</xdr:col>
      <xdr:colOff>0</xdr:colOff>
      <xdr:row>104</xdr:row>
      <xdr:rowOff>161925</xdr:rowOff>
    </xdr:to>
    <xdr:cxnSp macro="">
      <xdr:nvCxnSpPr>
        <xdr:cNvPr id="7" name="直線コネクタ 6">
          <a:extLst>
            <a:ext uri="{FF2B5EF4-FFF2-40B4-BE49-F238E27FC236}">
              <a16:creationId xmlns="" xmlns:a16="http://schemas.microsoft.com/office/drawing/2014/main" id="{00000000-0008-0000-1300-000007000000}"/>
            </a:ext>
          </a:extLst>
        </xdr:cNvPr>
        <xdr:cNvCxnSpPr/>
      </xdr:nvCxnSpPr>
      <xdr:spPr>
        <a:xfrm>
          <a:off x="20221575" y="17954625"/>
          <a:ext cx="4286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104</xdr:row>
      <xdr:rowOff>9525</xdr:rowOff>
    </xdr:from>
    <xdr:to>
      <xdr:col>18</xdr:col>
      <xdr:colOff>28575</xdr:colOff>
      <xdr:row>104</xdr:row>
      <xdr:rowOff>161925</xdr:rowOff>
    </xdr:to>
    <xdr:cxnSp macro="">
      <xdr:nvCxnSpPr>
        <xdr:cNvPr id="8" name="直線コネクタ 7">
          <a:extLst>
            <a:ext uri="{FF2B5EF4-FFF2-40B4-BE49-F238E27FC236}">
              <a16:creationId xmlns="" xmlns:a16="http://schemas.microsoft.com/office/drawing/2014/main" id="{00000000-0008-0000-1300-000008000000}"/>
            </a:ext>
          </a:extLst>
        </xdr:cNvPr>
        <xdr:cNvCxnSpPr/>
      </xdr:nvCxnSpPr>
      <xdr:spPr>
        <a:xfrm>
          <a:off x="9734550" y="17964150"/>
          <a:ext cx="95916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55</xdr:row>
      <xdr:rowOff>0</xdr:rowOff>
    </xdr:from>
    <xdr:to>
      <xdr:col>18</xdr:col>
      <xdr:colOff>1695450</xdr:colOff>
      <xdr:row>55</xdr:row>
      <xdr:rowOff>161925</xdr:rowOff>
    </xdr:to>
    <xdr:cxnSp macro="">
      <xdr:nvCxnSpPr>
        <xdr:cNvPr id="9" name="直線コネクタ 8">
          <a:extLst>
            <a:ext uri="{FF2B5EF4-FFF2-40B4-BE49-F238E27FC236}">
              <a16:creationId xmlns="" xmlns:a16="http://schemas.microsoft.com/office/drawing/2014/main" id="{00000000-0008-0000-1300-000009000000}"/>
            </a:ext>
          </a:extLst>
        </xdr:cNvPr>
        <xdr:cNvCxnSpPr/>
      </xdr:nvCxnSpPr>
      <xdr:spPr>
        <a:xfrm>
          <a:off x="19297650" y="9410700"/>
          <a:ext cx="923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104</xdr:row>
      <xdr:rowOff>9525</xdr:rowOff>
    </xdr:from>
    <xdr:to>
      <xdr:col>18</xdr:col>
      <xdr:colOff>1695450</xdr:colOff>
      <xdr:row>104</xdr:row>
      <xdr:rowOff>161925</xdr:rowOff>
    </xdr:to>
    <xdr:cxnSp macro="">
      <xdr:nvCxnSpPr>
        <xdr:cNvPr id="10" name="直線コネクタ 9">
          <a:extLst>
            <a:ext uri="{FF2B5EF4-FFF2-40B4-BE49-F238E27FC236}">
              <a16:creationId xmlns="" xmlns:a16="http://schemas.microsoft.com/office/drawing/2014/main" id="{00000000-0008-0000-1300-00000A000000}"/>
            </a:ext>
          </a:extLst>
        </xdr:cNvPr>
        <xdr:cNvCxnSpPr/>
      </xdr:nvCxnSpPr>
      <xdr:spPr>
        <a:xfrm>
          <a:off x="19297650" y="17964150"/>
          <a:ext cx="923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55</xdr:row>
      <xdr:rowOff>9525</xdr:rowOff>
    </xdr:from>
    <xdr:to>
      <xdr:col>21</xdr:col>
      <xdr:colOff>0</xdr:colOff>
      <xdr:row>56</xdr:row>
      <xdr:rowOff>0</xdr:rowOff>
    </xdr:to>
    <xdr:cxnSp macro="">
      <xdr:nvCxnSpPr>
        <xdr:cNvPr id="11" name="直線コネクタ 10">
          <a:extLst>
            <a:ext uri="{FF2B5EF4-FFF2-40B4-BE49-F238E27FC236}">
              <a16:creationId xmlns="" xmlns:a16="http://schemas.microsoft.com/office/drawing/2014/main" id="{00000000-0008-0000-1300-00000B000000}"/>
            </a:ext>
          </a:extLst>
        </xdr:cNvPr>
        <xdr:cNvCxnSpPr/>
      </xdr:nvCxnSpPr>
      <xdr:spPr>
        <a:xfrm>
          <a:off x="20231100" y="9420225"/>
          <a:ext cx="4191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104</xdr:row>
      <xdr:rowOff>0</xdr:rowOff>
    </xdr:from>
    <xdr:to>
      <xdr:col>21</xdr:col>
      <xdr:colOff>0</xdr:colOff>
      <xdr:row>104</xdr:row>
      <xdr:rowOff>161925</xdr:rowOff>
    </xdr:to>
    <xdr:cxnSp macro="">
      <xdr:nvCxnSpPr>
        <xdr:cNvPr id="12" name="直線コネクタ 11">
          <a:extLst>
            <a:ext uri="{FF2B5EF4-FFF2-40B4-BE49-F238E27FC236}">
              <a16:creationId xmlns="" xmlns:a16="http://schemas.microsoft.com/office/drawing/2014/main" id="{00000000-0008-0000-1300-00000C000000}"/>
            </a:ext>
          </a:extLst>
        </xdr:cNvPr>
        <xdr:cNvCxnSpPr/>
      </xdr:nvCxnSpPr>
      <xdr:spPr>
        <a:xfrm>
          <a:off x="20221575" y="17954625"/>
          <a:ext cx="4286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105</xdr:row>
      <xdr:rowOff>9525</xdr:rowOff>
    </xdr:from>
    <xdr:to>
      <xdr:col>18</xdr:col>
      <xdr:colOff>28575</xdr:colOff>
      <xdr:row>105</xdr:row>
      <xdr:rowOff>161925</xdr:rowOff>
    </xdr:to>
    <xdr:cxnSp macro="">
      <xdr:nvCxnSpPr>
        <xdr:cNvPr id="13" name="直線コネクタ 12">
          <a:extLst>
            <a:ext uri="{FF2B5EF4-FFF2-40B4-BE49-F238E27FC236}">
              <a16:creationId xmlns="" xmlns:a16="http://schemas.microsoft.com/office/drawing/2014/main" id="{00000000-0008-0000-1300-00000D000000}"/>
            </a:ext>
          </a:extLst>
        </xdr:cNvPr>
        <xdr:cNvCxnSpPr/>
      </xdr:nvCxnSpPr>
      <xdr:spPr>
        <a:xfrm>
          <a:off x="9734550" y="18145125"/>
          <a:ext cx="95916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55</xdr:row>
      <xdr:rowOff>0</xdr:rowOff>
    </xdr:from>
    <xdr:to>
      <xdr:col>18</xdr:col>
      <xdr:colOff>1695450</xdr:colOff>
      <xdr:row>55</xdr:row>
      <xdr:rowOff>161925</xdr:rowOff>
    </xdr:to>
    <xdr:cxnSp macro="">
      <xdr:nvCxnSpPr>
        <xdr:cNvPr id="14" name="直線コネクタ 13">
          <a:extLst>
            <a:ext uri="{FF2B5EF4-FFF2-40B4-BE49-F238E27FC236}">
              <a16:creationId xmlns="" xmlns:a16="http://schemas.microsoft.com/office/drawing/2014/main" id="{00000000-0008-0000-1300-00000E000000}"/>
            </a:ext>
          </a:extLst>
        </xdr:cNvPr>
        <xdr:cNvCxnSpPr/>
      </xdr:nvCxnSpPr>
      <xdr:spPr>
        <a:xfrm>
          <a:off x="19297650" y="9410700"/>
          <a:ext cx="923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105</xdr:row>
      <xdr:rowOff>9525</xdr:rowOff>
    </xdr:from>
    <xdr:to>
      <xdr:col>18</xdr:col>
      <xdr:colOff>1695450</xdr:colOff>
      <xdr:row>105</xdr:row>
      <xdr:rowOff>161925</xdr:rowOff>
    </xdr:to>
    <xdr:cxnSp macro="">
      <xdr:nvCxnSpPr>
        <xdr:cNvPr id="15" name="直線コネクタ 14">
          <a:extLst>
            <a:ext uri="{FF2B5EF4-FFF2-40B4-BE49-F238E27FC236}">
              <a16:creationId xmlns="" xmlns:a16="http://schemas.microsoft.com/office/drawing/2014/main" id="{00000000-0008-0000-1300-00000F000000}"/>
            </a:ext>
          </a:extLst>
        </xdr:cNvPr>
        <xdr:cNvCxnSpPr/>
      </xdr:nvCxnSpPr>
      <xdr:spPr>
        <a:xfrm>
          <a:off x="19297650" y="18145125"/>
          <a:ext cx="923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55</xdr:row>
      <xdr:rowOff>9525</xdr:rowOff>
    </xdr:from>
    <xdr:to>
      <xdr:col>21</xdr:col>
      <xdr:colOff>0</xdr:colOff>
      <xdr:row>56</xdr:row>
      <xdr:rowOff>0</xdr:rowOff>
    </xdr:to>
    <xdr:cxnSp macro="">
      <xdr:nvCxnSpPr>
        <xdr:cNvPr id="16" name="直線コネクタ 15">
          <a:extLst>
            <a:ext uri="{FF2B5EF4-FFF2-40B4-BE49-F238E27FC236}">
              <a16:creationId xmlns="" xmlns:a16="http://schemas.microsoft.com/office/drawing/2014/main" id="{00000000-0008-0000-1300-000010000000}"/>
            </a:ext>
          </a:extLst>
        </xdr:cNvPr>
        <xdr:cNvCxnSpPr/>
      </xdr:nvCxnSpPr>
      <xdr:spPr>
        <a:xfrm>
          <a:off x="20231100" y="9420225"/>
          <a:ext cx="4191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105</xdr:row>
      <xdr:rowOff>0</xdr:rowOff>
    </xdr:from>
    <xdr:to>
      <xdr:col>21</xdr:col>
      <xdr:colOff>0</xdr:colOff>
      <xdr:row>105</xdr:row>
      <xdr:rowOff>161925</xdr:rowOff>
    </xdr:to>
    <xdr:cxnSp macro="">
      <xdr:nvCxnSpPr>
        <xdr:cNvPr id="17" name="直線コネクタ 16">
          <a:extLst>
            <a:ext uri="{FF2B5EF4-FFF2-40B4-BE49-F238E27FC236}">
              <a16:creationId xmlns="" xmlns:a16="http://schemas.microsoft.com/office/drawing/2014/main" id="{00000000-0008-0000-1300-000011000000}"/>
            </a:ext>
          </a:extLst>
        </xdr:cNvPr>
        <xdr:cNvCxnSpPr/>
      </xdr:nvCxnSpPr>
      <xdr:spPr>
        <a:xfrm>
          <a:off x="20221575" y="18135600"/>
          <a:ext cx="4286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104</xdr:row>
      <xdr:rowOff>9525</xdr:rowOff>
    </xdr:from>
    <xdr:to>
      <xdr:col>18</xdr:col>
      <xdr:colOff>28575</xdr:colOff>
      <xdr:row>104</xdr:row>
      <xdr:rowOff>161925</xdr:rowOff>
    </xdr:to>
    <xdr:cxnSp macro="">
      <xdr:nvCxnSpPr>
        <xdr:cNvPr id="18" name="直線コネクタ 17">
          <a:extLst>
            <a:ext uri="{FF2B5EF4-FFF2-40B4-BE49-F238E27FC236}">
              <a16:creationId xmlns="" xmlns:a16="http://schemas.microsoft.com/office/drawing/2014/main" id="{00000000-0008-0000-1300-000012000000}"/>
            </a:ext>
          </a:extLst>
        </xdr:cNvPr>
        <xdr:cNvCxnSpPr/>
      </xdr:nvCxnSpPr>
      <xdr:spPr>
        <a:xfrm>
          <a:off x="9734550" y="17964150"/>
          <a:ext cx="95916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55</xdr:row>
      <xdr:rowOff>0</xdr:rowOff>
    </xdr:from>
    <xdr:to>
      <xdr:col>18</xdr:col>
      <xdr:colOff>1695450</xdr:colOff>
      <xdr:row>55</xdr:row>
      <xdr:rowOff>161925</xdr:rowOff>
    </xdr:to>
    <xdr:cxnSp macro="">
      <xdr:nvCxnSpPr>
        <xdr:cNvPr id="19" name="直線コネクタ 18">
          <a:extLst>
            <a:ext uri="{FF2B5EF4-FFF2-40B4-BE49-F238E27FC236}">
              <a16:creationId xmlns="" xmlns:a16="http://schemas.microsoft.com/office/drawing/2014/main" id="{00000000-0008-0000-1300-000013000000}"/>
            </a:ext>
          </a:extLst>
        </xdr:cNvPr>
        <xdr:cNvCxnSpPr/>
      </xdr:nvCxnSpPr>
      <xdr:spPr>
        <a:xfrm>
          <a:off x="19297650" y="9410700"/>
          <a:ext cx="923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104</xdr:row>
      <xdr:rowOff>9525</xdr:rowOff>
    </xdr:from>
    <xdr:to>
      <xdr:col>18</xdr:col>
      <xdr:colOff>1695450</xdr:colOff>
      <xdr:row>104</xdr:row>
      <xdr:rowOff>161925</xdr:rowOff>
    </xdr:to>
    <xdr:cxnSp macro="">
      <xdr:nvCxnSpPr>
        <xdr:cNvPr id="20" name="直線コネクタ 19">
          <a:extLst>
            <a:ext uri="{FF2B5EF4-FFF2-40B4-BE49-F238E27FC236}">
              <a16:creationId xmlns="" xmlns:a16="http://schemas.microsoft.com/office/drawing/2014/main" id="{00000000-0008-0000-1300-000014000000}"/>
            </a:ext>
          </a:extLst>
        </xdr:cNvPr>
        <xdr:cNvCxnSpPr/>
      </xdr:nvCxnSpPr>
      <xdr:spPr>
        <a:xfrm>
          <a:off x="19297650" y="17964150"/>
          <a:ext cx="923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55</xdr:row>
      <xdr:rowOff>9525</xdr:rowOff>
    </xdr:from>
    <xdr:to>
      <xdr:col>21</xdr:col>
      <xdr:colOff>0</xdr:colOff>
      <xdr:row>56</xdr:row>
      <xdr:rowOff>0</xdr:rowOff>
    </xdr:to>
    <xdr:cxnSp macro="">
      <xdr:nvCxnSpPr>
        <xdr:cNvPr id="21" name="直線コネクタ 20">
          <a:extLst>
            <a:ext uri="{FF2B5EF4-FFF2-40B4-BE49-F238E27FC236}">
              <a16:creationId xmlns="" xmlns:a16="http://schemas.microsoft.com/office/drawing/2014/main" id="{00000000-0008-0000-1300-000015000000}"/>
            </a:ext>
          </a:extLst>
        </xdr:cNvPr>
        <xdr:cNvCxnSpPr/>
      </xdr:nvCxnSpPr>
      <xdr:spPr>
        <a:xfrm>
          <a:off x="20231100" y="9420225"/>
          <a:ext cx="4191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104</xdr:row>
      <xdr:rowOff>0</xdr:rowOff>
    </xdr:from>
    <xdr:to>
      <xdr:col>21</xdr:col>
      <xdr:colOff>0</xdr:colOff>
      <xdr:row>104</xdr:row>
      <xdr:rowOff>161925</xdr:rowOff>
    </xdr:to>
    <xdr:cxnSp macro="">
      <xdr:nvCxnSpPr>
        <xdr:cNvPr id="22" name="直線コネクタ 21">
          <a:extLst>
            <a:ext uri="{FF2B5EF4-FFF2-40B4-BE49-F238E27FC236}">
              <a16:creationId xmlns="" xmlns:a16="http://schemas.microsoft.com/office/drawing/2014/main" id="{00000000-0008-0000-1300-000016000000}"/>
            </a:ext>
          </a:extLst>
        </xdr:cNvPr>
        <xdr:cNvCxnSpPr/>
      </xdr:nvCxnSpPr>
      <xdr:spPr>
        <a:xfrm>
          <a:off x="20221575" y="17954625"/>
          <a:ext cx="4286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104</xdr:row>
      <xdr:rowOff>9525</xdr:rowOff>
    </xdr:from>
    <xdr:to>
      <xdr:col>18</xdr:col>
      <xdr:colOff>28575</xdr:colOff>
      <xdr:row>104</xdr:row>
      <xdr:rowOff>161925</xdr:rowOff>
    </xdr:to>
    <xdr:cxnSp macro="">
      <xdr:nvCxnSpPr>
        <xdr:cNvPr id="23" name="直線コネクタ 22">
          <a:extLst>
            <a:ext uri="{FF2B5EF4-FFF2-40B4-BE49-F238E27FC236}">
              <a16:creationId xmlns="" xmlns:a16="http://schemas.microsoft.com/office/drawing/2014/main" id="{00000000-0008-0000-1300-000017000000}"/>
            </a:ext>
          </a:extLst>
        </xdr:cNvPr>
        <xdr:cNvCxnSpPr/>
      </xdr:nvCxnSpPr>
      <xdr:spPr>
        <a:xfrm>
          <a:off x="9734550" y="17964150"/>
          <a:ext cx="95916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55</xdr:row>
      <xdr:rowOff>0</xdr:rowOff>
    </xdr:from>
    <xdr:to>
      <xdr:col>18</xdr:col>
      <xdr:colOff>1695450</xdr:colOff>
      <xdr:row>55</xdr:row>
      <xdr:rowOff>161925</xdr:rowOff>
    </xdr:to>
    <xdr:cxnSp macro="">
      <xdr:nvCxnSpPr>
        <xdr:cNvPr id="24" name="直線コネクタ 23">
          <a:extLst>
            <a:ext uri="{FF2B5EF4-FFF2-40B4-BE49-F238E27FC236}">
              <a16:creationId xmlns="" xmlns:a16="http://schemas.microsoft.com/office/drawing/2014/main" id="{00000000-0008-0000-1300-000018000000}"/>
            </a:ext>
          </a:extLst>
        </xdr:cNvPr>
        <xdr:cNvCxnSpPr/>
      </xdr:nvCxnSpPr>
      <xdr:spPr>
        <a:xfrm>
          <a:off x="19297650" y="9410700"/>
          <a:ext cx="923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104</xdr:row>
      <xdr:rowOff>9525</xdr:rowOff>
    </xdr:from>
    <xdr:to>
      <xdr:col>18</xdr:col>
      <xdr:colOff>1695450</xdr:colOff>
      <xdr:row>104</xdr:row>
      <xdr:rowOff>161925</xdr:rowOff>
    </xdr:to>
    <xdr:cxnSp macro="">
      <xdr:nvCxnSpPr>
        <xdr:cNvPr id="25" name="直線コネクタ 24">
          <a:extLst>
            <a:ext uri="{FF2B5EF4-FFF2-40B4-BE49-F238E27FC236}">
              <a16:creationId xmlns="" xmlns:a16="http://schemas.microsoft.com/office/drawing/2014/main" id="{00000000-0008-0000-1300-000019000000}"/>
            </a:ext>
          </a:extLst>
        </xdr:cNvPr>
        <xdr:cNvCxnSpPr/>
      </xdr:nvCxnSpPr>
      <xdr:spPr>
        <a:xfrm>
          <a:off x="19297650" y="17964150"/>
          <a:ext cx="923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55</xdr:row>
      <xdr:rowOff>9525</xdr:rowOff>
    </xdr:from>
    <xdr:to>
      <xdr:col>21</xdr:col>
      <xdr:colOff>0</xdr:colOff>
      <xdr:row>56</xdr:row>
      <xdr:rowOff>0</xdr:rowOff>
    </xdr:to>
    <xdr:cxnSp macro="">
      <xdr:nvCxnSpPr>
        <xdr:cNvPr id="26" name="直線コネクタ 25">
          <a:extLst>
            <a:ext uri="{FF2B5EF4-FFF2-40B4-BE49-F238E27FC236}">
              <a16:creationId xmlns="" xmlns:a16="http://schemas.microsoft.com/office/drawing/2014/main" id="{00000000-0008-0000-1300-00001A000000}"/>
            </a:ext>
          </a:extLst>
        </xdr:cNvPr>
        <xdr:cNvCxnSpPr/>
      </xdr:nvCxnSpPr>
      <xdr:spPr>
        <a:xfrm>
          <a:off x="20231100" y="9420225"/>
          <a:ext cx="4191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104</xdr:row>
      <xdr:rowOff>0</xdr:rowOff>
    </xdr:from>
    <xdr:to>
      <xdr:col>21</xdr:col>
      <xdr:colOff>0</xdr:colOff>
      <xdr:row>104</xdr:row>
      <xdr:rowOff>161925</xdr:rowOff>
    </xdr:to>
    <xdr:cxnSp macro="">
      <xdr:nvCxnSpPr>
        <xdr:cNvPr id="27" name="直線コネクタ 26">
          <a:extLst>
            <a:ext uri="{FF2B5EF4-FFF2-40B4-BE49-F238E27FC236}">
              <a16:creationId xmlns="" xmlns:a16="http://schemas.microsoft.com/office/drawing/2014/main" id="{00000000-0008-0000-1300-00001B000000}"/>
            </a:ext>
          </a:extLst>
        </xdr:cNvPr>
        <xdr:cNvCxnSpPr/>
      </xdr:nvCxnSpPr>
      <xdr:spPr>
        <a:xfrm>
          <a:off x="20221575" y="17954625"/>
          <a:ext cx="4286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105</xdr:row>
      <xdr:rowOff>9525</xdr:rowOff>
    </xdr:from>
    <xdr:to>
      <xdr:col>18</xdr:col>
      <xdr:colOff>28575</xdr:colOff>
      <xdr:row>105</xdr:row>
      <xdr:rowOff>161925</xdr:rowOff>
    </xdr:to>
    <xdr:cxnSp macro="">
      <xdr:nvCxnSpPr>
        <xdr:cNvPr id="28" name="直線コネクタ 27">
          <a:extLst>
            <a:ext uri="{FF2B5EF4-FFF2-40B4-BE49-F238E27FC236}">
              <a16:creationId xmlns="" xmlns:a16="http://schemas.microsoft.com/office/drawing/2014/main" id="{00000000-0008-0000-1300-00001C000000}"/>
            </a:ext>
          </a:extLst>
        </xdr:cNvPr>
        <xdr:cNvCxnSpPr/>
      </xdr:nvCxnSpPr>
      <xdr:spPr>
        <a:xfrm>
          <a:off x="9734550" y="18145125"/>
          <a:ext cx="95916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55</xdr:row>
      <xdr:rowOff>0</xdr:rowOff>
    </xdr:from>
    <xdr:to>
      <xdr:col>18</xdr:col>
      <xdr:colOff>1695450</xdr:colOff>
      <xdr:row>55</xdr:row>
      <xdr:rowOff>161925</xdr:rowOff>
    </xdr:to>
    <xdr:cxnSp macro="">
      <xdr:nvCxnSpPr>
        <xdr:cNvPr id="29" name="直線コネクタ 28">
          <a:extLst>
            <a:ext uri="{FF2B5EF4-FFF2-40B4-BE49-F238E27FC236}">
              <a16:creationId xmlns="" xmlns:a16="http://schemas.microsoft.com/office/drawing/2014/main" id="{00000000-0008-0000-1300-00001D000000}"/>
            </a:ext>
          </a:extLst>
        </xdr:cNvPr>
        <xdr:cNvCxnSpPr/>
      </xdr:nvCxnSpPr>
      <xdr:spPr>
        <a:xfrm>
          <a:off x="19297650" y="9410700"/>
          <a:ext cx="923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105</xdr:row>
      <xdr:rowOff>9525</xdr:rowOff>
    </xdr:from>
    <xdr:to>
      <xdr:col>18</xdr:col>
      <xdr:colOff>1695450</xdr:colOff>
      <xdr:row>105</xdr:row>
      <xdr:rowOff>161925</xdr:rowOff>
    </xdr:to>
    <xdr:cxnSp macro="">
      <xdr:nvCxnSpPr>
        <xdr:cNvPr id="30" name="直線コネクタ 29">
          <a:extLst>
            <a:ext uri="{FF2B5EF4-FFF2-40B4-BE49-F238E27FC236}">
              <a16:creationId xmlns="" xmlns:a16="http://schemas.microsoft.com/office/drawing/2014/main" id="{00000000-0008-0000-1300-00001E000000}"/>
            </a:ext>
          </a:extLst>
        </xdr:cNvPr>
        <xdr:cNvCxnSpPr/>
      </xdr:nvCxnSpPr>
      <xdr:spPr>
        <a:xfrm>
          <a:off x="19297650" y="18145125"/>
          <a:ext cx="923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55</xdr:row>
      <xdr:rowOff>9525</xdr:rowOff>
    </xdr:from>
    <xdr:to>
      <xdr:col>21</xdr:col>
      <xdr:colOff>0</xdr:colOff>
      <xdr:row>56</xdr:row>
      <xdr:rowOff>0</xdr:rowOff>
    </xdr:to>
    <xdr:cxnSp macro="">
      <xdr:nvCxnSpPr>
        <xdr:cNvPr id="31" name="直線コネクタ 30">
          <a:extLst>
            <a:ext uri="{FF2B5EF4-FFF2-40B4-BE49-F238E27FC236}">
              <a16:creationId xmlns="" xmlns:a16="http://schemas.microsoft.com/office/drawing/2014/main" id="{00000000-0008-0000-1300-00001F000000}"/>
            </a:ext>
          </a:extLst>
        </xdr:cNvPr>
        <xdr:cNvCxnSpPr/>
      </xdr:nvCxnSpPr>
      <xdr:spPr>
        <a:xfrm>
          <a:off x="20231100" y="9420225"/>
          <a:ext cx="4191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105</xdr:row>
      <xdr:rowOff>0</xdr:rowOff>
    </xdr:from>
    <xdr:to>
      <xdr:col>21</xdr:col>
      <xdr:colOff>0</xdr:colOff>
      <xdr:row>105</xdr:row>
      <xdr:rowOff>161925</xdr:rowOff>
    </xdr:to>
    <xdr:cxnSp macro="">
      <xdr:nvCxnSpPr>
        <xdr:cNvPr id="32" name="直線コネクタ 31">
          <a:extLst>
            <a:ext uri="{FF2B5EF4-FFF2-40B4-BE49-F238E27FC236}">
              <a16:creationId xmlns="" xmlns:a16="http://schemas.microsoft.com/office/drawing/2014/main" id="{00000000-0008-0000-1300-000020000000}"/>
            </a:ext>
          </a:extLst>
        </xdr:cNvPr>
        <xdr:cNvCxnSpPr/>
      </xdr:nvCxnSpPr>
      <xdr:spPr>
        <a:xfrm>
          <a:off x="20221575" y="18135600"/>
          <a:ext cx="4286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104</xdr:row>
      <xdr:rowOff>9525</xdr:rowOff>
    </xdr:from>
    <xdr:to>
      <xdr:col>18</xdr:col>
      <xdr:colOff>28575</xdr:colOff>
      <xdr:row>104</xdr:row>
      <xdr:rowOff>161925</xdr:rowOff>
    </xdr:to>
    <xdr:cxnSp macro="">
      <xdr:nvCxnSpPr>
        <xdr:cNvPr id="33" name="直線コネクタ 32">
          <a:extLst>
            <a:ext uri="{FF2B5EF4-FFF2-40B4-BE49-F238E27FC236}">
              <a16:creationId xmlns="" xmlns:a16="http://schemas.microsoft.com/office/drawing/2014/main" id="{00000000-0008-0000-1300-000021000000}"/>
            </a:ext>
          </a:extLst>
        </xdr:cNvPr>
        <xdr:cNvCxnSpPr/>
      </xdr:nvCxnSpPr>
      <xdr:spPr>
        <a:xfrm>
          <a:off x="9734550" y="17973675"/>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0</xdr:colOff>
      <xdr:row>55</xdr:row>
      <xdr:rowOff>0</xdr:rowOff>
    </xdr:from>
    <xdr:to>
      <xdr:col>18</xdr:col>
      <xdr:colOff>0</xdr:colOff>
      <xdr:row>55</xdr:row>
      <xdr:rowOff>161925</xdr:rowOff>
    </xdr:to>
    <xdr:cxnSp macro="">
      <xdr:nvCxnSpPr>
        <xdr:cNvPr id="34" name="直線コネクタ 33">
          <a:extLst>
            <a:ext uri="{FF2B5EF4-FFF2-40B4-BE49-F238E27FC236}">
              <a16:creationId xmlns="" xmlns:a16="http://schemas.microsoft.com/office/drawing/2014/main" id="{00000000-0008-0000-1300-000022000000}"/>
            </a:ext>
          </a:extLst>
        </xdr:cNvPr>
        <xdr:cNvCxnSpPr/>
      </xdr:nvCxnSpPr>
      <xdr:spPr>
        <a:xfrm>
          <a:off x="9725025" y="9410700"/>
          <a:ext cx="930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55</xdr:row>
      <xdr:rowOff>0</xdr:rowOff>
    </xdr:from>
    <xdr:to>
      <xdr:col>18</xdr:col>
      <xdr:colOff>1695450</xdr:colOff>
      <xdr:row>55</xdr:row>
      <xdr:rowOff>161925</xdr:rowOff>
    </xdr:to>
    <xdr:cxnSp macro="">
      <xdr:nvCxnSpPr>
        <xdr:cNvPr id="35" name="直線コネクタ 34">
          <a:extLst>
            <a:ext uri="{FF2B5EF4-FFF2-40B4-BE49-F238E27FC236}">
              <a16:creationId xmlns="" xmlns:a16="http://schemas.microsoft.com/office/drawing/2014/main" id="{00000000-0008-0000-1300-000023000000}"/>
            </a:ext>
          </a:extLst>
        </xdr:cNvPr>
        <xdr:cNvCxnSpPr/>
      </xdr:nvCxnSpPr>
      <xdr:spPr>
        <a:xfrm>
          <a:off x="19030950" y="94107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104</xdr:row>
      <xdr:rowOff>9525</xdr:rowOff>
    </xdr:from>
    <xdr:to>
      <xdr:col>18</xdr:col>
      <xdr:colOff>1695450</xdr:colOff>
      <xdr:row>104</xdr:row>
      <xdr:rowOff>161925</xdr:rowOff>
    </xdr:to>
    <xdr:cxnSp macro="">
      <xdr:nvCxnSpPr>
        <xdr:cNvPr id="36" name="直線コネクタ 35">
          <a:extLst>
            <a:ext uri="{FF2B5EF4-FFF2-40B4-BE49-F238E27FC236}">
              <a16:creationId xmlns="" xmlns:a16="http://schemas.microsoft.com/office/drawing/2014/main" id="{00000000-0008-0000-1300-000024000000}"/>
            </a:ext>
          </a:extLst>
        </xdr:cNvPr>
        <xdr:cNvCxnSpPr/>
      </xdr:nvCxnSpPr>
      <xdr:spPr>
        <a:xfrm>
          <a:off x="19030950" y="17973675"/>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55</xdr:row>
      <xdr:rowOff>9525</xdr:rowOff>
    </xdr:from>
    <xdr:to>
      <xdr:col>21</xdr:col>
      <xdr:colOff>0</xdr:colOff>
      <xdr:row>56</xdr:row>
      <xdr:rowOff>0</xdr:rowOff>
    </xdr:to>
    <xdr:cxnSp macro="">
      <xdr:nvCxnSpPr>
        <xdr:cNvPr id="37" name="直線コネクタ 36">
          <a:extLst>
            <a:ext uri="{FF2B5EF4-FFF2-40B4-BE49-F238E27FC236}">
              <a16:creationId xmlns="" xmlns:a16="http://schemas.microsoft.com/office/drawing/2014/main" id="{00000000-0008-0000-1300-000025000000}"/>
            </a:ext>
          </a:extLst>
        </xdr:cNvPr>
        <xdr:cNvCxnSpPr/>
      </xdr:nvCxnSpPr>
      <xdr:spPr>
        <a:xfrm>
          <a:off x="20726400" y="94202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104</xdr:row>
      <xdr:rowOff>0</xdr:rowOff>
    </xdr:from>
    <xdr:to>
      <xdr:col>21</xdr:col>
      <xdr:colOff>0</xdr:colOff>
      <xdr:row>104</xdr:row>
      <xdr:rowOff>161925</xdr:rowOff>
    </xdr:to>
    <xdr:cxnSp macro="">
      <xdr:nvCxnSpPr>
        <xdr:cNvPr id="38" name="直線コネクタ 37">
          <a:extLst>
            <a:ext uri="{FF2B5EF4-FFF2-40B4-BE49-F238E27FC236}">
              <a16:creationId xmlns="" xmlns:a16="http://schemas.microsoft.com/office/drawing/2014/main" id="{00000000-0008-0000-1300-000026000000}"/>
            </a:ext>
          </a:extLst>
        </xdr:cNvPr>
        <xdr:cNvCxnSpPr/>
      </xdr:nvCxnSpPr>
      <xdr:spPr>
        <a:xfrm>
          <a:off x="20716875" y="17964150"/>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104</xdr:row>
      <xdr:rowOff>9525</xdr:rowOff>
    </xdr:from>
    <xdr:to>
      <xdr:col>18</xdr:col>
      <xdr:colOff>28575</xdr:colOff>
      <xdr:row>104</xdr:row>
      <xdr:rowOff>161925</xdr:rowOff>
    </xdr:to>
    <xdr:cxnSp macro="">
      <xdr:nvCxnSpPr>
        <xdr:cNvPr id="39" name="直線コネクタ 38">
          <a:extLst>
            <a:ext uri="{FF2B5EF4-FFF2-40B4-BE49-F238E27FC236}">
              <a16:creationId xmlns="" xmlns:a16="http://schemas.microsoft.com/office/drawing/2014/main" id="{00000000-0008-0000-1300-000027000000}"/>
            </a:ext>
          </a:extLst>
        </xdr:cNvPr>
        <xdr:cNvCxnSpPr/>
      </xdr:nvCxnSpPr>
      <xdr:spPr>
        <a:xfrm>
          <a:off x="9734550" y="17973675"/>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55</xdr:row>
      <xdr:rowOff>0</xdr:rowOff>
    </xdr:from>
    <xdr:to>
      <xdr:col>18</xdr:col>
      <xdr:colOff>1695450</xdr:colOff>
      <xdr:row>55</xdr:row>
      <xdr:rowOff>161925</xdr:rowOff>
    </xdr:to>
    <xdr:cxnSp macro="">
      <xdr:nvCxnSpPr>
        <xdr:cNvPr id="40" name="直線コネクタ 39">
          <a:extLst>
            <a:ext uri="{FF2B5EF4-FFF2-40B4-BE49-F238E27FC236}">
              <a16:creationId xmlns="" xmlns:a16="http://schemas.microsoft.com/office/drawing/2014/main" id="{00000000-0008-0000-1300-000028000000}"/>
            </a:ext>
          </a:extLst>
        </xdr:cNvPr>
        <xdr:cNvCxnSpPr/>
      </xdr:nvCxnSpPr>
      <xdr:spPr>
        <a:xfrm>
          <a:off x="19030950" y="94107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104</xdr:row>
      <xdr:rowOff>9525</xdr:rowOff>
    </xdr:from>
    <xdr:to>
      <xdr:col>18</xdr:col>
      <xdr:colOff>1695450</xdr:colOff>
      <xdr:row>104</xdr:row>
      <xdr:rowOff>161925</xdr:rowOff>
    </xdr:to>
    <xdr:cxnSp macro="">
      <xdr:nvCxnSpPr>
        <xdr:cNvPr id="41" name="直線コネクタ 40">
          <a:extLst>
            <a:ext uri="{FF2B5EF4-FFF2-40B4-BE49-F238E27FC236}">
              <a16:creationId xmlns="" xmlns:a16="http://schemas.microsoft.com/office/drawing/2014/main" id="{00000000-0008-0000-1300-000029000000}"/>
            </a:ext>
          </a:extLst>
        </xdr:cNvPr>
        <xdr:cNvCxnSpPr/>
      </xdr:nvCxnSpPr>
      <xdr:spPr>
        <a:xfrm>
          <a:off x="19030950" y="17973675"/>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55</xdr:row>
      <xdr:rowOff>9525</xdr:rowOff>
    </xdr:from>
    <xdr:to>
      <xdr:col>21</xdr:col>
      <xdr:colOff>0</xdr:colOff>
      <xdr:row>56</xdr:row>
      <xdr:rowOff>0</xdr:rowOff>
    </xdr:to>
    <xdr:cxnSp macro="">
      <xdr:nvCxnSpPr>
        <xdr:cNvPr id="42" name="直線コネクタ 41">
          <a:extLst>
            <a:ext uri="{FF2B5EF4-FFF2-40B4-BE49-F238E27FC236}">
              <a16:creationId xmlns="" xmlns:a16="http://schemas.microsoft.com/office/drawing/2014/main" id="{00000000-0008-0000-1300-00002A000000}"/>
            </a:ext>
          </a:extLst>
        </xdr:cNvPr>
        <xdr:cNvCxnSpPr/>
      </xdr:nvCxnSpPr>
      <xdr:spPr>
        <a:xfrm>
          <a:off x="20726400" y="94202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104</xdr:row>
      <xdr:rowOff>0</xdr:rowOff>
    </xdr:from>
    <xdr:to>
      <xdr:col>21</xdr:col>
      <xdr:colOff>0</xdr:colOff>
      <xdr:row>104</xdr:row>
      <xdr:rowOff>161925</xdr:rowOff>
    </xdr:to>
    <xdr:cxnSp macro="">
      <xdr:nvCxnSpPr>
        <xdr:cNvPr id="43" name="直線コネクタ 42">
          <a:extLst>
            <a:ext uri="{FF2B5EF4-FFF2-40B4-BE49-F238E27FC236}">
              <a16:creationId xmlns="" xmlns:a16="http://schemas.microsoft.com/office/drawing/2014/main" id="{00000000-0008-0000-1300-00002B000000}"/>
            </a:ext>
          </a:extLst>
        </xdr:cNvPr>
        <xdr:cNvCxnSpPr/>
      </xdr:nvCxnSpPr>
      <xdr:spPr>
        <a:xfrm>
          <a:off x="20716875" y="17964150"/>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105</xdr:row>
      <xdr:rowOff>9525</xdr:rowOff>
    </xdr:from>
    <xdr:to>
      <xdr:col>18</xdr:col>
      <xdr:colOff>28575</xdr:colOff>
      <xdr:row>105</xdr:row>
      <xdr:rowOff>161925</xdr:rowOff>
    </xdr:to>
    <xdr:cxnSp macro="">
      <xdr:nvCxnSpPr>
        <xdr:cNvPr id="44" name="直線コネクタ 43">
          <a:extLst>
            <a:ext uri="{FF2B5EF4-FFF2-40B4-BE49-F238E27FC236}">
              <a16:creationId xmlns="" xmlns:a16="http://schemas.microsoft.com/office/drawing/2014/main" id="{00000000-0008-0000-1300-00002C000000}"/>
            </a:ext>
          </a:extLst>
        </xdr:cNvPr>
        <xdr:cNvCxnSpPr/>
      </xdr:nvCxnSpPr>
      <xdr:spPr>
        <a:xfrm>
          <a:off x="9734550" y="18145125"/>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55</xdr:row>
      <xdr:rowOff>0</xdr:rowOff>
    </xdr:from>
    <xdr:to>
      <xdr:col>18</xdr:col>
      <xdr:colOff>1695450</xdr:colOff>
      <xdr:row>55</xdr:row>
      <xdr:rowOff>161925</xdr:rowOff>
    </xdr:to>
    <xdr:cxnSp macro="">
      <xdr:nvCxnSpPr>
        <xdr:cNvPr id="45" name="直線コネクタ 44">
          <a:extLst>
            <a:ext uri="{FF2B5EF4-FFF2-40B4-BE49-F238E27FC236}">
              <a16:creationId xmlns="" xmlns:a16="http://schemas.microsoft.com/office/drawing/2014/main" id="{00000000-0008-0000-1300-00002D000000}"/>
            </a:ext>
          </a:extLst>
        </xdr:cNvPr>
        <xdr:cNvCxnSpPr/>
      </xdr:nvCxnSpPr>
      <xdr:spPr>
        <a:xfrm>
          <a:off x="19030950" y="94107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105</xdr:row>
      <xdr:rowOff>9525</xdr:rowOff>
    </xdr:from>
    <xdr:to>
      <xdr:col>18</xdr:col>
      <xdr:colOff>1695450</xdr:colOff>
      <xdr:row>105</xdr:row>
      <xdr:rowOff>161925</xdr:rowOff>
    </xdr:to>
    <xdr:cxnSp macro="">
      <xdr:nvCxnSpPr>
        <xdr:cNvPr id="46" name="直線コネクタ 45">
          <a:extLst>
            <a:ext uri="{FF2B5EF4-FFF2-40B4-BE49-F238E27FC236}">
              <a16:creationId xmlns="" xmlns:a16="http://schemas.microsoft.com/office/drawing/2014/main" id="{00000000-0008-0000-1300-00002E000000}"/>
            </a:ext>
          </a:extLst>
        </xdr:cNvPr>
        <xdr:cNvCxnSpPr/>
      </xdr:nvCxnSpPr>
      <xdr:spPr>
        <a:xfrm>
          <a:off x="19030950" y="18145125"/>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55</xdr:row>
      <xdr:rowOff>9525</xdr:rowOff>
    </xdr:from>
    <xdr:to>
      <xdr:col>21</xdr:col>
      <xdr:colOff>0</xdr:colOff>
      <xdr:row>56</xdr:row>
      <xdr:rowOff>0</xdr:rowOff>
    </xdr:to>
    <xdr:cxnSp macro="">
      <xdr:nvCxnSpPr>
        <xdr:cNvPr id="47" name="直線コネクタ 46">
          <a:extLst>
            <a:ext uri="{FF2B5EF4-FFF2-40B4-BE49-F238E27FC236}">
              <a16:creationId xmlns="" xmlns:a16="http://schemas.microsoft.com/office/drawing/2014/main" id="{00000000-0008-0000-1300-00002F000000}"/>
            </a:ext>
          </a:extLst>
        </xdr:cNvPr>
        <xdr:cNvCxnSpPr/>
      </xdr:nvCxnSpPr>
      <xdr:spPr>
        <a:xfrm>
          <a:off x="20726400" y="94202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105</xdr:row>
      <xdr:rowOff>0</xdr:rowOff>
    </xdr:from>
    <xdr:to>
      <xdr:col>21</xdr:col>
      <xdr:colOff>0</xdr:colOff>
      <xdr:row>105</xdr:row>
      <xdr:rowOff>161925</xdr:rowOff>
    </xdr:to>
    <xdr:cxnSp macro="">
      <xdr:nvCxnSpPr>
        <xdr:cNvPr id="48" name="直線コネクタ 47">
          <a:extLst>
            <a:ext uri="{FF2B5EF4-FFF2-40B4-BE49-F238E27FC236}">
              <a16:creationId xmlns="" xmlns:a16="http://schemas.microsoft.com/office/drawing/2014/main" id="{00000000-0008-0000-1300-000030000000}"/>
            </a:ext>
          </a:extLst>
        </xdr:cNvPr>
        <xdr:cNvCxnSpPr/>
      </xdr:nvCxnSpPr>
      <xdr:spPr>
        <a:xfrm>
          <a:off x="20716875" y="18135600"/>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104</xdr:row>
      <xdr:rowOff>9525</xdr:rowOff>
    </xdr:from>
    <xdr:to>
      <xdr:col>18</xdr:col>
      <xdr:colOff>28575</xdr:colOff>
      <xdr:row>104</xdr:row>
      <xdr:rowOff>161925</xdr:rowOff>
    </xdr:to>
    <xdr:cxnSp macro="">
      <xdr:nvCxnSpPr>
        <xdr:cNvPr id="49" name="直線コネクタ 48">
          <a:extLst>
            <a:ext uri="{FF2B5EF4-FFF2-40B4-BE49-F238E27FC236}">
              <a16:creationId xmlns="" xmlns:a16="http://schemas.microsoft.com/office/drawing/2014/main" id="{00000000-0008-0000-1300-000031000000}"/>
            </a:ext>
          </a:extLst>
        </xdr:cNvPr>
        <xdr:cNvCxnSpPr/>
      </xdr:nvCxnSpPr>
      <xdr:spPr>
        <a:xfrm>
          <a:off x="9734550" y="17973675"/>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55</xdr:row>
      <xdr:rowOff>0</xdr:rowOff>
    </xdr:from>
    <xdr:to>
      <xdr:col>18</xdr:col>
      <xdr:colOff>1695450</xdr:colOff>
      <xdr:row>55</xdr:row>
      <xdr:rowOff>161925</xdr:rowOff>
    </xdr:to>
    <xdr:cxnSp macro="">
      <xdr:nvCxnSpPr>
        <xdr:cNvPr id="50" name="直線コネクタ 49">
          <a:extLst>
            <a:ext uri="{FF2B5EF4-FFF2-40B4-BE49-F238E27FC236}">
              <a16:creationId xmlns="" xmlns:a16="http://schemas.microsoft.com/office/drawing/2014/main" id="{00000000-0008-0000-1300-000032000000}"/>
            </a:ext>
          </a:extLst>
        </xdr:cNvPr>
        <xdr:cNvCxnSpPr/>
      </xdr:nvCxnSpPr>
      <xdr:spPr>
        <a:xfrm>
          <a:off x="19030950" y="94107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104</xdr:row>
      <xdr:rowOff>9525</xdr:rowOff>
    </xdr:from>
    <xdr:to>
      <xdr:col>18</xdr:col>
      <xdr:colOff>1695450</xdr:colOff>
      <xdr:row>104</xdr:row>
      <xdr:rowOff>161925</xdr:rowOff>
    </xdr:to>
    <xdr:cxnSp macro="">
      <xdr:nvCxnSpPr>
        <xdr:cNvPr id="51" name="直線コネクタ 50">
          <a:extLst>
            <a:ext uri="{FF2B5EF4-FFF2-40B4-BE49-F238E27FC236}">
              <a16:creationId xmlns="" xmlns:a16="http://schemas.microsoft.com/office/drawing/2014/main" id="{00000000-0008-0000-1300-000033000000}"/>
            </a:ext>
          </a:extLst>
        </xdr:cNvPr>
        <xdr:cNvCxnSpPr/>
      </xdr:nvCxnSpPr>
      <xdr:spPr>
        <a:xfrm>
          <a:off x="19030950" y="17973675"/>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55</xdr:row>
      <xdr:rowOff>9525</xdr:rowOff>
    </xdr:from>
    <xdr:to>
      <xdr:col>21</xdr:col>
      <xdr:colOff>0</xdr:colOff>
      <xdr:row>56</xdr:row>
      <xdr:rowOff>0</xdr:rowOff>
    </xdr:to>
    <xdr:cxnSp macro="">
      <xdr:nvCxnSpPr>
        <xdr:cNvPr id="52" name="直線コネクタ 51">
          <a:extLst>
            <a:ext uri="{FF2B5EF4-FFF2-40B4-BE49-F238E27FC236}">
              <a16:creationId xmlns="" xmlns:a16="http://schemas.microsoft.com/office/drawing/2014/main" id="{00000000-0008-0000-1300-000034000000}"/>
            </a:ext>
          </a:extLst>
        </xdr:cNvPr>
        <xdr:cNvCxnSpPr/>
      </xdr:nvCxnSpPr>
      <xdr:spPr>
        <a:xfrm>
          <a:off x="20726400" y="94202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104</xdr:row>
      <xdr:rowOff>0</xdr:rowOff>
    </xdr:from>
    <xdr:to>
      <xdr:col>21</xdr:col>
      <xdr:colOff>0</xdr:colOff>
      <xdr:row>104</xdr:row>
      <xdr:rowOff>161925</xdr:rowOff>
    </xdr:to>
    <xdr:cxnSp macro="">
      <xdr:nvCxnSpPr>
        <xdr:cNvPr id="53" name="直線コネクタ 52">
          <a:extLst>
            <a:ext uri="{FF2B5EF4-FFF2-40B4-BE49-F238E27FC236}">
              <a16:creationId xmlns="" xmlns:a16="http://schemas.microsoft.com/office/drawing/2014/main" id="{00000000-0008-0000-1300-000035000000}"/>
            </a:ext>
          </a:extLst>
        </xdr:cNvPr>
        <xdr:cNvCxnSpPr/>
      </xdr:nvCxnSpPr>
      <xdr:spPr>
        <a:xfrm>
          <a:off x="20716875" y="17964150"/>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104</xdr:row>
      <xdr:rowOff>9525</xdr:rowOff>
    </xdr:from>
    <xdr:to>
      <xdr:col>18</xdr:col>
      <xdr:colOff>28575</xdr:colOff>
      <xdr:row>104</xdr:row>
      <xdr:rowOff>161925</xdr:rowOff>
    </xdr:to>
    <xdr:cxnSp macro="">
      <xdr:nvCxnSpPr>
        <xdr:cNvPr id="54" name="直線コネクタ 53">
          <a:extLst>
            <a:ext uri="{FF2B5EF4-FFF2-40B4-BE49-F238E27FC236}">
              <a16:creationId xmlns="" xmlns:a16="http://schemas.microsoft.com/office/drawing/2014/main" id="{00000000-0008-0000-1300-000036000000}"/>
            </a:ext>
          </a:extLst>
        </xdr:cNvPr>
        <xdr:cNvCxnSpPr/>
      </xdr:nvCxnSpPr>
      <xdr:spPr>
        <a:xfrm>
          <a:off x="9734550" y="17973675"/>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55</xdr:row>
      <xdr:rowOff>0</xdr:rowOff>
    </xdr:from>
    <xdr:to>
      <xdr:col>18</xdr:col>
      <xdr:colOff>1695450</xdr:colOff>
      <xdr:row>55</xdr:row>
      <xdr:rowOff>161925</xdr:rowOff>
    </xdr:to>
    <xdr:cxnSp macro="">
      <xdr:nvCxnSpPr>
        <xdr:cNvPr id="55" name="直線コネクタ 54">
          <a:extLst>
            <a:ext uri="{FF2B5EF4-FFF2-40B4-BE49-F238E27FC236}">
              <a16:creationId xmlns="" xmlns:a16="http://schemas.microsoft.com/office/drawing/2014/main" id="{00000000-0008-0000-1300-000037000000}"/>
            </a:ext>
          </a:extLst>
        </xdr:cNvPr>
        <xdr:cNvCxnSpPr/>
      </xdr:nvCxnSpPr>
      <xdr:spPr>
        <a:xfrm>
          <a:off x="19030950" y="94107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104</xdr:row>
      <xdr:rowOff>9525</xdr:rowOff>
    </xdr:from>
    <xdr:to>
      <xdr:col>18</xdr:col>
      <xdr:colOff>1695450</xdr:colOff>
      <xdr:row>104</xdr:row>
      <xdr:rowOff>161925</xdr:rowOff>
    </xdr:to>
    <xdr:cxnSp macro="">
      <xdr:nvCxnSpPr>
        <xdr:cNvPr id="56" name="直線コネクタ 55">
          <a:extLst>
            <a:ext uri="{FF2B5EF4-FFF2-40B4-BE49-F238E27FC236}">
              <a16:creationId xmlns="" xmlns:a16="http://schemas.microsoft.com/office/drawing/2014/main" id="{00000000-0008-0000-1300-000038000000}"/>
            </a:ext>
          </a:extLst>
        </xdr:cNvPr>
        <xdr:cNvCxnSpPr/>
      </xdr:nvCxnSpPr>
      <xdr:spPr>
        <a:xfrm>
          <a:off x="19030950" y="17973675"/>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55</xdr:row>
      <xdr:rowOff>9525</xdr:rowOff>
    </xdr:from>
    <xdr:to>
      <xdr:col>21</xdr:col>
      <xdr:colOff>0</xdr:colOff>
      <xdr:row>56</xdr:row>
      <xdr:rowOff>0</xdr:rowOff>
    </xdr:to>
    <xdr:cxnSp macro="">
      <xdr:nvCxnSpPr>
        <xdr:cNvPr id="57" name="直線コネクタ 56">
          <a:extLst>
            <a:ext uri="{FF2B5EF4-FFF2-40B4-BE49-F238E27FC236}">
              <a16:creationId xmlns="" xmlns:a16="http://schemas.microsoft.com/office/drawing/2014/main" id="{00000000-0008-0000-1300-000039000000}"/>
            </a:ext>
          </a:extLst>
        </xdr:cNvPr>
        <xdr:cNvCxnSpPr/>
      </xdr:nvCxnSpPr>
      <xdr:spPr>
        <a:xfrm>
          <a:off x="20726400" y="94202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104</xdr:row>
      <xdr:rowOff>0</xdr:rowOff>
    </xdr:from>
    <xdr:to>
      <xdr:col>21</xdr:col>
      <xdr:colOff>0</xdr:colOff>
      <xdr:row>104</xdr:row>
      <xdr:rowOff>161925</xdr:rowOff>
    </xdr:to>
    <xdr:cxnSp macro="">
      <xdr:nvCxnSpPr>
        <xdr:cNvPr id="58" name="直線コネクタ 57">
          <a:extLst>
            <a:ext uri="{FF2B5EF4-FFF2-40B4-BE49-F238E27FC236}">
              <a16:creationId xmlns="" xmlns:a16="http://schemas.microsoft.com/office/drawing/2014/main" id="{00000000-0008-0000-1300-00003A000000}"/>
            </a:ext>
          </a:extLst>
        </xdr:cNvPr>
        <xdr:cNvCxnSpPr/>
      </xdr:nvCxnSpPr>
      <xdr:spPr>
        <a:xfrm>
          <a:off x="20716875" y="17964150"/>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105</xdr:row>
      <xdr:rowOff>9525</xdr:rowOff>
    </xdr:from>
    <xdr:to>
      <xdr:col>18</xdr:col>
      <xdr:colOff>28575</xdr:colOff>
      <xdr:row>105</xdr:row>
      <xdr:rowOff>161925</xdr:rowOff>
    </xdr:to>
    <xdr:cxnSp macro="">
      <xdr:nvCxnSpPr>
        <xdr:cNvPr id="59" name="直線コネクタ 58">
          <a:extLst>
            <a:ext uri="{FF2B5EF4-FFF2-40B4-BE49-F238E27FC236}">
              <a16:creationId xmlns="" xmlns:a16="http://schemas.microsoft.com/office/drawing/2014/main" id="{00000000-0008-0000-1300-00003B000000}"/>
            </a:ext>
          </a:extLst>
        </xdr:cNvPr>
        <xdr:cNvCxnSpPr/>
      </xdr:nvCxnSpPr>
      <xdr:spPr>
        <a:xfrm>
          <a:off x="9734550" y="18145125"/>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55</xdr:row>
      <xdr:rowOff>0</xdr:rowOff>
    </xdr:from>
    <xdr:to>
      <xdr:col>18</xdr:col>
      <xdr:colOff>1695450</xdr:colOff>
      <xdr:row>55</xdr:row>
      <xdr:rowOff>161925</xdr:rowOff>
    </xdr:to>
    <xdr:cxnSp macro="">
      <xdr:nvCxnSpPr>
        <xdr:cNvPr id="60" name="直線コネクタ 59">
          <a:extLst>
            <a:ext uri="{FF2B5EF4-FFF2-40B4-BE49-F238E27FC236}">
              <a16:creationId xmlns="" xmlns:a16="http://schemas.microsoft.com/office/drawing/2014/main" id="{00000000-0008-0000-1300-00003C000000}"/>
            </a:ext>
          </a:extLst>
        </xdr:cNvPr>
        <xdr:cNvCxnSpPr/>
      </xdr:nvCxnSpPr>
      <xdr:spPr>
        <a:xfrm>
          <a:off x="19030950" y="94107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105</xdr:row>
      <xdr:rowOff>9525</xdr:rowOff>
    </xdr:from>
    <xdr:to>
      <xdr:col>18</xdr:col>
      <xdr:colOff>1695450</xdr:colOff>
      <xdr:row>105</xdr:row>
      <xdr:rowOff>161925</xdr:rowOff>
    </xdr:to>
    <xdr:cxnSp macro="">
      <xdr:nvCxnSpPr>
        <xdr:cNvPr id="61" name="直線コネクタ 60">
          <a:extLst>
            <a:ext uri="{FF2B5EF4-FFF2-40B4-BE49-F238E27FC236}">
              <a16:creationId xmlns="" xmlns:a16="http://schemas.microsoft.com/office/drawing/2014/main" id="{00000000-0008-0000-1300-00003D000000}"/>
            </a:ext>
          </a:extLst>
        </xdr:cNvPr>
        <xdr:cNvCxnSpPr/>
      </xdr:nvCxnSpPr>
      <xdr:spPr>
        <a:xfrm>
          <a:off x="19030950" y="18145125"/>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55</xdr:row>
      <xdr:rowOff>9525</xdr:rowOff>
    </xdr:from>
    <xdr:to>
      <xdr:col>21</xdr:col>
      <xdr:colOff>0</xdr:colOff>
      <xdr:row>56</xdr:row>
      <xdr:rowOff>0</xdr:rowOff>
    </xdr:to>
    <xdr:cxnSp macro="">
      <xdr:nvCxnSpPr>
        <xdr:cNvPr id="62" name="直線コネクタ 61">
          <a:extLst>
            <a:ext uri="{FF2B5EF4-FFF2-40B4-BE49-F238E27FC236}">
              <a16:creationId xmlns="" xmlns:a16="http://schemas.microsoft.com/office/drawing/2014/main" id="{00000000-0008-0000-1300-00003E000000}"/>
            </a:ext>
          </a:extLst>
        </xdr:cNvPr>
        <xdr:cNvCxnSpPr/>
      </xdr:nvCxnSpPr>
      <xdr:spPr>
        <a:xfrm>
          <a:off x="20726400" y="94202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105</xdr:row>
      <xdr:rowOff>0</xdr:rowOff>
    </xdr:from>
    <xdr:to>
      <xdr:col>21</xdr:col>
      <xdr:colOff>0</xdr:colOff>
      <xdr:row>105</xdr:row>
      <xdr:rowOff>161925</xdr:rowOff>
    </xdr:to>
    <xdr:cxnSp macro="">
      <xdr:nvCxnSpPr>
        <xdr:cNvPr id="63" name="直線コネクタ 62">
          <a:extLst>
            <a:ext uri="{FF2B5EF4-FFF2-40B4-BE49-F238E27FC236}">
              <a16:creationId xmlns="" xmlns:a16="http://schemas.microsoft.com/office/drawing/2014/main" id="{00000000-0008-0000-1300-00003F000000}"/>
            </a:ext>
          </a:extLst>
        </xdr:cNvPr>
        <xdr:cNvCxnSpPr/>
      </xdr:nvCxnSpPr>
      <xdr:spPr>
        <a:xfrm>
          <a:off x="20716875" y="18135600"/>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102</xdr:row>
      <xdr:rowOff>9525</xdr:rowOff>
    </xdr:from>
    <xdr:to>
      <xdr:col>18</xdr:col>
      <xdr:colOff>28575</xdr:colOff>
      <xdr:row>102</xdr:row>
      <xdr:rowOff>161925</xdr:rowOff>
    </xdr:to>
    <xdr:cxnSp macro="">
      <xdr:nvCxnSpPr>
        <xdr:cNvPr id="64" name="直線コネクタ 63">
          <a:extLst>
            <a:ext uri="{FF2B5EF4-FFF2-40B4-BE49-F238E27FC236}">
              <a16:creationId xmlns="" xmlns:a16="http://schemas.microsoft.com/office/drawing/2014/main" id="{00000000-0008-0000-1300-000040000000}"/>
            </a:ext>
          </a:extLst>
        </xdr:cNvPr>
        <xdr:cNvCxnSpPr/>
      </xdr:nvCxnSpPr>
      <xdr:spPr>
        <a:xfrm>
          <a:off x="9734550" y="17621250"/>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0</xdr:colOff>
      <xdr:row>53</xdr:row>
      <xdr:rowOff>0</xdr:rowOff>
    </xdr:from>
    <xdr:to>
      <xdr:col>18</xdr:col>
      <xdr:colOff>0</xdr:colOff>
      <xdr:row>53</xdr:row>
      <xdr:rowOff>161925</xdr:rowOff>
    </xdr:to>
    <xdr:cxnSp macro="">
      <xdr:nvCxnSpPr>
        <xdr:cNvPr id="65" name="直線コネクタ 64">
          <a:extLst>
            <a:ext uri="{FF2B5EF4-FFF2-40B4-BE49-F238E27FC236}">
              <a16:creationId xmlns="" xmlns:a16="http://schemas.microsoft.com/office/drawing/2014/main" id="{00000000-0008-0000-1300-000041000000}"/>
            </a:ext>
          </a:extLst>
        </xdr:cNvPr>
        <xdr:cNvCxnSpPr/>
      </xdr:nvCxnSpPr>
      <xdr:spPr>
        <a:xfrm>
          <a:off x="9725025" y="9067800"/>
          <a:ext cx="930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53</xdr:row>
      <xdr:rowOff>0</xdr:rowOff>
    </xdr:from>
    <xdr:to>
      <xdr:col>18</xdr:col>
      <xdr:colOff>1695450</xdr:colOff>
      <xdr:row>53</xdr:row>
      <xdr:rowOff>161925</xdr:rowOff>
    </xdr:to>
    <xdr:cxnSp macro="">
      <xdr:nvCxnSpPr>
        <xdr:cNvPr id="66" name="直線コネクタ 65">
          <a:extLst>
            <a:ext uri="{FF2B5EF4-FFF2-40B4-BE49-F238E27FC236}">
              <a16:creationId xmlns="" xmlns:a16="http://schemas.microsoft.com/office/drawing/2014/main" id="{00000000-0008-0000-1300-000042000000}"/>
            </a:ext>
          </a:extLst>
        </xdr:cNvPr>
        <xdr:cNvCxnSpPr/>
      </xdr:nvCxnSpPr>
      <xdr:spPr>
        <a:xfrm>
          <a:off x="19030950" y="90678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102</xdr:row>
      <xdr:rowOff>9525</xdr:rowOff>
    </xdr:from>
    <xdr:to>
      <xdr:col>18</xdr:col>
      <xdr:colOff>1695450</xdr:colOff>
      <xdr:row>102</xdr:row>
      <xdr:rowOff>161925</xdr:rowOff>
    </xdr:to>
    <xdr:cxnSp macro="">
      <xdr:nvCxnSpPr>
        <xdr:cNvPr id="67" name="直線コネクタ 66">
          <a:extLst>
            <a:ext uri="{FF2B5EF4-FFF2-40B4-BE49-F238E27FC236}">
              <a16:creationId xmlns="" xmlns:a16="http://schemas.microsoft.com/office/drawing/2014/main" id="{00000000-0008-0000-1300-000043000000}"/>
            </a:ext>
          </a:extLst>
        </xdr:cNvPr>
        <xdr:cNvCxnSpPr/>
      </xdr:nvCxnSpPr>
      <xdr:spPr>
        <a:xfrm>
          <a:off x="19030950" y="17621250"/>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53</xdr:row>
      <xdr:rowOff>9525</xdr:rowOff>
    </xdr:from>
    <xdr:to>
      <xdr:col>21</xdr:col>
      <xdr:colOff>0</xdr:colOff>
      <xdr:row>54</xdr:row>
      <xdr:rowOff>0</xdr:rowOff>
    </xdr:to>
    <xdr:cxnSp macro="">
      <xdr:nvCxnSpPr>
        <xdr:cNvPr id="68" name="直線コネクタ 67">
          <a:extLst>
            <a:ext uri="{FF2B5EF4-FFF2-40B4-BE49-F238E27FC236}">
              <a16:creationId xmlns="" xmlns:a16="http://schemas.microsoft.com/office/drawing/2014/main" id="{00000000-0008-0000-1300-000044000000}"/>
            </a:ext>
          </a:extLst>
        </xdr:cNvPr>
        <xdr:cNvCxnSpPr/>
      </xdr:nvCxnSpPr>
      <xdr:spPr>
        <a:xfrm>
          <a:off x="20726400" y="90773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102</xdr:row>
      <xdr:rowOff>0</xdr:rowOff>
    </xdr:from>
    <xdr:to>
      <xdr:col>21</xdr:col>
      <xdr:colOff>0</xdr:colOff>
      <xdr:row>102</xdr:row>
      <xdr:rowOff>161925</xdr:rowOff>
    </xdr:to>
    <xdr:cxnSp macro="">
      <xdr:nvCxnSpPr>
        <xdr:cNvPr id="69" name="直線コネクタ 68">
          <a:extLst>
            <a:ext uri="{FF2B5EF4-FFF2-40B4-BE49-F238E27FC236}">
              <a16:creationId xmlns="" xmlns:a16="http://schemas.microsoft.com/office/drawing/2014/main" id="{00000000-0008-0000-1300-000045000000}"/>
            </a:ext>
          </a:extLst>
        </xdr:cNvPr>
        <xdr:cNvCxnSpPr/>
      </xdr:nvCxnSpPr>
      <xdr:spPr>
        <a:xfrm>
          <a:off x="20716875" y="17611725"/>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102</xdr:row>
      <xdr:rowOff>9525</xdr:rowOff>
    </xdr:from>
    <xdr:to>
      <xdr:col>18</xdr:col>
      <xdr:colOff>28575</xdr:colOff>
      <xdr:row>102</xdr:row>
      <xdr:rowOff>161925</xdr:rowOff>
    </xdr:to>
    <xdr:cxnSp macro="">
      <xdr:nvCxnSpPr>
        <xdr:cNvPr id="70" name="直線コネクタ 69">
          <a:extLst>
            <a:ext uri="{FF2B5EF4-FFF2-40B4-BE49-F238E27FC236}">
              <a16:creationId xmlns="" xmlns:a16="http://schemas.microsoft.com/office/drawing/2014/main" id="{00000000-0008-0000-1300-000046000000}"/>
            </a:ext>
          </a:extLst>
        </xdr:cNvPr>
        <xdr:cNvCxnSpPr/>
      </xdr:nvCxnSpPr>
      <xdr:spPr>
        <a:xfrm>
          <a:off x="9734550" y="17621250"/>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53</xdr:row>
      <xdr:rowOff>0</xdr:rowOff>
    </xdr:from>
    <xdr:to>
      <xdr:col>18</xdr:col>
      <xdr:colOff>1695450</xdr:colOff>
      <xdr:row>53</xdr:row>
      <xdr:rowOff>161925</xdr:rowOff>
    </xdr:to>
    <xdr:cxnSp macro="">
      <xdr:nvCxnSpPr>
        <xdr:cNvPr id="71" name="直線コネクタ 70">
          <a:extLst>
            <a:ext uri="{FF2B5EF4-FFF2-40B4-BE49-F238E27FC236}">
              <a16:creationId xmlns="" xmlns:a16="http://schemas.microsoft.com/office/drawing/2014/main" id="{00000000-0008-0000-1300-000047000000}"/>
            </a:ext>
          </a:extLst>
        </xdr:cNvPr>
        <xdr:cNvCxnSpPr/>
      </xdr:nvCxnSpPr>
      <xdr:spPr>
        <a:xfrm>
          <a:off x="19030950" y="90678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102</xdr:row>
      <xdr:rowOff>9525</xdr:rowOff>
    </xdr:from>
    <xdr:to>
      <xdr:col>18</xdr:col>
      <xdr:colOff>1695450</xdr:colOff>
      <xdr:row>102</xdr:row>
      <xdr:rowOff>161925</xdr:rowOff>
    </xdr:to>
    <xdr:cxnSp macro="">
      <xdr:nvCxnSpPr>
        <xdr:cNvPr id="72" name="直線コネクタ 71">
          <a:extLst>
            <a:ext uri="{FF2B5EF4-FFF2-40B4-BE49-F238E27FC236}">
              <a16:creationId xmlns="" xmlns:a16="http://schemas.microsoft.com/office/drawing/2014/main" id="{00000000-0008-0000-1300-000048000000}"/>
            </a:ext>
          </a:extLst>
        </xdr:cNvPr>
        <xdr:cNvCxnSpPr/>
      </xdr:nvCxnSpPr>
      <xdr:spPr>
        <a:xfrm>
          <a:off x="19030950" y="17621250"/>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53</xdr:row>
      <xdr:rowOff>9525</xdr:rowOff>
    </xdr:from>
    <xdr:to>
      <xdr:col>21</xdr:col>
      <xdr:colOff>0</xdr:colOff>
      <xdr:row>54</xdr:row>
      <xdr:rowOff>0</xdr:rowOff>
    </xdr:to>
    <xdr:cxnSp macro="">
      <xdr:nvCxnSpPr>
        <xdr:cNvPr id="73" name="直線コネクタ 72">
          <a:extLst>
            <a:ext uri="{FF2B5EF4-FFF2-40B4-BE49-F238E27FC236}">
              <a16:creationId xmlns="" xmlns:a16="http://schemas.microsoft.com/office/drawing/2014/main" id="{00000000-0008-0000-1300-000049000000}"/>
            </a:ext>
          </a:extLst>
        </xdr:cNvPr>
        <xdr:cNvCxnSpPr/>
      </xdr:nvCxnSpPr>
      <xdr:spPr>
        <a:xfrm>
          <a:off x="20726400" y="90773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102</xdr:row>
      <xdr:rowOff>0</xdr:rowOff>
    </xdr:from>
    <xdr:to>
      <xdr:col>21</xdr:col>
      <xdr:colOff>0</xdr:colOff>
      <xdr:row>102</xdr:row>
      <xdr:rowOff>161925</xdr:rowOff>
    </xdr:to>
    <xdr:cxnSp macro="">
      <xdr:nvCxnSpPr>
        <xdr:cNvPr id="74" name="直線コネクタ 73">
          <a:extLst>
            <a:ext uri="{FF2B5EF4-FFF2-40B4-BE49-F238E27FC236}">
              <a16:creationId xmlns="" xmlns:a16="http://schemas.microsoft.com/office/drawing/2014/main" id="{00000000-0008-0000-1300-00004A000000}"/>
            </a:ext>
          </a:extLst>
        </xdr:cNvPr>
        <xdr:cNvCxnSpPr/>
      </xdr:nvCxnSpPr>
      <xdr:spPr>
        <a:xfrm>
          <a:off x="20716875" y="17611725"/>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103</xdr:row>
      <xdr:rowOff>9525</xdr:rowOff>
    </xdr:from>
    <xdr:to>
      <xdr:col>18</xdr:col>
      <xdr:colOff>28575</xdr:colOff>
      <xdr:row>103</xdr:row>
      <xdr:rowOff>161925</xdr:rowOff>
    </xdr:to>
    <xdr:cxnSp macro="">
      <xdr:nvCxnSpPr>
        <xdr:cNvPr id="75" name="直線コネクタ 74">
          <a:extLst>
            <a:ext uri="{FF2B5EF4-FFF2-40B4-BE49-F238E27FC236}">
              <a16:creationId xmlns="" xmlns:a16="http://schemas.microsoft.com/office/drawing/2014/main" id="{00000000-0008-0000-1300-00004B000000}"/>
            </a:ext>
          </a:extLst>
        </xdr:cNvPr>
        <xdr:cNvCxnSpPr/>
      </xdr:nvCxnSpPr>
      <xdr:spPr>
        <a:xfrm>
          <a:off x="9734550" y="17802225"/>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53</xdr:row>
      <xdr:rowOff>0</xdr:rowOff>
    </xdr:from>
    <xdr:to>
      <xdr:col>18</xdr:col>
      <xdr:colOff>1695450</xdr:colOff>
      <xdr:row>53</xdr:row>
      <xdr:rowOff>161925</xdr:rowOff>
    </xdr:to>
    <xdr:cxnSp macro="">
      <xdr:nvCxnSpPr>
        <xdr:cNvPr id="76" name="直線コネクタ 75">
          <a:extLst>
            <a:ext uri="{FF2B5EF4-FFF2-40B4-BE49-F238E27FC236}">
              <a16:creationId xmlns="" xmlns:a16="http://schemas.microsoft.com/office/drawing/2014/main" id="{00000000-0008-0000-1300-00004C000000}"/>
            </a:ext>
          </a:extLst>
        </xdr:cNvPr>
        <xdr:cNvCxnSpPr/>
      </xdr:nvCxnSpPr>
      <xdr:spPr>
        <a:xfrm>
          <a:off x="19030950" y="90678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103</xdr:row>
      <xdr:rowOff>9525</xdr:rowOff>
    </xdr:from>
    <xdr:to>
      <xdr:col>18</xdr:col>
      <xdr:colOff>1695450</xdr:colOff>
      <xdr:row>103</xdr:row>
      <xdr:rowOff>161925</xdr:rowOff>
    </xdr:to>
    <xdr:cxnSp macro="">
      <xdr:nvCxnSpPr>
        <xdr:cNvPr id="77" name="直線コネクタ 76">
          <a:extLst>
            <a:ext uri="{FF2B5EF4-FFF2-40B4-BE49-F238E27FC236}">
              <a16:creationId xmlns="" xmlns:a16="http://schemas.microsoft.com/office/drawing/2014/main" id="{00000000-0008-0000-1300-00004D000000}"/>
            </a:ext>
          </a:extLst>
        </xdr:cNvPr>
        <xdr:cNvCxnSpPr/>
      </xdr:nvCxnSpPr>
      <xdr:spPr>
        <a:xfrm>
          <a:off x="19030950" y="17802225"/>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53</xdr:row>
      <xdr:rowOff>9525</xdr:rowOff>
    </xdr:from>
    <xdr:to>
      <xdr:col>21</xdr:col>
      <xdr:colOff>0</xdr:colOff>
      <xdr:row>54</xdr:row>
      <xdr:rowOff>0</xdr:rowOff>
    </xdr:to>
    <xdr:cxnSp macro="">
      <xdr:nvCxnSpPr>
        <xdr:cNvPr id="78" name="直線コネクタ 77">
          <a:extLst>
            <a:ext uri="{FF2B5EF4-FFF2-40B4-BE49-F238E27FC236}">
              <a16:creationId xmlns="" xmlns:a16="http://schemas.microsoft.com/office/drawing/2014/main" id="{00000000-0008-0000-1300-00004E000000}"/>
            </a:ext>
          </a:extLst>
        </xdr:cNvPr>
        <xdr:cNvCxnSpPr/>
      </xdr:nvCxnSpPr>
      <xdr:spPr>
        <a:xfrm>
          <a:off x="20726400" y="90773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103</xdr:row>
      <xdr:rowOff>0</xdr:rowOff>
    </xdr:from>
    <xdr:to>
      <xdr:col>21</xdr:col>
      <xdr:colOff>0</xdr:colOff>
      <xdr:row>103</xdr:row>
      <xdr:rowOff>161925</xdr:rowOff>
    </xdr:to>
    <xdr:cxnSp macro="">
      <xdr:nvCxnSpPr>
        <xdr:cNvPr id="79" name="直線コネクタ 78">
          <a:extLst>
            <a:ext uri="{FF2B5EF4-FFF2-40B4-BE49-F238E27FC236}">
              <a16:creationId xmlns="" xmlns:a16="http://schemas.microsoft.com/office/drawing/2014/main" id="{00000000-0008-0000-1300-00004F000000}"/>
            </a:ext>
          </a:extLst>
        </xdr:cNvPr>
        <xdr:cNvCxnSpPr/>
      </xdr:nvCxnSpPr>
      <xdr:spPr>
        <a:xfrm>
          <a:off x="20716875" y="17792700"/>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102</xdr:row>
      <xdr:rowOff>9525</xdr:rowOff>
    </xdr:from>
    <xdr:to>
      <xdr:col>18</xdr:col>
      <xdr:colOff>28575</xdr:colOff>
      <xdr:row>102</xdr:row>
      <xdr:rowOff>161925</xdr:rowOff>
    </xdr:to>
    <xdr:cxnSp macro="">
      <xdr:nvCxnSpPr>
        <xdr:cNvPr id="80" name="直線コネクタ 79">
          <a:extLst>
            <a:ext uri="{FF2B5EF4-FFF2-40B4-BE49-F238E27FC236}">
              <a16:creationId xmlns="" xmlns:a16="http://schemas.microsoft.com/office/drawing/2014/main" id="{00000000-0008-0000-1300-000050000000}"/>
            </a:ext>
          </a:extLst>
        </xdr:cNvPr>
        <xdr:cNvCxnSpPr/>
      </xdr:nvCxnSpPr>
      <xdr:spPr>
        <a:xfrm>
          <a:off x="9734550" y="17621250"/>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53</xdr:row>
      <xdr:rowOff>0</xdr:rowOff>
    </xdr:from>
    <xdr:to>
      <xdr:col>18</xdr:col>
      <xdr:colOff>1695450</xdr:colOff>
      <xdr:row>53</xdr:row>
      <xdr:rowOff>161925</xdr:rowOff>
    </xdr:to>
    <xdr:cxnSp macro="">
      <xdr:nvCxnSpPr>
        <xdr:cNvPr id="81" name="直線コネクタ 80">
          <a:extLst>
            <a:ext uri="{FF2B5EF4-FFF2-40B4-BE49-F238E27FC236}">
              <a16:creationId xmlns="" xmlns:a16="http://schemas.microsoft.com/office/drawing/2014/main" id="{00000000-0008-0000-1300-000051000000}"/>
            </a:ext>
          </a:extLst>
        </xdr:cNvPr>
        <xdr:cNvCxnSpPr/>
      </xdr:nvCxnSpPr>
      <xdr:spPr>
        <a:xfrm>
          <a:off x="19030950" y="90678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102</xdr:row>
      <xdr:rowOff>9525</xdr:rowOff>
    </xdr:from>
    <xdr:to>
      <xdr:col>18</xdr:col>
      <xdr:colOff>1695450</xdr:colOff>
      <xdr:row>102</xdr:row>
      <xdr:rowOff>161925</xdr:rowOff>
    </xdr:to>
    <xdr:cxnSp macro="">
      <xdr:nvCxnSpPr>
        <xdr:cNvPr id="82" name="直線コネクタ 81">
          <a:extLst>
            <a:ext uri="{FF2B5EF4-FFF2-40B4-BE49-F238E27FC236}">
              <a16:creationId xmlns="" xmlns:a16="http://schemas.microsoft.com/office/drawing/2014/main" id="{00000000-0008-0000-1300-000052000000}"/>
            </a:ext>
          </a:extLst>
        </xdr:cNvPr>
        <xdr:cNvCxnSpPr/>
      </xdr:nvCxnSpPr>
      <xdr:spPr>
        <a:xfrm>
          <a:off x="19030950" y="17621250"/>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53</xdr:row>
      <xdr:rowOff>9525</xdr:rowOff>
    </xdr:from>
    <xdr:to>
      <xdr:col>21</xdr:col>
      <xdr:colOff>0</xdr:colOff>
      <xdr:row>54</xdr:row>
      <xdr:rowOff>0</xdr:rowOff>
    </xdr:to>
    <xdr:cxnSp macro="">
      <xdr:nvCxnSpPr>
        <xdr:cNvPr id="83" name="直線コネクタ 82">
          <a:extLst>
            <a:ext uri="{FF2B5EF4-FFF2-40B4-BE49-F238E27FC236}">
              <a16:creationId xmlns="" xmlns:a16="http://schemas.microsoft.com/office/drawing/2014/main" id="{00000000-0008-0000-1300-000053000000}"/>
            </a:ext>
          </a:extLst>
        </xdr:cNvPr>
        <xdr:cNvCxnSpPr/>
      </xdr:nvCxnSpPr>
      <xdr:spPr>
        <a:xfrm>
          <a:off x="20726400" y="90773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102</xdr:row>
      <xdr:rowOff>0</xdr:rowOff>
    </xdr:from>
    <xdr:to>
      <xdr:col>21</xdr:col>
      <xdr:colOff>0</xdr:colOff>
      <xdr:row>102</xdr:row>
      <xdr:rowOff>161925</xdr:rowOff>
    </xdr:to>
    <xdr:cxnSp macro="">
      <xdr:nvCxnSpPr>
        <xdr:cNvPr id="84" name="直線コネクタ 83">
          <a:extLst>
            <a:ext uri="{FF2B5EF4-FFF2-40B4-BE49-F238E27FC236}">
              <a16:creationId xmlns="" xmlns:a16="http://schemas.microsoft.com/office/drawing/2014/main" id="{00000000-0008-0000-1300-000054000000}"/>
            </a:ext>
          </a:extLst>
        </xdr:cNvPr>
        <xdr:cNvCxnSpPr/>
      </xdr:nvCxnSpPr>
      <xdr:spPr>
        <a:xfrm>
          <a:off x="20716875" y="17611725"/>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102</xdr:row>
      <xdr:rowOff>9525</xdr:rowOff>
    </xdr:from>
    <xdr:to>
      <xdr:col>18</xdr:col>
      <xdr:colOff>28575</xdr:colOff>
      <xdr:row>102</xdr:row>
      <xdr:rowOff>161925</xdr:rowOff>
    </xdr:to>
    <xdr:cxnSp macro="">
      <xdr:nvCxnSpPr>
        <xdr:cNvPr id="85" name="直線コネクタ 84">
          <a:extLst>
            <a:ext uri="{FF2B5EF4-FFF2-40B4-BE49-F238E27FC236}">
              <a16:creationId xmlns="" xmlns:a16="http://schemas.microsoft.com/office/drawing/2014/main" id="{00000000-0008-0000-1300-000055000000}"/>
            </a:ext>
          </a:extLst>
        </xdr:cNvPr>
        <xdr:cNvCxnSpPr/>
      </xdr:nvCxnSpPr>
      <xdr:spPr>
        <a:xfrm>
          <a:off x="9734550" y="17621250"/>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53</xdr:row>
      <xdr:rowOff>0</xdr:rowOff>
    </xdr:from>
    <xdr:to>
      <xdr:col>18</xdr:col>
      <xdr:colOff>1695450</xdr:colOff>
      <xdr:row>53</xdr:row>
      <xdr:rowOff>161925</xdr:rowOff>
    </xdr:to>
    <xdr:cxnSp macro="">
      <xdr:nvCxnSpPr>
        <xdr:cNvPr id="86" name="直線コネクタ 85">
          <a:extLst>
            <a:ext uri="{FF2B5EF4-FFF2-40B4-BE49-F238E27FC236}">
              <a16:creationId xmlns="" xmlns:a16="http://schemas.microsoft.com/office/drawing/2014/main" id="{00000000-0008-0000-1300-000056000000}"/>
            </a:ext>
          </a:extLst>
        </xdr:cNvPr>
        <xdr:cNvCxnSpPr/>
      </xdr:nvCxnSpPr>
      <xdr:spPr>
        <a:xfrm>
          <a:off x="19030950" y="90678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102</xdr:row>
      <xdr:rowOff>9525</xdr:rowOff>
    </xdr:from>
    <xdr:to>
      <xdr:col>18</xdr:col>
      <xdr:colOff>1695450</xdr:colOff>
      <xdr:row>102</xdr:row>
      <xdr:rowOff>161925</xdr:rowOff>
    </xdr:to>
    <xdr:cxnSp macro="">
      <xdr:nvCxnSpPr>
        <xdr:cNvPr id="87" name="直線コネクタ 86">
          <a:extLst>
            <a:ext uri="{FF2B5EF4-FFF2-40B4-BE49-F238E27FC236}">
              <a16:creationId xmlns="" xmlns:a16="http://schemas.microsoft.com/office/drawing/2014/main" id="{00000000-0008-0000-1300-000057000000}"/>
            </a:ext>
          </a:extLst>
        </xdr:cNvPr>
        <xdr:cNvCxnSpPr/>
      </xdr:nvCxnSpPr>
      <xdr:spPr>
        <a:xfrm>
          <a:off x="19030950" y="17621250"/>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53</xdr:row>
      <xdr:rowOff>9525</xdr:rowOff>
    </xdr:from>
    <xdr:to>
      <xdr:col>21</xdr:col>
      <xdr:colOff>0</xdr:colOff>
      <xdr:row>54</xdr:row>
      <xdr:rowOff>0</xdr:rowOff>
    </xdr:to>
    <xdr:cxnSp macro="">
      <xdr:nvCxnSpPr>
        <xdr:cNvPr id="88" name="直線コネクタ 87">
          <a:extLst>
            <a:ext uri="{FF2B5EF4-FFF2-40B4-BE49-F238E27FC236}">
              <a16:creationId xmlns="" xmlns:a16="http://schemas.microsoft.com/office/drawing/2014/main" id="{00000000-0008-0000-1300-000058000000}"/>
            </a:ext>
          </a:extLst>
        </xdr:cNvPr>
        <xdr:cNvCxnSpPr/>
      </xdr:nvCxnSpPr>
      <xdr:spPr>
        <a:xfrm>
          <a:off x="20726400" y="90773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102</xdr:row>
      <xdr:rowOff>0</xdr:rowOff>
    </xdr:from>
    <xdr:to>
      <xdr:col>21</xdr:col>
      <xdr:colOff>0</xdr:colOff>
      <xdr:row>102</xdr:row>
      <xdr:rowOff>161925</xdr:rowOff>
    </xdr:to>
    <xdr:cxnSp macro="">
      <xdr:nvCxnSpPr>
        <xdr:cNvPr id="89" name="直線コネクタ 88">
          <a:extLst>
            <a:ext uri="{FF2B5EF4-FFF2-40B4-BE49-F238E27FC236}">
              <a16:creationId xmlns="" xmlns:a16="http://schemas.microsoft.com/office/drawing/2014/main" id="{00000000-0008-0000-1300-000059000000}"/>
            </a:ext>
          </a:extLst>
        </xdr:cNvPr>
        <xdr:cNvCxnSpPr/>
      </xdr:nvCxnSpPr>
      <xdr:spPr>
        <a:xfrm>
          <a:off x="20716875" y="17611725"/>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103</xdr:row>
      <xdr:rowOff>9525</xdr:rowOff>
    </xdr:from>
    <xdr:to>
      <xdr:col>18</xdr:col>
      <xdr:colOff>28575</xdr:colOff>
      <xdr:row>103</xdr:row>
      <xdr:rowOff>161925</xdr:rowOff>
    </xdr:to>
    <xdr:cxnSp macro="">
      <xdr:nvCxnSpPr>
        <xdr:cNvPr id="90" name="直線コネクタ 89">
          <a:extLst>
            <a:ext uri="{FF2B5EF4-FFF2-40B4-BE49-F238E27FC236}">
              <a16:creationId xmlns="" xmlns:a16="http://schemas.microsoft.com/office/drawing/2014/main" id="{00000000-0008-0000-1300-00005A000000}"/>
            </a:ext>
          </a:extLst>
        </xdr:cNvPr>
        <xdr:cNvCxnSpPr/>
      </xdr:nvCxnSpPr>
      <xdr:spPr>
        <a:xfrm>
          <a:off x="9734550" y="17802225"/>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53</xdr:row>
      <xdr:rowOff>0</xdr:rowOff>
    </xdr:from>
    <xdr:to>
      <xdr:col>18</xdr:col>
      <xdr:colOff>1695450</xdr:colOff>
      <xdr:row>53</xdr:row>
      <xdr:rowOff>161925</xdr:rowOff>
    </xdr:to>
    <xdr:cxnSp macro="">
      <xdr:nvCxnSpPr>
        <xdr:cNvPr id="91" name="直線コネクタ 90">
          <a:extLst>
            <a:ext uri="{FF2B5EF4-FFF2-40B4-BE49-F238E27FC236}">
              <a16:creationId xmlns="" xmlns:a16="http://schemas.microsoft.com/office/drawing/2014/main" id="{00000000-0008-0000-1300-00005B000000}"/>
            </a:ext>
          </a:extLst>
        </xdr:cNvPr>
        <xdr:cNvCxnSpPr/>
      </xdr:nvCxnSpPr>
      <xdr:spPr>
        <a:xfrm>
          <a:off x="19030950" y="90678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103</xdr:row>
      <xdr:rowOff>9525</xdr:rowOff>
    </xdr:from>
    <xdr:to>
      <xdr:col>18</xdr:col>
      <xdr:colOff>1695450</xdr:colOff>
      <xdr:row>103</xdr:row>
      <xdr:rowOff>161925</xdr:rowOff>
    </xdr:to>
    <xdr:cxnSp macro="">
      <xdr:nvCxnSpPr>
        <xdr:cNvPr id="92" name="直線コネクタ 91">
          <a:extLst>
            <a:ext uri="{FF2B5EF4-FFF2-40B4-BE49-F238E27FC236}">
              <a16:creationId xmlns="" xmlns:a16="http://schemas.microsoft.com/office/drawing/2014/main" id="{00000000-0008-0000-1300-00005C000000}"/>
            </a:ext>
          </a:extLst>
        </xdr:cNvPr>
        <xdr:cNvCxnSpPr/>
      </xdr:nvCxnSpPr>
      <xdr:spPr>
        <a:xfrm>
          <a:off x="19030950" y="17802225"/>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53</xdr:row>
      <xdr:rowOff>9525</xdr:rowOff>
    </xdr:from>
    <xdr:to>
      <xdr:col>21</xdr:col>
      <xdr:colOff>0</xdr:colOff>
      <xdr:row>54</xdr:row>
      <xdr:rowOff>0</xdr:rowOff>
    </xdr:to>
    <xdr:cxnSp macro="">
      <xdr:nvCxnSpPr>
        <xdr:cNvPr id="93" name="直線コネクタ 92">
          <a:extLst>
            <a:ext uri="{FF2B5EF4-FFF2-40B4-BE49-F238E27FC236}">
              <a16:creationId xmlns="" xmlns:a16="http://schemas.microsoft.com/office/drawing/2014/main" id="{00000000-0008-0000-1300-00005D000000}"/>
            </a:ext>
          </a:extLst>
        </xdr:cNvPr>
        <xdr:cNvCxnSpPr/>
      </xdr:nvCxnSpPr>
      <xdr:spPr>
        <a:xfrm>
          <a:off x="20726400" y="90773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103</xdr:row>
      <xdr:rowOff>0</xdr:rowOff>
    </xdr:from>
    <xdr:to>
      <xdr:col>21</xdr:col>
      <xdr:colOff>0</xdr:colOff>
      <xdr:row>103</xdr:row>
      <xdr:rowOff>161925</xdr:rowOff>
    </xdr:to>
    <xdr:cxnSp macro="">
      <xdr:nvCxnSpPr>
        <xdr:cNvPr id="94" name="直線コネクタ 93">
          <a:extLst>
            <a:ext uri="{FF2B5EF4-FFF2-40B4-BE49-F238E27FC236}">
              <a16:creationId xmlns="" xmlns:a16="http://schemas.microsoft.com/office/drawing/2014/main" id="{00000000-0008-0000-1300-00005E000000}"/>
            </a:ext>
          </a:extLst>
        </xdr:cNvPr>
        <xdr:cNvCxnSpPr/>
      </xdr:nvCxnSpPr>
      <xdr:spPr>
        <a:xfrm>
          <a:off x="20716875" y="17792700"/>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102</xdr:row>
      <xdr:rowOff>9525</xdr:rowOff>
    </xdr:from>
    <xdr:to>
      <xdr:col>18</xdr:col>
      <xdr:colOff>28575</xdr:colOff>
      <xdr:row>102</xdr:row>
      <xdr:rowOff>161925</xdr:rowOff>
    </xdr:to>
    <xdr:cxnSp macro="">
      <xdr:nvCxnSpPr>
        <xdr:cNvPr id="95" name="直線コネクタ 94">
          <a:extLst>
            <a:ext uri="{FF2B5EF4-FFF2-40B4-BE49-F238E27FC236}">
              <a16:creationId xmlns="" xmlns:a16="http://schemas.microsoft.com/office/drawing/2014/main" id="{00000000-0008-0000-1300-00005F000000}"/>
            </a:ext>
          </a:extLst>
        </xdr:cNvPr>
        <xdr:cNvCxnSpPr/>
      </xdr:nvCxnSpPr>
      <xdr:spPr>
        <a:xfrm>
          <a:off x="9734550" y="17621250"/>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0</xdr:colOff>
      <xdr:row>53</xdr:row>
      <xdr:rowOff>0</xdr:rowOff>
    </xdr:from>
    <xdr:to>
      <xdr:col>18</xdr:col>
      <xdr:colOff>0</xdr:colOff>
      <xdr:row>53</xdr:row>
      <xdr:rowOff>161925</xdr:rowOff>
    </xdr:to>
    <xdr:cxnSp macro="">
      <xdr:nvCxnSpPr>
        <xdr:cNvPr id="96" name="直線コネクタ 95">
          <a:extLst>
            <a:ext uri="{FF2B5EF4-FFF2-40B4-BE49-F238E27FC236}">
              <a16:creationId xmlns="" xmlns:a16="http://schemas.microsoft.com/office/drawing/2014/main" id="{00000000-0008-0000-1300-000060000000}"/>
            </a:ext>
          </a:extLst>
        </xdr:cNvPr>
        <xdr:cNvCxnSpPr/>
      </xdr:nvCxnSpPr>
      <xdr:spPr>
        <a:xfrm>
          <a:off x="9725025" y="9067800"/>
          <a:ext cx="930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53</xdr:row>
      <xdr:rowOff>0</xdr:rowOff>
    </xdr:from>
    <xdr:to>
      <xdr:col>18</xdr:col>
      <xdr:colOff>1695450</xdr:colOff>
      <xdr:row>53</xdr:row>
      <xdr:rowOff>161925</xdr:rowOff>
    </xdr:to>
    <xdr:cxnSp macro="">
      <xdr:nvCxnSpPr>
        <xdr:cNvPr id="97" name="直線コネクタ 96">
          <a:extLst>
            <a:ext uri="{FF2B5EF4-FFF2-40B4-BE49-F238E27FC236}">
              <a16:creationId xmlns="" xmlns:a16="http://schemas.microsoft.com/office/drawing/2014/main" id="{00000000-0008-0000-1300-000061000000}"/>
            </a:ext>
          </a:extLst>
        </xdr:cNvPr>
        <xdr:cNvCxnSpPr/>
      </xdr:nvCxnSpPr>
      <xdr:spPr>
        <a:xfrm>
          <a:off x="19030950" y="90678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102</xdr:row>
      <xdr:rowOff>9525</xdr:rowOff>
    </xdr:from>
    <xdr:to>
      <xdr:col>18</xdr:col>
      <xdr:colOff>1695450</xdr:colOff>
      <xdr:row>102</xdr:row>
      <xdr:rowOff>161925</xdr:rowOff>
    </xdr:to>
    <xdr:cxnSp macro="">
      <xdr:nvCxnSpPr>
        <xdr:cNvPr id="98" name="直線コネクタ 97">
          <a:extLst>
            <a:ext uri="{FF2B5EF4-FFF2-40B4-BE49-F238E27FC236}">
              <a16:creationId xmlns="" xmlns:a16="http://schemas.microsoft.com/office/drawing/2014/main" id="{00000000-0008-0000-1300-000062000000}"/>
            </a:ext>
          </a:extLst>
        </xdr:cNvPr>
        <xdr:cNvCxnSpPr/>
      </xdr:nvCxnSpPr>
      <xdr:spPr>
        <a:xfrm>
          <a:off x="19030950" y="17621250"/>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53</xdr:row>
      <xdr:rowOff>9525</xdr:rowOff>
    </xdr:from>
    <xdr:to>
      <xdr:col>21</xdr:col>
      <xdr:colOff>0</xdr:colOff>
      <xdr:row>54</xdr:row>
      <xdr:rowOff>0</xdr:rowOff>
    </xdr:to>
    <xdr:cxnSp macro="">
      <xdr:nvCxnSpPr>
        <xdr:cNvPr id="99" name="直線コネクタ 98">
          <a:extLst>
            <a:ext uri="{FF2B5EF4-FFF2-40B4-BE49-F238E27FC236}">
              <a16:creationId xmlns="" xmlns:a16="http://schemas.microsoft.com/office/drawing/2014/main" id="{00000000-0008-0000-1300-000063000000}"/>
            </a:ext>
          </a:extLst>
        </xdr:cNvPr>
        <xdr:cNvCxnSpPr/>
      </xdr:nvCxnSpPr>
      <xdr:spPr>
        <a:xfrm>
          <a:off x="20726400" y="90773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102</xdr:row>
      <xdr:rowOff>0</xdr:rowOff>
    </xdr:from>
    <xdr:to>
      <xdr:col>21</xdr:col>
      <xdr:colOff>0</xdr:colOff>
      <xdr:row>102</xdr:row>
      <xdr:rowOff>161925</xdr:rowOff>
    </xdr:to>
    <xdr:cxnSp macro="">
      <xdr:nvCxnSpPr>
        <xdr:cNvPr id="100" name="直線コネクタ 99">
          <a:extLst>
            <a:ext uri="{FF2B5EF4-FFF2-40B4-BE49-F238E27FC236}">
              <a16:creationId xmlns="" xmlns:a16="http://schemas.microsoft.com/office/drawing/2014/main" id="{00000000-0008-0000-1300-000064000000}"/>
            </a:ext>
          </a:extLst>
        </xdr:cNvPr>
        <xdr:cNvCxnSpPr/>
      </xdr:nvCxnSpPr>
      <xdr:spPr>
        <a:xfrm>
          <a:off x="20716875" y="17611725"/>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102</xdr:row>
      <xdr:rowOff>9525</xdr:rowOff>
    </xdr:from>
    <xdr:to>
      <xdr:col>18</xdr:col>
      <xdr:colOff>28575</xdr:colOff>
      <xdr:row>102</xdr:row>
      <xdr:rowOff>161925</xdr:rowOff>
    </xdr:to>
    <xdr:cxnSp macro="">
      <xdr:nvCxnSpPr>
        <xdr:cNvPr id="101" name="直線コネクタ 100">
          <a:extLst>
            <a:ext uri="{FF2B5EF4-FFF2-40B4-BE49-F238E27FC236}">
              <a16:creationId xmlns="" xmlns:a16="http://schemas.microsoft.com/office/drawing/2014/main" id="{00000000-0008-0000-1300-000065000000}"/>
            </a:ext>
          </a:extLst>
        </xdr:cNvPr>
        <xdr:cNvCxnSpPr/>
      </xdr:nvCxnSpPr>
      <xdr:spPr>
        <a:xfrm>
          <a:off x="9734550" y="17621250"/>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53</xdr:row>
      <xdr:rowOff>0</xdr:rowOff>
    </xdr:from>
    <xdr:to>
      <xdr:col>18</xdr:col>
      <xdr:colOff>1695450</xdr:colOff>
      <xdr:row>53</xdr:row>
      <xdr:rowOff>161925</xdr:rowOff>
    </xdr:to>
    <xdr:cxnSp macro="">
      <xdr:nvCxnSpPr>
        <xdr:cNvPr id="102" name="直線コネクタ 101">
          <a:extLst>
            <a:ext uri="{FF2B5EF4-FFF2-40B4-BE49-F238E27FC236}">
              <a16:creationId xmlns="" xmlns:a16="http://schemas.microsoft.com/office/drawing/2014/main" id="{00000000-0008-0000-1300-000066000000}"/>
            </a:ext>
          </a:extLst>
        </xdr:cNvPr>
        <xdr:cNvCxnSpPr/>
      </xdr:nvCxnSpPr>
      <xdr:spPr>
        <a:xfrm>
          <a:off x="19030950" y="90678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102</xdr:row>
      <xdr:rowOff>9525</xdr:rowOff>
    </xdr:from>
    <xdr:to>
      <xdr:col>18</xdr:col>
      <xdr:colOff>1695450</xdr:colOff>
      <xdr:row>102</xdr:row>
      <xdr:rowOff>161925</xdr:rowOff>
    </xdr:to>
    <xdr:cxnSp macro="">
      <xdr:nvCxnSpPr>
        <xdr:cNvPr id="103" name="直線コネクタ 102">
          <a:extLst>
            <a:ext uri="{FF2B5EF4-FFF2-40B4-BE49-F238E27FC236}">
              <a16:creationId xmlns="" xmlns:a16="http://schemas.microsoft.com/office/drawing/2014/main" id="{00000000-0008-0000-1300-000067000000}"/>
            </a:ext>
          </a:extLst>
        </xdr:cNvPr>
        <xdr:cNvCxnSpPr/>
      </xdr:nvCxnSpPr>
      <xdr:spPr>
        <a:xfrm>
          <a:off x="19030950" y="17621250"/>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53</xdr:row>
      <xdr:rowOff>9525</xdr:rowOff>
    </xdr:from>
    <xdr:to>
      <xdr:col>21</xdr:col>
      <xdr:colOff>0</xdr:colOff>
      <xdr:row>54</xdr:row>
      <xdr:rowOff>0</xdr:rowOff>
    </xdr:to>
    <xdr:cxnSp macro="">
      <xdr:nvCxnSpPr>
        <xdr:cNvPr id="104" name="直線コネクタ 103">
          <a:extLst>
            <a:ext uri="{FF2B5EF4-FFF2-40B4-BE49-F238E27FC236}">
              <a16:creationId xmlns="" xmlns:a16="http://schemas.microsoft.com/office/drawing/2014/main" id="{00000000-0008-0000-1300-000068000000}"/>
            </a:ext>
          </a:extLst>
        </xdr:cNvPr>
        <xdr:cNvCxnSpPr/>
      </xdr:nvCxnSpPr>
      <xdr:spPr>
        <a:xfrm>
          <a:off x="20726400" y="90773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102</xdr:row>
      <xdr:rowOff>0</xdr:rowOff>
    </xdr:from>
    <xdr:to>
      <xdr:col>21</xdr:col>
      <xdr:colOff>0</xdr:colOff>
      <xdr:row>102</xdr:row>
      <xdr:rowOff>161925</xdr:rowOff>
    </xdr:to>
    <xdr:cxnSp macro="">
      <xdr:nvCxnSpPr>
        <xdr:cNvPr id="105" name="直線コネクタ 104">
          <a:extLst>
            <a:ext uri="{FF2B5EF4-FFF2-40B4-BE49-F238E27FC236}">
              <a16:creationId xmlns="" xmlns:a16="http://schemas.microsoft.com/office/drawing/2014/main" id="{00000000-0008-0000-1300-000069000000}"/>
            </a:ext>
          </a:extLst>
        </xdr:cNvPr>
        <xdr:cNvCxnSpPr/>
      </xdr:nvCxnSpPr>
      <xdr:spPr>
        <a:xfrm>
          <a:off x="20716875" y="17611725"/>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103</xdr:row>
      <xdr:rowOff>9525</xdr:rowOff>
    </xdr:from>
    <xdr:to>
      <xdr:col>18</xdr:col>
      <xdr:colOff>28575</xdr:colOff>
      <xdr:row>103</xdr:row>
      <xdr:rowOff>161925</xdr:rowOff>
    </xdr:to>
    <xdr:cxnSp macro="">
      <xdr:nvCxnSpPr>
        <xdr:cNvPr id="106" name="直線コネクタ 105">
          <a:extLst>
            <a:ext uri="{FF2B5EF4-FFF2-40B4-BE49-F238E27FC236}">
              <a16:creationId xmlns="" xmlns:a16="http://schemas.microsoft.com/office/drawing/2014/main" id="{00000000-0008-0000-1300-00006A000000}"/>
            </a:ext>
          </a:extLst>
        </xdr:cNvPr>
        <xdr:cNvCxnSpPr/>
      </xdr:nvCxnSpPr>
      <xdr:spPr>
        <a:xfrm>
          <a:off x="9734550" y="17802225"/>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53</xdr:row>
      <xdr:rowOff>0</xdr:rowOff>
    </xdr:from>
    <xdr:to>
      <xdr:col>18</xdr:col>
      <xdr:colOff>1695450</xdr:colOff>
      <xdr:row>53</xdr:row>
      <xdr:rowOff>161925</xdr:rowOff>
    </xdr:to>
    <xdr:cxnSp macro="">
      <xdr:nvCxnSpPr>
        <xdr:cNvPr id="107" name="直線コネクタ 106">
          <a:extLst>
            <a:ext uri="{FF2B5EF4-FFF2-40B4-BE49-F238E27FC236}">
              <a16:creationId xmlns="" xmlns:a16="http://schemas.microsoft.com/office/drawing/2014/main" id="{00000000-0008-0000-1300-00006B000000}"/>
            </a:ext>
          </a:extLst>
        </xdr:cNvPr>
        <xdr:cNvCxnSpPr/>
      </xdr:nvCxnSpPr>
      <xdr:spPr>
        <a:xfrm>
          <a:off x="19030950" y="90678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103</xdr:row>
      <xdr:rowOff>9525</xdr:rowOff>
    </xdr:from>
    <xdr:to>
      <xdr:col>18</xdr:col>
      <xdr:colOff>1695450</xdr:colOff>
      <xdr:row>103</xdr:row>
      <xdr:rowOff>161925</xdr:rowOff>
    </xdr:to>
    <xdr:cxnSp macro="">
      <xdr:nvCxnSpPr>
        <xdr:cNvPr id="108" name="直線コネクタ 107">
          <a:extLst>
            <a:ext uri="{FF2B5EF4-FFF2-40B4-BE49-F238E27FC236}">
              <a16:creationId xmlns="" xmlns:a16="http://schemas.microsoft.com/office/drawing/2014/main" id="{00000000-0008-0000-1300-00006C000000}"/>
            </a:ext>
          </a:extLst>
        </xdr:cNvPr>
        <xdr:cNvCxnSpPr/>
      </xdr:nvCxnSpPr>
      <xdr:spPr>
        <a:xfrm>
          <a:off x="19030950" y="17802225"/>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53</xdr:row>
      <xdr:rowOff>9525</xdr:rowOff>
    </xdr:from>
    <xdr:to>
      <xdr:col>21</xdr:col>
      <xdr:colOff>0</xdr:colOff>
      <xdr:row>54</xdr:row>
      <xdr:rowOff>0</xdr:rowOff>
    </xdr:to>
    <xdr:cxnSp macro="">
      <xdr:nvCxnSpPr>
        <xdr:cNvPr id="109" name="直線コネクタ 108">
          <a:extLst>
            <a:ext uri="{FF2B5EF4-FFF2-40B4-BE49-F238E27FC236}">
              <a16:creationId xmlns="" xmlns:a16="http://schemas.microsoft.com/office/drawing/2014/main" id="{00000000-0008-0000-1300-00006D000000}"/>
            </a:ext>
          </a:extLst>
        </xdr:cNvPr>
        <xdr:cNvCxnSpPr/>
      </xdr:nvCxnSpPr>
      <xdr:spPr>
        <a:xfrm>
          <a:off x="20726400" y="90773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103</xdr:row>
      <xdr:rowOff>0</xdr:rowOff>
    </xdr:from>
    <xdr:to>
      <xdr:col>21</xdr:col>
      <xdr:colOff>0</xdr:colOff>
      <xdr:row>103</xdr:row>
      <xdr:rowOff>161925</xdr:rowOff>
    </xdr:to>
    <xdr:cxnSp macro="">
      <xdr:nvCxnSpPr>
        <xdr:cNvPr id="110" name="直線コネクタ 109">
          <a:extLst>
            <a:ext uri="{FF2B5EF4-FFF2-40B4-BE49-F238E27FC236}">
              <a16:creationId xmlns="" xmlns:a16="http://schemas.microsoft.com/office/drawing/2014/main" id="{00000000-0008-0000-1300-00006E000000}"/>
            </a:ext>
          </a:extLst>
        </xdr:cNvPr>
        <xdr:cNvCxnSpPr/>
      </xdr:nvCxnSpPr>
      <xdr:spPr>
        <a:xfrm>
          <a:off x="20716875" y="17792700"/>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102</xdr:row>
      <xdr:rowOff>9525</xdr:rowOff>
    </xdr:from>
    <xdr:to>
      <xdr:col>18</xdr:col>
      <xdr:colOff>28575</xdr:colOff>
      <xdr:row>102</xdr:row>
      <xdr:rowOff>161925</xdr:rowOff>
    </xdr:to>
    <xdr:cxnSp macro="">
      <xdr:nvCxnSpPr>
        <xdr:cNvPr id="111" name="直線コネクタ 110">
          <a:extLst>
            <a:ext uri="{FF2B5EF4-FFF2-40B4-BE49-F238E27FC236}">
              <a16:creationId xmlns="" xmlns:a16="http://schemas.microsoft.com/office/drawing/2014/main" id="{00000000-0008-0000-1300-00006F000000}"/>
            </a:ext>
          </a:extLst>
        </xdr:cNvPr>
        <xdr:cNvCxnSpPr/>
      </xdr:nvCxnSpPr>
      <xdr:spPr>
        <a:xfrm>
          <a:off x="9734550" y="17621250"/>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53</xdr:row>
      <xdr:rowOff>0</xdr:rowOff>
    </xdr:from>
    <xdr:to>
      <xdr:col>18</xdr:col>
      <xdr:colOff>1695450</xdr:colOff>
      <xdr:row>53</xdr:row>
      <xdr:rowOff>161925</xdr:rowOff>
    </xdr:to>
    <xdr:cxnSp macro="">
      <xdr:nvCxnSpPr>
        <xdr:cNvPr id="112" name="直線コネクタ 111">
          <a:extLst>
            <a:ext uri="{FF2B5EF4-FFF2-40B4-BE49-F238E27FC236}">
              <a16:creationId xmlns="" xmlns:a16="http://schemas.microsoft.com/office/drawing/2014/main" id="{00000000-0008-0000-1300-000070000000}"/>
            </a:ext>
          </a:extLst>
        </xdr:cNvPr>
        <xdr:cNvCxnSpPr/>
      </xdr:nvCxnSpPr>
      <xdr:spPr>
        <a:xfrm>
          <a:off x="19030950" y="90678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102</xdr:row>
      <xdr:rowOff>9525</xdr:rowOff>
    </xdr:from>
    <xdr:to>
      <xdr:col>18</xdr:col>
      <xdr:colOff>1695450</xdr:colOff>
      <xdr:row>102</xdr:row>
      <xdr:rowOff>161925</xdr:rowOff>
    </xdr:to>
    <xdr:cxnSp macro="">
      <xdr:nvCxnSpPr>
        <xdr:cNvPr id="113" name="直線コネクタ 112">
          <a:extLst>
            <a:ext uri="{FF2B5EF4-FFF2-40B4-BE49-F238E27FC236}">
              <a16:creationId xmlns="" xmlns:a16="http://schemas.microsoft.com/office/drawing/2014/main" id="{00000000-0008-0000-1300-000071000000}"/>
            </a:ext>
          </a:extLst>
        </xdr:cNvPr>
        <xdr:cNvCxnSpPr/>
      </xdr:nvCxnSpPr>
      <xdr:spPr>
        <a:xfrm>
          <a:off x="19030950" y="17621250"/>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53</xdr:row>
      <xdr:rowOff>9525</xdr:rowOff>
    </xdr:from>
    <xdr:to>
      <xdr:col>21</xdr:col>
      <xdr:colOff>0</xdr:colOff>
      <xdr:row>54</xdr:row>
      <xdr:rowOff>0</xdr:rowOff>
    </xdr:to>
    <xdr:cxnSp macro="">
      <xdr:nvCxnSpPr>
        <xdr:cNvPr id="114" name="直線コネクタ 113">
          <a:extLst>
            <a:ext uri="{FF2B5EF4-FFF2-40B4-BE49-F238E27FC236}">
              <a16:creationId xmlns="" xmlns:a16="http://schemas.microsoft.com/office/drawing/2014/main" id="{00000000-0008-0000-1300-000072000000}"/>
            </a:ext>
          </a:extLst>
        </xdr:cNvPr>
        <xdr:cNvCxnSpPr/>
      </xdr:nvCxnSpPr>
      <xdr:spPr>
        <a:xfrm>
          <a:off x="20726400" y="90773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102</xdr:row>
      <xdr:rowOff>0</xdr:rowOff>
    </xdr:from>
    <xdr:to>
      <xdr:col>21</xdr:col>
      <xdr:colOff>0</xdr:colOff>
      <xdr:row>102</xdr:row>
      <xdr:rowOff>161925</xdr:rowOff>
    </xdr:to>
    <xdr:cxnSp macro="">
      <xdr:nvCxnSpPr>
        <xdr:cNvPr id="115" name="直線コネクタ 114">
          <a:extLst>
            <a:ext uri="{FF2B5EF4-FFF2-40B4-BE49-F238E27FC236}">
              <a16:creationId xmlns="" xmlns:a16="http://schemas.microsoft.com/office/drawing/2014/main" id="{00000000-0008-0000-1300-000073000000}"/>
            </a:ext>
          </a:extLst>
        </xdr:cNvPr>
        <xdr:cNvCxnSpPr/>
      </xdr:nvCxnSpPr>
      <xdr:spPr>
        <a:xfrm>
          <a:off x="20716875" y="17611725"/>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102</xdr:row>
      <xdr:rowOff>9525</xdr:rowOff>
    </xdr:from>
    <xdr:to>
      <xdr:col>18</xdr:col>
      <xdr:colOff>28575</xdr:colOff>
      <xdr:row>102</xdr:row>
      <xdr:rowOff>161925</xdr:rowOff>
    </xdr:to>
    <xdr:cxnSp macro="">
      <xdr:nvCxnSpPr>
        <xdr:cNvPr id="116" name="直線コネクタ 115">
          <a:extLst>
            <a:ext uri="{FF2B5EF4-FFF2-40B4-BE49-F238E27FC236}">
              <a16:creationId xmlns="" xmlns:a16="http://schemas.microsoft.com/office/drawing/2014/main" id="{00000000-0008-0000-1300-000074000000}"/>
            </a:ext>
          </a:extLst>
        </xdr:cNvPr>
        <xdr:cNvCxnSpPr/>
      </xdr:nvCxnSpPr>
      <xdr:spPr>
        <a:xfrm>
          <a:off x="9734550" y="17621250"/>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53</xdr:row>
      <xdr:rowOff>0</xdr:rowOff>
    </xdr:from>
    <xdr:to>
      <xdr:col>18</xdr:col>
      <xdr:colOff>1695450</xdr:colOff>
      <xdr:row>53</xdr:row>
      <xdr:rowOff>161925</xdr:rowOff>
    </xdr:to>
    <xdr:cxnSp macro="">
      <xdr:nvCxnSpPr>
        <xdr:cNvPr id="117" name="直線コネクタ 116">
          <a:extLst>
            <a:ext uri="{FF2B5EF4-FFF2-40B4-BE49-F238E27FC236}">
              <a16:creationId xmlns="" xmlns:a16="http://schemas.microsoft.com/office/drawing/2014/main" id="{00000000-0008-0000-1300-000075000000}"/>
            </a:ext>
          </a:extLst>
        </xdr:cNvPr>
        <xdr:cNvCxnSpPr/>
      </xdr:nvCxnSpPr>
      <xdr:spPr>
        <a:xfrm>
          <a:off x="19030950" y="90678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102</xdr:row>
      <xdr:rowOff>9525</xdr:rowOff>
    </xdr:from>
    <xdr:to>
      <xdr:col>18</xdr:col>
      <xdr:colOff>1695450</xdr:colOff>
      <xdr:row>102</xdr:row>
      <xdr:rowOff>161925</xdr:rowOff>
    </xdr:to>
    <xdr:cxnSp macro="">
      <xdr:nvCxnSpPr>
        <xdr:cNvPr id="118" name="直線コネクタ 117">
          <a:extLst>
            <a:ext uri="{FF2B5EF4-FFF2-40B4-BE49-F238E27FC236}">
              <a16:creationId xmlns="" xmlns:a16="http://schemas.microsoft.com/office/drawing/2014/main" id="{00000000-0008-0000-1300-000076000000}"/>
            </a:ext>
          </a:extLst>
        </xdr:cNvPr>
        <xdr:cNvCxnSpPr/>
      </xdr:nvCxnSpPr>
      <xdr:spPr>
        <a:xfrm>
          <a:off x="19030950" y="17621250"/>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53</xdr:row>
      <xdr:rowOff>9525</xdr:rowOff>
    </xdr:from>
    <xdr:to>
      <xdr:col>21</xdr:col>
      <xdr:colOff>0</xdr:colOff>
      <xdr:row>54</xdr:row>
      <xdr:rowOff>0</xdr:rowOff>
    </xdr:to>
    <xdr:cxnSp macro="">
      <xdr:nvCxnSpPr>
        <xdr:cNvPr id="119" name="直線コネクタ 118">
          <a:extLst>
            <a:ext uri="{FF2B5EF4-FFF2-40B4-BE49-F238E27FC236}">
              <a16:creationId xmlns="" xmlns:a16="http://schemas.microsoft.com/office/drawing/2014/main" id="{00000000-0008-0000-1300-000077000000}"/>
            </a:ext>
          </a:extLst>
        </xdr:cNvPr>
        <xdr:cNvCxnSpPr/>
      </xdr:nvCxnSpPr>
      <xdr:spPr>
        <a:xfrm>
          <a:off x="20726400" y="90773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102</xdr:row>
      <xdr:rowOff>0</xdr:rowOff>
    </xdr:from>
    <xdr:to>
      <xdr:col>21</xdr:col>
      <xdr:colOff>0</xdr:colOff>
      <xdr:row>102</xdr:row>
      <xdr:rowOff>161925</xdr:rowOff>
    </xdr:to>
    <xdr:cxnSp macro="">
      <xdr:nvCxnSpPr>
        <xdr:cNvPr id="120" name="直線コネクタ 119">
          <a:extLst>
            <a:ext uri="{FF2B5EF4-FFF2-40B4-BE49-F238E27FC236}">
              <a16:creationId xmlns="" xmlns:a16="http://schemas.microsoft.com/office/drawing/2014/main" id="{00000000-0008-0000-1300-000078000000}"/>
            </a:ext>
          </a:extLst>
        </xdr:cNvPr>
        <xdr:cNvCxnSpPr/>
      </xdr:nvCxnSpPr>
      <xdr:spPr>
        <a:xfrm>
          <a:off x="20716875" y="17611725"/>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9525</xdr:colOff>
      <xdr:row>103</xdr:row>
      <xdr:rowOff>9525</xdr:rowOff>
    </xdr:from>
    <xdr:to>
      <xdr:col>18</xdr:col>
      <xdr:colOff>28575</xdr:colOff>
      <xdr:row>103</xdr:row>
      <xdr:rowOff>161925</xdr:rowOff>
    </xdr:to>
    <xdr:cxnSp macro="">
      <xdr:nvCxnSpPr>
        <xdr:cNvPr id="121" name="直線コネクタ 120">
          <a:extLst>
            <a:ext uri="{FF2B5EF4-FFF2-40B4-BE49-F238E27FC236}">
              <a16:creationId xmlns="" xmlns:a16="http://schemas.microsoft.com/office/drawing/2014/main" id="{00000000-0008-0000-1300-000079000000}"/>
            </a:ext>
          </a:extLst>
        </xdr:cNvPr>
        <xdr:cNvCxnSpPr/>
      </xdr:nvCxnSpPr>
      <xdr:spPr>
        <a:xfrm>
          <a:off x="9734550" y="17802225"/>
          <a:ext cx="932497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53</xdr:row>
      <xdr:rowOff>0</xdr:rowOff>
    </xdr:from>
    <xdr:to>
      <xdr:col>18</xdr:col>
      <xdr:colOff>1695450</xdr:colOff>
      <xdr:row>53</xdr:row>
      <xdr:rowOff>161925</xdr:rowOff>
    </xdr:to>
    <xdr:cxnSp macro="">
      <xdr:nvCxnSpPr>
        <xdr:cNvPr id="122" name="直線コネクタ 121">
          <a:extLst>
            <a:ext uri="{FF2B5EF4-FFF2-40B4-BE49-F238E27FC236}">
              <a16:creationId xmlns="" xmlns:a16="http://schemas.microsoft.com/office/drawing/2014/main" id="{00000000-0008-0000-1300-00007A000000}"/>
            </a:ext>
          </a:extLst>
        </xdr:cNvPr>
        <xdr:cNvCxnSpPr/>
      </xdr:nvCxnSpPr>
      <xdr:spPr>
        <a:xfrm>
          <a:off x="19030950" y="9067800"/>
          <a:ext cx="168592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103</xdr:row>
      <xdr:rowOff>9525</xdr:rowOff>
    </xdr:from>
    <xdr:to>
      <xdr:col>18</xdr:col>
      <xdr:colOff>1695450</xdr:colOff>
      <xdr:row>103</xdr:row>
      <xdr:rowOff>161925</xdr:rowOff>
    </xdr:to>
    <xdr:cxnSp macro="">
      <xdr:nvCxnSpPr>
        <xdr:cNvPr id="123" name="直線コネクタ 122">
          <a:extLst>
            <a:ext uri="{FF2B5EF4-FFF2-40B4-BE49-F238E27FC236}">
              <a16:creationId xmlns="" xmlns:a16="http://schemas.microsoft.com/office/drawing/2014/main" id="{00000000-0008-0000-1300-00007B000000}"/>
            </a:ext>
          </a:extLst>
        </xdr:cNvPr>
        <xdr:cNvCxnSpPr/>
      </xdr:nvCxnSpPr>
      <xdr:spPr>
        <a:xfrm>
          <a:off x="19030950" y="17802225"/>
          <a:ext cx="1685925" cy="152400"/>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9525</xdr:colOff>
      <xdr:row>53</xdr:row>
      <xdr:rowOff>9525</xdr:rowOff>
    </xdr:from>
    <xdr:to>
      <xdr:col>21</xdr:col>
      <xdr:colOff>0</xdr:colOff>
      <xdr:row>54</xdr:row>
      <xdr:rowOff>0</xdr:rowOff>
    </xdr:to>
    <xdr:cxnSp macro="">
      <xdr:nvCxnSpPr>
        <xdr:cNvPr id="124" name="直線コネクタ 123">
          <a:extLst>
            <a:ext uri="{FF2B5EF4-FFF2-40B4-BE49-F238E27FC236}">
              <a16:creationId xmlns="" xmlns:a16="http://schemas.microsoft.com/office/drawing/2014/main" id="{00000000-0008-0000-1300-00007C000000}"/>
            </a:ext>
          </a:extLst>
        </xdr:cNvPr>
        <xdr:cNvCxnSpPr/>
      </xdr:nvCxnSpPr>
      <xdr:spPr>
        <a:xfrm>
          <a:off x="20726400" y="9077325"/>
          <a:ext cx="1247775"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103</xdr:row>
      <xdr:rowOff>0</xdr:rowOff>
    </xdr:from>
    <xdr:to>
      <xdr:col>21</xdr:col>
      <xdr:colOff>0</xdr:colOff>
      <xdr:row>103</xdr:row>
      <xdr:rowOff>161925</xdr:rowOff>
    </xdr:to>
    <xdr:cxnSp macro="">
      <xdr:nvCxnSpPr>
        <xdr:cNvPr id="125" name="直線コネクタ 124">
          <a:extLst>
            <a:ext uri="{FF2B5EF4-FFF2-40B4-BE49-F238E27FC236}">
              <a16:creationId xmlns="" xmlns:a16="http://schemas.microsoft.com/office/drawing/2014/main" id="{00000000-0008-0000-1300-00007D000000}"/>
            </a:ext>
          </a:extLst>
        </xdr:cNvPr>
        <xdr:cNvCxnSpPr/>
      </xdr:nvCxnSpPr>
      <xdr:spPr>
        <a:xfrm>
          <a:off x="20716875" y="17792700"/>
          <a:ext cx="1257300" cy="161925"/>
        </a:xfrm>
        <a:prstGeom prst="line">
          <a:avLst/>
        </a:prstGeom>
        <a:ln w="15875"/>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3.vml"/><Relationship Id="rId7" Type="http://schemas.openxmlformats.org/officeDocument/2006/relationships/ctrlProp" Target="../ctrlProps/ctrlProp14.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vmlDrawing" Target="../drawings/vmlDrawing4.vml"/><Relationship Id="rId7" Type="http://schemas.openxmlformats.org/officeDocument/2006/relationships/ctrlProp" Target="../ctrlProps/ctrlProp19.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ctrlProp" Target="../ctrlProps/ctrlProp18.xml"/><Relationship Id="rId5" Type="http://schemas.openxmlformats.org/officeDocument/2006/relationships/ctrlProp" Target="../ctrlProps/ctrlProp17.xml"/><Relationship Id="rId10" Type="http://schemas.openxmlformats.org/officeDocument/2006/relationships/ctrlProp" Target="../ctrlProps/ctrlProp22.xml"/><Relationship Id="rId4" Type="http://schemas.openxmlformats.org/officeDocument/2006/relationships/ctrlProp" Target="../ctrlProps/ctrlProp16.xml"/><Relationship Id="rId9" Type="http://schemas.openxmlformats.org/officeDocument/2006/relationships/ctrlProp" Target="../ctrlProps/ctrlProp21.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trlProp" Target="../ctrlProps/ctrlProp23.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trlProp" Target="../ctrlProps/ctrlProp24.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trlProp" Target="../ctrlProps/ctrlProp25.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trlProp" Target="../ctrlProps/ctrlProp26.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J31"/>
  <sheetViews>
    <sheetView tabSelected="1" workbookViewId="0">
      <selection activeCell="F36" sqref="F36"/>
    </sheetView>
  </sheetViews>
  <sheetFormatPr defaultRowHeight="13.5"/>
  <sheetData>
    <row r="3" spans="2:7">
      <c r="B3" t="s">
        <v>1362</v>
      </c>
    </row>
    <row r="4" spans="2:7">
      <c r="B4" t="s">
        <v>1363</v>
      </c>
    </row>
    <row r="6" spans="2:7">
      <c r="B6" t="s">
        <v>1364</v>
      </c>
    </row>
    <row r="7" spans="2:7">
      <c r="B7" t="s">
        <v>1365</v>
      </c>
    </row>
    <row r="8" spans="2:7">
      <c r="B8" t="s">
        <v>1366</v>
      </c>
    </row>
    <row r="9" spans="2:7">
      <c r="B9" t="s">
        <v>1367</v>
      </c>
    </row>
    <row r="11" spans="2:7">
      <c r="B11" t="s">
        <v>1368</v>
      </c>
    </row>
    <row r="13" spans="2:7">
      <c r="B13" t="s">
        <v>1369</v>
      </c>
    </row>
    <row r="14" spans="2:7">
      <c r="B14" t="s">
        <v>1379</v>
      </c>
    </row>
    <row r="16" spans="2:7">
      <c r="B16" t="s">
        <v>1370</v>
      </c>
      <c r="G16" t="s">
        <v>1374</v>
      </c>
    </row>
    <row r="18" spans="2:10">
      <c r="B18" s="853">
        <v>45020</v>
      </c>
      <c r="G18" s="844" t="s">
        <v>1375</v>
      </c>
    </row>
    <row r="19" spans="2:10">
      <c r="B19" s="835" t="s">
        <v>1323</v>
      </c>
      <c r="C19" s="835" t="s">
        <v>1324</v>
      </c>
      <c r="D19" s="835" t="s">
        <v>1325</v>
      </c>
    </row>
    <row r="20" spans="2:10">
      <c r="B20" s="845" t="s">
        <v>1359</v>
      </c>
      <c r="C20" s="845" t="s">
        <v>1360</v>
      </c>
      <c r="D20" s="845" t="s">
        <v>1361</v>
      </c>
    </row>
    <row r="21" spans="2:10">
      <c r="G21" s="853"/>
    </row>
    <row r="22" spans="2:10">
      <c r="G22" s="835" t="s">
        <v>1323</v>
      </c>
      <c r="H22" s="835" t="s">
        <v>1324</v>
      </c>
      <c r="I22" s="835" t="s">
        <v>1325</v>
      </c>
      <c r="J22" s="846" t="s">
        <v>1376</v>
      </c>
    </row>
    <row r="23" spans="2:10">
      <c r="G23" s="845" t="s">
        <v>1359</v>
      </c>
      <c r="H23" s="845" t="s">
        <v>1360</v>
      </c>
      <c r="I23" s="845" t="s">
        <v>1361</v>
      </c>
      <c r="J23" s="854"/>
    </row>
    <row r="24" spans="2:10">
      <c r="B24" t="s">
        <v>1329</v>
      </c>
    </row>
    <row r="25" spans="2:10">
      <c r="B25" s="835" t="s">
        <v>1323</v>
      </c>
      <c r="C25" s="835" t="s">
        <v>1324</v>
      </c>
      <c r="D25" s="835" t="s">
        <v>1325</v>
      </c>
    </row>
    <row r="26" spans="2:10">
      <c r="B26" s="48" t="s">
        <v>1326</v>
      </c>
      <c r="C26" s="48" t="s">
        <v>1327</v>
      </c>
      <c r="D26" s="48" t="s">
        <v>1328</v>
      </c>
      <c r="G26" s="853">
        <v>45025</v>
      </c>
    </row>
    <row r="27" spans="2:10">
      <c r="G27" s="835" t="s">
        <v>1323</v>
      </c>
      <c r="H27" s="835" t="s">
        <v>1324</v>
      </c>
      <c r="I27" s="835" t="s">
        <v>1325</v>
      </c>
      <c r="J27" s="854" t="s">
        <v>1377</v>
      </c>
    </row>
    <row r="28" spans="2:10">
      <c r="G28" s="845" t="s">
        <v>1360</v>
      </c>
      <c r="H28" s="845" t="s">
        <v>1361</v>
      </c>
      <c r="I28" s="845" t="s">
        <v>1359</v>
      </c>
      <c r="J28" s="854" t="s">
        <v>1378</v>
      </c>
    </row>
    <row r="29" spans="2:10">
      <c r="B29" t="s">
        <v>1371</v>
      </c>
    </row>
    <row r="30" spans="2:10">
      <c r="B30" t="s">
        <v>1372</v>
      </c>
    </row>
    <row r="31" spans="2:10">
      <c r="B31" t="s">
        <v>1373</v>
      </c>
    </row>
  </sheetData>
  <phoneticPr fontId="4"/>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pageSetUpPr fitToPage="1"/>
  </sheetPr>
  <dimension ref="A1:AR463"/>
  <sheetViews>
    <sheetView zoomScaleNormal="100" zoomScaleSheetLayoutView="100" workbookViewId="0">
      <pane xSplit="7" ySplit="25" topLeftCell="U44" activePane="bottomRight" state="frozen"/>
      <selection pane="topRight" activeCell="H1" sqref="H1"/>
      <selection pane="bottomLeft" activeCell="A26" sqref="A26"/>
      <selection pane="bottomRight" activeCell="E82" sqref="E82"/>
    </sheetView>
  </sheetViews>
  <sheetFormatPr defaultRowHeight="13.5"/>
  <cols>
    <col min="1" max="1" width="1.25" customWidth="1"/>
    <col min="2" max="2" width="5.5" bestFit="1" customWidth="1"/>
    <col min="3" max="3" width="3.375" bestFit="1" customWidth="1"/>
    <col min="4" max="4" width="3.5" bestFit="1" customWidth="1"/>
    <col min="5" max="5" width="4.125" customWidth="1"/>
    <col min="6" max="6" width="3.875" customWidth="1"/>
    <col min="7" max="7" width="5.125" customWidth="1"/>
    <col min="8" max="8" width="5" customWidth="1"/>
    <col min="9" max="9" width="9.625" style="357" customWidth="1"/>
    <col min="10" max="10" width="3.625" customWidth="1"/>
    <col min="11" max="11" width="9.875" customWidth="1"/>
    <col min="12" max="13" width="4.5" customWidth="1"/>
    <col min="14" max="14" width="33" style="357" customWidth="1"/>
    <col min="15" max="15" width="10.75" style="357" customWidth="1"/>
    <col min="16" max="16" width="3.875" customWidth="1"/>
    <col min="17" max="17" width="8.5" style="357" customWidth="1"/>
    <col min="18" max="21" width="8.625" customWidth="1"/>
    <col min="22" max="22" width="5.125" customWidth="1"/>
    <col min="23" max="23" width="8.625" customWidth="1"/>
    <col min="24" max="24" width="5.625" customWidth="1"/>
    <col min="25" max="26" width="8.625" customWidth="1"/>
    <col min="27" max="28" width="18.625" customWidth="1"/>
    <col min="29" max="32" width="5.875" style="244" bestFit="1" customWidth="1"/>
    <col min="33" max="33" width="10.5" customWidth="1"/>
    <col min="34" max="34" width="4.375" bestFit="1" customWidth="1"/>
    <col min="35" max="35" width="4.625" customWidth="1"/>
    <col min="36" max="36" width="5.25" bestFit="1" customWidth="1"/>
    <col min="37" max="37" width="5.625" customWidth="1"/>
    <col min="38" max="38" width="5.5" style="211" customWidth="1"/>
    <col min="39" max="39" width="58.5" customWidth="1"/>
    <col min="40" max="40" width="7.375" customWidth="1"/>
    <col min="41" max="41" width="8.25" bestFit="1" customWidth="1"/>
    <col min="43" max="44" width="6.875" hidden="1" customWidth="1"/>
  </cols>
  <sheetData>
    <row r="1" spans="2:42" ht="27" customHeight="1">
      <c r="F1" s="222" t="b">
        <v>1</v>
      </c>
      <c r="G1" s="222">
        <v>279</v>
      </c>
      <c r="N1" s="353"/>
    </row>
    <row r="2" spans="2:42" hidden="1">
      <c r="B2" s="1"/>
      <c r="C2" s="1"/>
      <c r="D2" s="1"/>
      <c r="E2" s="2" t="s">
        <v>0</v>
      </c>
      <c r="F2" s="1"/>
      <c r="G2" s="2">
        <v>280</v>
      </c>
      <c r="H2" s="3" t="s">
        <v>1</v>
      </c>
      <c r="I2" s="403" t="s">
        <v>2</v>
      </c>
      <c r="J2" s="2" t="s">
        <v>3</v>
      </c>
      <c r="K2" s="1"/>
      <c r="L2" s="1"/>
      <c r="M2" s="1"/>
      <c r="N2" s="354"/>
      <c r="O2" s="500" t="s">
        <v>4</v>
      </c>
      <c r="P2" s="1"/>
      <c r="Q2" s="354"/>
      <c r="R2" s="5"/>
      <c r="S2" s="6"/>
      <c r="T2" s="5"/>
      <c r="U2" s="5"/>
      <c r="V2" s="7"/>
      <c r="W2" s="5"/>
      <c r="X2" s="7"/>
      <c r="Y2" s="8"/>
      <c r="Z2" s="9"/>
      <c r="AA2" s="10"/>
      <c r="AB2" s="11"/>
      <c r="AC2" s="400"/>
      <c r="AD2" s="400"/>
      <c r="AE2" s="400"/>
      <c r="AF2" s="401"/>
      <c r="AG2" s="4" t="s">
        <v>5</v>
      </c>
      <c r="AH2" s="2" t="s">
        <v>6</v>
      </c>
      <c r="AI2" s="2" t="s">
        <v>6</v>
      </c>
      <c r="AJ2" s="12" t="s">
        <v>7</v>
      </c>
      <c r="AK2" s="12" t="s">
        <v>8</v>
      </c>
      <c r="AL2" s="2"/>
      <c r="AM2" s="1" t="s">
        <v>907</v>
      </c>
      <c r="AN2" s="2" t="s">
        <v>432</v>
      </c>
      <c r="AO2" s="13" t="s">
        <v>9</v>
      </c>
      <c r="AP2" s="1" t="s">
        <v>10</v>
      </c>
    </row>
    <row r="3" spans="2:42" hidden="1">
      <c r="B3" s="1"/>
      <c r="C3" s="1"/>
      <c r="D3" s="1"/>
      <c r="E3" s="2" t="s">
        <v>11</v>
      </c>
      <c r="F3" s="1"/>
      <c r="G3" s="2" t="s">
        <v>1280</v>
      </c>
      <c r="H3" s="3" t="s">
        <v>12</v>
      </c>
      <c r="I3" s="403" t="s">
        <v>13</v>
      </c>
      <c r="J3" s="2" t="s">
        <v>14</v>
      </c>
      <c r="K3" s="1"/>
      <c r="L3" s="1"/>
      <c r="M3" s="1"/>
      <c r="N3" s="354"/>
      <c r="O3" s="317" t="s">
        <v>15</v>
      </c>
      <c r="P3" s="1"/>
      <c r="Q3" s="354"/>
      <c r="R3" s="5"/>
      <c r="S3" s="6"/>
      <c r="T3" s="5"/>
      <c r="U3" s="5"/>
      <c r="V3" s="7"/>
      <c r="W3" s="5"/>
      <c r="X3" s="7"/>
      <c r="Y3" s="8"/>
      <c r="Z3" s="9"/>
      <c r="AA3" s="10"/>
      <c r="AB3" s="11"/>
      <c r="AC3" s="400"/>
      <c r="AD3" s="400"/>
      <c r="AE3" s="400"/>
      <c r="AF3" s="401"/>
      <c r="AG3" s="4" t="s">
        <v>16</v>
      </c>
      <c r="AH3" s="2" t="s">
        <v>17</v>
      </c>
      <c r="AI3" s="2" t="s">
        <v>17</v>
      </c>
      <c r="AJ3" s="12" t="s">
        <v>18</v>
      </c>
      <c r="AK3" s="15" t="s">
        <v>19</v>
      </c>
      <c r="AL3" s="2"/>
      <c r="AM3" s="1" t="s">
        <v>908</v>
      </c>
      <c r="AN3" s="1" t="s">
        <v>433</v>
      </c>
      <c r="AO3" s="13" t="s">
        <v>20</v>
      </c>
      <c r="AP3" s="1" t="s">
        <v>21</v>
      </c>
    </row>
    <row r="4" spans="2:42" hidden="1">
      <c r="B4" s="1"/>
      <c r="C4" s="1"/>
      <c r="D4" s="1"/>
      <c r="E4" s="2" t="s">
        <v>22</v>
      </c>
      <c r="F4" s="1"/>
      <c r="G4" s="2">
        <v>1120</v>
      </c>
      <c r="H4" s="2"/>
      <c r="I4" s="403" t="s">
        <v>23</v>
      </c>
      <c r="J4" s="2" t="s">
        <v>24</v>
      </c>
      <c r="K4" s="1"/>
      <c r="L4" s="1"/>
      <c r="M4" s="1"/>
      <c r="N4" s="354"/>
      <c r="O4" s="500" t="s">
        <v>25</v>
      </c>
      <c r="P4" s="1"/>
      <c r="Q4" s="354"/>
      <c r="R4" s="5"/>
      <c r="S4" s="6"/>
      <c r="T4" s="5"/>
      <c r="U4" s="5"/>
      <c r="V4" s="7"/>
      <c r="W4" s="5"/>
      <c r="X4" s="7"/>
      <c r="Y4" s="8"/>
      <c r="Z4" s="9"/>
      <c r="AA4" s="10"/>
      <c r="AB4" s="11"/>
      <c r="AC4" s="400"/>
      <c r="AD4" s="400"/>
      <c r="AE4" s="400"/>
      <c r="AF4" s="401"/>
      <c r="AG4" s="4" t="s">
        <v>26</v>
      </c>
      <c r="AH4" s="16" t="s">
        <v>464</v>
      </c>
      <c r="AI4" s="16" t="s">
        <v>464</v>
      </c>
      <c r="AJ4" s="17" t="s">
        <v>27</v>
      </c>
      <c r="AK4" s="15" t="s">
        <v>28</v>
      </c>
      <c r="AL4" s="2"/>
      <c r="AM4" s="4" t="s">
        <v>6</v>
      </c>
      <c r="AN4" s="1" t="s">
        <v>434</v>
      </c>
      <c r="AO4" s="13" t="s">
        <v>29</v>
      </c>
      <c r="AP4" s="1" t="s">
        <v>30</v>
      </c>
    </row>
    <row r="5" spans="2:42" hidden="1">
      <c r="B5" s="1"/>
      <c r="C5" s="1"/>
      <c r="D5" s="1"/>
      <c r="E5" s="2" t="s">
        <v>31</v>
      </c>
      <c r="F5" s="1"/>
      <c r="G5" s="2" t="s">
        <v>1281</v>
      </c>
      <c r="H5" s="2"/>
      <c r="I5" s="403" t="s">
        <v>32</v>
      </c>
      <c r="J5" s="2" t="s">
        <v>33</v>
      </c>
      <c r="K5" s="1"/>
      <c r="L5" s="1"/>
      <c r="M5" s="1"/>
      <c r="N5" s="354"/>
      <c r="O5" s="500" t="s">
        <v>34</v>
      </c>
      <c r="P5" s="1"/>
      <c r="Q5" s="354"/>
      <c r="R5" s="5"/>
      <c r="S5" s="6"/>
      <c r="T5" s="5"/>
      <c r="U5" s="5"/>
      <c r="V5" s="7"/>
      <c r="W5" s="5"/>
      <c r="X5" s="7"/>
      <c r="Y5" s="8"/>
      <c r="Z5" s="9"/>
      <c r="AA5" s="10"/>
      <c r="AB5" s="11"/>
      <c r="AC5" s="400"/>
      <c r="AD5" s="400"/>
      <c r="AE5" s="400"/>
      <c r="AF5" s="401"/>
      <c r="AG5" s="4" t="s">
        <v>35</v>
      </c>
      <c r="AH5" s="16"/>
      <c r="AI5" s="16"/>
      <c r="AJ5" s="17" t="s">
        <v>36</v>
      </c>
      <c r="AK5" s="15" t="s">
        <v>37</v>
      </c>
      <c r="AL5" s="2"/>
      <c r="AM5" s="1"/>
      <c r="AN5" s="1"/>
      <c r="AO5" s="13" t="s">
        <v>38</v>
      </c>
      <c r="AP5" s="1"/>
    </row>
    <row r="6" spans="2:42" hidden="1">
      <c r="B6" s="1"/>
      <c r="C6" s="1"/>
      <c r="D6" s="1"/>
      <c r="E6" s="2"/>
      <c r="F6" s="1"/>
      <c r="G6" s="3"/>
      <c r="H6" s="2"/>
      <c r="I6" s="404" t="s">
        <v>39</v>
      </c>
      <c r="J6" s="2"/>
      <c r="K6" s="1"/>
      <c r="L6" s="1"/>
      <c r="M6" s="1"/>
      <c r="N6" s="354"/>
      <c r="O6" s="500" t="s">
        <v>40</v>
      </c>
      <c r="P6" s="1"/>
      <c r="Q6" s="354"/>
      <c r="R6" s="5"/>
      <c r="S6" s="6"/>
      <c r="T6" s="5"/>
      <c r="U6" s="5"/>
      <c r="V6" s="7"/>
      <c r="W6" s="5"/>
      <c r="X6" s="7"/>
      <c r="Y6" s="8"/>
      <c r="Z6" s="9"/>
      <c r="AA6" s="10"/>
      <c r="AB6" s="11"/>
      <c r="AC6" s="400"/>
      <c r="AD6" s="400"/>
      <c r="AE6" s="400"/>
      <c r="AF6" s="401"/>
      <c r="AG6" s="4" t="s">
        <v>41</v>
      </c>
      <c r="AH6" s="16"/>
      <c r="AI6" s="16"/>
      <c r="AJ6" s="15" t="s">
        <v>1033</v>
      </c>
      <c r="AK6" s="15"/>
      <c r="AL6" s="2"/>
      <c r="AM6" s="1"/>
      <c r="AN6" s="1"/>
      <c r="AO6" s="13" t="s">
        <v>42</v>
      </c>
      <c r="AP6" s="1"/>
    </row>
    <row r="7" spans="2:42" hidden="1">
      <c r="B7" s="1"/>
      <c r="C7" s="1"/>
      <c r="D7" s="1"/>
      <c r="E7" s="2"/>
      <c r="F7" s="1"/>
      <c r="G7" s="2"/>
      <c r="H7" s="2"/>
      <c r="I7" s="404" t="s">
        <v>43</v>
      </c>
      <c r="J7" s="2"/>
      <c r="K7" s="1"/>
      <c r="L7" s="1"/>
      <c r="M7" s="1"/>
      <c r="N7" s="354"/>
      <c r="O7" s="500" t="s">
        <v>44</v>
      </c>
      <c r="P7" s="1"/>
      <c r="Q7" s="354"/>
      <c r="R7" s="5"/>
      <c r="S7" s="6"/>
      <c r="T7" s="5"/>
      <c r="U7" s="5"/>
      <c r="V7" s="7"/>
      <c r="W7" s="5"/>
      <c r="X7" s="7"/>
      <c r="Y7" s="8"/>
      <c r="Z7" s="9"/>
      <c r="AA7" s="10"/>
      <c r="AB7" s="11"/>
      <c r="AC7" s="400"/>
      <c r="AD7" s="400"/>
      <c r="AE7" s="400"/>
      <c r="AF7" s="401"/>
      <c r="AG7" s="4" t="s">
        <v>45</v>
      </c>
      <c r="AH7" s="16"/>
      <c r="AI7" s="16"/>
      <c r="AJ7" s="2"/>
      <c r="AK7" s="15"/>
      <c r="AL7" s="2"/>
      <c r="AM7" s="1"/>
      <c r="AN7" s="1"/>
      <c r="AO7" s="13" t="s">
        <v>46</v>
      </c>
      <c r="AP7" s="1"/>
    </row>
    <row r="8" spans="2:42" hidden="1">
      <c r="B8" s="1"/>
      <c r="C8" s="1"/>
      <c r="D8" s="1"/>
      <c r="E8" s="2">
        <v>8100</v>
      </c>
      <c r="F8" s="1"/>
      <c r="H8" s="2"/>
      <c r="I8" s="404" t="s">
        <v>47</v>
      </c>
      <c r="J8" s="2"/>
      <c r="K8" s="1"/>
      <c r="L8" s="1"/>
      <c r="M8" s="1"/>
      <c r="N8" s="354"/>
      <c r="O8" s="500" t="s">
        <v>48</v>
      </c>
      <c r="P8" s="1"/>
      <c r="Q8" s="354"/>
      <c r="R8" s="5"/>
      <c r="S8" s="6"/>
      <c r="T8" s="5"/>
      <c r="U8" s="5"/>
      <c r="V8" s="7"/>
      <c r="W8" s="5"/>
      <c r="X8" s="7"/>
      <c r="Y8" s="8"/>
      <c r="Z8" s="9"/>
      <c r="AA8" s="10"/>
      <c r="AB8" s="11"/>
      <c r="AC8" s="400"/>
      <c r="AD8" s="400"/>
      <c r="AE8" s="400"/>
      <c r="AF8" s="401"/>
      <c r="AG8" s="4" t="s">
        <v>49</v>
      </c>
      <c r="AH8" s="16"/>
      <c r="AI8" s="16"/>
      <c r="AJ8" s="2"/>
      <c r="AK8" s="15"/>
      <c r="AL8" s="2"/>
      <c r="AM8" s="1"/>
      <c r="AN8" s="1"/>
      <c r="AO8" s="13" t="s">
        <v>50</v>
      </c>
      <c r="AP8" s="1"/>
    </row>
    <row r="9" spans="2:42" hidden="1">
      <c r="B9" s="1"/>
      <c r="C9" s="1"/>
      <c r="D9" s="1"/>
      <c r="E9" s="2"/>
      <c r="F9" s="1"/>
      <c r="H9" s="2"/>
      <c r="I9" s="404" t="s">
        <v>51</v>
      </c>
      <c r="J9" s="2"/>
      <c r="K9" s="1"/>
      <c r="L9" s="1"/>
      <c r="M9" s="1"/>
      <c r="N9" s="354"/>
      <c r="O9" s="317" t="s">
        <v>52</v>
      </c>
      <c r="P9" s="1"/>
      <c r="Q9" s="354"/>
      <c r="R9" s="5"/>
      <c r="S9" s="6"/>
      <c r="T9" s="5"/>
      <c r="U9" s="5"/>
      <c r="V9" s="7"/>
      <c r="W9" s="5"/>
      <c r="X9" s="7"/>
      <c r="Y9" s="8"/>
      <c r="Z9" s="9"/>
      <c r="AA9" s="10"/>
      <c r="AB9" s="11"/>
      <c r="AC9" s="400"/>
      <c r="AD9" s="400"/>
      <c r="AE9" s="400"/>
      <c r="AF9" s="401"/>
      <c r="AG9" s="4" t="s">
        <v>53</v>
      </c>
      <c r="AH9" s="16"/>
      <c r="AI9" s="16"/>
      <c r="AJ9" s="2"/>
      <c r="AK9" s="15"/>
      <c r="AL9" s="2"/>
      <c r="AM9" s="1"/>
      <c r="AN9" s="1"/>
      <c r="AO9" s="13" t="s">
        <v>54</v>
      </c>
      <c r="AP9" s="1"/>
    </row>
    <row r="10" spans="2:42" hidden="1">
      <c r="B10" s="1"/>
      <c r="C10" s="1"/>
      <c r="D10" s="1"/>
      <c r="E10" s="2"/>
      <c r="F10" s="1"/>
      <c r="G10" s="2"/>
      <c r="H10" s="2"/>
      <c r="I10" s="404" t="s">
        <v>55</v>
      </c>
      <c r="J10" s="2"/>
      <c r="K10" s="1"/>
      <c r="L10" s="1"/>
      <c r="M10" s="1"/>
      <c r="N10" s="354"/>
      <c r="O10" s="317" t="s">
        <v>56</v>
      </c>
      <c r="P10" s="1"/>
      <c r="Q10" s="354"/>
      <c r="R10" s="5"/>
      <c r="S10" s="6"/>
      <c r="T10" s="5"/>
      <c r="U10" s="5"/>
      <c r="V10" s="7"/>
      <c r="W10" s="5"/>
      <c r="X10" s="7"/>
      <c r="Y10" s="8"/>
      <c r="Z10" s="9"/>
      <c r="AA10" s="10"/>
      <c r="AB10" s="11"/>
      <c r="AC10" s="400"/>
      <c r="AD10" s="400"/>
      <c r="AE10" s="400"/>
      <c r="AF10" s="401"/>
      <c r="AG10" s="18" t="s">
        <v>57</v>
      </c>
      <c r="AH10" s="16"/>
      <c r="AI10" s="16"/>
      <c r="AJ10" s="2"/>
      <c r="AK10" s="2"/>
      <c r="AL10" s="2"/>
      <c r="AM10" s="1"/>
      <c r="AN10" s="1"/>
      <c r="AO10" s="1"/>
      <c r="AP10" s="1"/>
    </row>
    <row r="11" spans="2:42" hidden="1">
      <c r="B11" s="1"/>
      <c r="C11" s="1"/>
      <c r="D11" s="1"/>
      <c r="E11" s="2"/>
      <c r="F11" s="1"/>
      <c r="G11" s="2"/>
      <c r="H11" s="2"/>
      <c r="I11" s="404" t="s">
        <v>58</v>
      </c>
      <c r="J11" s="2"/>
      <c r="K11" s="1"/>
      <c r="L11" s="1"/>
      <c r="M11" s="1"/>
      <c r="N11" s="354"/>
      <c r="O11" s="500" t="s">
        <v>59</v>
      </c>
      <c r="P11" s="1"/>
      <c r="Q11" s="354"/>
      <c r="R11" s="5"/>
      <c r="S11" s="6"/>
      <c r="T11" s="5"/>
      <c r="U11" s="5"/>
      <c r="V11" s="7"/>
      <c r="W11" s="5"/>
      <c r="X11" s="7"/>
      <c r="Y11" s="8"/>
      <c r="Z11" s="9"/>
      <c r="AA11" s="10"/>
      <c r="AB11" s="11"/>
      <c r="AC11" s="400"/>
      <c r="AD11" s="400"/>
      <c r="AE11" s="400"/>
      <c r="AF11" s="401"/>
      <c r="AG11" s="4" t="s">
        <v>39</v>
      </c>
      <c r="AH11" s="16"/>
      <c r="AI11" s="16"/>
      <c r="AJ11" s="2"/>
      <c r="AK11" s="2"/>
      <c r="AL11" s="2"/>
      <c r="AM11" s="1"/>
      <c r="AN11" s="1"/>
      <c r="AO11" s="1"/>
      <c r="AP11" s="1"/>
    </row>
    <row r="12" spans="2:42" hidden="1">
      <c r="B12" s="1"/>
      <c r="C12" s="1"/>
      <c r="D12" s="1"/>
      <c r="E12" s="2"/>
      <c r="F12" s="1"/>
      <c r="G12" s="2"/>
      <c r="H12" s="2"/>
      <c r="I12" s="404" t="s">
        <v>60</v>
      </c>
      <c r="J12" s="2"/>
      <c r="K12" s="1"/>
      <c r="L12" s="1"/>
      <c r="M12" s="1"/>
      <c r="N12" s="354"/>
      <c r="O12" s="500" t="s">
        <v>61</v>
      </c>
      <c r="P12" s="1"/>
      <c r="Q12" s="354"/>
      <c r="R12" s="5"/>
      <c r="S12" s="6"/>
      <c r="T12" s="5"/>
      <c r="U12" s="5"/>
      <c r="V12" s="7"/>
      <c r="W12" s="5"/>
      <c r="X12" s="7"/>
      <c r="Y12" s="8"/>
      <c r="Z12" s="9"/>
      <c r="AA12" s="10"/>
      <c r="AB12" s="11"/>
      <c r="AC12" s="400"/>
      <c r="AD12" s="400"/>
      <c r="AE12" s="400"/>
      <c r="AF12" s="401"/>
      <c r="AG12" s="4" t="s">
        <v>64</v>
      </c>
      <c r="AH12" s="16"/>
      <c r="AI12" s="16"/>
      <c r="AJ12" s="2"/>
      <c r="AK12" s="2"/>
      <c r="AL12" s="2"/>
      <c r="AM12" s="1"/>
      <c r="AN12" s="1"/>
      <c r="AO12" s="1"/>
      <c r="AP12" s="1"/>
    </row>
    <row r="13" spans="2:42" hidden="1">
      <c r="B13" s="1"/>
      <c r="C13" s="1"/>
      <c r="D13" s="1"/>
      <c r="E13" s="2"/>
      <c r="F13" s="1"/>
      <c r="G13" s="2"/>
      <c r="H13" s="2"/>
      <c r="I13" s="403" t="s">
        <v>62</v>
      </c>
      <c r="J13" s="2"/>
      <c r="K13" s="1"/>
      <c r="L13" s="1"/>
      <c r="M13" s="1"/>
      <c r="N13" s="354"/>
      <c r="O13" s="501" t="s">
        <v>63</v>
      </c>
      <c r="P13" s="1"/>
      <c r="Q13" s="354"/>
      <c r="R13" s="5"/>
      <c r="S13" s="6"/>
      <c r="T13" s="5"/>
      <c r="U13" s="5"/>
      <c r="V13" s="7"/>
      <c r="W13" s="5"/>
      <c r="X13" s="7"/>
      <c r="Y13" s="8"/>
      <c r="Z13" s="9"/>
      <c r="AA13" s="10"/>
      <c r="AB13" s="11"/>
      <c r="AC13" s="400"/>
      <c r="AD13" s="400"/>
      <c r="AE13" s="400"/>
      <c r="AF13" s="401"/>
      <c r="AH13" s="16"/>
      <c r="AI13" s="16"/>
      <c r="AJ13" s="2"/>
      <c r="AK13" s="2"/>
      <c r="AL13" s="2"/>
      <c r="AM13" s="1"/>
      <c r="AN13" s="1"/>
      <c r="AO13" s="1"/>
      <c r="AP13" s="1"/>
    </row>
    <row r="14" spans="2:42" hidden="1">
      <c r="B14" s="1"/>
      <c r="C14" s="1"/>
      <c r="D14" s="1"/>
      <c r="E14" s="2"/>
      <c r="F14" s="1"/>
      <c r="G14" s="2"/>
      <c r="H14" s="2"/>
      <c r="I14" s="403" t="s">
        <v>65</v>
      </c>
      <c r="J14" s="2"/>
      <c r="K14" s="1"/>
      <c r="L14" s="1"/>
      <c r="M14" s="1"/>
      <c r="N14" s="354"/>
      <c r="O14" s="501" t="s">
        <v>66</v>
      </c>
      <c r="P14" s="1"/>
      <c r="Q14" s="354"/>
      <c r="R14" s="5"/>
      <c r="S14" s="6"/>
      <c r="T14" s="5"/>
      <c r="U14" s="5"/>
      <c r="V14" s="7"/>
      <c r="W14" s="5"/>
      <c r="X14" s="7"/>
      <c r="Y14" s="8"/>
      <c r="Z14" s="9"/>
      <c r="AA14" s="10"/>
      <c r="AB14" s="11"/>
      <c r="AC14" s="400"/>
      <c r="AD14" s="400"/>
      <c r="AE14" s="400"/>
      <c r="AF14" s="401"/>
      <c r="AG14" s="4"/>
      <c r="AH14" s="16"/>
      <c r="AI14" s="16"/>
      <c r="AJ14" s="2"/>
      <c r="AK14" s="2"/>
      <c r="AL14" s="2"/>
      <c r="AM14" s="1"/>
      <c r="AN14" s="1"/>
      <c r="AO14" s="1"/>
      <c r="AP14" s="1"/>
    </row>
    <row r="15" spans="2:42" hidden="1">
      <c r="B15" s="1"/>
      <c r="C15" s="1"/>
      <c r="D15" s="1"/>
      <c r="E15" s="2"/>
      <c r="F15" s="1"/>
      <c r="G15" s="2"/>
      <c r="H15" s="2"/>
      <c r="I15" s="403" t="s">
        <v>41</v>
      </c>
      <c r="J15" s="2"/>
      <c r="K15" s="1"/>
      <c r="L15" s="1"/>
      <c r="M15" s="1"/>
      <c r="N15" s="354"/>
      <c r="O15" s="501" t="s">
        <v>67</v>
      </c>
      <c r="P15" s="1"/>
      <c r="Q15" s="354"/>
      <c r="R15" s="5"/>
      <c r="S15" s="6"/>
      <c r="T15" s="5"/>
      <c r="U15" s="5"/>
      <c r="V15" s="7"/>
      <c r="W15" s="5"/>
      <c r="X15" s="7"/>
      <c r="Y15" s="8"/>
      <c r="Z15" s="9"/>
      <c r="AA15" s="10"/>
      <c r="AB15" s="11"/>
      <c r="AC15" s="400"/>
      <c r="AD15" s="400"/>
      <c r="AE15" s="400"/>
      <c r="AF15" s="401"/>
      <c r="AG15" s="4"/>
      <c r="AH15" s="16"/>
      <c r="AI15" s="16"/>
      <c r="AJ15" s="2"/>
      <c r="AK15" s="2"/>
      <c r="AL15" s="2"/>
      <c r="AM15" s="1"/>
      <c r="AN15" s="1"/>
      <c r="AO15" s="1"/>
      <c r="AP15" s="1"/>
    </row>
    <row r="16" spans="2:42" hidden="1">
      <c r="B16" s="1"/>
      <c r="C16" s="1"/>
      <c r="D16" s="1"/>
      <c r="E16" s="2"/>
      <c r="F16" s="1"/>
      <c r="G16" s="2"/>
      <c r="H16" s="2"/>
      <c r="I16" s="403"/>
      <c r="J16" s="2"/>
      <c r="K16" s="1"/>
      <c r="L16" s="1"/>
      <c r="M16" s="1"/>
      <c r="N16" s="354"/>
      <c r="O16" s="501" t="s">
        <v>68</v>
      </c>
      <c r="P16" s="1"/>
      <c r="Q16" s="354"/>
      <c r="R16" s="5"/>
      <c r="S16" s="6"/>
      <c r="T16" s="5"/>
      <c r="U16" s="5"/>
      <c r="V16" s="7"/>
      <c r="W16" s="5"/>
      <c r="X16" s="7"/>
      <c r="Y16" s="8"/>
      <c r="Z16" s="9"/>
      <c r="AA16" s="10"/>
      <c r="AB16" s="11"/>
      <c r="AC16" s="400"/>
      <c r="AD16" s="400"/>
      <c r="AE16" s="400"/>
      <c r="AF16" s="401"/>
      <c r="AG16" s="4"/>
      <c r="AH16" s="16"/>
      <c r="AI16" s="16"/>
      <c r="AJ16" s="2"/>
      <c r="AK16" s="2"/>
      <c r="AL16" s="2"/>
      <c r="AM16" s="1"/>
      <c r="AN16" s="1"/>
      <c r="AO16" s="1"/>
      <c r="AP16" s="1"/>
    </row>
    <row r="17" spans="1:44" hidden="1">
      <c r="B17" s="1"/>
      <c r="C17" s="1"/>
      <c r="D17" s="1"/>
      <c r="E17" s="2"/>
      <c r="F17" s="1"/>
      <c r="G17" s="2"/>
      <c r="H17" s="2"/>
      <c r="I17" s="403"/>
      <c r="J17" s="2"/>
      <c r="K17" s="1"/>
      <c r="L17" s="1"/>
      <c r="M17" s="1"/>
      <c r="N17" s="354"/>
      <c r="O17" s="501" t="s">
        <v>69</v>
      </c>
      <c r="P17" s="1"/>
      <c r="Q17" s="354"/>
      <c r="R17" s="5"/>
      <c r="S17" s="6"/>
      <c r="T17" s="5"/>
      <c r="U17" s="5"/>
      <c r="V17" s="7"/>
      <c r="W17" s="5"/>
      <c r="X17" s="7"/>
      <c r="Y17" s="8"/>
      <c r="Z17" s="9"/>
      <c r="AA17" s="10"/>
      <c r="AB17" s="11"/>
      <c r="AC17" s="400"/>
      <c r="AD17" s="400"/>
      <c r="AE17" s="400"/>
      <c r="AF17" s="401"/>
      <c r="AG17" s="4"/>
      <c r="AH17" s="16"/>
      <c r="AI17" s="16"/>
      <c r="AJ17" s="2"/>
      <c r="AK17" s="2"/>
      <c r="AL17" s="2"/>
      <c r="AM17" s="1"/>
      <c r="AN17" s="1"/>
      <c r="AO17" s="1"/>
      <c r="AP17" s="1"/>
    </row>
    <row r="18" spans="1:44" hidden="1">
      <c r="B18" s="1"/>
      <c r="C18" s="1"/>
      <c r="D18" s="1"/>
      <c r="E18" s="2"/>
      <c r="F18" s="1"/>
      <c r="G18" s="2"/>
      <c r="H18" s="2"/>
      <c r="I18" s="403"/>
      <c r="J18" s="2"/>
      <c r="K18" s="1"/>
      <c r="L18" s="1"/>
      <c r="M18" s="1"/>
      <c r="N18" s="354"/>
      <c r="O18" s="501" t="s">
        <v>471</v>
      </c>
      <c r="P18" s="1"/>
      <c r="Q18" s="354"/>
      <c r="R18" s="5"/>
      <c r="S18" s="6"/>
      <c r="T18" s="5"/>
      <c r="U18" s="5"/>
      <c r="V18" s="7"/>
      <c r="W18" s="5"/>
      <c r="X18" s="7"/>
      <c r="Y18" s="8"/>
      <c r="Z18" s="9"/>
      <c r="AA18" s="10"/>
      <c r="AB18" s="11"/>
      <c r="AC18" s="400"/>
      <c r="AD18" s="400"/>
      <c r="AE18" s="400"/>
      <c r="AF18" s="401"/>
      <c r="AG18" s="4"/>
      <c r="AH18" s="16"/>
      <c r="AI18" s="16"/>
      <c r="AJ18" s="2"/>
      <c r="AK18" s="2"/>
      <c r="AL18" s="2"/>
      <c r="AM18" s="1"/>
      <c r="AN18" s="1"/>
      <c r="AO18" s="1"/>
      <c r="AP18" s="1"/>
    </row>
    <row r="19" spans="1:44" hidden="1">
      <c r="B19" s="1"/>
      <c r="C19" s="1"/>
      <c r="D19" s="1"/>
      <c r="E19" s="2"/>
      <c r="F19" s="1"/>
      <c r="G19" s="2"/>
      <c r="H19" s="2"/>
      <c r="I19" s="403"/>
      <c r="J19" s="2"/>
      <c r="K19" s="1"/>
      <c r="L19" s="1"/>
      <c r="M19" s="1"/>
      <c r="N19" s="354"/>
      <c r="O19" s="501" t="s">
        <v>70</v>
      </c>
      <c r="P19" s="1"/>
      <c r="Q19" s="354"/>
      <c r="R19" s="5"/>
      <c r="S19" s="6"/>
      <c r="T19" s="5"/>
      <c r="U19" s="5"/>
      <c r="V19" s="7"/>
      <c r="W19" s="5"/>
      <c r="X19" s="7"/>
      <c r="Y19" s="8"/>
      <c r="Z19" s="9"/>
      <c r="AA19" s="10"/>
      <c r="AB19" s="11"/>
      <c r="AC19" s="400"/>
      <c r="AD19" s="400"/>
      <c r="AE19" s="400"/>
      <c r="AF19" s="401"/>
      <c r="AG19" s="4"/>
      <c r="AH19" s="16"/>
      <c r="AI19" s="16"/>
      <c r="AJ19" s="2"/>
      <c r="AK19" s="2"/>
      <c r="AL19" s="2"/>
      <c r="AM19" s="1"/>
      <c r="AN19" s="1"/>
      <c r="AO19" s="1"/>
      <c r="AP19" s="1"/>
    </row>
    <row r="20" spans="1:44" hidden="1">
      <c r="B20" s="1"/>
      <c r="C20" s="1"/>
      <c r="D20" s="1"/>
      <c r="E20" s="2"/>
      <c r="F20" s="1"/>
      <c r="G20" s="2"/>
      <c r="H20" s="2"/>
      <c r="I20" s="403"/>
      <c r="J20" s="2"/>
      <c r="K20" s="1"/>
      <c r="L20" s="1"/>
      <c r="M20" s="1"/>
      <c r="N20" s="354"/>
      <c r="O20" s="501" t="s">
        <v>71</v>
      </c>
      <c r="P20" s="1"/>
      <c r="Q20" s="354"/>
      <c r="R20" s="5"/>
      <c r="S20" s="6"/>
      <c r="T20" s="5"/>
      <c r="U20" s="5"/>
      <c r="V20" s="7"/>
      <c r="W20" s="5"/>
      <c r="X20" s="7"/>
      <c r="Y20" s="8"/>
      <c r="Z20" s="9"/>
      <c r="AA20" s="10"/>
      <c r="AB20" s="11"/>
      <c r="AC20" s="400"/>
      <c r="AD20" s="400"/>
      <c r="AE20" s="400"/>
      <c r="AF20" s="401"/>
      <c r="AG20" s="4"/>
      <c r="AH20" s="16"/>
      <c r="AI20" s="16"/>
      <c r="AJ20" s="2"/>
      <c r="AK20" s="2"/>
      <c r="AL20" s="2"/>
      <c r="AM20" s="1"/>
      <c r="AN20" s="1"/>
      <c r="AO20" s="1"/>
      <c r="AP20" s="1"/>
    </row>
    <row r="21" spans="1:44" hidden="1">
      <c r="B21" s="1"/>
      <c r="C21" s="1"/>
      <c r="D21" s="1"/>
      <c r="E21" s="2"/>
      <c r="F21" s="1"/>
      <c r="G21" s="2"/>
      <c r="H21" s="2"/>
      <c r="I21" s="403"/>
      <c r="J21" s="2"/>
      <c r="K21" s="1"/>
      <c r="L21" s="1"/>
      <c r="M21" s="1"/>
      <c r="N21" s="354"/>
      <c r="O21" s="501" t="s">
        <v>455</v>
      </c>
      <c r="P21" s="1"/>
      <c r="Q21" s="354"/>
      <c r="R21" s="5"/>
      <c r="S21" s="6"/>
      <c r="T21" s="5"/>
      <c r="U21" s="5"/>
      <c r="V21" s="7"/>
      <c r="W21" s="5"/>
      <c r="X21" s="7"/>
      <c r="Y21" s="8"/>
      <c r="Z21" s="9"/>
      <c r="AA21" s="10"/>
      <c r="AB21" s="11"/>
      <c r="AC21" s="400"/>
      <c r="AD21" s="400"/>
      <c r="AE21" s="400"/>
      <c r="AF21" s="401"/>
      <c r="AG21" s="4"/>
      <c r="AH21" s="16"/>
      <c r="AI21" s="16"/>
      <c r="AJ21" s="2"/>
      <c r="AK21" s="2"/>
      <c r="AL21" s="2"/>
      <c r="AM21" s="1"/>
      <c r="AN21" s="1"/>
      <c r="AO21" s="1"/>
      <c r="AP21" s="1"/>
    </row>
    <row r="22" spans="1:44" hidden="1">
      <c r="B22" s="1"/>
      <c r="C22" s="1"/>
      <c r="D22" s="1"/>
      <c r="E22" s="2"/>
      <c r="F22" s="1"/>
      <c r="G22" s="2"/>
      <c r="H22" s="2"/>
      <c r="I22" s="403"/>
      <c r="J22" s="2"/>
      <c r="K22" s="1"/>
      <c r="L22" s="1"/>
      <c r="M22" s="1"/>
      <c r="N22" s="354"/>
      <c r="O22" s="501" t="s">
        <v>456</v>
      </c>
      <c r="P22" s="1"/>
      <c r="Q22" s="354"/>
      <c r="R22" s="5"/>
      <c r="S22" s="6"/>
      <c r="T22" s="5"/>
      <c r="U22" s="5"/>
      <c r="V22" s="7"/>
      <c r="W22" s="5"/>
      <c r="X22" s="7"/>
      <c r="Y22" s="8"/>
      <c r="Z22" s="9"/>
      <c r="AA22" s="10"/>
      <c r="AB22" s="11"/>
      <c r="AC22" s="400"/>
      <c r="AD22" s="400"/>
      <c r="AE22" s="400"/>
      <c r="AF22" s="401"/>
      <c r="AG22" s="4"/>
      <c r="AH22" s="16"/>
      <c r="AI22" s="16"/>
      <c r="AJ22" s="2"/>
      <c r="AK22" s="2"/>
      <c r="AL22" s="2"/>
      <c r="AM22" s="1"/>
      <c r="AN22" s="1"/>
      <c r="AO22" s="1"/>
      <c r="AP22" s="1"/>
    </row>
    <row r="23" spans="1:44" hidden="1">
      <c r="B23" s="1"/>
      <c r="C23" s="1"/>
      <c r="D23" s="1"/>
      <c r="E23" s="2"/>
      <c r="F23" s="1"/>
      <c r="G23" s="2"/>
      <c r="H23" s="2"/>
      <c r="I23" s="403"/>
      <c r="J23" s="2"/>
      <c r="K23" s="1"/>
      <c r="L23" s="1"/>
      <c r="M23" s="1"/>
      <c r="N23" s="354"/>
      <c r="O23" s="501" t="s">
        <v>41</v>
      </c>
      <c r="P23" s="1"/>
      <c r="Q23" s="354"/>
      <c r="R23" s="5"/>
      <c r="S23" s="6"/>
      <c r="T23" s="5"/>
      <c r="U23" s="5"/>
      <c r="V23" s="7"/>
      <c r="W23" s="5"/>
      <c r="X23" s="7"/>
      <c r="Y23" s="8"/>
      <c r="Z23" s="9"/>
      <c r="AA23" s="10"/>
      <c r="AB23" s="11"/>
      <c r="AC23" s="400"/>
      <c r="AD23" s="400"/>
      <c r="AE23" s="400"/>
      <c r="AF23" s="401"/>
      <c r="AG23" s="4"/>
      <c r="AH23" s="16"/>
      <c r="AI23" s="16"/>
      <c r="AJ23" s="2"/>
      <c r="AK23" s="2"/>
      <c r="AL23" s="2"/>
      <c r="AM23" s="1"/>
      <c r="AN23" s="1"/>
      <c r="AO23" s="1"/>
      <c r="AP23" s="1"/>
    </row>
    <row r="24" spans="1:44" hidden="1">
      <c r="B24" s="1"/>
      <c r="C24" s="1"/>
      <c r="D24" s="1"/>
      <c r="E24" s="2"/>
      <c r="F24" s="1"/>
      <c r="G24" s="2"/>
      <c r="H24" s="2"/>
      <c r="I24" s="403"/>
      <c r="J24" s="2"/>
      <c r="K24" s="1"/>
      <c r="L24" s="1"/>
      <c r="M24" s="1"/>
      <c r="N24" s="354"/>
      <c r="P24" s="1"/>
      <c r="Q24" s="354"/>
      <c r="R24" s="5"/>
      <c r="S24" s="6"/>
      <c r="T24" s="5"/>
      <c r="U24" s="5"/>
      <c r="V24" s="7"/>
      <c r="W24" s="5"/>
      <c r="X24" s="7"/>
      <c r="Y24" s="8"/>
      <c r="Z24" s="9"/>
      <c r="AA24" s="10"/>
      <c r="AB24" s="11"/>
      <c r="AC24" s="400"/>
      <c r="AD24" s="400"/>
      <c r="AE24" s="400"/>
      <c r="AF24" s="401"/>
      <c r="AG24" s="4"/>
      <c r="AH24" s="16"/>
      <c r="AI24" s="16"/>
      <c r="AJ24" s="2"/>
      <c r="AK24" s="2"/>
      <c r="AL24" s="2"/>
      <c r="AM24" s="1"/>
      <c r="AN24" s="1"/>
      <c r="AO24" s="1"/>
      <c r="AP24" s="1"/>
    </row>
    <row r="25" spans="1:44" ht="54">
      <c r="B25" s="19" t="s">
        <v>72</v>
      </c>
      <c r="C25" s="19" t="s">
        <v>73</v>
      </c>
      <c r="D25" s="19" t="s">
        <v>74</v>
      </c>
      <c r="E25" s="19" t="s">
        <v>75</v>
      </c>
      <c r="F25" s="19" t="s">
        <v>76</v>
      </c>
      <c r="G25" s="19" t="s">
        <v>77</v>
      </c>
      <c r="H25" s="19" t="s">
        <v>78</v>
      </c>
      <c r="I25" s="405" t="s">
        <v>79</v>
      </c>
      <c r="J25" s="20" t="s">
        <v>80</v>
      </c>
      <c r="K25" s="21" t="s">
        <v>81</v>
      </c>
      <c r="L25" s="22" t="s">
        <v>82</v>
      </c>
      <c r="M25" s="20" t="s">
        <v>83</v>
      </c>
      <c r="N25" s="355" t="s">
        <v>84</v>
      </c>
      <c r="O25" s="355" t="s">
        <v>85</v>
      </c>
      <c r="P25" s="24" t="s">
        <v>86</v>
      </c>
      <c r="Q25" s="355" t="s">
        <v>87</v>
      </c>
      <c r="R25" s="25" t="s">
        <v>88</v>
      </c>
      <c r="S25" s="25" t="s">
        <v>89</v>
      </c>
      <c r="T25" s="25" t="s">
        <v>90</v>
      </c>
      <c r="U25" s="25" t="s">
        <v>91</v>
      </c>
      <c r="V25" s="26" t="s">
        <v>92</v>
      </c>
      <c r="W25" s="25" t="s">
        <v>93</v>
      </c>
      <c r="X25" s="26" t="s">
        <v>94</v>
      </c>
      <c r="Y25" s="25" t="s">
        <v>95</v>
      </c>
      <c r="Z25" s="25" t="s">
        <v>96</v>
      </c>
      <c r="AA25" s="27" t="s">
        <v>97</v>
      </c>
      <c r="AB25" s="20" t="s">
        <v>98</v>
      </c>
      <c r="AC25" s="402" t="s">
        <v>99</v>
      </c>
      <c r="AD25" s="402" t="s">
        <v>100</v>
      </c>
      <c r="AE25" s="402" t="s">
        <v>101</v>
      </c>
      <c r="AF25" s="402" t="s">
        <v>102</v>
      </c>
      <c r="AG25" s="28" t="s">
        <v>103</v>
      </c>
      <c r="AH25" s="28" t="s">
        <v>104</v>
      </c>
      <c r="AI25" s="28" t="s">
        <v>105</v>
      </c>
      <c r="AJ25" s="28" t="s">
        <v>106</v>
      </c>
      <c r="AK25" s="29" t="s">
        <v>107</v>
      </c>
      <c r="AL25" s="30" t="s">
        <v>108</v>
      </c>
      <c r="AM25" s="31" t="s">
        <v>109</v>
      </c>
      <c r="AN25" s="32" t="s">
        <v>110</v>
      </c>
      <c r="AO25" s="28" t="s">
        <v>111</v>
      </c>
      <c r="AP25" s="33" t="s">
        <v>112</v>
      </c>
      <c r="AQ25" s="402" t="s">
        <v>1096</v>
      </c>
      <c r="AR25" s="402" t="s">
        <v>1097</v>
      </c>
    </row>
    <row r="26" spans="1:44" ht="14.25">
      <c r="A26">
        <v>1</v>
      </c>
      <c r="B26" s="34">
        <v>2023</v>
      </c>
      <c r="C26" s="34">
        <v>4</v>
      </c>
      <c r="D26" s="34">
        <v>3</v>
      </c>
      <c r="E26" s="322" t="s">
        <v>628</v>
      </c>
      <c r="F26" s="34"/>
      <c r="G26" s="36"/>
      <c r="H26" s="37" t="s">
        <v>595</v>
      </c>
      <c r="I26" s="316"/>
      <c r="J26" s="37"/>
      <c r="K26" s="13"/>
      <c r="L26" s="232"/>
      <c r="M26" s="232"/>
      <c r="N26" s="321"/>
      <c r="O26" s="502"/>
      <c r="P26" s="13"/>
      <c r="Q26" s="393"/>
      <c r="R26" s="40"/>
      <c r="S26" s="234"/>
      <c r="T26" s="40"/>
      <c r="U26" s="40"/>
      <c r="V26" s="13"/>
      <c r="W26" s="40"/>
      <c r="X26" s="13"/>
      <c r="Y26" s="40"/>
      <c r="Z26" s="40"/>
      <c r="AA26" s="235"/>
      <c r="AB26" s="235"/>
      <c r="AC26" s="43"/>
      <c r="AD26" s="44"/>
      <c r="AE26" s="44">
        <v>0.28125</v>
      </c>
      <c r="AF26" s="43">
        <v>0.47916666666666669</v>
      </c>
      <c r="AG26" s="13" t="s">
        <v>5</v>
      </c>
      <c r="AH26" s="37"/>
      <c r="AI26" s="37"/>
      <c r="AJ26" s="37"/>
      <c r="AK26" s="45"/>
      <c r="AL26" s="46"/>
      <c r="AM26" s="236"/>
      <c r="AN26" s="236"/>
      <c r="AO26" s="233"/>
      <c r="AP26" s="233"/>
      <c r="AQ26" s="318" t="str">
        <f t="shared" ref="AQ26:AQ89" si="0">IF(IF(AC26&gt;AD26,1-AC26+AD26,AD26-AC26)=0,"",IF(AC26&gt;AD26,1-AC26+AD26,AD26-AC26))</f>
        <v/>
      </c>
      <c r="AR26" s="318">
        <f t="shared" ref="AR26:AR89" si="1">IF(IF(AE26&gt;AF26,1-AE26+AF26,AF26-AE26)=0,"",IF(AE26&gt;AF26,1-AE26+AF26,AF26-AE26))</f>
        <v>0.19791666666666669</v>
      </c>
    </row>
    <row r="27" spans="1:44" ht="14.25">
      <c r="B27" s="34">
        <v>2023</v>
      </c>
      <c r="C27" s="34">
        <v>4</v>
      </c>
      <c r="D27" s="34">
        <v>3</v>
      </c>
      <c r="E27" s="322" t="s">
        <v>628</v>
      </c>
      <c r="F27" s="34"/>
      <c r="G27" s="36"/>
      <c r="H27" s="37" t="s">
        <v>595</v>
      </c>
      <c r="I27" s="38" t="s">
        <v>58</v>
      </c>
      <c r="J27" s="37" t="s">
        <v>1104</v>
      </c>
      <c r="K27" s="13"/>
      <c r="L27" s="14"/>
      <c r="M27" s="14"/>
      <c r="N27" s="14"/>
      <c r="O27" s="13"/>
      <c r="P27" s="13">
        <v>12</v>
      </c>
      <c r="Q27" s="39" t="s">
        <v>612</v>
      </c>
      <c r="R27" s="511">
        <v>1200</v>
      </c>
      <c r="S27" s="512" t="s">
        <v>30</v>
      </c>
      <c r="T27" s="511">
        <v>200</v>
      </c>
      <c r="U27" s="511">
        <v>1200</v>
      </c>
      <c r="V27" s="13">
        <v>1</v>
      </c>
      <c r="W27" s="511">
        <v>200</v>
      </c>
      <c r="X27" s="13">
        <v>1</v>
      </c>
      <c r="Y27" s="511">
        <v>200</v>
      </c>
      <c r="Z27" s="511"/>
      <c r="AA27" s="241" t="s">
        <v>619</v>
      </c>
      <c r="AB27" s="238" t="s">
        <v>620</v>
      </c>
      <c r="AC27" s="43"/>
      <c r="AD27" s="44"/>
      <c r="AE27" s="44"/>
      <c r="AF27" s="43"/>
      <c r="AG27" s="13"/>
      <c r="AH27" s="37"/>
      <c r="AI27" s="37"/>
      <c r="AJ27" s="37"/>
      <c r="AK27" s="45"/>
      <c r="AL27" s="46"/>
      <c r="AM27" s="236"/>
      <c r="AN27" s="236"/>
      <c r="AO27" s="233"/>
      <c r="AP27" s="233"/>
      <c r="AQ27" s="318" t="str">
        <f t="shared" si="0"/>
        <v/>
      </c>
      <c r="AR27" s="318" t="str">
        <f t="shared" si="1"/>
        <v/>
      </c>
    </row>
    <row r="28" spans="1:44" ht="14.25">
      <c r="A28">
        <v>1</v>
      </c>
      <c r="B28" s="34">
        <v>2023</v>
      </c>
      <c r="C28" s="34">
        <v>4</v>
      </c>
      <c r="D28" s="34">
        <v>3</v>
      </c>
      <c r="E28" s="322" t="s">
        <v>628</v>
      </c>
      <c r="F28" s="34">
        <v>1</v>
      </c>
      <c r="G28" s="36" t="s">
        <v>614</v>
      </c>
      <c r="H28" s="37" t="s">
        <v>595</v>
      </c>
      <c r="I28" s="38" t="s">
        <v>47</v>
      </c>
      <c r="J28" s="37" t="s">
        <v>1104</v>
      </c>
      <c r="K28" s="13">
        <v>3704463</v>
      </c>
      <c r="L28" s="14">
        <v>1</v>
      </c>
      <c r="M28" s="14">
        <v>4</v>
      </c>
      <c r="N28" s="14" t="s">
        <v>621</v>
      </c>
      <c r="O28" s="13" t="s">
        <v>44</v>
      </c>
      <c r="P28" s="13">
        <v>50</v>
      </c>
      <c r="Q28" s="39" t="s">
        <v>360</v>
      </c>
      <c r="R28" s="511">
        <v>1200</v>
      </c>
      <c r="S28" s="512">
        <v>5990</v>
      </c>
      <c r="T28" s="512">
        <v>5990</v>
      </c>
      <c r="U28" s="511">
        <v>1200</v>
      </c>
      <c r="V28" s="13">
        <v>1</v>
      </c>
      <c r="W28" s="512">
        <v>6000</v>
      </c>
      <c r="X28" s="13">
        <v>1</v>
      </c>
      <c r="Y28" s="512">
        <v>6000</v>
      </c>
      <c r="Z28" s="512">
        <v>5990</v>
      </c>
      <c r="AA28" s="42" t="s">
        <v>1090</v>
      </c>
      <c r="AB28" s="42"/>
      <c r="AC28" s="43">
        <v>0.47916666666666669</v>
      </c>
      <c r="AD28" s="44">
        <v>0.50694444444444442</v>
      </c>
      <c r="AE28" s="44">
        <v>0.50694444444444442</v>
      </c>
      <c r="AF28" s="43">
        <v>0.51388888888888884</v>
      </c>
      <c r="AG28" s="13" t="s">
        <v>5</v>
      </c>
      <c r="AH28" s="37"/>
      <c r="AI28" s="37" t="s">
        <v>17</v>
      </c>
      <c r="AJ28" s="37" t="s">
        <v>929</v>
      </c>
      <c r="AK28" s="45" t="s">
        <v>615</v>
      </c>
      <c r="AL28" s="46">
        <v>1</v>
      </c>
      <c r="AM28" s="236"/>
      <c r="AN28" s="236" t="s">
        <v>432</v>
      </c>
      <c r="AO28" s="233"/>
      <c r="AP28" s="233"/>
      <c r="AQ28" s="318">
        <f t="shared" si="0"/>
        <v>2.7777777777777735E-2</v>
      </c>
      <c r="AR28" s="318">
        <f t="shared" si="1"/>
        <v>6.9444444444444198E-3</v>
      </c>
    </row>
    <row r="29" spans="1:44" ht="14.25">
      <c r="A29">
        <v>1</v>
      </c>
      <c r="B29" s="34">
        <v>2023</v>
      </c>
      <c r="C29" s="34">
        <v>4</v>
      </c>
      <c r="D29" s="34">
        <v>3</v>
      </c>
      <c r="E29" s="322" t="s">
        <v>628</v>
      </c>
      <c r="F29" s="34">
        <v>1</v>
      </c>
      <c r="G29" s="36" t="s">
        <v>614</v>
      </c>
      <c r="H29" s="37" t="s">
        <v>595</v>
      </c>
      <c r="I29" s="38" t="s">
        <v>47</v>
      </c>
      <c r="J29" s="37" t="s">
        <v>1104</v>
      </c>
      <c r="K29" s="13">
        <v>3704463</v>
      </c>
      <c r="L29" s="14">
        <v>2</v>
      </c>
      <c r="M29" s="14">
        <v>4</v>
      </c>
      <c r="N29" s="14" t="s">
        <v>621</v>
      </c>
      <c r="O29" s="13" t="s">
        <v>44</v>
      </c>
      <c r="P29" s="13">
        <v>50</v>
      </c>
      <c r="Q29" s="39" t="s">
        <v>360</v>
      </c>
      <c r="R29" s="511">
        <v>1200</v>
      </c>
      <c r="S29" s="512">
        <v>6010</v>
      </c>
      <c r="T29" s="512">
        <v>6010</v>
      </c>
      <c r="U29" s="511">
        <v>1200</v>
      </c>
      <c r="V29" s="13">
        <v>1</v>
      </c>
      <c r="W29" s="512">
        <v>6000</v>
      </c>
      <c r="X29" s="13">
        <v>1</v>
      </c>
      <c r="Y29" s="512">
        <v>6000</v>
      </c>
      <c r="Z29" s="512">
        <v>6010</v>
      </c>
      <c r="AA29" s="42" t="s">
        <v>1091</v>
      </c>
      <c r="AB29" s="76" t="s">
        <v>1092</v>
      </c>
      <c r="AC29" s="43">
        <v>0.51388888888888884</v>
      </c>
      <c r="AD29" s="44">
        <v>0.54166666666666663</v>
      </c>
      <c r="AE29" s="44">
        <v>0.54166666666666663</v>
      </c>
      <c r="AF29" s="43">
        <v>0.54861111111111105</v>
      </c>
      <c r="AG29" s="13" t="s">
        <v>5</v>
      </c>
      <c r="AH29" s="37"/>
      <c r="AI29" s="37" t="s">
        <v>17</v>
      </c>
      <c r="AJ29" s="37" t="s">
        <v>930</v>
      </c>
      <c r="AK29" s="45" t="s">
        <v>615</v>
      </c>
      <c r="AL29" s="46">
        <v>1</v>
      </c>
      <c r="AM29" s="236"/>
      <c r="AN29" s="236" t="s">
        <v>432</v>
      </c>
      <c r="AO29" s="233"/>
      <c r="AP29" s="233"/>
      <c r="AQ29" s="318">
        <f t="shared" si="0"/>
        <v>2.777777777777779E-2</v>
      </c>
      <c r="AR29" s="318">
        <f t="shared" si="1"/>
        <v>6.9444444444444198E-3</v>
      </c>
    </row>
    <row r="30" spans="1:44" ht="14.25">
      <c r="B30" s="34">
        <v>2023</v>
      </c>
      <c r="C30" s="34">
        <v>4</v>
      </c>
      <c r="D30" s="34">
        <v>3</v>
      </c>
      <c r="E30" s="322" t="s">
        <v>628</v>
      </c>
      <c r="F30" s="34"/>
      <c r="G30" s="36"/>
      <c r="H30" s="37" t="s">
        <v>595</v>
      </c>
      <c r="I30" s="38" t="s">
        <v>43</v>
      </c>
      <c r="J30" s="37" t="s">
        <v>1104</v>
      </c>
      <c r="K30" s="13"/>
      <c r="L30" s="14"/>
      <c r="M30" s="14"/>
      <c r="N30" s="14"/>
      <c r="O30" s="13"/>
      <c r="P30" s="239">
        <v>25</v>
      </c>
      <c r="Q30" s="39" t="s">
        <v>612</v>
      </c>
      <c r="R30" s="511">
        <v>1200</v>
      </c>
      <c r="S30" s="512" t="s">
        <v>30</v>
      </c>
      <c r="T30" s="513">
        <v>350</v>
      </c>
      <c r="U30" s="511">
        <v>1200</v>
      </c>
      <c r="V30" s="13">
        <v>1</v>
      </c>
      <c r="W30" s="511"/>
      <c r="X30" s="13">
        <v>1</v>
      </c>
      <c r="Y30" s="513">
        <v>350</v>
      </c>
      <c r="Z30" s="511">
        <v>12550</v>
      </c>
      <c r="AA30" s="42" t="s">
        <v>638</v>
      </c>
      <c r="AB30" s="76" t="s">
        <v>1092</v>
      </c>
      <c r="AC30" s="43">
        <v>0.54861111111111105</v>
      </c>
      <c r="AD30" s="44">
        <v>0.55208333333333326</v>
      </c>
      <c r="AE30" s="44"/>
      <c r="AF30" s="43"/>
      <c r="AG30" s="13"/>
      <c r="AH30" s="37"/>
      <c r="AI30" s="37" t="s">
        <v>17</v>
      </c>
      <c r="AJ30" s="37" t="s">
        <v>929</v>
      </c>
      <c r="AK30" s="45" t="s">
        <v>615</v>
      </c>
      <c r="AL30" s="46">
        <v>1</v>
      </c>
      <c r="AM30" s="236"/>
      <c r="AN30" s="236"/>
      <c r="AO30" s="233"/>
      <c r="AP30" s="233"/>
      <c r="AQ30" s="318">
        <f t="shared" si="0"/>
        <v>3.4722222222222099E-3</v>
      </c>
      <c r="AR30" s="318" t="str">
        <f t="shared" si="1"/>
        <v/>
      </c>
    </row>
    <row r="31" spans="1:44" ht="14.25">
      <c r="A31">
        <v>1</v>
      </c>
      <c r="B31" s="34">
        <v>2023</v>
      </c>
      <c r="C31" s="34">
        <v>4</v>
      </c>
      <c r="D31" s="34">
        <v>3</v>
      </c>
      <c r="E31" s="322" t="s">
        <v>628</v>
      </c>
      <c r="F31" s="34"/>
      <c r="G31" s="36"/>
      <c r="H31" s="37" t="s">
        <v>595</v>
      </c>
      <c r="I31" s="316"/>
      <c r="J31" s="37"/>
      <c r="K31" s="13"/>
      <c r="L31" s="232"/>
      <c r="M31" s="232"/>
      <c r="N31" s="321"/>
      <c r="O31" s="502"/>
      <c r="P31" s="13"/>
      <c r="Q31" s="393"/>
      <c r="R31" s="40"/>
      <c r="S31" s="234"/>
      <c r="T31" s="234"/>
      <c r="U31" s="40"/>
      <c r="V31" s="13"/>
      <c r="W31" s="40"/>
      <c r="X31" s="13"/>
      <c r="Y31" s="40"/>
      <c r="Z31" s="40"/>
      <c r="AA31" s="235"/>
      <c r="AB31" s="235"/>
      <c r="AC31" s="43"/>
      <c r="AD31" s="44"/>
      <c r="AE31" s="44">
        <v>0.55208333333333326</v>
      </c>
      <c r="AF31" s="43">
        <v>0.57291666666666663</v>
      </c>
      <c r="AG31" s="13" t="s">
        <v>752</v>
      </c>
      <c r="AH31" s="37"/>
      <c r="AI31" s="37"/>
      <c r="AJ31" s="37"/>
      <c r="AK31" s="45"/>
      <c r="AL31" s="46"/>
      <c r="AM31" s="236"/>
      <c r="AN31" s="236"/>
      <c r="AO31" s="233"/>
      <c r="AP31" s="233"/>
      <c r="AQ31" s="318" t="str">
        <f t="shared" si="0"/>
        <v/>
      </c>
      <c r="AR31" s="318">
        <f t="shared" si="1"/>
        <v>2.083333333333337E-2</v>
      </c>
    </row>
    <row r="32" spans="1:44" ht="14.25">
      <c r="A32">
        <v>1</v>
      </c>
      <c r="B32" s="34">
        <v>2023</v>
      </c>
      <c r="C32" s="34">
        <v>4</v>
      </c>
      <c r="D32" s="34">
        <v>3</v>
      </c>
      <c r="E32" s="322" t="s">
        <v>628</v>
      </c>
      <c r="F32" s="34"/>
      <c r="G32" s="36"/>
      <c r="H32" s="37" t="s">
        <v>595</v>
      </c>
      <c r="I32" s="38" t="s">
        <v>58</v>
      </c>
      <c r="J32" s="37" t="s">
        <v>1104</v>
      </c>
      <c r="K32" s="13"/>
      <c r="L32" s="14"/>
      <c r="M32" s="14"/>
      <c r="N32" s="14"/>
      <c r="O32" s="13"/>
      <c r="P32" s="13">
        <v>12</v>
      </c>
      <c r="Q32" s="39" t="s">
        <v>612</v>
      </c>
      <c r="R32" s="511">
        <v>1200</v>
      </c>
      <c r="S32" s="512" t="s">
        <v>30</v>
      </c>
      <c r="T32" s="511">
        <v>200</v>
      </c>
      <c r="U32" s="511">
        <v>1200</v>
      </c>
      <c r="V32" s="13">
        <v>1</v>
      </c>
      <c r="W32" s="511">
        <v>200</v>
      </c>
      <c r="X32" s="13">
        <v>1</v>
      </c>
      <c r="Y32" s="511">
        <v>200</v>
      </c>
      <c r="Z32" s="511"/>
      <c r="AA32" s="241" t="s">
        <v>619</v>
      </c>
      <c r="AB32" s="238" t="s">
        <v>620</v>
      </c>
      <c r="AC32" s="43"/>
      <c r="AD32" s="44"/>
      <c r="AE32" s="44"/>
      <c r="AF32" s="43"/>
      <c r="AG32" s="13"/>
      <c r="AH32" s="37"/>
      <c r="AI32" s="37"/>
      <c r="AJ32" s="37"/>
      <c r="AK32" s="45"/>
      <c r="AL32" s="46"/>
      <c r="AM32" s="236"/>
      <c r="AN32" s="236"/>
      <c r="AO32" s="233"/>
      <c r="AP32" s="233"/>
      <c r="AQ32" s="318" t="str">
        <f t="shared" si="0"/>
        <v/>
      </c>
      <c r="AR32" s="318" t="str">
        <f t="shared" si="1"/>
        <v/>
      </c>
    </row>
    <row r="33" spans="1:44" ht="14.25">
      <c r="A33">
        <v>1</v>
      </c>
      <c r="B33" s="34">
        <v>2023</v>
      </c>
      <c r="C33" s="34">
        <v>4</v>
      </c>
      <c r="D33" s="34">
        <v>3</v>
      </c>
      <c r="E33" s="322" t="s">
        <v>629</v>
      </c>
      <c r="F33" s="34">
        <v>2</v>
      </c>
      <c r="G33" s="36" t="s">
        <v>614</v>
      </c>
      <c r="H33" s="37" t="s">
        <v>595</v>
      </c>
      <c r="I33" s="38" t="s">
        <v>47</v>
      </c>
      <c r="J33" s="37" t="s">
        <v>1104</v>
      </c>
      <c r="K33" s="13">
        <v>3704463</v>
      </c>
      <c r="L33" s="14">
        <v>3</v>
      </c>
      <c r="M33" s="14">
        <v>4</v>
      </c>
      <c r="N33" s="14" t="s">
        <v>621</v>
      </c>
      <c r="O33" s="13" t="s">
        <v>44</v>
      </c>
      <c r="P33" s="13">
        <v>50</v>
      </c>
      <c r="Q33" s="39" t="s">
        <v>360</v>
      </c>
      <c r="R33" s="511">
        <v>1200</v>
      </c>
      <c r="S33" s="512">
        <v>5780</v>
      </c>
      <c r="T33" s="512">
        <v>5780</v>
      </c>
      <c r="U33" s="511">
        <v>1200</v>
      </c>
      <c r="V33" s="13">
        <v>1</v>
      </c>
      <c r="W33" s="512">
        <v>6000</v>
      </c>
      <c r="X33" s="13">
        <v>1</v>
      </c>
      <c r="Y33" s="512">
        <v>6000</v>
      </c>
      <c r="Z33" s="511">
        <v>5780</v>
      </c>
      <c r="AA33" s="42" t="s">
        <v>1093</v>
      </c>
      <c r="AB33" s="42"/>
      <c r="AC33" s="43">
        <v>0.57291666666666663</v>
      </c>
      <c r="AD33" s="44">
        <v>0.60069444444444442</v>
      </c>
      <c r="AE33" s="44">
        <v>0.60069444444444442</v>
      </c>
      <c r="AF33" s="43">
        <v>0.60763888888888884</v>
      </c>
      <c r="AG33" s="13" t="s">
        <v>5</v>
      </c>
      <c r="AH33" s="37"/>
      <c r="AI33" s="37" t="s">
        <v>17</v>
      </c>
      <c r="AJ33" s="37" t="s">
        <v>929</v>
      </c>
      <c r="AK33" s="45" t="s">
        <v>615</v>
      </c>
      <c r="AL33" s="46">
        <v>1</v>
      </c>
      <c r="AM33" s="236"/>
      <c r="AN33" s="236" t="s">
        <v>432</v>
      </c>
      <c r="AO33" s="233"/>
      <c r="AP33" s="233"/>
      <c r="AQ33" s="318">
        <f t="shared" si="0"/>
        <v>2.777777777777779E-2</v>
      </c>
      <c r="AR33" s="318">
        <f t="shared" si="1"/>
        <v>6.9444444444444198E-3</v>
      </c>
    </row>
    <row r="34" spans="1:44" ht="14.25">
      <c r="A34">
        <v>1</v>
      </c>
      <c r="B34" s="34">
        <v>2023</v>
      </c>
      <c r="C34" s="34">
        <v>4</v>
      </c>
      <c r="D34" s="34">
        <v>3</v>
      </c>
      <c r="E34" s="322" t="s">
        <v>629</v>
      </c>
      <c r="F34" s="34">
        <v>2</v>
      </c>
      <c r="G34" s="36" t="s">
        <v>614</v>
      </c>
      <c r="H34" s="37" t="s">
        <v>595</v>
      </c>
      <c r="I34" s="38" t="s">
        <v>47</v>
      </c>
      <c r="J34" s="37" t="s">
        <v>1104</v>
      </c>
      <c r="K34" s="13">
        <v>3704463</v>
      </c>
      <c r="L34" s="14">
        <v>4</v>
      </c>
      <c r="M34" s="14">
        <v>4</v>
      </c>
      <c r="N34" s="14" t="s">
        <v>621</v>
      </c>
      <c r="O34" s="13" t="s">
        <v>44</v>
      </c>
      <c r="P34" s="13">
        <v>50</v>
      </c>
      <c r="Q34" s="39" t="s">
        <v>360</v>
      </c>
      <c r="R34" s="511">
        <v>1200</v>
      </c>
      <c r="S34" s="512">
        <v>5660</v>
      </c>
      <c r="T34" s="512">
        <v>5660</v>
      </c>
      <c r="U34" s="511">
        <v>1200</v>
      </c>
      <c r="V34" s="13">
        <v>1</v>
      </c>
      <c r="W34" s="512">
        <v>6000</v>
      </c>
      <c r="X34" s="13">
        <v>1</v>
      </c>
      <c r="Y34" s="512">
        <v>6000</v>
      </c>
      <c r="Z34" s="511">
        <v>5660</v>
      </c>
      <c r="AA34" s="42" t="s">
        <v>1094</v>
      </c>
      <c r="AB34" s="76" t="s">
        <v>1095</v>
      </c>
      <c r="AC34" s="43">
        <v>0.60763888888888884</v>
      </c>
      <c r="AD34" s="44">
        <v>0.63541666666666663</v>
      </c>
      <c r="AE34" s="44">
        <v>0.63541666666666663</v>
      </c>
      <c r="AF34" s="43">
        <v>0.64236111111111105</v>
      </c>
      <c r="AG34" s="13" t="s">
        <v>5</v>
      </c>
      <c r="AH34" s="37"/>
      <c r="AI34" s="37" t="s">
        <v>17</v>
      </c>
      <c r="AJ34" s="37" t="s">
        <v>929</v>
      </c>
      <c r="AK34" s="45" t="s">
        <v>615</v>
      </c>
      <c r="AL34" s="46">
        <v>1</v>
      </c>
      <c r="AM34" s="236"/>
      <c r="AN34" s="236" t="s">
        <v>432</v>
      </c>
      <c r="AO34" s="233"/>
      <c r="AP34" s="233"/>
      <c r="AQ34" s="318">
        <f t="shared" si="0"/>
        <v>2.777777777777779E-2</v>
      </c>
      <c r="AR34" s="318">
        <f t="shared" si="1"/>
        <v>6.9444444444444198E-3</v>
      </c>
    </row>
    <row r="35" spans="1:44" ht="14.25">
      <c r="A35">
        <v>1</v>
      </c>
      <c r="B35" s="34">
        <v>2023</v>
      </c>
      <c r="C35" s="34">
        <v>4</v>
      </c>
      <c r="D35" s="34">
        <v>3</v>
      </c>
      <c r="E35" s="322" t="s">
        <v>629</v>
      </c>
      <c r="F35" s="34"/>
      <c r="G35" s="36"/>
      <c r="H35" s="37" t="s">
        <v>595</v>
      </c>
      <c r="I35" s="38" t="s">
        <v>43</v>
      </c>
      <c r="J35" s="37" t="s">
        <v>1104</v>
      </c>
      <c r="K35" s="13"/>
      <c r="L35" s="14"/>
      <c r="M35" s="14"/>
      <c r="N35" s="14"/>
      <c r="O35" s="13"/>
      <c r="P35" s="239">
        <v>25</v>
      </c>
      <c r="Q35" s="39" t="s">
        <v>612</v>
      </c>
      <c r="R35" s="511">
        <v>1200</v>
      </c>
      <c r="S35" s="512" t="s">
        <v>30</v>
      </c>
      <c r="T35" s="513">
        <v>350</v>
      </c>
      <c r="U35" s="511">
        <v>1200</v>
      </c>
      <c r="V35" s="13">
        <v>1</v>
      </c>
      <c r="W35" s="511"/>
      <c r="X35" s="13">
        <v>1</v>
      </c>
      <c r="Y35" s="513">
        <v>350</v>
      </c>
      <c r="Z35" s="511">
        <v>12550</v>
      </c>
      <c r="AA35" s="42" t="s">
        <v>638</v>
      </c>
      <c r="AB35" s="76" t="s">
        <v>1095</v>
      </c>
      <c r="AC35" s="43">
        <v>0.64236111111111105</v>
      </c>
      <c r="AD35" s="44">
        <v>0.64583333333333326</v>
      </c>
      <c r="AE35" s="44"/>
      <c r="AF35" s="43"/>
      <c r="AG35" s="13"/>
      <c r="AH35" s="37"/>
      <c r="AI35" s="37" t="s">
        <v>17</v>
      </c>
      <c r="AJ35" s="37" t="s">
        <v>929</v>
      </c>
      <c r="AK35" s="45" t="s">
        <v>615</v>
      </c>
      <c r="AL35" s="46">
        <v>1</v>
      </c>
      <c r="AM35" s="236"/>
      <c r="AN35" s="236"/>
      <c r="AO35" s="233"/>
      <c r="AP35" s="233"/>
      <c r="AQ35" s="318">
        <f t="shared" si="0"/>
        <v>3.4722222222222099E-3</v>
      </c>
      <c r="AR35" s="318" t="str">
        <f t="shared" si="1"/>
        <v/>
      </c>
    </row>
    <row r="36" spans="1:44" ht="14.25">
      <c r="B36" s="34">
        <v>2023</v>
      </c>
      <c r="C36" s="34">
        <v>4</v>
      </c>
      <c r="D36" s="34">
        <v>3</v>
      </c>
      <c r="E36" s="322" t="s">
        <v>629</v>
      </c>
      <c r="F36" s="34"/>
      <c r="G36" s="36"/>
      <c r="H36" s="37" t="s">
        <v>595</v>
      </c>
      <c r="I36" s="316"/>
      <c r="J36" s="37"/>
      <c r="K36" s="13"/>
      <c r="L36" s="232"/>
      <c r="M36" s="232"/>
      <c r="N36" s="321"/>
      <c r="O36" s="502"/>
      <c r="P36" s="13"/>
      <c r="Q36" s="393"/>
      <c r="R36" s="40"/>
      <c r="S36" s="234"/>
      <c r="T36" s="234"/>
      <c r="U36" s="40"/>
      <c r="V36" s="13"/>
      <c r="W36" s="40"/>
      <c r="X36" s="13"/>
      <c r="Y36" s="40"/>
      <c r="Z36" s="40"/>
      <c r="AA36" s="235"/>
      <c r="AB36" s="235"/>
      <c r="AC36" s="43"/>
      <c r="AD36" s="44"/>
      <c r="AE36" s="44">
        <v>0.64583333333333326</v>
      </c>
      <c r="AF36" s="43">
        <v>0.66666666666666663</v>
      </c>
      <c r="AG36" s="13" t="s">
        <v>1072</v>
      </c>
      <c r="AH36" s="37"/>
      <c r="AI36" s="37"/>
      <c r="AJ36" s="37"/>
      <c r="AK36" s="45"/>
      <c r="AL36" s="46"/>
      <c r="AM36" s="236"/>
      <c r="AN36" s="236"/>
      <c r="AO36" s="233"/>
      <c r="AP36" s="233"/>
      <c r="AQ36" s="318" t="str">
        <f t="shared" si="0"/>
        <v/>
      </c>
      <c r="AR36" s="318">
        <f t="shared" si="1"/>
        <v>2.083333333333337E-2</v>
      </c>
    </row>
    <row r="37" spans="1:44" ht="14.25">
      <c r="A37">
        <v>1</v>
      </c>
      <c r="B37" s="34">
        <v>2023</v>
      </c>
      <c r="C37" s="34">
        <v>4</v>
      </c>
      <c r="D37" s="34">
        <v>3</v>
      </c>
      <c r="E37" s="322" t="s">
        <v>629</v>
      </c>
      <c r="F37" s="34"/>
      <c r="G37" s="36"/>
      <c r="H37" s="37" t="s">
        <v>595</v>
      </c>
      <c r="I37" s="38" t="s">
        <v>58</v>
      </c>
      <c r="J37" s="37" t="s">
        <v>1104</v>
      </c>
      <c r="K37" s="13"/>
      <c r="L37" s="14"/>
      <c r="M37" s="13"/>
      <c r="N37" s="14"/>
      <c r="O37" s="13"/>
      <c r="P37" s="13">
        <v>12</v>
      </c>
      <c r="Q37" s="39" t="s">
        <v>612</v>
      </c>
      <c r="R37" s="511">
        <v>1200</v>
      </c>
      <c r="S37" s="512" t="s">
        <v>30</v>
      </c>
      <c r="T37" s="511">
        <v>200</v>
      </c>
      <c r="U37" s="511">
        <v>1200</v>
      </c>
      <c r="V37" s="13">
        <v>1</v>
      </c>
      <c r="W37" s="511">
        <v>200</v>
      </c>
      <c r="X37" s="13">
        <v>1</v>
      </c>
      <c r="Y37" s="511">
        <v>200</v>
      </c>
      <c r="Z37" s="511"/>
      <c r="AA37" s="42"/>
      <c r="AB37" s="238" t="s">
        <v>613</v>
      </c>
      <c r="AC37" s="43"/>
      <c r="AD37" s="44"/>
      <c r="AE37" s="44"/>
      <c r="AF37" s="43"/>
      <c r="AG37" s="13"/>
      <c r="AH37" s="37"/>
      <c r="AI37" s="37"/>
      <c r="AJ37" s="37"/>
      <c r="AK37" s="45"/>
      <c r="AL37" s="46"/>
      <c r="AM37" s="243"/>
      <c r="AN37" s="236"/>
      <c r="AO37" s="233"/>
      <c r="AP37" s="233"/>
      <c r="AQ37" s="318" t="str">
        <f t="shared" si="0"/>
        <v/>
      </c>
      <c r="AR37" s="318" t="str">
        <f t="shared" si="1"/>
        <v/>
      </c>
    </row>
    <row r="38" spans="1:44" ht="14.25">
      <c r="A38">
        <v>1</v>
      </c>
      <c r="B38" s="34">
        <v>2023</v>
      </c>
      <c r="C38" s="34">
        <v>4</v>
      </c>
      <c r="D38" s="34">
        <v>3</v>
      </c>
      <c r="E38" s="322" t="s">
        <v>629</v>
      </c>
      <c r="F38" s="34">
        <v>3</v>
      </c>
      <c r="G38" s="36" t="s">
        <v>614</v>
      </c>
      <c r="H38" s="37" t="s">
        <v>595</v>
      </c>
      <c r="I38" s="38" t="s">
        <v>47</v>
      </c>
      <c r="J38" s="37" t="s">
        <v>1104</v>
      </c>
      <c r="K38" s="13">
        <v>3704002</v>
      </c>
      <c r="L38" s="14">
        <v>1</v>
      </c>
      <c r="M38" s="13">
        <v>1</v>
      </c>
      <c r="N38" s="14" t="s">
        <v>734</v>
      </c>
      <c r="O38" s="13" t="s">
        <v>44</v>
      </c>
      <c r="P38" s="13">
        <v>50</v>
      </c>
      <c r="Q38" s="39" t="s">
        <v>292</v>
      </c>
      <c r="R38" s="511">
        <v>1195</v>
      </c>
      <c r="S38" s="511">
        <v>6100</v>
      </c>
      <c r="T38" s="511">
        <v>6100</v>
      </c>
      <c r="U38" s="511">
        <v>1195</v>
      </c>
      <c r="V38" s="13">
        <v>1</v>
      </c>
      <c r="W38" s="511">
        <v>6100</v>
      </c>
      <c r="X38" s="13">
        <v>1</v>
      </c>
      <c r="Y38" s="511">
        <v>6100</v>
      </c>
      <c r="Z38" s="511">
        <v>6160</v>
      </c>
      <c r="AA38" s="42" t="s">
        <v>1098</v>
      </c>
      <c r="AB38" s="76"/>
      <c r="AC38" s="43">
        <v>0.66666666666666663</v>
      </c>
      <c r="AD38" s="44">
        <v>0.69444444444444442</v>
      </c>
      <c r="AE38" s="44">
        <v>0.69444444444444442</v>
      </c>
      <c r="AF38" s="43">
        <v>0.70138888888888884</v>
      </c>
      <c r="AG38" s="13" t="s">
        <v>5</v>
      </c>
      <c r="AH38" s="37"/>
      <c r="AI38" s="37" t="s">
        <v>6</v>
      </c>
      <c r="AJ38" s="37" t="s">
        <v>930</v>
      </c>
      <c r="AK38" s="45" t="s">
        <v>615</v>
      </c>
      <c r="AL38" s="46">
        <v>1</v>
      </c>
      <c r="AM38" s="243" t="s">
        <v>1111</v>
      </c>
      <c r="AN38" s="236" t="s">
        <v>432</v>
      </c>
      <c r="AO38" s="233"/>
      <c r="AP38" s="233"/>
      <c r="AQ38" s="318">
        <f t="shared" si="0"/>
        <v>2.777777777777779E-2</v>
      </c>
      <c r="AR38" s="318">
        <f t="shared" si="1"/>
        <v>6.9444444444444198E-3</v>
      </c>
    </row>
    <row r="39" spans="1:44" ht="14.25">
      <c r="A39">
        <v>1</v>
      </c>
      <c r="B39" s="34">
        <v>2023</v>
      </c>
      <c r="C39" s="34">
        <v>4</v>
      </c>
      <c r="D39" s="34">
        <v>3</v>
      </c>
      <c r="E39" s="322" t="s">
        <v>629</v>
      </c>
      <c r="F39" s="34"/>
      <c r="G39" s="36"/>
      <c r="H39" s="37" t="s">
        <v>595</v>
      </c>
      <c r="I39" s="38" t="s">
        <v>43</v>
      </c>
      <c r="J39" s="37" t="s">
        <v>1104</v>
      </c>
      <c r="K39" s="13"/>
      <c r="L39" s="14"/>
      <c r="M39" s="13"/>
      <c r="N39" s="14"/>
      <c r="O39" s="13"/>
      <c r="P39" s="239">
        <v>25</v>
      </c>
      <c r="Q39" s="39" t="s">
        <v>612</v>
      </c>
      <c r="R39" s="511">
        <v>1195</v>
      </c>
      <c r="S39" s="512" t="s">
        <v>30</v>
      </c>
      <c r="T39" s="513">
        <v>350</v>
      </c>
      <c r="U39" s="511">
        <v>1195</v>
      </c>
      <c r="V39" s="13">
        <v>1</v>
      </c>
      <c r="W39" s="511"/>
      <c r="X39" s="13">
        <v>1</v>
      </c>
      <c r="Y39" s="513">
        <v>350</v>
      </c>
      <c r="Z39" s="511">
        <v>6650</v>
      </c>
      <c r="AA39" s="42" t="s">
        <v>665</v>
      </c>
      <c r="AB39" s="76" t="s">
        <v>1099</v>
      </c>
      <c r="AC39" s="43">
        <v>0.70138888888888884</v>
      </c>
      <c r="AD39" s="44">
        <v>0.70486111111111105</v>
      </c>
      <c r="AE39" s="44"/>
      <c r="AF39" s="43"/>
      <c r="AG39" s="13"/>
      <c r="AH39" s="37"/>
      <c r="AI39" s="37" t="s">
        <v>6</v>
      </c>
      <c r="AJ39" s="37" t="s">
        <v>930</v>
      </c>
      <c r="AK39" s="45" t="s">
        <v>615</v>
      </c>
      <c r="AL39" s="46">
        <v>1</v>
      </c>
      <c r="AM39" s="236"/>
      <c r="AN39" s="236"/>
      <c r="AO39" s="233"/>
      <c r="AP39" s="233"/>
      <c r="AQ39" s="318">
        <f t="shared" si="0"/>
        <v>3.4722222222222099E-3</v>
      </c>
      <c r="AR39" s="318" t="str">
        <f t="shared" si="1"/>
        <v/>
      </c>
    </row>
    <row r="40" spans="1:44" ht="14.25">
      <c r="B40" s="34">
        <v>2023</v>
      </c>
      <c r="C40" s="34">
        <v>4</v>
      </c>
      <c r="D40" s="34">
        <v>3</v>
      </c>
      <c r="E40" s="322" t="s">
        <v>629</v>
      </c>
      <c r="F40" s="34"/>
      <c r="G40" s="36"/>
      <c r="H40" s="37" t="s">
        <v>595</v>
      </c>
      <c r="I40" s="316"/>
      <c r="J40" s="37"/>
      <c r="K40" s="13"/>
      <c r="L40" s="232"/>
      <c r="M40" s="232"/>
      <c r="N40" s="321"/>
      <c r="O40" s="502"/>
      <c r="P40" s="13"/>
      <c r="Q40" s="393"/>
      <c r="R40" s="40"/>
      <c r="S40" s="234"/>
      <c r="T40" s="234"/>
      <c r="U40" s="40"/>
      <c r="V40" s="13"/>
      <c r="W40" s="40"/>
      <c r="X40" s="13"/>
      <c r="Y40" s="40"/>
      <c r="Z40" s="40"/>
      <c r="AA40" s="235"/>
      <c r="AB40" s="235"/>
      <c r="AC40" s="43"/>
      <c r="AD40" s="44"/>
      <c r="AE40" s="44">
        <v>0.70486111111111105</v>
      </c>
      <c r="AF40" s="43">
        <v>0.72569444444444442</v>
      </c>
      <c r="AG40" s="13" t="s">
        <v>1072</v>
      </c>
      <c r="AH40" s="37"/>
      <c r="AI40" s="37"/>
      <c r="AJ40" s="37"/>
      <c r="AK40" s="45"/>
      <c r="AL40" s="46"/>
      <c r="AM40" s="236"/>
      <c r="AN40" s="236"/>
      <c r="AO40" s="233"/>
      <c r="AP40" s="233"/>
      <c r="AQ40" s="318" t="str">
        <f t="shared" si="0"/>
        <v/>
      </c>
      <c r="AR40" s="318">
        <f t="shared" si="1"/>
        <v>2.083333333333337E-2</v>
      </c>
    </row>
    <row r="41" spans="1:44" ht="14.25">
      <c r="B41" s="34">
        <v>2023</v>
      </c>
      <c r="C41" s="34">
        <v>4</v>
      </c>
      <c r="D41" s="34">
        <v>3</v>
      </c>
      <c r="E41" s="322" t="s">
        <v>629</v>
      </c>
      <c r="F41" s="34"/>
      <c r="G41" s="36"/>
      <c r="H41" s="72" t="s">
        <v>595</v>
      </c>
      <c r="I41" s="38" t="s">
        <v>58</v>
      </c>
      <c r="J41" s="37" t="s">
        <v>1104</v>
      </c>
      <c r="K41" s="13"/>
      <c r="L41" s="14"/>
      <c r="M41" s="14"/>
      <c r="N41" s="14"/>
      <c r="O41" s="13"/>
      <c r="P41" s="13">
        <v>12</v>
      </c>
      <c r="Q41" s="39" t="s">
        <v>612</v>
      </c>
      <c r="R41" s="511">
        <v>1120</v>
      </c>
      <c r="S41" s="512" t="s">
        <v>30</v>
      </c>
      <c r="T41" s="511">
        <v>200</v>
      </c>
      <c r="U41" s="511">
        <v>1120</v>
      </c>
      <c r="V41" s="13">
        <v>1</v>
      </c>
      <c r="W41" s="511">
        <v>200</v>
      </c>
      <c r="X41" s="13">
        <v>1</v>
      </c>
      <c r="Y41" s="511">
        <v>200</v>
      </c>
      <c r="Z41" s="511"/>
      <c r="AA41" s="42"/>
      <c r="AB41" s="42"/>
      <c r="AC41" s="43"/>
      <c r="AD41" s="44"/>
      <c r="AE41" s="44"/>
      <c r="AF41" s="43"/>
      <c r="AG41" s="13"/>
      <c r="AH41" s="37"/>
      <c r="AI41" s="37"/>
      <c r="AJ41" s="37"/>
      <c r="AK41" s="45"/>
      <c r="AL41" s="46"/>
      <c r="AM41" s="236"/>
      <c r="AN41" s="236"/>
      <c r="AO41" s="233"/>
      <c r="AP41" s="233"/>
      <c r="AQ41" s="318" t="str">
        <f t="shared" si="0"/>
        <v/>
      </c>
      <c r="AR41" s="318" t="str">
        <f t="shared" si="1"/>
        <v/>
      </c>
    </row>
    <row r="42" spans="1:44" ht="14.25">
      <c r="A42">
        <v>1</v>
      </c>
      <c r="B42" s="34">
        <v>2023</v>
      </c>
      <c r="C42" s="34">
        <v>4</v>
      </c>
      <c r="D42" s="34">
        <v>3</v>
      </c>
      <c r="E42" s="322" t="s">
        <v>629</v>
      </c>
      <c r="F42" s="34">
        <v>4</v>
      </c>
      <c r="G42" s="36" t="s">
        <v>614</v>
      </c>
      <c r="H42" s="37" t="s">
        <v>595</v>
      </c>
      <c r="I42" s="38" t="s">
        <v>47</v>
      </c>
      <c r="J42" s="37" t="s">
        <v>1104</v>
      </c>
      <c r="K42" s="13">
        <v>3703996</v>
      </c>
      <c r="L42" s="14">
        <v>1</v>
      </c>
      <c r="M42" s="14">
        <v>12</v>
      </c>
      <c r="N42" s="14" t="s">
        <v>622</v>
      </c>
      <c r="O42" s="13" t="s">
        <v>597</v>
      </c>
      <c r="P42" s="13">
        <v>50</v>
      </c>
      <c r="Q42" s="39" t="s">
        <v>292</v>
      </c>
      <c r="R42" s="511">
        <v>1120</v>
      </c>
      <c r="S42" s="512">
        <v>5000</v>
      </c>
      <c r="T42" s="512">
        <v>5000</v>
      </c>
      <c r="U42" s="511">
        <v>1120</v>
      </c>
      <c r="V42" s="13">
        <v>1</v>
      </c>
      <c r="W42" s="512">
        <v>5000</v>
      </c>
      <c r="X42" s="13">
        <v>1</v>
      </c>
      <c r="Y42" s="512">
        <v>5000</v>
      </c>
      <c r="Z42" s="511">
        <v>5060</v>
      </c>
      <c r="AA42" s="42" t="s">
        <v>1103</v>
      </c>
      <c r="AB42" s="42"/>
      <c r="AC42" s="43">
        <v>0.72569444444444442</v>
      </c>
      <c r="AD42" s="44">
        <v>0.75</v>
      </c>
      <c r="AE42" s="44">
        <v>0.75</v>
      </c>
      <c r="AF42" s="43">
        <v>0.79861111111111105</v>
      </c>
      <c r="AG42" s="13" t="s">
        <v>5</v>
      </c>
      <c r="AH42" s="37"/>
      <c r="AI42" s="37" t="s">
        <v>6</v>
      </c>
      <c r="AJ42" s="37" t="s">
        <v>930</v>
      </c>
      <c r="AK42" s="45" t="s">
        <v>615</v>
      </c>
      <c r="AL42" s="46">
        <v>1</v>
      </c>
      <c r="AM42" s="236"/>
      <c r="AN42" s="236" t="s">
        <v>432</v>
      </c>
      <c r="AO42" s="233"/>
      <c r="AP42" s="233"/>
      <c r="AQ42" s="318">
        <f t="shared" si="0"/>
        <v>2.430555555555558E-2</v>
      </c>
      <c r="AR42" s="318">
        <f t="shared" si="1"/>
        <v>4.8611111111111049E-2</v>
      </c>
    </row>
    <row r="43" spans="1:44" ht="14.25">
      <c r="B43" s="34">
        <v>2023</v>
      </c>
      <c r="C43" s="34">
        <v>4</v>
      </c>
      <c r="D43" s="34">
        <v>3</v>
      </c>
      <c r="E43" s="322" t="s">
        <v>629</v>
      </c>
      <c r="F43" s="34">
        <v>4</v>
      </c>
      <c r="G43" s="36" t="s">
        <v>614</v>
      </c>
      <c r="H43" s="37" t="s">
        <v>595</v>
      </c>
      <c r="I43" s="38" t="s">
        <v>47</v>
      </c>
      <c r="J43" s="37" t="s">
        <v>1104</v>
      </c>
      <c r="K43" s="13">
        <v>3703996</v>
      </c>
      <c r="L43" s="14">
        <v>2</v>
      </c>
      <c r="M43" s="14">
        <v>12</v>
      </c>
      <c r="N43" s="14" t="s">
        <v>622</v>
      </c>
      <c r="O43" s="13" t="s">
        <v>597</v>
      </c>
      <c r="P43" s="13">
        <v>50</v>
      </c>
      <c r="Q43" s="39" t="s">
        <v>292</v>
      </c>
      <c r="R43" s="511">
        <v>1120</v>
      </c>
      <c r="S43" s="512">
        <v>5000</v>
      </c>
      <c r="T43" s="512">
        <v>5000</v>
      </c>
      <c r="U43" s="511">
        <v>1120</v>
      </c>
      <c r="V43" s="13">
        <v>1</v>
      </c>
      <c r="W43" s="512">
        <v>5000</v>
      </c>
      <c r="X43" s="13">
        <v>1</v>
      </c>
      <c r="Y43" s="512">
        <v>5000</v>
      </c>
      <c r="Z43" s="511">
        <v>5060</v>
      </c>
      <c r="AA43" s="42" t="s">
        <v>1110</v>
      </c>
      <c r="AB43" s="76" t="s">
        <v>1100</v>
      </c>
      <c r="AC43" s="43">
        <v>0.79861111111111105</v>
      </c>
      <c r="AD43" s="44">
        <v>0.82291666666666663</v>
      </c>
      <c r="AE43" s="44">
        <v>0.82291666666666663</v>
      </c>
      <c r="AF43" s="43">
        <v>0.82986111111111105</v>
      </c>
      <c r="AG43" s="13" t="s">
        <v>5</v>
      </c>
      <c r="AH43" s="37"/>
      <c r="AI43" s="37" t="s">
        <v>6</v>
      </c>
      <c r="AJ43" s="37" t="s">
        <v>930</v>
      </c>
      <c r="AK43" s="45" t="s">
        <v>615</v>
      </c>
      <c r="AL43" s="46">
        <v>1</v>
      </c>
      <c r="AM43" s="236"/>
      <c r="AN43" s="236" t="s">
        <v>432</v>
      </c>
      <c r="AO43" s="233"/>
      <c r="AP43" s="233"/>
      <c r="AQ43" s="318">
        <f t="shared" si="0"/>
        <v>2.430555555555558E-2</v>
      </c>
      <c r="AR43" s="318">
        <f t="shared" si="1"/>
        <v>6.9444444444444198E-3</v>
      </c>
    </row>
    <row r="44" spans="1:44" ht="14.25">
      <c r="B44" s="34">
        <v>2023</v>
      </c>
      <c r="C44" s="34">
        <v>4</v>
      </c>
      <c r="D44" s="34">
        <v>3</v>
      </c>
      <c r="E44" s="322" t="s">
        <v>629</v>
      </c>
      <c r="F44" s="34"/>
      <c r="G44" s="260"/>
      <c r="H44" s="37" t="s">
        <v>595</v>
      </c>
      <c r="I44" s="38" t="s">
        <v>43</v>
      </c>
      <c r="J44" s="37" t="s">
        <v>1104</v>
      </c>
      <c r="K44" s="13"/>
      <c r="L44" s="14"/>
      <c r="M44" s="14"/>
      <c r="N44" s="14"/>
      <c r="O44" s="13"/>
      <c r="P44" s="239">
        <v>25</v>
      </c>
      <c r="Q44" s="39" t="s">
        <v>612</v>
      </c>
      <c r="R44" s="511">
        <v>1120</v>
      </c>
      <c r="S44" s="512" t="s">
        <v>30</v>
      </c>
      <c r="T44" s="513">
        <v>350</v>
      </c>
      <c r="U44" s="511">
        <v>1120</v>
      </c>
      <c r="V44" s="13">
        <v>1</v>
      </c>
      <c r="W44" s="511"/>
      <c r="X44" s="13">
        <v>1</v>
      </c>
      <c r="Y44" s="513">
        <v>350</v>
      </c>
      <c r="Z44" s="511">
        <v>10550</v>
      </c>
      <c r="AA44" s="42" t="s">
        <v>653</v>
      </c>
      <c r="AB44" s="76" t="s">
        <v>1100</v>
      </c>
      <c r="AC44" s="43">
        <v>0.82986111111111105</v>
      </c>
      <c r="AD44" s="44">
        <v>0.83333333333333326</v>
      </c>
      <c r="AE44" s="44"/>
      <c r="AF44" s="43"/>
      <c r="AG44" s="13"/>
      <c r="AH44" s="37"/>
      <c r="AI44" s="37" t="s">
        <v>6</v>
      </c>
      <c r="AJ44" s="37" t="s">
        <v>930</v>
      </c>
      <c r="AK44" s="45" t="s">
        <v>615</v>
      </c>
      <c r="AL44" s="46">
        <v>1</v>
      </c>
      <c r="AM44" s="236"/>
      <c r="AN44" s="236"/>
      <c r="AO44" s="233"/>
      <c r="AP44" s="233"/>
      <c r="AQ44" s="318">
        <f t="shared" si="0"/>
        <v>3.4722222222222099E-3</v>
      </c>
      <c r="AR44" s="318" t="str">
        <f t="shared" si="1"/>
        <v/>
      </c>
    </row>
    <row r="45" spans="1:44" ht="14.25">
      <c r="B45" s="34">
        <v>2023</v>
      </c>
      <c r="C45" s="34">
        <v>4</v>
      </c>
      <c r="D45" s="34">
        <v>3</v>
      </c>
      <c r="E45" s="322" t="s">
        <v>629</v>
      </c>
      <c r="F45" s="34"/>
      <c r="G45" s="36"/>
      <c r="H45" s="37" t="s">
        <v>595</v>
      </c>
      <c r="I45" s="316"/>
      <c r="J45" s="37"/>
      <c r="K45" s="13"/>
      <c r="L45" s="232"/>
      <c r="M45" s="232"/>
      <c r="N45" s="321"/>
      <c r="O45" s="502"/>
      <c r="P45" s="13"/>
      <c r="Q45" s="393"/>
      <c r="R45" s="40"/>
      <c r="S45" s="234"/>
      <c r="T45" s="234"/>
      <c r="U45" s="40"/>
      <c r="V45" s="13"/>
      <c r="W45" s="40"/>
      <c r="X45" s="13"/>
      <c r="Y45" s="40"/>
      <c r="Z45" s="40"/>
      <c r="AA45" s="235"/>
      <c r="AB45" s="235"/>
      <c r="AC45" s="43"/>
      <c r="AD45" s="44"/>
      <c r="AE45" s="44">
        <v>0.83333333333333326</v>
      </c>
      <c r="AF45" s="43">
        <v>0.875</v>
      </c>
      <c r="AG45" s="13" t="s">
        <v>752</v>
      </c>
      <c r="AH45" s="37"/>
      <c r="AI45" s="37"/>
      <c r="AJ45" s="37"/>
      <c r="AK45" s="45"/>
      <c r="AL45" s="46"/>
      <c r="AM45" s="236"/>
      <c r="AN45" s="236"/>
      <c r="AO45" s="233"/>
      <c r="AP45" s="233"/>
      <c r="AQ45" s="318" t="str">
        <f t="shared" si="0"/>
        <v/>
      </c>
      <c r="AR45" s="318">
        <f t="shared" si="1"/>
        <v>4.1666666666666741E-2</v>
      </c>
    </row>
    <row r="46" spans="1:44" ht="14.25">
      <c r="B46" s="34">
        <v>2023</v>
      </c>
      <c r="C46" s="34">
        <v>4</v>
      </c>
      <c r="D46" s="34">
        <v>3</v>
      </c>
      <c r="E46" s="322" t="s">
        <v>629</v>
      </c>
      <c r="F46" s="34"/>
      <c r="G46" s="36"/>
      <c r="H46" s="72" t="s">
        <v>595</v>
      </c>
      <c r="I46" s="38" t="s">
        <v>58</v>
      </c>
      <c r="J46" s="37" t="s">
        <v>1104</v>
      </c>
      <c r="K46" s="13"/>
      <c r="L46" s="14"/>
      <c r="M46" s="14"/>
      <c r="N46" s="14"/>
      <c r="O46" s="13"/>
      <c r="P46" s="13">
        <v>12</v>
      </c>
      <c r="Q46" s="39" t="s">
        <v>612</v>
      </c>
      <c r="R46" s="511">
        <v>1120</v>
      </c>
      <c r="S46" s="512" t="s">
        <v>30</v>
      </c>
      <c r="T46" s="511">
        <v>200</v>
      </c>
      <c r="U46" s="511">
        <v>1120</v>
      </c>
      <c r="V46" s="13">
        <v>1</v>
      </c>
      <c r="W46" s="511">
        <v>200</v>
      </c>
      <c r="X46" s="13">
        <v>1</v>
      </c>
      <c r="Y46" s="511">
        <v>200</v>
      </c>
      <c r="Z46" s="511"/>
      <c r="AA46" s="42"/>
      <c r="AB46" s="42"/>
      <c r="AC46" s="43"/>
      <c r="AD46" s="44"/>
      <c r="AE46" s="44"/>
      <c r="AF46" s="43"/>
      <c r="AG46" s="13"/>
      <c r="AH46" s="37"/>
      <c r="AI46" s="37"/>
      <c r="AJ46" s="37"/>
      <c r="AK46" s="45"/>
      <c r="AL46" s="46"/>
      <c r="AM46" s="236"/>
      <c r="AN46" s="236"/>
      <c r="AO46" s="233"/>
      <c r="AP46" s="233"/>
      <c r="AQ46" s="318" t="str">
        <f t="shared" si="0"/>
        <v/>
      </c>
      <c r="AR46" s="318" t="str">
        <f t="shared" si="1"/>
        <v/>
      </c>
    </row>
    <row r="47" spans="1:44" ht="14.25">
      <c r="A47">
        <v>1</v>
      </c>
      <c r="B47" s="34">
        <v>2023</v>
      </c>
      <c r="C47" s="34">
        <v>4</v>
      </c>
      <c r="D47" s="34">
        <v>3</v>
      </c>
      <c r="E47" s="322" t="s">
        <v>629</v>
      </c>
      <c r="F47" s="34">
        <v>5</v>
      </c>
      <c r="G47" s="36" t="s">
        <v>614</v>
      </c>
      <c r="H47" s="37" t="s">
        <v>595</v>
      </c>
      <c r="I47" s="38" t="s">
        <v>47</v>
      </c>
      <c r="J47" s="37" t="s">
        <v>1104</v>
      </c>
      <c r="K47" s="13">
        <v>3703996</v>
      </c>
      <c r="L47" s="14">
        <v>3</v>
      </c>
      <c r="M47" s="14">
        <v>12</v>
      </c>
      <c r="N47" s="14" t="s">
        <v>622</v>
      </c>
      <c r="O47" s="13" t="s">
        <v>597</v>
      </c>
      <c r="P47" s="13">
        <v>50</v>
      </c>
      <c r="Q47" s="39" t="s">
        <v>292</v>
      </c>
      <c r="R47" s="511">
        <v>1120</v>
      </c>
      <c r="S47" s="512">
        <v>5000</v>
      </c>
      <c r="T47" s="512">
        <v>5000</v>
      </c>
      <c r="U47" s="511">
        <v>1120</v>
      </c>
      <c r="V47" s="13">
        <v>1</v>
      </c>
      <c r="W47" s="512">
        <v>5000</v>
      </c>
      <c r="X47" s="13">
        <v>1</v>
      </c>
      <c r="Y47" s="512">
        <v>5000</v>
      </c>
      <c r="Z47" s="511">
        <v>5040</v>
      </c>
      <c r="AA47" s="42" t="s">
        <v>1112</v>
      </c>
      <c r="AB47" s="42"/>
      <c r="AC47" s="43">
        <v>0.875</v>
      </c>
      <c r="AD47" s="44">
        <v>0.89930555555555558</v>
      </c>
      <c r="AE47" s="44">
        <v>0.89930555555555558</v>
      </c>
      <c r="AF47" s="43">
        <v>0.90625</v>
      </c>
      <c r="AG47" s="13" t="s">
        <v>5</v>
      </c>
      <c r="AH47" s="37"/>
      <c r="AI47" s="37" t="s">
        <v>6</v>
      </c>
      <c r="AJ47" s="37" t="s">
        <v>930</v>
      </c>
      <c r="AK47" s="45" t="s">
        <v>615</v>
      </c>
      <c r="AL47" s="46">
        <v>1</v>
      </c>
      <c r="AM47" s="236"/>
      <c r="AN47" s="236" t="s">
        <v>432</v>
      </c>
      <c r="AO47" s="233"/>
      <c r="AP47" s="233"/>
      <c r="AQ47" s="318">
        <f t="shared" si="0"/>
        <v>2.430555555555558E-2</v>
      </c>
      <c r="AR47" s="318">
        <f t="shared" si="1"/>
        <v>6.9444444444444198E-3</v>
      </c>
    </row>
    <row r="48" spans="1:44" ht="14.25">
      <c r="A48">
        <v>1</v>
      </c>
      <c r="B48" s="34">
        <v>2023</v>
      </c>
      <c r="C48" s="34">
        <v>4</v>
      </c>
      <c r="D48" s="34">
        <v>3</v>
      </c>
      <c r="E48" s="322" t="s">
        <v>627</v>
      </c>
      <c r="F48" s="34">
        <v>5</v>
      </c>
      <c r="G48" s="36" t="s">
        <v>614</v>
      </c>
      <c r="H48" s="37" t="s">
        <v>595</v>
      </c>
      <c r="I48" s="38" t="s">
        <v>47</v>
      </c>
      <c r="J48" s="37" t="s">
        <v>1104</v>
      </c>
      <c r="K48" s="13">
        <v>3703996</v>
      </c>
      <c r="L48" s="14">
        <v>4</v>
      </c>
      <c r="M48" s="14">
        <v>12</v>
      </c>
      <c r="N48" s="14" t="s">
        <v>622</v>
      </c>
      <c r="O48" s="13" t="s">
        <v>597</v>
      </c>
      <c r="P48" s="13">
        <v>50</v>
      </c>
      <c r="Q48" s="39" t="s">
        <v>292</v>
      </c>
      <c r="R48" s="511">
        <v>1120</v>
      </c>
      <c r="S48" s="512">
        <v>5000</v>
      </c>
      <c r="T48" s="512">
        <v>5000</v>
      </c>
      <c r="U48" s="511">
        <v>1120</v>
      </c>
      <c r="V48" s="13">
        <v>1</v>
      </c>
      <c r="W48" s="512">
        <v>5000</v>
      </c>
      <c r="X48" s="13">
        <v>1</v>
      </c>
      <c r="Y48" s="512">
        <v>5000</v>
      </c>
      <c r="Z48" s="511">
        <v>5080</v>
      </c>
      <c r="AA48" s="42" t="s">
        <v>1113</v>
      </c>
      <c r="AB48" s="76" t="s">
        <v>1101</v>
      </c>
      <c r="AC48" s="43">
        <v>0.90625</v>
      </c>
      <c r="AD48" s="44">
        <v>0.93055555555555558</v>
      </c>
      <c r="AE48" s="44">
        <v>0.93055555555555558</v>
      </c>
      <c r="AF48" s="43">
        <v>0.9375</v>
      </c>
      <c r="AG48" s="13" t="s">
        <v>5</v>
      </c>
      <c r="AH48" s="37"/>
      <c r="AI48" s="37" t="s">
        <v>6</v>
      </c>
      <c r="AJ48" s="37" t="s">
        <v>930</v>
      </c>
      <c r="AK48" s="45" t="s">
        <v>615</v>
      </c>
      <c r="AL48" s="46">
        <v>1</v>
      </c>
      <c r="AM48" s="236"/>
      <c r="AN48" s="236" t="s">
        <v>432</v>
      </c>
      <c r="AO48" s="233"/>
      <c r="AP48" s="233"/>
      <c r="AQ48" s="318">
        <f t="shared" si="0"/>
        <v>2.430555555555558E-2</v>
      </c>
      <c r="AR48" s="318">
        <f t="shared" si="1"/>
        <v>6.9444444444444198E-3</v>
      </c>
    </row>
    <row r="49" spans="1:44" ht="14.25">
      <c r="A49">
        <v>1</v>
      </c>
      <c r="B49" s="34">
        <v>2023</v>
      </c>
      <c r="C49" s="34">
        <v>4</v>
      </c>
      <c r="D49" s="34">
        <v>3</v>
      </c>
      <c r="E49" s="322" t="s">
        <v>627</v>
      </c>
      <c r="F49" s="34"/>
      <c r="G49" s="260"/>
      <c r="H49" s="37" t="s">
        <v>595</v>
      </c>
      <c r="I49" s="38" t="s">
        <v>43</v>
      </c>
      <c r="J49" s="37" t="s">
        <v>1104</v>
      </c>
      <c r="K49" s="13"/>
      <c r="L49" s="14"/>
      <c r="M49" s="14"/>
      <c r="N49" s="14"/>
      <c r="O49" s="13"/>
      <c r="P49" s="239">
        <v>25</v>
      </c>
      <c r="Q49" s="39" t="s">
        <v>612</v>
      </c>
      <c r="R49" s="511">
        <v>1120</v>
      </c>
      <c r="S49" s="512" t="s">
        <v>30</v>
      </c>
      <c r="T49" s="513">
        <v>350</v>
      </c>
      <c r="U49" s="511">
        <v>1120</v>
      </c>
      <c r="V49" s="13">
        <v>1</v>
      </c>
      <c r="W49" s="511"/>
      <c r="X49" s="13">
        <v>1</v>
      </c>
      <c r="Y49" s="513">
        <v>350</v>
      </c>
      <c r="Z49" s="511">
        <v>10550</v>
      </c>
      <c r="AA49" s="42" t="s">
        <v>653</v>
      </c>
      <c r="AB49" s="76" t="s">
        <v>1101</v>
      </c>
      <c r="AC49" s="43">
        <v>0.9375</v>
      </c>
      <c r="AD49" s="44">
        <v>0.94097222222222221</v>
      </c>
      <c r="AE49" s="44"/>
      <c r="AF49" s="43"/>
      <c r="AG49" s="13"/>
      <c r="AH49" s="37"/>
      <c r="AI49" s="37" t="s">
        <v>6</v>
      </c>
      <c r="AJ49" s="37" t="s">
        <v>930</v>
      </c>
      <c r="AK49" s="45" t="s">
        <v>615</v>
      </c>
      <c r="AL49" s="46">
        <v>1</v>
      </c>
      <c r="AM49" s="236"/>
      <c r="AN49" s="236"/>
      <c r="AO49" s="233"/>
      <c r="AP49" s="233"/>
      <c r="AQ49" s="318">
        <f t="shared" si="0"/>
        <v>3.4722222222222099E-3</v>
      </c>
      <c r="AR49" s="318" t="str">
        <f t="shared" si="1"/>
        <v/>
      </c>
    </row>
    <row r="50" spans="1:44" ht="14.25">
      <c r="A50">
        <v>1</v>
      </c>
      <c r="B50" s="34">
        <v>2023</v>
      </c>
      <c r="C50" s="34">
        <v>4</v>
      </c>
      <c r="D50" s="34">
        <v>3</v>
      </c>
      <c r="E50" s="322" t="s">
        <v>627</v>
      </c>
      <c r="F50" s="34"/>
      <c r="G50" s="36"/>
      <c r="H50" s="37" t="s">
        <v>595</v>
      </c>
      <c r="I50" s="316"/>
      <c r="J50" s="37"/>
      <c r="K50" s="13"/>
      <c r="L50" s="232"/>
      <c r="M50" s="232"/>
      <c r="N50" s="321"/>
      <c r="O50" s="502"/>
      <c r="P50" s="13"/>
      <c r="Q50" s="393"/>
      <c r="R50" s="40"/>
      <c r="S50" s="234"/>
      <c r="T50" s="234"/>
      <c r="U50" s="40"/>
      <c r="V50" s="13"/>
      <c r="W50" s="40"/>
      <c r="X50" s="13"/>
      <c r="Y50" s="40"/>
      <c r="Z50" s="40"/>
      <c r="AA50" s="235"/>
      <c r="AB50" s="235"/>
      <c r="AC50" s="43"/>
      <c r="AD50" s="44"/>
      <c r="AE50" s="44">
        <v>0.94097222222222221</v>
      </c>
      <c r="AF50" s="43">
        <v>0.97222222222222221</v>
      </c>
      <c r="AG50" s="13" t="s">
        <v>752</v>
      </c>
      <c r="AH50" s="37"/>
      <c r="AI50" s="37"/>
      <c r="AJ50" s="37"/>
      <c r="AK50" s="45"/>
      <c r="AL50" s="46"/>
      <c r="AM50" s="236"/>
      <c r="AN50" s="236"/>
      <c r="AO50" s="233"/>
      <c r="AP50" s="233"/>
      <c r="AQ50" s="318" t="str">
        <f t="shared" si="0"/>
        <v/>
      </c>
      <c r="AR50" s="318">
        <f t="shared" si="1"/>
        <v>3.125E-2</v>
      </c>
    </row>
    <row r="51" spans="1:44" ht="14.25">
      <c r="A51">
        <v>1</v>
      </c>
      <c r="B51" s="34">
        <v>2023</v>
      </c>
      <c r="C51" s="34">
        <v>4</v>
      </c>
      <c r="D51" s="34">
        <v>3</v>
      </c>
      <c r="E51" s="322" t="s">
        <v>627</v>
      </c>
      <c r="F51" s="34"/>
      <c r="G51" s="36"/>
      <c r="H51" s="72" t="s">
        <v>595</v>
      </c>
      <c r="I51" s="38" t="s">
        <v>58</v>
      </c>
      <c r="J51" s="37" t="s">
        <v>1104</v>
      </c>
      <c r="K51" s="13"/>
      <c r="L51" s="14"/>
      <c r="M51" s="14"/>
      <c r="N51" s="14"/>
      <c r="O51" s="13"/>
      <c r="P51" s="13">
        <v>12</v>
      </c>
      <c r="Q51" s="39" t="s">
        <v>612</v>
      </c>
      <c r="R51" s="511">
        <v>1120</v>
      </c>
      <c r="S51" s="512" t="s">
        <v>30</v>
      </c>
      <c r="T51" s="511">
        <v>200</v>
      </c>
      <c r="U51" s="511">
        <v>1120</v>
      </c>
      <c r="V51" s="13">
        <v>1</v>
      </c>
      <c r="W51" s="511">
        <v>200</v>
      </c>
      <c r="X51" s="13">
        <v>1</v>
      </c>
      <c r="Y51" s="511">
        <v>200</v>
      </c>
      <c r="Z51" s="511"/>
      <c r="AA51" s="42"/>
      <c r="AB51" s="42"/>
      <c r="AC51" s="43"/>
      <c r="AD51" s="44"/>
      <c r="AE51" s="44"/>
      <c r="AF51" s="43"/>
      <c r="AG51" s="13"/>
      <c r="AH51" s="37"/>
      <c r="AI51" s="37"/>
      <c r="AJ51" s="37"/>
      <c r="AK51" s="45"/>
      <c r="AL51" s="46"/>
      <c r="AM51" s="236"/>
      <c r="AN51" s="236"/>
      <c r="AO51" s="233"/>
      <c r="AP51" s="233"/>
      <c r="AQ51" s="318" t="str">
        <f t="shared" si="0"/>
        <v/>
      </c>
      <c r="AR51" s="318" t="str">
        <f t="shared" si="1"/>
        <v/>
      </c>
    </row>
    <row r="52" spans="1:44" ht="14.25">
      <c r="A52">
        <v>1</v>
      </c>
      <c r="B52" s="34">
        <v>2023</v>
      </c>
      <c r="C52" s="34">
        <v>4</v>
      </c>
      <c r="D52" s="34">
        <v>3</v>
      </c>
      <c r="E52" s="322" t="s">
        <v>627</v>
      </c>
      <c r="F52" s="34">
        <v>6</v>
      </c>
      <c r="G52" s="36" t="s">
        <v>614</v>
      </c>
      <c r="H52" s="37" t="s">
        <v>595</v>
      </c>
      <c r="I52" s="38" t="s">
        <v>47</v>
      </c>
      <c r="J52" s="37" t="s">
        <v>1104</v>
      </c>
      <c r="K52" s="13">
        <v>3703996</v>
      </c>
      <c r="L52" s="14">
        <v>5</v>
      </c>
      <c r="M52" s="14">
        <v>12</v>
      </c>
      <c r="N52" s="14" t="s">
        <v>622</v>
      </c>
      <c r="O52" s="13" t="s">
        <v>597</v>
      </c>
      <c r="P52" s="13">
        <v>50</v>
      </c>
      <c r="Q52" s="39" t="s">
        <v>292</v>
      </c>
      <c r="R52" s="511">
        <v>1120</v>
      </c>
      <c r="S52" s="512">
        <v>5000</v>
      </c>
      <c r="T52" s="512">
        <v>5000</v>
      </c>
      <c r="U52" s="511">
        <v>1120</v>
      </c>
      <c r="V52" s="13">
        <v>1</v>
      </c>
      <c r="W52" s="512">
        <v>5000</v>
      </c>
      <c r="X52" s="13">
        <v>1</v>
      </c>
      <c r="Y52" s="512">
        <v>5000</v>
      </c>
      <c r="Z52" s="511">
        <v>5050</v>
      </c>
      <c r="AA52" s="42" t="s">
        <v>1116</v>
      </c>
      <c r="AB52" s="42"/>
      <c r="AC52" s="43">
        <v>0.97222222222222221</v>
      </c>
      <c r="AD52" s="44">
        <v>0.99652777777777779</v>
      </c>
      <c r="AE52" s="44">
        <v>0.99652777777777779</v>
      </c>
      <c r="AF52" s="43">
        <v>2.0833333333333332E-2</v>
      </c>
      <c r="AG52" s="13" t="s">
        <v>5</v>
      </c>
      <c r="AH52" s="37"/>
      <c r="AI52" s="37" t="s">
        <v>6</v>
      </c>
      <c r="AJ52" s="37" t="s">
        <v>930</v>
      </c>
      <c r="AK52" s="45" t="s">
        <v>615</v>
      </c>
      <c r="AL52" s="46">
        <v>1</v>
      </c>
      <c r="AM52" s="236"/>
      <c r="AN52" s="236" t="s">
        <v>432</v>
      </c>
      <c r="AO52" s="233"/>
      <c r="AP52" s="233"/>
      <c r="AQ52" s="318">
        <f t="shared" si="0"/>
        <v>2.430555555555558E-2</v>
      </c>
      <c r="AR52" s="318">
        <f t="shared" si="1"/>
        <v>2.4305555555555542E-2</v>
      </c>
    </row>
    <row r="53" spans="1:44" ht="14.25">
      <c r="B53" s="34">
        <v>2023</v>
      </c>
      <c r="C53" s="34">
        <v>4</v>
      </c>
      <c r="D53" s="34">
        <v>3</v>
      </c>
      <c r="E53" s="322" t="s">
        <v>627</v>
      </c>
      <c r="F53" s="34">
        <v>6</v>
      </c>
      <c r="G53" s="36" t="s">
        <v>614</v>
      </c>
      <c r="H53" s="37" t="s">
        <v>595</v>
      </c>
      <c r="I53" s="38" t="s">
        <v>47</v>
      </c>
      <c r="J53" s="37" t="s">
        <v>1104</v>
      </c>
      <c r="K53" s="13">
        <v>3703996</v>
      </c>
      <c r="L53" s="14">
        <v>6</v>
      </c>
      <c r="M53" s="14">
        <v>12</v>
      </c>
      <c r="N53" s="14" t="s">
        <v>622</v>
      </c>
      <c r="O53" s="13" t="s">
        <v>597</v>
      </c>
      <c r="P53" s="13">
        <v>50</v>
      </c>
      <c r="Q53" s="39" t="s">
        <v>292</v>
      </c>
      <c r="R53" s="511">
        <v>1120</v>
      </c>
      <c r="S53" s="512">
        <v>5000</v>
      </c>
      <c r="T53" s="512">
        <v>5000</v>
      </c>
      <c r="U53" s="511">
        <v>1120</v>
      </c>
      <c r="V53" s="13">
        <v>1</v>
      </c>
      <c r="W53" s="512">
        <v>5000</v>
      </c>
      <c r="X53" s="13">
        <v>1</v>
      </c>
      <c r="Y53" s="512">
        <v>5000</v>
      </c>
      <c r="Z53" s="511">
        <v>5060</v>
      </c>
      <c r="AA53" s="42" t="s">
        <v>1117</v>
      </c>
      <c r="AB53" s="76" t="s">
        <v>1102</v>
      </c>
      <c r="AC53" s="43">
        <v>2.0833333333333332E-2</v>
      </c>
      <c r="AD53" s="44">
        <v>4.5138888888888888E-2</v>
      </c>
      <c r="AE53" s="44">
        <v>4.5138888888888888E-2</v>
      </c>
      <c r="AF53" s="43">
        <v>5.2083333333333329E-2</v>
      </c>
      <c r="AG53" s="13" t="s">
        <v>5</v>
      </c>
      <c r="AH53" s="37"/>
      <c r="AI53" s="37" t="s">
        <v>6</v>
      </c>
      <c r="AJ53" s="37" t="s">
        <v>930</v>
      </c>
      <c r="AK53" s="45" t="s">
        <v>615</v>
      </c>
      <c r="AL53" s="46">
        <v>1</v>
      </c>
      <c r="AM53" s="236"/>
      <c r="AN53" s="236" t="s">
        <v>432</v>
      </c>
      <c r="AO53" s="233"/>
      <c r="AP53" s="233"/>
      <c r="AQ53" s="318">
        <f t="shared" si="0"/>
        <v>2.4305555555555556E-2</v>
      </c>
      <c r="AR53" s="318">
        <f t="shared" si="1"/>
        <v>6.9444444444444406E-3</v>
      </c>
    </row>
    <row r="54" spans="1:44" ht="14.25">
      <c r="B54" s="34">
        <v>2023</v>
      </c>
      <c r="C54" s="34">
        <v>4</v>
      </c>
      <c r="D54" s="34">
        <v>3</v>
      </c>
      <c r="E54" s="322" t="s">
        <v>627</v>
      </c>
      <c r="F54" s="34"/>
      <c r="G54" s="260"/>
      <c r="H54" s="37" t="s">
        <v>595</v>
      </c>
      <c r="I54" s="38" t="s">
        <v>43</v>
      </c>
      <c r="J54" s="37" t="s">
        <v>1104</v>
      </c>
      <c r="K54" s="13"/>
      <c r="L54" s="14"/>
      <c r="M54" s="14"/>
      <c r="N54" s="14"/>
      <c r="O54" s="13"/>
      <c r="P54" s="239">
        <v>25</v>
      </c>
      <c r="Q54" s="39" t="s">
        <v>612</v>
      </c>
      <c r="R54" s="511">
        <v>1120</v>
      </c>
      <c r="S54" s="512" t="s">
        <v>30</v>
      </c>
      <c r="T54" s="513">
        <v>350</v>
      </c>
      <c r="U54" s="511">
        <v>1120</v>
      </c>
      <c r="V54" s="13">
        <v>1</v>
      </c>
      <c r="W54" s="511"/>
      <c r="X54" s="13">
        <v>1</v>
      </c>
      <c r="Y54" s="513">
        <v>350</v>
      </c>
      <c r="Z54" s="511">
        <v>10550</v>
      </c>
      <c r="AA54" s="42" t="s">
        <v>653</v>
      </c>
      <c r="AB54" s="76" t="s">
        <v>1102</v>
      </c>
      <c r="AC54" s="43">
        <v>5.2083333333333329E-2</v>
      </c>
      <c r="AD54" s="44">
        <v>5.5555555555555552E-2</v>
      </c>
      <c r="AE54" s="44"/>
      <c r="AF54" s="43"/>
      <c r="AG54" s="13"/>
      <c r="AH54" s="37"/>
      <c r="AI54" s="37" t="s">
        <v>6</v>
      </c>
      <c r="AJ54" s="37" t="s">
        <v>930</v>
      </c>
      <c r="AK54" s="45" t="s">
        <v>615</v>
      </c>
      <c r="AL54" s="46">
        <v>1</v>
      </c>
      <c r="AM54" s="236"/>
      <c r="AN54" s="236"/>
      <c r="AO54" s="233"/>
      <c r="AP54" s="233"/>
      <c r="AQ54" s="318">
        <f t="shared" si="0"/>
        <v>3.4722222222222238E-3</v>
      </c>
      <c r="AR54" s="318" t="str">
        <f t="shared" si="1"/>
        <v/>
      </c>
    </row>
    <row r="55" spans="1:44" ht="14.25">
      <c r="B55" s="34">
        <v>2023</v>
      </c>
      <c r="C55" s="34">
        <v>4</v>
      </c>
      <c r="D55" s="34">
        <v>3</v>
      </c>
      <c r="E55" s="322" t="s">
        <v>627</v>
      </c>
      <c r="F55" s="34"/>
      <c r="G55" s="36"/>
      <c r="H55" s="37" t="s">
        <v>595</v>
      </c>
      <c r="I55" s="316"/>
      <c r="J55" s="37"/>
      <c r="K55" s="13"/>
      <c r="L55" s="232"/>
      <c r="M55" s="232"/>
      <c r="N55" s="321"/>
      <c r="O55" s="502"/>
      <c r="P55" s="13"/>
      <c r="Q55" s="393"/>
      <c r="R55" s="40"/>
      <c r="S55" s="234"/>
      <c r="T55" s="234"/>
      <c r="U55" s="40"/>
      <c r="V55" s="13"/>
      <c r="W55" s="40"/>
      <c r="X55" s="13"/>
      <c r="Y55" s="40"/>
      <c r="Z55" s="40"/>
      <c r="AA55" s="235"/>
      <c r="AB55" s="235"/>
      <c r="AC55" s="43"/>
      <c r="AD55" s="44"/>
      <c r="AE55" s="44">
        <v>5.5555555555555552E-2</v>
      </c>
      <c r="AF55" s="43">
        <v>8.3333333333333329E-2</v>
      </c>
      <c r="AG55" s="13" t="s">
        <v>752</v>
      </c>
      <c r="AH55" s="37"/>
      <c r="AI55" s="37"/>
      <c r="AJ55" s="37"/>
      <c r="AK55" s="45"/>
      <c r="AL55" s="46"/>
      <c r="AM55" s="236"/>
      <c r="AN55" s="236"/>
      <c r="AO55" s="233"/>
      <c r="AP55" s="233"/>
      <c r="AQ55" s="318" t="str">
        <f t="shared" si="0"/>
        <v/>
      </c>
      <c r="AR55" s="318">
        <f t="shared" si="1"/>
        <v>2.7777777777777776E-2</v>
      </c>
    </row>
    <row r="56" spans="1:44" ht="14.25">
      <c r="B56" s="34">
        <v>2023</v>
      </c>
      <c r="C56" s="34">
        <v>4</v>
      </c>
      <c r="D56" s="34">
        <v>3</v>
      </c>
      <c r="E56" s="322" t="s">
        <v>627</v>
      </c>
      <c r="F56" s="34"/>
      <c r="G56" s="36"/>
      <c r="H56" s="72" t="s">
        <v>595</v>
      </c>
      <c r="I56" s="38" t="s">
        <v>58</v>
      </c>
      <c r="J56" s="37" t="s">
        <v>1104</v>
      </c>
      <c r="K56" s="13"/>
      <c r="L56" s="14"/>
      <c r="M56" s="14"/>
      <c r="N56" s="14"/>
      <c r="O56" s="13"/>
      <c r="P56" s="13">
        <v>12</v>
      </c>
      <c r="Q56" s="39" t="s">
        <v>612</v>
      </c>
      <c r="R56" s="511">
        <v>1120</v>
      </c>
      <c r="S56" s="512" t="s">
        <v>30</v>
      </c>
      <c r="T56" s="511">
        <v>200</v>
      </c>
      <c r="U56" s="511">
        <v>1120</v>
      </c>
      <c r="V56" s="13">
        <v>1</v>
      </c>
      <c r="W56" s="511">
        <v>200</v>
      </c>
      <c r="X56" s="13">
        <v>1</v>
      </c>
      <c r="Y56" s="511">
        <v>200</v>
      </c>
      <c r="Z56" s="511"/>
      <c r="AA56" s="42"/>
      <c r="AB56" s="42"/>
      <c r="AC56" s="43"/>
      <c r="AD56" s="44"/>
      <c r="AE56" s="44"/>
      <c r="AF56" s="43"/>
      <c r="AG56" s="13"/>
      <c r="AH56" s="37"/>
      <c r="AI56" s="37"/>
      <c r="AJ56" s="37"/>
      <c r="AK56" s="45"/>
      <c r="AL56" s="46"/>
      <c r="AM56" s="236"/>
      <c r="AN56" s="236"/>
      <c r="AO56" s="233"/>
      <c r="AP56" s="233"/>
      <c r="AQ56" s="318" t="str">
        <f t="shared" si="0"/>
        <v/>
      </c>
      <c r="AR56" s="318" t="str">
        <f t="shared" si="1"/>
        <v/>
      </c>
    </row>
    <row r="57" spans="1:44" ht="14.25">
      <c r="A57">
        <v>1</v>
      </c>
      <c r="B57" s="34">
        <v>2023</v>
      </c>
      <c r="C57" s="34">
        <v>4</v>
      </c>
      <c r="D57" s="34">
        <v>3</v>
      </c>
      <c r="E57" s="322" t="s">
        <v>627</v>
      </c>
      <c r="F57" s="34">
        <v>7</v>
      </c>
      <c r="G57" s="36" t="s">
        <v>614</v>
      </c>
      <c r="H57" s="37" t="s">
        <v>595</v>
      </c>
      <c r="I57" s="38" t="s">
        <v>47</v>
      </c>
      <c r="J57" s="37" t="s">
        <v>1104</v>
      </c>
      <c r="K57" s="13">
        <v>3703996</v>
      </c>
      <c r="L57" s="14">
        <v>7</v>
      </c>
      <c r="M57" s="14">
        <v>12</v>
      </c>
      <c r="N57" s="14" t="s">
        <v>622</v>
      </c>
      <c r="O57" s="13" t="s">
        <v>597</v>
      </c>
      <c r="P57" s="13">
        <v>50</v>
      </c>
      <c r="Q57" s="39" t="s">
        <v>292</v>
      </c>
      <c r="R57" s="511">
        <v>1120</v>
      </c>
      <c r="S57" s="512">
        <v>5000</v>
      </c>
      <c r="T57" s="512">
        <v>5000</v>
      </c>
      <c r="U57" s="511">
        <v>1120</v>
      </c>
      <c r="V57" s="13">
        <v>1</v>
      </c>
      <c r="W57" s="512">
        <v>5000</v>
      </c>
      <c r="X57" s="13">
        <v>1</v>
      </c>
      <c r="Y57" s="512">
        <v>5000</v>
      </c>
      <c r="Z57" s="511">
        <v>5050</v>
      </c>
      <c r="AA57" s="42" t="s">
        <v>1118</v>
      </c>
      <c r="AB57" s="42"/>
      <c r="AC57" s="43">
        <v>8.3333333333333329E-2</v>
      </c>
      <c r="AD57" s="44">
        <v>0.10763888888888888</v>
      </c>
      <c r="AE57" s="44">
        <v>0.10763888888888888</v>
      </c>
      <c r="AF57" s="43">
        <v>0.16666666666666666</v>
      </c>
      <c r="AG57" s="13" t="s">
        <v>5</v>
      </c>
      <c r="AH57" s="37"/>
      <c r="AI57" s="37" t="s">
        <v>6</v>
      </c>
      <c r="AJ57" s="37" t="s">
        <v>930</v>
      </c>
      <c r="AK57" s="45" t="s">
        <v>615</v>
      </c>
      <c r="AL57" s="46">
        <v>1</v>
      </c>
      <c r="AM57" s="236"/>
      <c r="AN57" s="236" t="s">
        <v>432</v>
      </c>
      <c r="AO57" s="233"/>
      <c r="AP57" s="233"/>
      <c r="AQ57" s="318">
        <f t="shared" si="0"/>
        <v>2.4305555555555552E-2</v>
      </c>
      <c r="AR57" s="318">
        <f t="shared" si="1"/>
        <v>5.9027777777777776E-2</v>
      </c>
    </row>
    <row r="58" spans="1:44" ht="14.25">
      <c r="B58" s="34">
        <v>2023</v>
      </c>
      <c r="C58" s="34">
        <v>4</v>
      </c>
      <c r="D58" s="34">
        <v>3</v>
      </c>
      <c r="E58" s="322" t="s">
        <v>627</v>
      </c>
      <c r="F58" s="34">
        <v>7</v>
      </c>
      <c r="G58" s="36" t="s">
        <v>614</v>
      </c>
      <c r="H58" s="37" t="s">
        <v>595</v>
      </c>
      <c r="I58" s="38" t="s">
        <v>47</v>
      </c>
      <c r="J58" s="37" t="s">
        <v>1104</v>
      </c>
      <c r="K58" s="13">
        <v>3703996</v>
      </c>
      <c r="L58" s="14">
        <v>8</v>
      </c>
      <c r="M58" s="14">
        <v>12</v>
      </c>
      <c r="N58" s="14" t="s">
        <v>622</v>
      </c>
      <c r="O58" s="13" t="s">
        <v>597</v>
      </c>
      <c r="P58" s="13">
        <v>50</v>
      </c>
      <c r="Q58" s="39" t="s">
        <v>292</v>
      </c>
      <c r="R58" s="511">
        <v>1120</v>
      </c>
      <c r="S58" s="512">
        <v>5000</v>
      </c>
      <c r="T58" s="512">
        <v>5000</v>
      </c>
      <c r="U58" s="511">
        <v>1120</v>
      </c>
      <c r="V58" s="13">
        <v>1</v>
      </c>
      <c r="W58" s="512">
        <v>5000</v>
      </c>
      <c r="X58" s="13">
        <v>1</v>
      </c>
      <c r="Y58" s="512">
        <v>5000</v>
      </c>
      <c r="Z58" s="511">
        <v>5060</v>
      </c>
      <c r="AA58" s="42" t="s">
        <v>1119</v>
      </c>
      <c r="AB58" s="76" t="s">
        <v>1115</v>
      </c>
      <c r="AC58" s="43">
        <v>0.16666666666666666</v>
      </c>
      <c r="AD58" s="44">
        <v>0.19097222222222221</v>
      </c>
      <c r="AE58" s="44">
        <v>0.19097222222222221</v>
      </c>
      <c r="AF58" s="43">
        <v>0.20486111111111113</v>
      </c>
      <c r="AG58" s="13" t="s">
        <v>5</v>
      </c>
      <c r="AH58" s="37"/>
      <c r="AI58" s="37" t="s">
        <v>6</v>
      </c>
      <c r="AJ58" s="37" t="s">
        <v>930</v>
      </c>
      <c r="AK58" s="45" t="s">
        <v>615</v>
      </c>
      <c r="AL58" s="46">
        <v>1</v>
      </c>
      <c r="AM58" s="236"/>
      <c r="AN58" s="236" t="s">
        <v>432</v>
      </c>
      <c r="AO58" s="233"/>
      <c r="AP58" s="233"/>
      <c r="AQ58" s="318">
        <f t="shared" si="0"/>
        <v>2.4305555555555552E-2</v>
      </c>
      <c r="AR58" s="318">
        <f t="shared" si="1"/>
        <v>1.3888888888888923E-2</v>
      </c>
    </row>
    <row r="59" spans="1:44" ht="14.25">
      <c r="A59">
        <v>1</v>
      </c>
      <c r="B59" s="34">
        <v>2023</v>
      </c>
      <c r="C59" s="34">
        <v>4</v>
      </c>
      <c r="D59" s="34">
        <v>3</v>
      </c>
      <c r="E59" s="322" t="s">
        <v>627</v>
      </c>
      <c r="F59" s="34"/>
      <c r="G59" s="260"/>
      <c r="H59" s="37" t="s">
        <v>595</v>
      </c>
      <c r="I59" s="38" t="s">
        <v>43</v>
      </c>
      <c r="J59" s="37" t="s">
        <v>1104</v>
      </c>
      <c r="K59" s="13"/>
      <c r="L59" s="14"/>
      <c r="M59" s="14"/>
      <c r="N59" s="14"/>
      <c r="O59" s="13"/>
      <c r="P59" s="239">
        <v>25</v>
      </c>
      <c r="Q59" s="39" t="s">
        <v>612</v>
      </c>
      <c r="R59" s="511">
        <v>1120</v>
      </c>
      <c r="S59" s="512" t="s">
        <v>30</v>
      </c>
      <c r="T59" s="513">
        <v>350</v>
      </c>
      <c r="U59" s="511">
        <v>1120</v>
      </c>
      <c r="V59" s="13">
        <v>1</v>
      </c>
      <c r="W59" s="511"/>
      <c r="X59" s="13">
        <v>1</v>
      </c>
      <c r="Y59" s="513">
        <v>350</v>
      </c>
      <c r="Z59" s="511">
        <v>10550</v>
      </c>
      <c r="AA59" s="42" t="s">
        <v>653</v>
      </c>
      <c r="AB59" s="76" t="s">
        <v>1115</v>
      </c>
      <c r="AC59" s="43">
        <v>0.20486111111111113</v>
      </c>
      <c r="AD59" s="44">
        <v>0.20833333333333334</v>
      </c>
      <c r="AE59" s="44"/>
      <c r="AF59" s="43"/>
      <c r="AG59" s="13"/>
      <c r="AH59" s="37"/>
      <c r="AI59" s="37" t="s">
        <v>6</v>
      </c>
      <c r="AJ59" s="37" t="s">
        <v>930</v>
      </c>
      <c r="AK59" s="45" t="s">
        <v>615</v>
      </c>
      <c r="AL59" s="46">
        <v>1</v>
      </c>
      <c r="AM59" s="236"/>
      <c r="AN59" s="236"/>
      <c r="AO59" s="233"/>
      <c r="AP59" s="233"/>
      <c r="AQ59" s="318">
        <f t="shared" si="0"/>
        <v>3.4722222222222099E-3</v>
      </c>
      <c r="AR59" s="318" t="str">
        <f t="shared" si="1"/>
        <v/>
      </c>
    </row>
    <row r="60" spans="1:44" s="809" customFormat="1" ht="14.25">
      <c r="A60" s="809">
        <v>1</v>
      </c>
      <c r="B60" s="810">
        <v>2023</v>
      </c>
      <c r="C60" s="810">
        <v>4</v>
      </c>
      <c r="D60" s="810">
        <v>4</v>
      </c>
      <c r="E60" s="849" t="s">
        <v>627</v>
      </c>
      <c r="F60" s="810"/>
      <c r="G60" s="811"/>
      <c r="H60" s="812" t="s">
        <v>595</v>
      </c>
      <c r="I60" s="813"/>
      <c r="J60" s="812"/>
      <c r="K60" s="810"/>
      <c r="L60" s="814"/>
      <c r="M60" s="814"/>
      <c r="N60" s="815"/>
      <c r="O60" s="816"/>
      <c r="P60" s="810"/>
      <c r="Q60" s="817"/>
      <c r="R60" s="818"/>
      <c r="S60" s="819"/>
      <c r="T60" s="819"/>
      <c r="U60" s="818"/>
      <c r="V60" s="810"/>
      <c r="W60" s="818"/>
      <c r="X60" s="810"/>
      <c r="Y60" s="818"/>
      <c r="Z60" s="818"/>
      <c r="AA60" s="820"/>
      <c r="AB60" s="820"/>
      <c r="AC60" s="821"/>
      <c r="AD60" s="822"/>
      <c r="AE60" s="822">
        <v>0.20833333333333334</v>
      </c>
      <c r="AF60" s="821">
        <v>0.22916666666666669</v>
      </c>
      <c r="AG60" s="810" t="s">
        <v>752</v>
      </c>
      <c r="AH60" s="812"/>
      <c r="AI60" s="812"/>
      <c r="AJ60" s="812"/>
      <c r="AK60" s="823"/>
      <c r="AL60" s="824"/>
      <c r="AM60" s="825"/>
      <c r="AN60" s="825"/>
      <c r="AO60" s="826"/>
      <c r="AP60" s="826"/>
      <c r="AQ60" s="827" t="str">
        <f t="shared" si="0"/>
        <v/>
      </c>
      <c r="AR60" s="827">
        <f t="shared" si="1"/>
        <v>2.0833333333333343E-2</v>
      </c>
    </row>
    <row r="61" spans="1:44" s="809" customFormat="1" ht="14.25">
      <c r="A61" s="809">
        <v>1</v>
      </c>
      <c r="B61" s="810">
        <v>2023</v>
      </c>
      <c r="C61" s="810">
        <v>4</v>
      </c>
      <c r="D61" s="810">
        <v>4</v>
      </c>
      <c r="E61" s="849" t="s">
        <v>627</v>
      </c>
      <c r="F61" s="810"/>
      <c r="G61" s="811"/>
      <c r="H61" s="812" t="s">
        <v>595</v>
      </c>
      <c r="I61" s="828" t="s">
        <v>58</v>
      </c>
      <c r="J61" s="812" t="s">
        <v>1104</v>
      </c>
      <c r="K61" s="810"/>
      <c r="L61" s="829"/>
      <c r="M61" s="829"/>
      <c r="N61" s="829"/>
      <c r="O61" s="810"/>
      <c r="P61" s="810">
        <v>12</v>
      </c>
      <c r="Q61" s="830" t="s">
        <v>612</v>
      </c>
      <c r="R61" s="831">
        <v>1120</v>
      </c>
      <c r="S61" s="832" t="s">
        <v>30</v>
      </c>
      <c r="T61" s="831">
        <v>200</v>
      </c>
      <c r="U61" s="831">
        <v>1120</v>
      </c>
      <c r="V61" s="810">
        <v>1</v>
      </c>
      <c r="W61" s="831">
        <v>200</v>
      </c>
      <c r="X61" s="810">
        <v>1</v>
      </c>
      <c r="Y61" s="831">
        <v>200</v>
      </c>
      <c r="Z61" s="831"/>
      <c r="AA61" s="833"/>
      <c r="AB61" s="833"/>
      <c r="AC61" s="821"/>
      <c r="AD61" s="822"/>
      <c r="AE61" s="822"/>
      <c r="AF61" s="821"/>
      <c r="AG61" s="810"/>
      <c r="AH61" s="812"/>
      <c r="AI61" s="812"/>
      <c r="AJ61" s="812"/>
      <c r="AK61" s="823"/>
      <c r="AL61" s="824"/>
      <c r="AM61" s="825"/>
      <c r="AN61" s="825"/>
      <c r="AO61" s="826"/>
      <c r="AP61" s="826"/>
      <c r="AQ61" s="827" t="str">
        <f t="shared" si="0"/>
        <v/>
      </c>
      <c r="AR61" s="827" t="str">
        <f t="shared" si="1"/>
        <v/>
      </c>
    </row>
    <row r="62" spans="1:44" s="809" customFormat="1" ht="14.25">
      <c r="A62" s="809">
        <v>1</v>
      </c>
      <c r="B62" s="810">
        <v>2023</v>
      </c>
      <c r="C62" s="810">
        <v>4</v>
      </c>
      <c r="D62" s="810">
        <v>4</v>
      </c>
      <c r="E62" s="849" t="s">
        <v>627</v>
      </c>
      <c r="F62" s="810">
        <v>1</v>
      </c>
      <c r="G62" s="811" t="s">
        <v>614</v>
      </c>
      <c r="H62" s="812" t="s">
        <v>595</v>
      </c>
      <c r="I62" s="828" t="s">
        <v>47</v>
      </c>
      <c r="J62" s="812" t="s">
        <v>1104</v>
      </c>
      <c r="K62" s="810">
        <v>3703996</v>
      </c>
      <c r="L62" s="829">
        <v>9</v>
      </c>
      <c r="M62" s="829">
        <v>12</v>
      </c>
      <c r="N62" s="829" t="s">
        <v>622</v>
      </c>
      <c r="O62" s="810" t="s">
        <v>597</v>
      </c>
      <c r="P62" s="810">
        <v>50</v>
      </c>
      <c r="Q62" s="830" t="s">
        <v>292</v>
      </c>
      <c r="R62" s="831">
        <v>1120</v>
      </c>
      <c r="S62" s="832">
        <v>5000</v>
      </c>
      <c r="T62" s="832">
        <v>5000</v>
      </c>
      <c r="U62" s="831">
        <v>1120</v>
      </c>
      <c r="V62" s="810">
        <v>1</v>
      </c>
      <c r="W62" s="832">
        <v>5000</v>
      </c>
      <c r="X62" s="810">
        <v>1</v>
      </c>
      <c r="Y62" s="832">
        <v>5000</v>
      </c>
      <c r="Z62" s="831">
        <v>5050</v>
      </c>
      <c r="AA62" s="833" t="s">
        <v>1120</v>
      </c>
      <c r="AB62" s="833"/>
      <c r="AC62" s="821">
        <v>0.22916666666666669</v>
      </c>
      <c r="AD62" s="822">
        <v>0.25347222222222227</v>
      </c>
      <c r="AE62" s="822">
        <v>0.25347222222222227</v>
      </c>
      <c r="AF62" s="821">
        <v>0.26041666666666669</v>
      </c>
      <c r="AG62" s="810" t="s">
        <v>5</v>
      </c>
      <c r="AH62" s="812"/>
      <c r="AI62" s="812" t="s">
        <v>6</v>
      </c>
      <c r="AJ62" s="812" t="s">
        <v>930</v>
      </c>
      <c r="AK62" s="823" t="s">
        <v>615</v>
      </c>
      <c r="AL62" s="824">
        <v>1</v>
      </c>
      <c r="AM62" s="825"/>
      <c r="AN62" s="825" t="s">
        <v>432</v>
      </c>
      <c r="AO62" s="826"/>
      <c r="AP62" s="826"/>
      <c r="AQ62" s="827">
        <f t="shared" si="0"/>
        <v>2.430555555555558E-2</v>
      </c>
      <c r="AR62" s="827">
        <f t="shared" si="1"/>
        <v>6.9444444444444198E-3</v>
      </c>
    </row>
    <row r="63" spans="1:44" s="809" customFormat="1" ht="14.25">
      <c r="B63" s="810">
        <v>2023</v>
      </c>
      <c r="C63" s="810">
        <v>4</v>
      </c>
      <c r="D63" s="810">
        <v>4</v>
      </c>
      <c r="E63" s="849" t="s">
        <v>628</v>
      </c>
      <c r="F63" s="810">
        <v>1</v>
      </c>
      <c r="G63" s="811" t="s">
        <v>614</v>
      </c>
      <c r="H63" s="812" t="s">
        <v>595</v>
      </c>
      <c r="I63" s="828" t="s">
        <v>47</v>
      </c>
      <c r="J63" s="812" t="s">
        <v>1104</v>
      </c>
      <c r="K63" s="810">
        <v>3703996</v>
      </c>
      <c r="L63" s="829">
        <v>10</v>
      </c>
      <c r="M63" s="829">
        <v>12</v>
      </c>
      <c r="N63" s="829" t="s">
        <v>622</v>
      </c>
      <c r="O63" s="810" t="s">
        <v>597</v>
      </c>
      <c r="P63" s="810">
        <v>50</v>
      </c>
      <c r="Q63" s="830" t="s">
        <v>292</v>
      </c>
      <c r="R63" s="831">
        <v>1120</v>
      </c>
      <c r="S63" s="832">
        <v>5000</v>
      </c>
      <c r="T63" s="832">
        <v>5000</v>
      </c>
      <c r="U63" s="831">
        <v>1120</v>
      </c>
      <c r="V63" s="810">
        <v>1</v>
      </c>
      <c r="W63" s="832">
        <v>5000</v>
      </c>
      <c r="X63" s="810">
        <v>1</v>
      </c>
      <c r="Y63" s="832">
        <v>5000</v>
      </c>
      <c r="Z63" s="831">
        <v>5060</v>
      </c>
      <c r="AA63" s="833" t="s">
        <v>1121</v>
      </c>
      <c r="AB63" s="833" t="s">
        <v>1122</v>
      </c>
      <c r="AC63" s="821">
        <v>0.26041666666666669</v>
      </c>
      <c r="AD63" s="822">
        <v>0.28472222222222227</v>
      </c>
      <c r="AE63" s="822">
        <v>0.28472222222222227</v>
      </c>
      <c r="AF63" s="821">
        <v>0.29166666666666669</v>
      </c>
      <c r="AG63" s="810" t="s">
        <v>5</v>
      </c>
      <c r="AH63" s="812"/>
      <c r="AI63" s="812" t="s">
        <v>6</v>
      </c>
      <c r="AJ63" s="812" t="s">
        <v>930</v>
      </c>
      <c r="AK63" s="823" t="s">
        <v>615</v>
      </c>
      <c r="AL63" s="824">
        <v>1</v>
      </c>
      <c r="AM63" s="825"/>
      <c r="AN63" s="825" t="s">
        <v>432</v>
      </c>
      <c r="AO63" s="826"/>
      <c r="AP63" s="826"/>
      <c r="AQ63" s="827">
        <f t="shared" si="0"/>
        <v>2.430555555555558E-2</v>
      </c>
      <c r="AR63" s="827">
        <f t="shared" si="1"/>
        <v>6.9444444444444198E-3</v>
      </c>
    </row>
    <row r="64" spans="1:44" s="809" customFormat="1" ht="14.25">
      <c r="B64" s="810">
        <v>2023</v>
      </c>
      <c r="C64" s="810">
        <v>4</v>
      </c>
      <c r="D64" s="810">
        <v>4</v>
      </c>
      <c r="E64" s="849" t="s">
        <v>628</v>
      </c>
      <c r="F64" s="810"/>
      <c r="G64" s="812"/>
      <c r="H64" s="812" t="s">
        <v>595</v>
      </c>
      <c r="I64" s="828" t="s">
        <v>43</v>
      </c>
      <c r="J64" s="812" t="s">
        <v>1104</v>
      </c>
      <c r="K64" s="810"/>
      <c r="L64" s="829"/>
      <c r="M64" s="829"/>
      <c r="N64" s="829"/>
      <c r="O64" s="810"/>
      <c r="P64" s="810">
        <v>25</v>
      </c>
      <c r="Q64" s="830" t="s">
        <v>612</v>
      </c>
      <c r="R64" s="831">
        <v>1120</v>
      </c>
      <c r="S64" s="832" t="s">
        <v>30</v>
      </c>
      <c r="T64" s="831">
        <v>350</v>
      </c>
      <c r="U64" s="831">
        <v>1120</v>
      </c>
      <c r="V64" s="810">
        <v>1</v>
      </c>
      <c r="W64" s="831"/>
      <c r="X64" s="810">
        <v>1</v>
      </c>
      <c r="Y64" s="831">
        <v>350</v>
      </c>
      <c r="Z64" s="831">
        <v>10550</v>
      </c>
      <c r="AA64" s="833" t="s">
        <v>653</v>
      </c>
      <c r="AB64" s="833" t="s">
        <v>1122</v>
      </c>
      <c r="AC64" s="821">
        <v>0.29166666666666669</v>
      </c>
      <c r="AD64" s="822">
        <v>0.2951388888888889</v>
      </c>
      <c r="AE64" s="822"/>
      <c r="AF64" s="821"/>
      <c r="AG64" s="810"/>
      <c r="AH64" s="812"/>
      <c r="AI64" s="812" t="s">
        <v>6</v>
      </c>
      <c r="AJ64" s="812" t="s">
        <v>930</v>
      </c>
      <c r="AK64" s="823" t="s">
        <v>615</v>
      </c>
      <c r="AL64" s="824">
        <v>1</v>
      </c>
      <c r="AM64" s="825"/>
      <c r="AN64" s="825"/>
      <c r="AO64" s="826"/>
      <c r="AP64" s="826"/>
      <c r="AQ64" s="827">
        <f t="shared" si="0"/>
        <v>3.4722222222222099E-3</v>
      </c>
      <c r="AR64" s="827" t="str">
        <f t="shared" si="1"/>
        <v/>
      </c>
    </row>
    <row r="65" spans="1:44" s="809" customFormat="1" ht="14.25">
      <c r="A65" s="809">
        <v>1</v>
      </c>
      <c r="B65" s="810">
        <v>2023</v>
      </c>
      <c r="C65" s="810">
        <v>4</v>
      </c>
      <c r="D65" s="810">
        <v>4</v>
      </c>
      <c r="E65" s="849" t="s">
        <v>628</v>
      </c>
      <c r="F65" s="810"/>
      <c r="G65" s="811"/>
      <c r="H65" s="812" t="s">
        <v>595</v>
      </c>
      <c r="I65" s="813"/>
      <c r="J65" s="812"/>
      <c r="K65" s="810"/>
      <c r="L65" s="814"/>
      <c r="M65" s="814"/>
      <c r="N65" s="815"/>
      <c r="O65" s="816"/>
      <c r="P65" s="810"/>
      <c r="Q65" s="817"/>
      <c r="R65" s="818"/>
      <c r="S65" s="819"/>
      <c r="T65" s="819"/>
      <c r="U65" s="818"/>
      <c r="V65" s="810"/>
      <c r="W65" s="818"/>
      <c r="X65" s="810"/>
      <c r="Y65" s="818"/>
      <c r="Z65" s="818"/>
      <c r="AA65" s="820"/>
      <c r="AB65" s="820"/>
      <c r="AC65" s="821"/>
      <c r="AD65" s="822"/>
      <c r="AE65" s="822">
        <v>0.2951388888888889</v>
      </c>
      <c r="AF65" s="821">
        <v>0.31597222222222221</v>
      </c>
      <c r="AG65" s="810" t="s">
        <v>752</v>
      </c>
      <c r="AH65" s="812"/>
      <c r="AI65" s="812"/>
      <c r="AJ65" s="812"/>
      <c r="AK65" s="823"/>
      <c r="AL65" s="824"/>
      <c r="AM65" s="825"/>
      <c r="AN65" s="825"/>
      <c r="AO65" s="826"/>
      <c r="AP65" s="826"/>
      <c r="AQ65" s="827" t="str">
        <f t="shared" si="0"/>
        <v/>
      </c>
      <c r="AR65" s="827">
        <f t="shared" si="1"/>
        <v>2.0833333333333315E-2</v>
      </c>
    </row>
    <row r="66" spans="1:44" s="809" customFormat="1" ht="14.25">
      <c r="A66" s="809">
        <v>1</v>
      </c>
      <c r="B66" s="810">
        <v>2023</v>
      </c>
      <c r="C66" s="810">
        <v>4</v>
      </c>
      <c r="D66" s="810">
        <v>4</v>
      </c>
      <c r="E66" s="849" t="s">
        <v>628</v>
      </c>
      <c r="F66" s="810"/>
      <c r="G66" s="811"/>
      <c r="H66" s="812" t="s">
        <v>595</v>
      </c>
      <c r="I66" s="828" t="s">
        <v>58</v>
      </c>
      <c r="J66" s="812" t="s">
        <v>1104</v>
      </c>
      <c r="K66" s="810"/>
      <c r="L66" s="829"/>
      <c r="M66" s="829"/>
      <c r="N66" s="829"/>
      <c r="O66" s="810"/>
      <c r="P66" s="810">
        <v>12</v>
      </c>
      <c r="Q66" s="830" t="s">
        <v>612</v>
      </c>
      <c r="R66" s="831">
        <v>1120</v>
      </c>
      <c r="S66" s="832" t="s">
        <v>30</v>
      </c>
      <c r="T66" s="831">
        <v>200</v>
      </c>
      <c r="U66" s="831">
        <v>1120</v>
      </c>
      <c r="V66" s="810">
        <v>1</v>
      </c>
      <c r="W66" s="831">
        <v>200</v>
      </c>
      <c r="X66" s="810">
        <v>1</v>
      </c>
      <c r="Y66" s="831">
        <v>200</v>
      </c>
      <c r="Z66" s="831"/>
      <c r="AA66" s="833"/>
      <c r="AB66" s="833"/>
      <c r="AC66" s="821"/>
      <c r="AD66" s="822"/>
      <c r="AE66" s="822"/>
      <c r="AF66" s="821"/>
      <c r="AG66" s="810"/>
      <c r="AH66" s="812"/>
      <c r="AI66" s="812"/>
      <c r="AJ66" s="812"/>
      <c r="AK66" s="823"/>
      <c r="AL66" s="824"/>
      <c r="AM66" s="825"/>
      <c r="AN66" s="825"/>
      <c r="AO66" s="826"/>
      <c r="AP66" s="826"/>
      <c r="AQ66" s="827" t="str">
        <f t="shared" si="0"/>
        <v/>
      </c>
      <c r="AR66" s="827" t="str">
        <f t="shared" si="1"/>
        <v/>
      </c>
    </row>
    <row r="67" spans="1:44" s="809" customFormat="1" ht="14.25">
      <c r="A67" s="809">
        <v>1</v>
      </c>
      <c r="B67" s="810">
        <v>2023</v>
      </c>
      <c r="C67" s="810">
        <v>4</v>
      </c>
      <c r="D67" s="810">
        <v>4</v>
      </c>
      <c r="E67" s="849" t="s">
        <v>628</v>
      </c>
      <c r="F67" s="810">
        <v>2</v>
      </c>
      <c r="G67" s="811" t="s">
        <v>614</v>
      </c>
      <c r="H67" s="812" t="s">
        <v>595</v>
      </c>
      <c r="I67" s="828" t="s">
        <v>47</v>
      </c>
      <c r="J67" s="812" t="s">
        <v>1104</v>
      </c>
      <c r="K67" s="810">
        <v>3703996</v>
      </c>
      <c r="L67" s="829">
        <v>11</v>
      </c>
      <c r="M67" s="829">
        <v>12</v>
      </c>
      <c r="N67" s="829" t="s">
        <v>622</v>
      </c>
      <c r="O67" s="810" t="s">
        <v>597</v>
      </c>
      <c r="P67" s="810">
        <v>50</v>
      </c>
      <c r="Q67" s="830" t="s">
        <v>292</v>
      </c>
      <c r="R67" s="831">
        <v>1120</v>
      </c>
      <c r="S67" s="832">
        <v>5000</v>
      </c>
      <c r="T67" s="832">
        <v>5000</v>
      </c>
      <c r="U67" s="831">
        <v>1120</v>
      </c>
      <c r="V67" s="810">
        <v>1</v>
      </c>
      <c r="W67" s="832">
        <v>5000</v>
      </c>
      <c r="X67" s="810">
        <v>1</v>
      </c>
      <c r="Y67" s="832">
        <v>5000</v>
      </c>
      <c r="Z67" s="831">
        <v>5060</v>
      </c>
      <c r="AA67" s="833" t="s">
        <v>1123</v>
      </c>
      <c r="AB67" s="833"/>
      <c r="AC67" s="821">
        <v>0.31597222222222221</v>
      </c>
      <c r="AD67" s="822">
        <v>0.34027777777777779</v>
      </c>
      <c r="AE67" s="822">
        <v>0.34027777777777779</v>
      </c>
      <c r="AF67" s="821">
        <v>0.34722222222222221</v>
      </c>
      <c r="AG67" s="810" t="s">
        <v>5</v>
      </c>
      <c r="AH67" s="812"/>
      <c r="AI67" s="812" t="s">
        <v>6</v>
      </c>
      <c r="AJ67" s="812" t="s">
        <v>930</v>
      </c>
      <c r="AK67" s="823" t="s">
        <v>615</v>
      </c>
      <c r="AL67" s="824">
        <v>1</v>
      </c>
      <c r="AM67" s="825"/>
      <c r="AN67" s="825" t="s">
        <v>432</v>
      </c>
      <c r="AO67" s="826"/>
      <c r="AP67" s="826"/>
      <c r="AQ67" s="827">
        <f t="shared" si="0"/>
        <v>2.430555555555558E-2</v>
      </c>
      <c r="AR67" s="827">
        <f t="shared" si="1"/>
        <v>6.9444444444444198E-3</v>
      </c>
    </row>
    <row r="68" spans="1:44" s="809" customFormat="1" ht="14.25">
      <c r="A68" s="809">
        <v>1</v>
      </c>
      <c r="B68" s="810">
        <v>2023</v>
      </c>
      <c r="C68" s="810">
        <v>4</v>
      </c>
      <c r="D68" s="810">
        <v>4</v>
      </c>
      <c r="E68" s="849" t="s">
        <v>628</v>
      </c>
      <c r="F68" s="810">
        <v>2</v>
      </c>
      <c r="G68" s="811" t="s">
        <v>614</v>
      </c>
      <c r="H68" s="812" t="s">
        <v>595</v>
      </c>
      <c r="I68" s="828" t="s">
        <v>47</v>
      </c>
      <c r="J68" s="812" t="s">
        <v>1104</v>
      </c>
      <c r="K68" s="810">
        <v>3703996</v>
      </c>
      <c r="L68" s="829">
        <v>12</v>
      </c>
      <c r="M68" s="829">
        <v>12</v>
      </c>
      <c r="N68" s="829" t="s">
        <v>622</v>
      </c>
      <c r="O68" s="810" t="s">
        <v>597</v>
      </c>
      <c r="P68" s="810">
        <v>50</v>
      </c>
      <c r="Q68" s="830" t="s">
        <v>292</v>
      </c>
      <c r="R68" s="831">
        <v>1120</v>
      </c>
      <c r="S68" s="832">
        <v>5000</v>
      </c>
      <c r="T68" s="832">
        <v>5000</v>
      </c>
      <c r="U68" s="831">
        <v>1120</v>
      </c>
      <c r="V68" s="810">
        <v>1</v>
      </c>
      <c r="W68" s="832">
        <v>5000</v>
      </c>
      <c r="X68" s="810">
        <v>1</v>
      </c>
      <c r="Y68" s="832">
        <v>5000</v>
      </c>
      <c r="Z68" s="831">
        <v>5060</v>
      </c>
      <c r="AA68" s="833" t="s">
        <v>1124</v>
      </c>
      <c r="AB68" s="833" t="s">
        <v>1125</v>
      </c>
      <c r="AC68" s="821">
        <v>0.34722222222222221</v>
      </c>
      <c r="AD68" s="822">
        <v>0.37152777777777779</v>
      </c>
      <c r="AE68" s="822">
        <v>0.37152777777777779</v>
      </c>
      <c r="AF68" s="821">
        <v>0.37847222222222221</v>
      </c>
      <c r="AG68" s="810" t="s">
        <v>5</v>
      </c>
      <c r="AH68" s="812"/>
      <c r="AI68" s="812" t="s">
        <v>6</v>
      </c>
      <c r="AJ68" s="812" t="s">
        <v>930</v>
      </c>
      <c r="AK68" s="823" t="s">
        <v>615</v>
      </c>
      <c r="AL68" s="824">
        <v>1</v>
      </c>
      <c r="AM68" s="825"/>
      <c r="AN68" s="825" t="s">
        <v>432</v>
      </c>
      <c r="AO68" s="826"/>
      <c r="AP68" s="826"/>
      <c r="AQ68" s="827">
        <f t="shared" si="0"/>
        <v>2.430555555555558E-2</v>
      </c>
      <c r="AR68" s="827">
        <f t="shared" si="1"/>
        <v>6.9444444444444198E-3</v>
      </c>
    </row>
    <row r="69" spans="1:44" s="809" customFormat="1" ht="14.25">
      <c r="B69" s="810">
        <v>2023</v>
      </c>
      <c r="C69" s="810">
        <v>4</v>
      </c>
      <c r="D69" s="810">
        <v>4</v>
      </c>
      <c r="E69" s="849" t="s">
        <v>628</v>
      </c>
      <c r="F69" s="810"/>
      <c r="G69" s="812"/>
      <c r="H69" s="812" t="s">
        <v>595</v>
      </c>
      <c r="I69" s="828" t="s">
        <v>43</v>
      </c>
      <c r="J69" s="812" t="s">
        <v>1104</v>
      </c>
      <c r="K69" s="810"/>
      <c r="L69" s="829"/>
      <c r="M69" s="829"/>
      <c r="N69" s="829"/>
      <c r="O69" s="810"/>
      <c r="P69" s="810">
        <v>25</v>
      </c>
      <c r="Q69" s="830" t="s">
        <v>612</v>
      </c>
      <c r="R69" s="831">
        <v>1120</v>
      </c>
      <c r="S69" s="832" t="s">
        <v>30</v>
      </c>
      <c r="T69" s="831">
        <v>350</v>
      </c>
      <c r="U69" s="831">
        <v>1120</v>
      </c>
      <c r="V69" s="810">
        <v>1</v>
      </c>
      <c r="W69" s="831"/>
      <c r="X69" s="810">
        <v>1</v>
      </c>
      <c r="Y69" s="831">
        <v>350</v>
      </c>
      <c r="Z69" s="831">
        <v>10550</v>
      </c>
      <c r="AA69" s="833" t="s">
        <v>653</v>
      </c>
      <c r="AB69" s="833" t="s">
        <v>1125</v>
      </c>
      <c r="AC69" s="821">
        <v>0.37847222222222221</v>
      </c>
      <c r="AD69" s="822">
        <v>0.38194444444444442</v>
      </c>
      <c r="AE69" s="822"/>
      <c r="AF69" s="821"/>
      <c r="AG69" s="810"/>
      <c r="AH69" s="812"/>
      <c r="AI69" s="812" t="s">
        <v>6</v>
      </c>
      <c r="AJ69" s="812" t="s">
        <v>930</v>
      </c>
      <c r="AK69" s="823" t="s">
        <v>615</v>
      </c>
      <c r="AL69" s="824">
        <v>1</v>
      </c>
      <c r="AM69" s="825"/>
      <c r="AN69" s="825"/>
      <c r="AO69" s="826"/>
      <c r="AP69" s="826"/>
      <c r="AQ69" s="827">
        <f t="shared" si="0"/>
        <v>3.4722222222222099E-3</v>
      </c>
      <c r="AR69" s="827" t="str">
        <f t="shared" si="1"/>
        <v/>
      </c>
    </row>
    <row r="70" spans="1:44" s="809" customFormat="1" ht="14.25">
      <c r="B70" s="810">
        <v>2023</v>
      </c>
      <c r="C70" s="810">
        <v>4</v>
      </c>
      <c r="D70" s="810">
        <v>4</v>
      </c>
      <c r="E70" s="849" t="s">
        <v>628</v>
      </c>
      <c r="F70" s="810"/>
      <c r="G70" s="811"/>
      <c r="H70" s="812" t="s">
        <v>595</v>
      </c>
      <c r="I70" s="813"/>
      <c r="J70" s="812"/>
      <c r="K70" s="810"/>
      <c r="L70" s="814"/>
      <c r="M70" s="814"/>
      <c r="N70" s="815"/>
      <c r="O70" s="816"/>
      <c r="P70" s="810"/>
      <c r="Q70" s="817"/>
      <c r="R70" s="818"/>
      <c r="S70" s="819"/>
      <c r="T70" s="819"/>
      <c r="U70" s="818"/>
      <c r="V70" s="810"/>
      <c r="W70" s="818"/>
      <c r="X70" s="810"/>
      <c r="Y70" s="818"/>
      <c r="Z70" s="818"/>
      <c r="AA70" s="820"/>
      <c r="AB70" s="820"/>
      <c r="AC70" s="821"/>
      <c r="AD70" s="822"/>
      <c r="AE70" s="822">
        <v>0.38194444444444442</v>
      </c>
      <c r="AF70" s="821">
        <v>0.40277777777777773</v>
      </c>
      <c r="AG70" s="810" t="s">
        <v>752</v>
      </c>
      <c r="AH70" s="812"/>
      <c r="AI70" s="812"/>
      <c r="AJ70" s="812"/>
      <c r="AK70" s="823"/>
      <c r="AL70" s="824"/>
      <c r="AM70" s="825"/>
      <c r="AN70" s="825"/>
      <c r="AO70" s="826"/>
      <c r="AP70" s="826"/>
      <c r="AQ70" s="827" t="str">
        <f t="shared" si="0"/>
        <v/>
      </c>
      <c r="AR70" s="827">
        <f t="shared" si="1"/>
        <v>2.0833333333333315E-2</v>
      </c>
    </row>
    <row r="71" spans="1:44" s="809" customFormat="1" ht="14.25">
      <c r="A71" s="809">
        <v>1</v>
      </c>
      <c r="B71" s="810">
        <v>2023</v>
      </c>
      <c r="C71" s="810">
        <v>4</v>
      </c>
      <c r="D71" s="810">
        <v>4</v>
      </c>
      <c r="E71" s="849" t="s">
        <v>628</v>
      </c>
      <c r="F71" s="810"/>
      <c r="G71" s="811"/>
      <c r="H71" s="812" t="s">
        <v>595</v>
      </c>
      <c r="I71" s="828" t="s">
        <v>58</v>
      </c>
      <c r="J71" s="812" t="s">
        <v>1104</v>
      </c>
      <c r="K71" s="810"/>
      <c r="L71" s="829"/>
      <c r="M71" s="829"/>
      <c r="N71" s="829"/>
      <c r="O71" s="810"/>
      <c r="P71" s="810">
        <v>12</v>
      </c>
      <c r="Q71" s="830" t="s">
        <v>612</v>
      </c>
      <c r="R71" s="831">
        <v>1120</v>
      </c>
      <c r="S71" s="832" t="s">
        <v>30</v>
      </c>
      <c r="T71" s="831">
        <v>200</v>
      </c>
      <c r="U71" s="831">
        <v>1120</v>
      </c>
      <c r="V71" s="810">
        <v>1</v>
      </c>
      <c r="W71" s="831">
        <v>200</v>
      </c>
      <c r="X71" s="810">
        <v>1</v>
      </c>
      <c r="Y71" s="831">
        <v>200</v>
      </c>
      <c r="Z71" s="831"/>
      <c r="AA71" s="833"/>
      <c r="AB71" s="833"/>
      <c r="AC71" s="821"/>
      <c r="AD71" s="822"/>
      <c r="AE71" s="822"/>
      <c r="AF71" s="821"/>
      <c r="AG71" s="810"/>
      <c r="AH71" s="812"/>
      <c r="AI71" s="812"/>
      <c r="AJ71" s="812"/>
      <c r="AK71" s="823"/>
      <c r="AL71" s="824"/>
      <c r="AM71" s="825"/>
      <c r="AN71" s="825"/>
      <c r="AO71" s="826"/>
      <c r="AP71" s="826"/>
      <c r="AQ71" s="827" t="str">
        <f t="shared" si="0"/>
        <v/>
      </c>
      <c r="AR71" s="827" t="str">
        <f t="shared" si="1"/>
        <v/>
      </c>
    </row>
    <row r="72" spans="1:44" s="809" customFormat="1" ht="14.25">
      <c r="A72" s="809">
        <v>1</v>
      </c>
      <c r="B72" s="810">
        <v>2023</v>
      </c>
      <c r="C72" s="810">
        <v>4</v>
      </c>
      <c r="D72" s="810">
        <v>4</v>
      </c>
      <c r="E72" s="849" t="s">
        <v>628</v>
      </c>
      <c r="F72" s="810">
        <v>3</v>
      </c>
      <c r="G72" s="811" t="s">
        <v>614</v>
      </c>
      <c r="H72" s="812" t="s">
        <v>595</v>
      </c>
      <c r="I72" s="828" t="s">
        <v>47</v>
      </c>
      <c r="J72" s="812" t="s">
        <v>1104</v>
      </c>
      <c r="K72" s="810">
        <v>3703997</v>
      </c>
      <c r="L72" s="829">
        <v>1</v>
      </c>
      <c r="M72" s="829">
        <v>12</v>
      </c>
      <c r="N72" s="829" t="s">
        <v>622</v>
      </c>
      <c r="O72" s="810" t="s">
        <v>597</v>
      </c>
      <c r="P72" s="810">
        <v>50</v>
      </c>
      <c r="Q72" s="830" t="s">
        <v>292</v>
      </c>
      <c r="R72" s="831">
        <v>1120</v>
      </c>
      <c r="S72" s="832">
        <v>5000</v>
      </c>
      <c r="T72" s="832">
        <v>5000</v>
      </c>
      <c r="U72" s="831">
        <v>1120</v>
      </c>
      <c r="V72" s="810">
        <v>1</v>
      </c>
      <c r="W72" s="832">
        <v>5000</v>
      </c>
      <c r="X72" s="810">
        <v>1</v>
      </c>
      <c r="Y72" s="832">
        <v>5000</v>
      </c>
      <c r="Z72" s="831">
        <v>5060</v>
      </c>
      <c r="AA72" s="833" t="s">
        <v>1128</v>
      </c>
      <c r="AB72" s="833"/>
      <c r="AC72" s="821">
        <v>0.40277777777777773</v>
      </c>
      <c r="AD72" s="822">
        <v>0.42708333333333331</v>
      </c>
      <c r="AE72" s="822">
        <v>0.42708333333333331</v>
      </c>
      <c r="AF72" s="821">
        <v>0.43402777777777773</v>
      </c>
      <c r="AG72" s="810" t="s">
        <v>5</v>
      </c>
      <c r="AH72" s="812"/>
      <c r="AI72" s="812" t="s">
        <v>6</v>
      </c>
      <c r="AJ72" s="812" t="s">
        <v>930</v>
      </c>
      <c r="AK72" s="823" t="s">
        <v>615</v>
      </c>
      <c r="AL72" s="824">
        <v>1</v>
      </c>
      <c r="AM72" s="825"/>
      <c r="AN72" s="825" t="s">
        <v>432</v>
      </c>
      <c r="AO72" s="826"/>
      <c r="AP72" s="826"/>
      <c r="AQ72" s="827">
        <f t="shared" si="0"/>
        <v>2.430555555555558E-2</v>
      </c>
      <c r="AR72" s="827">
        <f t="shared" si="1"/>
        <v>6.9444444444444198E-3</v>
      </c>
    </row>
    <row r="73" spans="1:44" s="809" customFormat="1" ht="14.25">
      <c r="B73" s="810">
        <v>2023</v>
      </c>
      <c r="C73" s="810">
        <v>4</v>
      </c>
      <c r="D73" s="810">
        <v>4</v>
      </c>
      <c r="E73" s="849" t="s">
        <v>628</v>
      </c>
      <c r="F73" s="810">
        <v>3</v>
      </c>
      <c r="G73" s="811" t="s">
        <v>614</v>
      </c>
      <c r="H73" s="812" t="s">
        <v>595</v>
      </c>
      <c r="I73" s="828" t="s">
        <v>47</v>
      </c>
      <c r="J73" s="812" t="s">
        <v>1104</v>
      </c>
      <c r="K73" s="810">
        <v>3703997</v>
      </c>
      <c r="L73" s="829">
        <v>2</v>
      </c>
      <c r="M73" s="829">
        <v>12</v>
      </c>
      <c r="N73" s="829" t="s">
        <v>622</v>
      </c>
      <c r="O73" s="810" t="s">
        <v>597</v>
      </c>
      <c r="P73" s="810">
        <v>50</v>
      </c>
      <c r="Q73" s="830" t="s">
        <v>292</v>
      </c>
      <c r="R73" s="831">
        <v>1120</v>
      </c>
      <c r="S73" s="832">
        <v>5000</v>
      </c>
      <c r="T73" s="832">
        <v>5000</v>
      </c>
      <c r="U73" s="831">
        <v>1120</v>
      </c>
      <c r="V73" s="810">
        <v>1</v>
      </c>
      <c r="W73" s="832">
        <v>5000</v>
      </c>
      <c r="X73" s="810">
        <v>1</v>
      </c>
      <c r="Y73" s="832">
        <v>5000</v>
      </c>
      <c r="Z73" s="831">
        <v>5070</v>
      </c>
      <c r="AA73" s="833" t="s">
        <v>1129</v>
      </c>
      <c r="AB73" s="833" t="s">
        <v>1126</v>
      </c>
      <c r="AC73" s="821">
        <v>0.43402777777777773</v>
      </c>
      <c r="AD73" s="822">
        <v>0.45833333333333331</v>
      </c>
      <c r="AE73" s="822">
        <v>0.45833333333333331</v>
      </c>
      <c r="AF73" s="821">
        <v>0.46527777777777773</v>
      </c>
      <c r="AG73" s="810" t="s">
        <v>5</v>
      </c>
      <c r="AH73" s="812"/>
      <c r="AI73" s="812" t="s">
        <v>6</v>
      </c>
      <c r="AJ73" s="812" t="s">
        <v>930</v>
      </c>
      <c r="AK73" s="823" t="s">
        <v>615</v>
      </c>
      <c r="AL73" s="824">
        <v>1</v>
      </c>
      <c r="AM73" s="825"/>
      <c r="AN73" s="825" t="s">
        <v>432</v>
      </c>
      <c r="AO73" s="826"/>
      <c r="AP73" s="826"/>
      <c r="AQ73" s="827">
        <f t="shared" si="0"/>
        <v>2.430555555555558E-2</v>
      </c>
      <c r="AR73" s="827">
        <f t="shared" si="1"/>
        <v>6.9444444444444198E-3</v>
      </c>
    </row>
    <row r="74" spans="1:44" s="809" customFormat="1" ht="14.25">
      <c r="B74" s="810">
        <v>2023</v>
      </c>
      <c r="C74" s="810">
        <v>4</v>
      </c>
      <c r="D74" s="810">
        <v>4</v>
      </c>
      <c r="E74" s="849" t="s">
        <v>628</v>
      </c>
      <c r="F74" s="810"/>
      <c r="G74" s="812"/>
      <c r="H74" s="812" t="s">
        <v>595</v>
      </c>
      <c r="I74" s="828" t="s">
        <v>43</v>
      </c>
      <c r="J74" s="812" t="s">
        <v>1104</v>
      </c>
      <c r="K74" s="810"/>
      <c r="L74" s="829"/>
      <c r="M74" s="829"/>
      <c r="N74" s="829"/>
      <c r="O74" s="810"/>
      <c r="P74" s="810">
        <v>25</v>
      </c>
      <c r="Q74" s="830" t="s">
        <v>612</v>
      </c>
      <c r="R74" s="831">
        <v>1120</v>
      </c>
      <c r="S74" s="832" t="s">
        <v>30</v>
      </c>
      <c r="T74" s="831">
        <v>350</v>
      </c>
      <c r="U74" s="831">
        <v>1120</v>
      </c>
      <c r="V74" s="810">
        <v>1</v>
      </c>
      <c r="W74" s="831"/>
      <c r="X74" s="810">
        <v>1</v>
      </c>
      <c r="Y74" s="831">
        <v>350</v>
      </c>
      <c r="Z74" s="831">
        <v>10550</v>
      </c>
      <c r="AA74" s="833" t="s">
        <v>653</v>
      </c>
      <c r="AB74" s="833" t="s">
        <v>1126</v>
      </c>
      <c r="AC74" s="821">
        <v>0.46527777777777773</v>
      </c>
      <c r="AD74" s="822">
        <v>0.46875</v>
      </c>
      <c r="AE74" s="822"/>
      <c r="AF74" s="821"/>
      <c r="AG74" s="810"/>
      <c r="AH74" s="812"/>
      <c r="AI74" s="812" t="s">
        <v>6</v>
      </c>
      <c r="AJ74" s="812" t="s">
        <v>930</v>
      </c>
      <c r="AK74" s="823" t="s">
        <v>615</v>
      </c>
      <c r="AL74" s="824">
        <v>1</v>
      </c>
      <c r="AM74" s="825"/>
      <c r="AN74" s="825"/>
      <c r="AO74" s="826"/>
      <c r="AP74" s="826"/>
      <c r="AQ74" s="827">
        <f t="shared" si="0"/>
        <v>3.4722222222222654E-3</v>
      </c>
      <c r="AR74" s="827" t="str">
        <f t="shared" si="1"/>
        <v/>
      </c>
    </row>
    <row r="75" spans="1:44" s="809" customFormat="1" ht="14.25">
      <c r="B75" s="810">
        <v>2023</v>
      </c>
      <c r="C75" s="810">
        <v>4</v>
      </c>
      <c r="D75" s="810">
        <v>4</v>
      </c>
      <c r="E75" s="849" t="s">
        <v>628</v>
      </c>
      <c r="F75" s="810"/>
      <c r="G75" s="811"/>
      <c r="H75" s="812" t="s">
        <v>595</v>
      </c>
      <c r="I75" s="813"/>
      <c r="J75" s="812"/>
      <c r="K75" s="810"/>
      <c r="L75" s="814"/>
      <c r="M75" s="814"/>
      <c r="N75" s="815"/>
      <c r="O75" s="816"/>
      <c r="P75" s="810"/>
      <c r="Q75" s="817"/>
      <c r="R75" s="818"/>
      <c r="S75" s="819"/>
      <c r="T75" s="819"/>
      <c r="U75" s="818"/>
      <c r="V75" s="810"/>
      <c r="W75" s="818"/>
      <c r="X75" s="810"/>
      <c r="Y75" s="818"/>
      <c r="Z75" s="818"/>
      <c r="AA75" s="820"/>
      <c r="AB75" s="820"/>
      <c r="AC75" s="821"/>
      <c r="AD75" s="822"/>
      <c r="AE75" s="822">
        <v>0.46875</v>
      </c>
      <c r="AF75" s="821">
        <v>0.53125</v>
      </c>
      <c r="AG75" s="810" t="s">
        <v>752</v>
      </c>
      <c r="AH75" s="812"/>
      <c r="AI75" s="812"/>
      <c r="AJ75" s="812"/>
      <c r="AK75" s="823"/>
      <c r="AL75" s="824"/>
      <c r="AM75" s="825"/>
      <c r="AN75" s="825"/>
      <c r="AO75" s="826"/>
      <c r="AP75" s="826"/>
      <c r="AQ75" s="827" t="str">
        <f t="shared" si="0"/>
        <v/>
      </c>
      <c r="AR75" s="827">
        <f t="shared" si="1"/>
        <v>6.25E-2</v>
      </c>
    </row>
    <row r="76" spans="1:44" s="809" customFormat="1" ht="14.25">
      <c r="B76" s="810">
        <v>2023</v>
      </c>
      <c r="C76" s="810">
        <v>4</v>
      </c>
      <c r="D76" s="810">
        <v>4</v>
      </c>
      <c r="E76" s="849" t="s">
        <v>628</v>
      </c>
      <c r="F76" s="810"/>
      <c r="G76" s="811"/>
      <c r="H76" s="812" t="s">
        <v>595</v>
      </c>
      <c r="I76" s="828" t="s">
        <v>58</v>
      </c>
      <c r="J76" s="812" t="s">
        <v>1104</v>
      </c>
      <c r="K76" s="810"/>
      <c r="L76" s="829"/>
      <c r="M76" s="829"/>
      <c r="N76" s="829"/>
      <c r="O76" s="810"/>
      <c r="P76" s="810">
        <v>12</v>
      </c>
      <c r="Q76" s="830" t="s">
        <v>612</v>
      </c>
      <c r="R76" s="831">
        <v>1120</v>
      </c>
      <c r="S76" s="832" t="s">
        <v>30</v>
      </c>
      <c r="T76" s="831">
        <v>200</v>
      </c>
      <c r="U76" s="831">
        <v>1120</v>
      </c>
      <c r="V76" s="810">
        <v>1</v>
      </c>
      <c r="W76" s="831">
        <v>200</v>
      </c>
      <c r="X76" s="810">
        <v>1</v>
      </c>
      <c r="Y76" s="831">
        <v>200</v>
      </c>
      <c r="Z76" s="831"/>
      <c r="AA76" s="833"/>
      <c r="AB76" s="833"/>
      <c r="AC76" s="821"/>
      <c r="AD76" s="822"/>
      <c r="AE76" s="822"/>
      <c r="AF76" s="821"/>
      <c r="AG76" s="810"/>
      <c r="AH76" s="812"/>
      <c r="AI76" s="812"/>
      <c r="AJ76" s="812"/>
      <c r="AK76" s="823"/>
      <c r="AL76" s="824"/>
      <c r="AM76" s="825"/>
      <c r="AN76" s="825"/>
      <c r="AO76" s="826"/>
      <c r="AP76" s="826"/>
      <c r="AQ76" s="827" t="str">
        <f t="shared" si="0"/>
        <v/>
      </c>
      <c r="AR76" s="827" t="str">
        <f t="shared" si="1"/>
        <v/>
      </c>
    </row>
    <row r="77" spans="1:44" s="809" customFormat="1" ht="14.25">
      <c r="A77" s="809">
        <v>1</v>
      </c>
      <c r="B77" s="810">
        <v>2023</v>
      </c>
      <c r="C77" s="810">
        <v>4</v>
      </c>
      <c r="D77" s="810">
        <v>4</v>
      </c>
      <c r="E77" s="849" t="s">
        <v>628</v>
      </c>
      <c r="F77" s="810">
        <v>4</v>
      </c>
      <c r="G77" s="811" t="s">
        <v>614</v>
      </c>
      <c r="H77" s="812" t="s">
        <v>595</v>
      </c>
      <c r="I77" s="828" t="s">
        <v>47</v>
      </c>
      <c r="J77" s="812" t="s">
        <v>1104</v>
      </c>
      <c r="K77" s="810">
        <v>3703997</v>
      </c>
      <c r="L77" s="829">
        <v>3</v>
      </c>
      <c r="M77" s="829">
        <v>12</v>
      </c>
      <c r="N77" s="829" t="s">
        <v>622</v>
      </c>
      <c r="O77" s="810" t="s">
        <v>597</v>
      </c>
      <c r="P77" s="810">
        <v>50</v>
      </c>
      <c r="Q77" s="830" t="s">
        <v>292</v>
      </c>
      <c r="R77" s="831">
        <v>1120</v>
      </c>
      <c r="S77" s="832">
        <v>5000</v>
      </c>
      <c r="T77" s="832">
        <v>5000</v>
      </c>
      <c r="U77" s="831">
        <v>1120</v>
      </c>
      <c r="V77" s="810">
        <v>1</v>
      </c>
      <c r="W77" s="832">
        <v>5000</v>
      </c>
      <c r="X77" s="810">
        <v>1</v>
      </c>
      <c r="Y77" s="832">
        <v>5000</v>
      </c>
      <c r="Z77" s="831">
        <v>5060</v>
      </c>
      <c r="AA77" s="833" t="s">
        <v>1135</v>
      </c>
      <c r="AB77" s="833"/>
      <c r="AC77" s="821">
        <v>0.53125</v>
      </c>
      <c r="AD77" s="822">
        <v>0.55555555555555558</v>
      </c>
      <c r="AE77" s="822">
        <v>0.55555555555555558</v>
      </c>
      <c r="AF77" s="821">
        <v>0.5625</v>
      </c>
      <c r="AG77" s="810" t="s">
        <v>5</v>
      </c>
      <c r="AH77" s="812"/>
      <c r="AI77" s="812" t="s">
        <v>6</v>
      </c>
      <c r="AJ77" s="812" t="s">
        <v>930</v>
      </c>
      <c r="AK77" s="823" t="s">
        <v>615</v>
      </c>
      <c r="AL77" s="824">
        <v>1</v>
      </c>
      <c r="AM77" s="825"/>
      <c r="AN77" s="825" t="s">
        <v>432</v>
      </c>
      <c r="AO77" s="826"/>
      <c r="AP77" s="826"/>
      <c r="AQ77" s="827">
        <f t="shared" si="0"/>
        <v>2.430555555555558E-2</v>
      </c>
      <c r="AR77" s="827">
        <f t="shared" si="1"/>
        <v>6.9444444444444198E-3</v>
      </c>
    </row>
    <row r="78" spans="1:44" s="809" customFormat="1" ht="14.25">
      <c r="A78" s="809">
        <v>1</v>
      </c>
      <c r="B78" s="810">
        <v>2023</v>
      </c>
      <c r="C78" s="810">
        <v>4</v>
      </c>
      <c r="D78" s="810">
        <v>4</v>
      </c>
      <c r="E78" s="849" t="s">
        <v>629</v>
      </c>
      <c r="F78" s="810">
        <v>4</v>
      </c>
      <c r="G78" s="811" t="s">
        <v>614</v>
      </c>
      <c r="H78" s="812" t="s">
        <v>595</v>
      </c>
      <c r="I78" s="828" t="s">
        <v>47</v>
      </c>
      <c r="J78" s="812" t="s">
        <v>1104</v>
      </c>
      <c r="K78" s="810">
        <v>3703997</v>
      </c>
      <c r="L78" s="829">
        <v>4</v>
      </c>
      <c r="M78" s="829">
        <v>12</v>
      </c>
      <c r="N78" s="829" t="s">
        <v>622</v>
      </c>
      <c r="O78" s="810" t="s">
        <v>597</v>
      </c>
      <c r="P78" s="810">
        <v>50</v>
      </c>
      <c r="Q78" s="830" t="s">
        <v>292</v>
      </c>
      <c r="R78" s="831">
        <v>1120</v>
      </c>
      <c r="S78" s="832">
        <v>5000</v>
      </c>
      <c r="T78" s="832">
        <v>5000</v>
      </c>
      <c r="U78" s="831">
        <v>1120</v>
      </c>
      <c r="V78" s="810">
        <v>1</v>
      </c>
      <c r="W78" s="832">
        <v>5000</v>
      </c>
      <c r="X78" s="810">
        <v>1</v>
      </c>
      <c r="Y78" s="832">
        <v>5000</v>
      </c>
      <c r="Z78" s="831">
        <v>2000</v>
      </c>
      <c r="AA78" s="833" t="s">
        <v>1139</v>
      </c>
      <c r="AB78" s="833" t="s">
        <v>1127</v>
      </c>
      <c r="AC78" s="821">
        <v>0.5625</v>
      </c>
      <c r="AD78" s="822">
        <v>0.58680555555555558</v>
      </c>
      <c r="AE78" s="822">
        <v>0.58680555555555558</v>
      </c>
      <c r="AF78" s="821">
        <v>0.63888888888888895</v>
      </c>
      <c r="AG78" s="810" t="s">
        <v>5</v>
      </c>
      <c r="AH78" s="812"/>
      <c r="AI78" s="812" t="s">
        <v>6</v>
      </c>
      <c r="AJ78" s="812" t="s">
        <v>1138</v>
      </c>
      <c r="AK78" s="823" t="s">
        <v>615</v>
      </c>
      <c r="AL78" s="824">
        <v>1</v>
      </c>
      <c r="AM78" s="825" t="s">
        <v>1146</v>
      </c>
      <c r="AN78" s="825" t="s">
        <v>434</v>
      </c>
      <c r="AO78" s="826"/>
      <c r="AP78" s="826"/>
      <c r="AQ78" s="827">
        <f t="shared" si="0"/>
        <v>2.430555555555558E-2</v>
      </c>
      <c r="AR78" s="827">
        <f t="shared" si="1"/>
        <v>5.208333333333337E-2</v>
      </c>
    </row>
    <row r="79" spans="1:44" s="809" customFormat="1" ht="14.25">
      <c r="A79" s="809">
        <v>1</v>
      </c>
      <c r="B79" s="810">
        <v>2023</v>
      </c>
      <c r="C79" s="810">
        <v>4</v>
      </c>
      <c r="D79" s="810">
        <v>4</v>
      </c>
      <c r="E79" s="849" t="s">
        <v>629</v>
      </c>
      <c r="F79" s="810">
        <v>4</v>
      </c>
      <c r="G79" s="811" t="s">
        <v>614</v>
      </c>
      <c r="H79" s="812" t="s">
        <v>595</v>
      </c>
      <c r="I79" s="828" t="s">
        <v>47</v>
      </c>
      <c r="J79" s="812" t="s">
        <v>1104</v>
      </c>
      <c r="K79" s="810">
        <v>3703997</v>
      </c>
      <c r="L79" s="829">
        <v>4</v>
      </c>
      <c r="M79" s="829">
        <v>12</v>
      </c>
      <c r="N79" s="829" t="s">
        <v>622</v>
      </c>
      <c r="O79" s="810" t="s">
        <v>597</v>
      </c>
      <c r="P79" s="810">
        <v>50</v>
      </c>
      <c r="Q79" s="830" t="s">
        <v>292</v>
      </c>
      <c r="R79" s="831">
        <v>1120</v>
      </c>
      <c r="S79" s="832">
        <v>5000</v>
      </c>
      <c r="T79" s="832">
        <v>5000</v>
      </c>
      <c r="U79" s="831">
        <v>1120</v>
      </c>
      <c r="V79" s="810">
        <v>1</v>
      </c>
      <c r="W79" s="832">
        <v>5000</v>
      </c>
      <c r="X79" s="810">
        <v>1</v>
      </c>
      <c r="Y79" s="832">
        <v>5000</v>
      </c>
      <c r="Z79" s="831">
        <v>5060</v>
      </c>
      <c r="AA79" s="833" t="s">
        <v>1136</v>
      </c>
      <c r="AB79" s="833" t="s">
        <v>1141</v>
      </c>
      <c r="AC79" s="821">
        <v>0.63888888888888895</v>
      </c>
      <c r="AD79" s="822">
        <v>0.66319444444444453</v>
      </c>
      <c r="AE79" s="822">
        <v>0.66319444444444453</v>
      </c>
      <c r="AF79" s="821">
        <v>0.67013888888888895</v>
      </c>
      <c r="AG79" s="810" t="s">
        <v>5</v>
      </c>
      <c r="AH79" s="812"/>
      <c r="AI79" s="812" t="s">
        <v>6</v>
      </c>
      <c r="AJ79" s="812" t="s">
        <v>930</v>
      </c>
      <c r="AK79" s="823" t="s">
        <v>615</v>
      </c>
      <c r="AL79" s="824">
        <v>1</v>
      </c>
      <c r="AM79" s="825"/>
      <c r="AN79" s="825" t="s">
        <v>432</v>
      </c>
      <c r="AO79" s="826"/>
      <c r="AP79" s="826"/>
      <c r="AQ79" s="827">
        <f t="shared" si="0"/>
        <v>2.430555555555558E-2</v>
      </c>
      <c r="AR79" s="827">
        <f t="shared" si="1"/>
        <v>6.9444444444444198E-3</v>
      </c>
    </row>
    <row r="80" spans="1:44" s="809" customFormat="1" ht="14.25">
      <c r="A80" s="809">
        <v>1</v>
      </c>
      <c r="B80" s="810">
        <v>2023</v>
      </c>
      <c r="C80" s="810">
        <v>4</v>
      </c>
      <c r="D80" s="810">
        <v>4</v>
      </c>
      <c r="E80" s="849" t="s">
        <v>629</v>
      </c>
      <c r="F80" s="810"/>
      <c r="G80" s="812"/>
      <c r="H80" s="812" t="s">
        <v>595</v>
      </c>
      <c r="I80" s="828" t="s">
        <v>43</v>
      </c>
      <c r="J80" s="812" t="s">
        <v>1104</v>
      </c>
      <c r="K80" s="810"/>
      <c r="L80" s="829"/>
      <c r="M80" s="829"/>
      <c r="N80" s="829"/>
      <c r="O80" s="810"/>
      <c r="P80" s="810">
        <v>25</v>
      </c>
      <c r="Q80" s="830" t="s">
        <v>612</v>
      </c>
      <c r="R80" s="831">
        <v>1120</v>
      </c>
      <c r="S80" s="832" t="s">
        <v>30</v>
      </c>
      <c r="T80" s="831">
        <v>350</v>
      </c>
      <c r="U80" s="831">
        <v>1120</v>
      </c>
      <c r="V80" s="810">
        <v>1</v>
      </c>
      <c r="W80" s="831"/>
      <c r="X80" s="810">
        <v>1</v>
      </c>
      <c r="Y80" s="831">
        <v>350</v>
      </c>
      <c r="Z80" s="831">
        <v>10550</v>
      </c>
      <c r="AA80" s="833" t="s">
        <v>653</v>
      </c>
      <c r="AB80" s="833" t="s">
        <v>1141</v>
      </c>
      <c r="AC80" s="821">
        <v>0.67013888888888895</v>
      </c>
      <c r="AD80" s="822">
        <v>0.67361111111111116</v>
      </c>
      <c r="AE80" s="822"/>
      <c r="AF80" s="821"/>
      <c r="AG80" s="810"/>
      <c r="AH80" s="812"/>
      <c r="AI80" s="812" t="s">
        <v>6</v>
      </c>
      <c r="AJ80" s="812" t="s">
        <v>930</v>
      </c>
      <c r="AK80" s="823" t="s">
        <v>615</v>
      </c>
      <c r="AL80" s="824">
        <v>1</v>
      </c>
      <c r="AM80" s="825"/>
      <c r="AN80" s="825"/>
      <c r="AO80" s="826"/>
      <c r="AP80" s="826"/>
      <c r="AQ80" s="827">
        <f t="shared" si="0"/>
        <v>3.4722222222222099E-3</v>
      </c>
      <c r="AR80" s="827" t="str">
        <f t="shared" si="1"/>
        <v/>
      </c>
    </row>
    <row r="81" spans="1:44" s="809" customFormat="1" ht="14.25">
      <c r="A81" s="809">
        <v>1</v>
      </c>
      <c r="B81" s="810">
        <v>2023</v>
      </c>
      <c r="C81" s="810">
        <v>4</v>
      </c>
      <c r="D81" s="810">
        <v>4</v>
      </c>
      <c r="E81" s="849" t="s">
        <v>629</v>
      </c>
      <c r="F81" s="810"/>
      <c r="G81" s="811"/>
      <c r="H81" s="812" t="s">
        <v>595</v>
      </c>
      <c r="I81" s="813"/>
      <c r="J81" s="812"/>
      <c r="K81" s="810"/>
      <c r="L81" s="814"/>
      <c r="M81" s="814"/>
      <c r="N81" s="815"/>
      <c r="O81" s="816"/>
      <c r="P81" s="810"/>
      <c r="Q81" s="817"/>
      <c r="R81" s="818"/>
      <c r="S81" s="819"/>
      <c r="T81" s="819"/>
      <c r="U81" s="818"/>
      <c r="V81" s="810"/>
      <c r="W81" s="818"/>
      <c r="X81" s="810"/>
      <c r="Y81" s="818"/>
      <c r="Z81" s="818"/>
      <c r="AA81" s="820"/>
      <c r="AB81" s="820"/>
      <c r="AC81" s="821"/>
      <c r="AD81" s="822"/>
      <c r="AE81" s="822">
        <v>0.67361111111111116</v>
      </c>
      <c r="AF81" s="821">
        <v>0.69444444444444453</v>
      </c>
      <c r="AG81" s="810" t="s">
        <v>752</v>
      </c>
      <c r="AH81" s="812"/>
      <c r="AI81" s="812"/>
      <c r="AJ81" s="812"/>
      <c r="AK81" s="823"/>
      <c r="AL81" s="824"/>
      <c r="AM81" s="825"/>
      <c r="AN81" s="825"/>
      <c r="AO81" s="826"/>
      <c r="AP81" s="826"/>
      <c r="AQ81" s="827" t="str">
        <f t="shared" si="0"/>
        <v/>
      </c>
      <c r="AR81" s="827">
        <f t="shared" si="1"/>
        <v>2.083333333333337E-2</v>
      </c>
    </row>
    <row r="82" spans="1:44" s="809" customFormat="1" ht="14.25">
      <c r="B82" s="810">
        <v>2023</v>
      </c>
      <c r="C82" s="810">
        <v>4</v>
      </c>
      <c r="D82" s="810">
        <v>4</v>
      </c>
      <c r="E82" s="849" t="s">
        <v>629</v>
      </c>
      <c r="F82" s="810"/>
      <c r="G82" s="811"/>
      <c r="H82" s="812" t="s">
        <v>595</v>
      </c>
      <c r="I82" s="828" t="s">
        <v>58</v>
      </c>
      <c r="J82" s="812" t="s">
        <v>1104</v>
      </c>
      <c r="K82" s="810"/>
      <c r="L82" s="829"/>
      <c r="M82" s="829"/>
      <c r="N82" s="829"/>
      <c r="O82" s="810"/>
      <c r="P82" s="810">
        <v>12</v>
      </c>
      <c r="Q82" s="830" t="s">
        <v>612</v>
      </c>
      <c r="R82" s="831">
        <v>1120</v>
      </c>
      <c r="S82" s="832" t="s">
        <v>30</v>
      </c>
      <c r="T82" s="831">
        <v>200</v>
      </c>
      <c r="U82" s="831">
        <v>1120</v>
      </c>
      <c r="V82" s="810">
        <v>1</v>
      </c>
      <c r="W82" s="831">
        <v>200</v>
      </c>
      <c r="X82" s="810">
        <v>1</v>
      </c>
      <c r="Y82" s="831">
        <v>200</v>
      </c>
      <c r="Z82" s="831"/>
      <c r="AA82" s="833"/>
      <c r="AB82" s="833"/>
      <c r="AC82" s="821"/>
      <c r="AD82" s="822"/>
      <c r="AE82" s="822"/>
      <c r="AF82" s="821"/>
      <c r="AG82" s="810"/>
      <c r="AH82" s="812"/>
      <c r="AI82" s="812"/>
      <c r="AJ82" s="812"/>
      <c r="AK82" s="823"/>
      <c r="AL82" s="824"/>
      <c r="AM82" s="825"/>
      <c r="AN82" s="825"/>
      <c r="AO82" s="826"/>
      <c r="AP82" s="826"/>
      <c r="AQ82" s="827" t="str">
        <f t="shared" si="0"/>
        <v/>
      </c>
      <c r="AR82" s="827" t="str">
        <f t="shared" si="1"/>
        <v/>
      </c>
    </row>
    <row r="83" spans="1:44" s="809" customFormat="1" ht="14.25">
      <c r="A83" s="809">
        <v>1</v>
      </c>
      <c r="B83" s="810">
        <v>2023</v>
      </c>
      <c r="C83" s="810">
        <v>4</v>
      </c>
      <c r="D83" s="810">
        <v>4</v>
      </c>
      <c r="E83" s="849" t="s">
        <v>629</v>
      </c>
      <c r="F83" s="810">
        <v>5</v>
      </c>
      <c r="G83" s="811" t="s">
        <v>614</v>
      </c>
      <c r="H83" s="812" t="s">
        <v>595</v>
      </c>
      <c r="I83" s="828" t="s">
        <v>47</v>
      </c>
      <c r="J83" s="812" t="s">
        <v>1104</v>
      </c>
      <c r="K83" s="810">
        <v>3703997</v>
      </c>
      <c r="L83" s="829">
        <v>5</v>
      </c>
      <c r="M83" s="829">
        <v>12</v>
      </c>
      <c r="N83" s="829" t="s">
        <v>622</v>
      </c>
      <c r="O83" s="810" t="s">
        <v>597</v>
      </c>
      <c r="P83" s="810">
        <v>50</v>
      </c>
      <c r="Q83" s="830" t="s">
        <v>292</v>
      </c>
      <c r="R83" s="831">
        <v>1120</v>
      </c>
      <c r="S83" s="832">
        <v>5000</v>
      </c>
      <c r="T83" s="832">
        <v>5000</v>
      </c>
      <c r="U83" s="831">
        <v>1120</v>
      </c>
      <c r="V83" s="810">
        <v>1</v>
      </c>
      <c r="W83" s="832">
        <v>5000</v>
      </c>
      <c r="X83" s="810">
        <v>1</v>
      </c>
      <c r="Y83" s="832">
        <v>5000</v>
      </c>
      <c r="Z83" s="831">
        <v>5060</v>
      </c>
      <c r="AA83" s="833" t="s">
        <v>1140</v>
      </c>
      <c r="AB83" s="833"/>
      <c r="AC83" s="821">
        <v>0.69444444444444453</v>
      </c>
      <c r="AD83" s="822">
        <v>0.71875000000000011</v>
      </c>
      <c r="AE83" s="822">
        <v>0.71875000000000011</v>
      </c>
      <c r="AF83" s="821">
        <v>0.76736111111111116</v>
      </c>
      <c r="AG83" s="810" t="s">
        <v>5</v>
      </c>
      <c r="AH83" s="812"/>
      <c r="AI83" s="812" t="s">
        <v>6</v>
      </c>
      <c r="AJ83" s="812" t="s">
        <v>930</v>
      </c>
      <c r="AK83" s="823" t="s">
        <v>615</v>
      </c>
      <c r="AL83" s="824">
        <v>1</v>
      </c>
      <c r="AM83" s="825"/>
      <c r="AN83" s="825" t="s">
        <v>432</v>
      </c>
      <c r="AO83" s="826"/>
      <c r="AP83" s="826"/>
      <c r="AQ83" s="827">
        <f t="shared" si="0"/>
        <v>2.430555555555558E-2</v>
      </c>
      <c r="AR83" s="827">
        <f t="shared" si="1"/>
        <v>4.8611111111111049E-2</v>
      </c>
    </row>
    <row r="84" spans="1:44" s="809" customFormat="1" ht="14.25">
      <c r="A84" s="809">
        <v>1</v>
      </c>
      <c r="B84" s="810">
        <v>2023</v>
      </c>
      <c r="C84" s="810">
        <v>4</v>
      </c>
      <c r="D84" s="810">
        <v>4</v>
      </c>
      <c r="E84" s="849" t="s">
        <v>629</v>
      </c>
      <c r="F84" s="810">
        <v>5</v>
      </c>
      <c r="G84" s="811" t="s">
        <v>614</v>
      </c>
      <c r="H84" s="812" t="s">
        <v>595</v>
      </c>
      <c r="I84" s="828" t="s">
        <v>47</v>
      </c>
      <c r="J84" s="812" t="s">
        <v>1104</v>
      </c>
      <c r="K84" s="810">
        <v>3703997</v>
      </c>
      <c r="L84" s="829">
        <v>6</v>
      </c>
      <c r="M84" s="829">
        <v>12</v>
      </c>
      <c r="N84" s="829" t="s">
        <v>622</v>
      </c>
      <c r="O84" s="810" t="s">
        <v>597</v>
      </c>
      <c r="P84" s="810">
        <v>50</v>
      </c>
      <c r="Q84" s="830" t="s">
        <v>292</v>
      </c>
      <c r="R84" s="831">
        <v>1120</v>
      </c>
      <c r="S84" s="832">
        <v>5000</v>
      </c>
      <c r="T84" s="832">
        <v>5000</v>
      </c>
      <c r="U84" s="831">
        <v>1120</v>
      </c>
      <c r="V84" s="810">
        <v>1</v>
      </c>
      <c r="W84" s="832">
        <v>5000</v>
      </c>
      <c r="X84" s="810">
        <v>1</v>
      </c>
      <c r="Y84" s="832">
        <v>5000</v>
      </c>
      <c r="Z84" s="831">
        <v>5070</v>
      </c>
      <c r="AA84" s="833" t="s">
        <v>1145</v>
      </c>
      <c r="AB84" s="833" t="s">
        <v>1142</v>
      </c>
      <c r="AC84" s="821">
        <v>0.76736111111111116</v>
      </c>
      <c r="AD84" s="822">
        <v>0.79166666666666674</v>
      </c>
      <c r="AE84" s="822">
        <v>0.79166666666666674</v>
      </c>
      <c r="AF84" s="821">
        <v>0.79861111111111116</v>
      </c>
      <c r="AG84" s="810" t="s">
        <v>5</v>
      </c>
      <c r="AH84" s="812"/>
      <c r="AI84" s="812" t="s">
        <v>6</v>
      </c>
      <c r="AJ84" s="812" t="s">
        <v>930</v>
      </c>
      <c r="AK84" s="823" t="s">
        <v>615</v>
      </c>
      <c r="AL84" s="824">
        <v>1</v>
      </c>
      <c r="AM84" s="825"/>
      <c r="AN84" s="825" t="s">
        <v>432</v>
      </c>
      <c r="AO84" s="826"/>
      <c r="AP84" s="826"/>
      <c r="AQ84" s="827">
        <f t="shared" si="0"/>
        <v>2.430555555555558E-2</v>
      </c>
      <c r="AR84" s="827">
        <f t="shared" si="1"/>
        <v>6.9444444444444198E-3</v>
      </c>
    </row>
    <row r="85" spans="1:44" s="809" customFormat="1" ht="14.25">
      <c r="B85" s="810">
        <v>2023</v>
      </c>
      <c r="C85" s="810">
        <v>4</v>
      </c>
      <c r="D85" s="810">
        <v>4</v>
      </c>
      <c r="E85" s="849" t="s">
        <v>629</v>
      </c>
      <c r="F85" s="810"/>
      <c r="G85" s="812"/>
      <c r="H85" s="812" t="s">
        <v>595</v>
      </c>
      <c r="I85" s="828" t="s">
        <v>43</v>
      </c>
      <c r="J85" s="812" t="s">
        <v>1104</v>
      </c>
      <c r="K85" s="810"/>
      <c r="L85" s="829"/>
      <c r="M85" s="829"/>
      <c r="N85" s="829"/>
      <c r="O85" s="810"/>
      <c r="P85" s="810">
        <v>25</v>
      </c>
      <c r="Q85" s="830" t="s">
        <v>612</v>
      </c>
      <c r="R85" s="831">
        <v>1120</v>
      </c>
      <c r="S85" s="832" t="s">
        <v>30</v>
      </c>
      <c r="T85" s="831">
        <v>350</v>
      </c>
      <c r="U85" s="831">
        <v>1120</v>
      </c>
      <c r="V85" s="810">
        <v>1</v>
      </c>
      <c r="W85" s="831"/>
      <c r="X85" s="810">
        <v>1</v>
      </c>
      <c r="Y85" s="831">
        <v>350</v>
      </c>
      <c r="Z85" s="831">
        <v>10550</v>
      </c>
      <c r="AA85" s="833" t="s">
        <v>653</v>
      </c>
      <c r="AB85" s="833" t="s">
        <v>1142</v>
      </c>
      <c r="AC85" s="821">
        <v>0.79861111111111116</v>
      </c>
      <c r="AD85" s="822">
        <v>0.80208333333333337</v>
      </c>
      <c r="AE85" s="822"/>
      <c r="AF85" s="821"/>
      <c r="AG85" s="810"/>
      <c r="AH85" s="812"/>
      <c r="AI85" s="812" t="s">
        <v>6</v>
      </c>
      <c r="AJ85" s="812" t="s">
        <v>930</v>
      </c>
      <c r="AK85" s="823" t="s">
        <v>615</v>
      </c>
      <c r="AL85" s="824">
        <v>1</v>
      </c>
      <c r="AM85" s="825"/>
      <c r="AN85" s="825"/>
      <c r="AO85" s="826"/>
      <c r="AP85" s="826"/>
      <c r="AQ85" s="827">
        <f t="shared" si="0"/>
        <v>3.4722222222222099E-3</v>
      </c>
      <c r="AR85" s="827" t="str">
        <f t="shared" si="1"/>
        <v/>
      </c>
    </row>
    <row r="86" spans="1:44" s="809" customFormat="1" ht="14.25">
      <c r="B86" s="810">
        <v>2023</v>
      </c>
      <c r="C86" s="810">
        <v>4</v>
      </c>
      <c r="D86" s="810">
        <v>4</v>
      </c>
      <c r="E86" s="849" t="s">
        <v>629</v>
      </c>
      <c r="F86" s="810"/>
      <c r="G86" s="811"/>
      <c r="H86" s="812" t="s">
        <v>595</v>
      </c>
      <c r="I86" s="813"/>
      <c r="J86" s="812"/>
      <c r="K86" s="810"/>
      <c r="L86" s="814"/>
      <c r="M86" s="814"/>
      <c r="N86" s="815"/>
      <c r="O86" s="816"/>
      <c r="P86" s="810"/>
      <c r="Q86" s="817"/>
      <c r="R86" s="818"/>
      <c r="S86" s="819"/>
      <c r="T86" s="819"/>
      <c r="U86" s="818"/>
      <c r="V86" s="810"/>
      <c r="W86" s="818"/>
      <c r="X86" s="810"/>
      <c r="Y86" s="818"/>
      <c r="Z86" s="818"/>
      <c r="AA86" s="820"/>
      <c r="AB86" s="820"/>
      <c r="AC86" s="821"/>
      <c r="AD86" s="822"/>
      <c r="AE86" s="822">
        <v>0.80208333333333337</v>
      </c>
      <c r="AF86" s="821">
        <v>0.82291666666666674</v>
      </c>
      <c r="AG86" s="810" t="s">
        <v>752</v>
      </c>
      <c r="AH86" s="812"/>
      <c r="AI86" s="812"/>
      <c r="AJ86" s="812"/>
      <c r="AK86" s="823"/>
      <c r="AL86" s="824"/>
      <c r="AM86" s="825"/>
      <c r="AN86" s="825"/>
      <c r="AO86" s="826"/>
      <c r="AP86" s="826"/>
      <c r="AQ86" s="827" t="str">
        <f t="shared" si="0"/>
        <v/>
      </c>
      <c r="AR86" s="827">
        <f t="shared" si="1"/>
        <v>2.083333333333337E-2</v>
      </c>
    </row>
    <row r="87" spans="1:44" s="809" customFormat="1" ht="14.25">
      <c r="B87" s="810">
        <v>2023</v>
      </c>
      <c r="C87" s="810">
        <v>4</v>
      </c>
      <c r="D87" s="810">
        <v>4</v>
      </c>
      <c r="E87" s="849" t="s">
        <v>629</v>
      </c>
      <c r="F87" s="810"/>
      <c r="G87" s="811"/>
      <c r="H87" s="812" t="s">
        <v>595</v>
      </c>
      <c r="I87" s="828" t="s">
        <v>58</v>
      </c>
      <c r="J87" s="812" t="s">
        <v>1104</v>
      </c>
      <c r="K87" s="810"/>
      <c r="L87" s="829"/>
      <c r="M87" s="829"/>
      <c r="N87" s="829"/>
      <c r="O87" s="810"/>
      <c r="P87" s="810">
        <v>12</v>
      </c>
      <c r="Q87" s="830" t="s">
        <v>612</v>
      </c>
      <c r="R87" s="831">
        <v>1120</v>
      </c>
      <c r="S87" s="832" t="s">
        <v>30</v>
      </c>
      <c r="T87" s="831">
        <v>200</v>
      </c>
      <c r="U87" s="831">
        <v>1120</v>
      </c>
      <c r="V87" s="810">
        <v>1</v>
      </c>
      <c r="W87" s="831">
        <v>200</v>
      </c>
      <c r="X87" s="810">
        <v>1</v>
      </c>
      <c r="Y87" s="831">
        <v>200</v>
      </c>
      <c r="Z87" s="831"/>
      <c r="AA87" s="833"/>
      <c r="AB87" s="833"/>
      <c r="AC87" s="821"/>
      <c r="AD87" s="822"/>
      <c r="AE87" s="822"/>
      <c r="AF87" s="821"/>
      <c r="AG87" s="810"/>
      <c r="AH87" s="812"/>
      <c r="AI87" s="812"/>
      <c r="AJ87" s="812"/>
      <c r="AK87" s="823"/>
      <c r="AL87" s="824"/>
      <c r="AM87" s="825"/>
      <c r="AN87" s="825"/>
      <c r="AO87" s="826"/>
      <c r="AP87" s="826"/>
      <c r="AQ87" s="827" t="str">
        <f t="shared" si="0"/>
        <v/>
      </c>
      <c r="AR87" s="827" t="str">
        <f t="shared" si="1"/>
        <v/>
      </c>
    </row>
    <row r="88" spans="1:44" s="809" customFormat="1" ht="14.25">
      <c r="A88" s="809">
        <v>1</v>
      </c>
      <c r="B88" s="810">
        <v>2023</v>
      </c>
      <c r="C88" s="810">
        <v>4</v>
      </c>
      <c r="D88" s="810">
        <v>4</v>
      </c>
      <c r="E88" s="849" t="s">
        <v>629</v>
      </c>
      <c r="F88" s="810">
        <v>6</v>
      </c>
      <c r="G88" s="811" t="s">
        <v>614</v>
      </c>
      <c r="H88" s="812" t="s">
        <v>595</v>
      </c>
      <c r="I88" s="828" t="s">
        <v>47</v>
      </c>
      <c r="J88" s="812" t="s">
        <v>1104</v>
      </c>
      <c r="K88" s="810">
        <v>3703997</v>
      </c>
      <c r="L88" s="829">
        <v>7</v>
      </c>
      <c r="M88" s="829">
        <v>12</v>
      </c>
      <c r="N88" s="829" t="s">
        <v>622</v>
      </c>
      <c r="O88" s="810" t="s">
        <v>597</v>
      </c>
      <c r="P88" s="810">
        <v>50</v>
      </c>
      <c r="Q88" s="830" t="s">
        <v>292</v>
      </c>
      <c r="R88" s="831">
        <v>1120</v>
      </c>
      <c r="S88" s="832">
        <v>5000</v>
      </c>
      <c r="T88" s="832">
        <v>5000</v>
      </c>
      <c r="U88" s="831">
        <v>1120</v>
      </c>
      <c r="V88" s="810">
        <v>1</v>
      </c>
      <c r="W88" s="832">
        <v>5000</v>
      </c>
      <c r="X88" s="810">
        <v>1</v>
      </c>
      <c r="Y88" s="832">
        <v>5000</v>
      </c>
      <c r="Z88" s="831">
        <v>5060</v>
      </c>
      <c r="AA88" s="833" t="s">
        <v>1147</v>
      </c>
      <c r="AB88" s="833"/>
      <c r="AC88" s="821">
        <v>0.82291666666666674</v>
      </c>
      <c r="AD88" s="822">
        <v>0.84722222222222232</v>
      </c>
      <c r="AE88" s="822">
        <v>0.84722222222222232</v>
      </c>
      <c r="AF88" s="821">
        <v>0.85416666666666674</v>
      </c>
      <c r="AG88" s="810" t="s">
        <v>5</v>
      </c>
      <c r="AH88" s="812"/>
      <c r="AI88" s="812" t="s">
        <v>6</v>
      </c>
      <c r="AJ88" s="812" t="s">
        <v>930</v>
      </c>
      <c r="AK88" s="823" t="s">
        <v>615</v>
      </c>
      <c r="AL88" s="824">
        <v>1</v>
      </c>
      <c r="AM88" s="825"/>
      <c r="AN88" s="825" t="s">
        <v>432</v>
      </c>
      <c r="AO88" s="826"/>
      <c r="AP88" s="826"/>
      <c r="AQ88" s="827">
        <f t="shared" si="0"/>
        <v>2.430555555555558E-2</v>
      </c>
      <c r="AR88" s="827">
        <f t="shared" si="1"/>
        <v>6.9444444444444198E-3</v>
      </c>
    </row>
    <row r="89" spans="1:44" s="809" customFormat="1" ht="14.25">
      <c r="B89" s="810">
        <v>2023</v>
      </c>
      <c r="C89" s="810">
        <v>4</v>
      </c>
      <c r="D89" s="810">
        <v>4</v>
      </c>
      <c r="E89" s="849" t="s">
        <v>629</v>
      </c>
      <c r="F89" s="810">
        <v>6</v>
      </c>
      <c r="G89" s="811" t="s">
        <v>614</v>
      </c>
      <c r="H89" s="812" t="s">
        <v>595</v>
      </c>
      <c r="I89" s="828" t="s">
        <v>47</v>
      </c>
      <c r="J89" s="812" t="s">
        <v>1104</v>
      </c>
      <c r="K89" s="810">
        <v>3703997</v>
      </c>
      <c r="L89" s="829">
        <v>8</v>
      </c>
      <c r="M89" s="829">
        <v>12</v>
      </c>
      <c r="N89" s="829" t="s">
        <v>622</v>
      </c>
      <c r="O89" s="810" t="s">
        <v>597</v>
      </c>
      <c r="P89" s="810">
        <v>50</v>
      </c>
      <c r="Q89" s="830" t="s">
        <v>292</v>
      </c>
      <c r="R89" s="831">
        <v>1120</v>
      </c>
      <c r="S89" s="832">
        <v>5000</v>
      </c>
      <c r="T89" s="832">
        <v>5000</v>
      </c>
      <c r="U89" s="831">
        <v>1120</v>
      </c>
      <c r="V89" s="810">
        <v>1</v>
      </c>
      <c r="W89" s="832">
        <v>5000</v>
      </c>
      <c r="X89" s="810">
        <v>1</v>
      </c>
      <c r="Y89" s="832">
        <v>5000</v>
      </c>
      <c r="Z89" s="831">
        <v>5060</v>
      </c>
      <c r="AA89" s="833" t="s">
        <v>1148</v>
      </c>
      <c r="AB89" s="833" t="s">
        <v>1143</v>
      </c>
      <c r="AC89" s="821">
        <v>0.85416666666666674</v>
      </c>
      <c r="AD89" s="822">
        <v>0.87847222222222232</v>
      </c>
      <c r="AE89" s="822">
        <v>0.87847222222222232</v>
      </c>
      <c r="AF89" s="821">
        <v>0.88541666666666674</v>
      </c>
      <c r="AG89" s="810" t="s">
        <v>5</v>
      </c>
      <c r="AH89" s="812"/>
      <c r="AI89" s="812" t="s">
        <v>6</v>
      </c>
      <c r="AJ89" s="812" t="s">
        <v>930</v>
      </c>
      <c r="AK89" s="823" t="s">
        <v>615</v>
      </c>
      <c r="AL89" s="824">
        <v>1</v>
      </c>
      <c r="AM89" s="825"/>
      <c r="AN89" s="825" t="s">
        <v>432</v>
      </c>
      <c r="AO89" s="826"/>
      <c r="AP89" s="826"/>
      <c r="AQ89" s="827">
        <f t="shared" si="0"/>
        <v>2.430555555555558E-2</v>
      </c>
      <c r="AR89" s="827">
        <f t="shared" si="1"/>
        <v>6.9444444444444198E-3</v>
      </c>
    </row>
    <row r="90" spans="1:44" s="809" customFormat="1" ht="14.25">
      <c r="B90" s="810">
        <v>2023</v>
      </c>
      <c r="C90" s="810">
        <v>4</v>
      </c>
      <c r="D90" s="810">
        <v>4</v>
      </c>
      <c r="E90" s="849" t="s">
        <v>629</v>
      </c>
      <c r="F90" s="810"/>
      <c r="G90" s="812"/>
      <c r="H90" s="812" t="s">
        <v>595</v>
      </c>
      <c r="I90" s="828" t="s">
        <v>43</v>
      </c>
      <c r="J90" s="812" t="s">
        <v>1104</v>
      </c>
      <c r="K90" s="810"/>
      <c r="L90" s="829"/>
      <c r="M90" s="829"/>
      <c r="N90" s="829"/>
      <c r="O90" s="810"/>
      <c r="P90" s="810">
        <v>25</v>
      </c>
      <c r="Q90" s="830" t="s">
        <v>612</v>
      </c>
      <c r="R90" s="831">
        <v>1120</v>
      </c>
      <c r="S90" s="832" t="s">
        <v>30</v>
      </c>
      <c r="T90" s="831">
        <v>350</v>
      </c>
      <c r="U90" s="831">
        <v>1120</v>
      </c>
      <c r="V90" s="810">
        <v>1</v>
      </c>
      <c r="W90" s="831"/>
      <c r="X90" s="810">
        <v>1</v>
      </c>
      <c r="Y90" s="831">
        <v>350</v>
      </c>
      <c r="Z90" s="831">
        <v>10550</v>
      </c>
      <c r="AA90" s="833" t="s">
        <v>653</v>
      </c>
      <c r="AB90" s="833" t="s">
        <v>1143</v>
      </c>
      <c r="AC90" s="821">
        <v>0.88541666666666674</v>
      </c>
      <c r="AD90" s="822">
        <v>0.88888888888888895</v>
      </c>
      <c r="AE90" s="822"/>
      <c r="AF90" s="821"/>
      <c r="AG90" s="810"/>
      <c r="AH90" s="812"/>
      <c r="AI90" s="812" t="s">
        <v>6</v>
      </c>
      <c r="AJ90" s="812" t="s">
        <v>930</v>
      </c>
      <c r="AK90" s="823" t="s">
        <v>615</v>
      </c>
      <c r="AL90" s="824">
        <v>1</v>
      </c>
      <c r="AM90" s="825"/>
      <c r="AN90" s="825"/>
      <c r="AO90" s="826"/>
      <c r="AP90" s="826"/>
      <c r="AQ90" s="827">
        <f t="shared" ref="AQ90:AQ154" si="2">IF(IF(AC90&gt;AD90,1-AC90+AD90,AD90-AC90)=0,"",IF(AC90&gt;AD90,1-AC90+AD90,AD90-AC90))</f>
        <v>3.4722222222222099E-3</v>
      </c>
      <c r="AR90" s="827" t="str">
        <f t="shared" ref="AR90:AR154" si="3">IF(IF(AE90&gt;AF90,1-AE90+AF90,AF90-AE90)=0,"",IF(AE90&gt;AF90,1-AE90+AF90,AF90-AE90))</f>
        <v/>
      </c>
    </row>
    <row r="91" spans="1:44" s="809" customFormat="1" ht="14.25">
      <c r="B91" s="810">
        <v>2023</v>
      </c>
      <c r="C91" s="810">
        <v>4</v>
      </c>
      <c r="D91" s="810">
        <v>4</v>
      </c>
      <c r="E91" s="849" t="s">
        <v>629</v>
      </c>
      <c r="F91" s="810"/>
      <c r="G91" s="811"/>
      <c r="H91" s="812" t="s">
        <v>595</v>
      </c>
      <c r="I91" s="813"/>
      <c r="J91" s="812"/>
      <c r="K91" s="810"/>
      <c r="L91" s="814"/>
      <c r="M91" s="814"/>
      <c r="N91" s="815"/>
      <c r="O91" s="816"/>
      <c r="P91" s="810"/>
      <c r="Q91" s="817"/>
      <c r="R91" s="818"/>
      <c r="S91" s="819"/>
      <c r="T91" s="819"/>
      <c r="U91" s="818"/>
      <c r="V91" s="810"/>
      <c r="W91" s="818"/>
      <c r="X91" s="810"/>
      <c r="Y91" s="818"/>
      <c r="Z91" s="818"/>
      <c r="AA91" s="820"/>
      <c r="AB91" s="820"/>
      <c r="AC91" s="821"/>
      <c r="AD91" s="822"/>
      <c r="AE91" s="822">
        <v>0.88888888888888895</v>
      </c>
      <c r="AF91" s="821">
        <v>0.90972222222222232</v>
      </c>
      <c r="AG91" s="810" t="s">
        <v>752</v>
      </c>
      <c r="AH91" s="812"/>
      <c r="AI91" s="812"/>
      <c r="AJ91" s="812"/>
      <c r="AK91" s="823"/>
      <c r="AL91" s="824"/>
      <c r="AM91" s="825"/>
      <c r="AN91" s="825"/>
      <c r="AO91" s="826"/>
      <c r="AP91" s="826"/>
      <c r="AQ91" s="827" t="str">
        <f t="shared" si="2"/>
        <v/>
      </c>
      <c r="AR91" s="827">
        <f t="shared" si="3"/>
        <v>2.083333333333337E-2</v>
      </c>
    </row>
    <row r="92" spans="1:44" s="809" customFormat="1" ht="14.25">
      <c r="B92" s="810">
        <v>2023</v>
      </c>
      <c r="C92" s="810">
        <v>4</v>
      </c>
      <c r="D92" s="810">
        <v>4</v>
      </c>
      <c r="E92" s="849" t="s">
        <v>627</v>
      </c>
      <c r="F92" s="810"/>
      <c r="G92" s="811"/>
      <c r="H92" s="812" t="s">
        <v>595</v>
      </c>
      <c r="I92" s="828" t="s">
        <v>58</v>
      </c>
      <c r="J92" s="812" t="s">
        <v>1104</v>
      </c>
      <c r="K92" s="810"/>
      <c r="L92" s="829"/>
      <c r="M92" s="829"/>
      <c r="N92" s="829"/>
      <c r="O92" s="810"/>
      <c r="P92" s="810">
        <v>12</v>
      </c>
      <c r="Q92" s="830" t="s">
        <v>612</v>
      </c>
      <c r="R92" s="831">
        <v>1120</v>
      </c>
      <c r="S92" s="832" t="s">
        <v>30</v>
      </c>
      <c r="T92" s="831">
        <v>200</v>
      </c>
      <c r="U92" s="831">
        <v>1120</v>
      </c>
      <c r="V92" s="810">
        <v>1</v>
      </c>
      <c r="W92" s="831">
        <v>200</v>
      </c>
      <c r="X92" s="810">
        <v>1</v>
      </c>
      <c r="Y92" s="831">
        <v>200</v>
      </c>
      <c r="Z92" s="831"/>
      <c r="AA92" s="833"/>
      <c r="AB92" s="833"/>
      <c r="AC92" s="821"/>
      <c r="AD92" s="822"/>
      <c r="AE92" s="822"/>
      <c r="AF92" s="821"/>
      <c r="AG92" s="810"/>
      <c r="AH92" s="812"/>
      <c r="AI92" s="812"/>
      <c r="AJ92" s="812"/>
      <c r="AK92" s="823"/>
      <c r="AL92" s="824"/>
      <c r="AM92" s="825"/>
      <c r="AN92" s="825"/>
      <c r="AO92" s="826"/>
      <c r="AP92" s="826"/>
      <c r="AQ92" s="827" t="str">
        <f t="shared" si="2"/>
        <v/>
      </c>
      <c r="AR92" s="827" t="str">
        <f t="shared" si="3"/>
        <v/>
      </c>
    </row>
    <row r="93" spans="1:44" s="809" customFormat="1" ht="14.25">
      <c r="A93" s="809">
        <v>1</v>
      </c>
      <c r="B93" s="810">
        <v>2023</v>
      </c>
      <c r="C93" s="810">
        <v>4</v>
      </c>
      <c r="D93" s="810">
        <v>4</v>
      </c>
      <c r="E93" s="849" t="s">
        <v>627</v>
      </c>
      <c r="F93" s="810">
        <v>7</v>
      </c>
      <c r="G93" s="811" t="s">
        <v>614</v>
      </c>
      <c r="H93" s="812" t="s">
        <v>595</v>
      </c>
      <c r="I93" s="828" t="s">
        <v>47</v>
      </c>
      <c r="J93" s="812" t="s">
        <v>1104</v>
      </c>
      <c r="K93" s="810">
        <v>3703997</v>
      </c>
      <c r="L93" s="829">
        <v>9</v>
      </c>
      <c r="M93" s="829">
        <v>12</v>
      </c>
      <c r="N93" s="829" t="s">
        <v>622</v>
      </c>
      <c r="O93" s="810" t="s">
        <v>597</v>
      </c>
      <c r="P93" s="810">
        <v>50</v>
      </c>
      <c r="Q93" s="830" t="s">
        <v>292</v>
      </c>
      <c r="R93" s="831">
        <v>1120</v>
      </c>
      <c r="S93" s="832">
        <v>5000</v>
      </c>
      <c r="T93" s="832">
        <v>5000</v>
      </c>
      <c r="U93" s="831">
        <v>1120</v>
      </c>
      <c r="V93" s="810">
        <v>1</v>
      </c>
      <c r="W93" s="832">
        <v>5000</v>
      </c>
      <c r="X93" s="810">
        <v>1</v>
      </c>
      <c r="Y93" s="832">
        <v>5000</v>
      </c>
      <c r="Z93" s="831">
        <v>5060</v>
      </c>
      <c r="AA93" s="833" t="s">
        <v>1149</v>
      </c>
      <c r="AB93" s="833"/>
      <c r="AC93" s="821">
        <v>0.90972222222222232</v>
      </c>
      <c r="AD93" s="822">
        <v>0.9340277777777779</v>
      </c>
      <c r="AE93" s="822">
        <v>0.9340277777777779</v>
      </c>
      <c r="AF93" s="821">
        <v>0.94097222222222232</v>
      </c>
      <c r="AG93" s="810" t="s">
        <v>5</v>
      </c>
      <c r="AH93" s="812"/>
      <c r="AI93" s="812" t="s">
        <v>6</v>
      </c>
      <c r="AJ93" s="812" t="s">
        <v>930</v>
      </c>
      <c r="AK93" s="823" t="s">
        <v>615</v>
      </c>
      <c r="AL93" s="824">
        <v>1</v>
      </c>
      <c r="AM93" s="825"/>
      <c r="AN93" s="825" t="s">
        <v>432</v>
      </c>
      <c r="AO93" s="826"/>
      <c r="AP93" s="826"/>
      <c r="AQ93" s="827">
        <f t="shared" si="2"/>
        <v>2.430555555555558E-2</v>
      </c>
      <c r="AR93" s="827">
        <f t="shared" si="3"/>
        <v>6.9444444444444198E-3</v>
      </c>
    </row>
    <row r="94" spans="1:44" s="809" customFormat="1" ht="14.25">
      <c r="B94" s="810">
        <v>2023</v>
      </c>
      <c r="C94" s="810">
        <v>4</v>
      </c>
      <c r="D94" s="810">
        <v>4</v>
      </c>
      <c r="E94" s="849" t="s">
        <v>627</v>
      </c>
      <c r="F94" s="810">
        <v>7</v>
      </c>
      <c r="G94" s="811" t="s">
        <v>614</v>
      </c>
      <c r="H94" s="812" t="s">
        <v>595</v>
      </c>
      <c r="I94" s="828" t="s">
        <v>47</v>
      </c>
      <c r="J94" s="812" t="s">
        <v>1104</v>
      </c>
      <c r="K94" s="810">
        <v>3703997</v>
      </c>
      <c r="L94" s="829">
        <v>10</v>
      </c>
      <c r="M94" s="829">
        <v>12</v>
      </c>
      <c r="N94" s="829" t="s">
        <v>622</v>
      </c>
      <c r="O94" s="810" t="s">
        <v>597</v>
      </c>
      <c r="P94" s="810">
        <v>50</v>
      </c>
      <c r="Q94" s="830" t="s">
        <v>292</v>
      </c>
      <c r="R94" s="831">
        <v>1120</v>
      </c>
      <c r="S94" s="832">
        <v>5000</v>
      </c>
      <c r="T94" s="832">
        <v>5000</v>
      </c>
      <c r="U94" s="831">
        <v>1120</v>
      </c>
      <c r="V94" s="810">
        <v>1</v>
      </c>
      <c r="W94" s="832">
        <v>5000</v>
      </c>
      <c r="X94" s="810">
        <v>1</v>
      </c>
      <c r="Y94" s="832">
        <v>5000</v>
      </c>
      <c r="Z94" s="831">
        <v>5070</v>
      </c>
      <c r="AA94" s="833" t="s">
        <v>1151</v>
      </c>
      <c r="AB94" s="833" t="s">
        <v>1144</v>
      </c>
      <c r="AC94" s="821">
        <v>0.94097222222222232</v>
      </c>
      <c r="AD94" s="822">
        <v>0.9652777777777779</v>
      </c>
      <c r="AE94" s="822">
        <v>0.9652777777777779</v>
      </c>
      <c r="AF94" s="821">
        <v>0.97222222222222232</v>
      </c>
      <c r="AG94" s="810" t="s">
        <v>5</v>
      </c>
      <c r="AH94" s="812"/>
      <c r="AI94" s="812" t="s">
        <v>6</v>
      </c>
      <c r="AJ94" s="812" t="s">
        <v>930</v>
      </c>
      <c r="AK94" s="823" t="s">
        <v>615</v>
      </c>
      <c r="AL94" s="824">
        <v>1</v>
      </c>
      <c r="AM94" s="825"/>
      <c r="AN94" s="825" t="s">
        <v>432</v>
      </c>
      <c r="AO94" s="826"/>
      <c r="AP94" s="826"/>
      <c r="AQ94" s="827">
        <f t="shared" si="2"/>
        <v>2.430555555555558E-2</v>
      </c>
      <c r="AR94" s="827">
        <f t="shared" si="3"/>
        <v>6.9444444444444198E-3</v>
      </c>
    </row>
    <row r="95" spans="1:44" s="809" customFormat="1" ht="14.25">
      <c r="B95" s="810">
        <v>2023</v>
      </c>
      <c r="C95" s="810">
        <v>4</v>
      </c>
      <c r="D95" s="810">
        <v>4</v>
      </c>
      <c r="E95" s="849" t="s">
        <v>627</v>
      </c>
      <c r="F95" s="810"/>
      <c r="G95" s="812"/>
      <c r="H95" s="812" t="s">
        <v>595</v>
      </c>
      <c r="I95" s="828" t="s">
        <v>43</v>
      </c>
      <c r="J95" s="812" t="s">
        <v>1104</v>
      </c>
      <c r="K95" s="810"/>
      <c r="L95" s="829"/>
      <c r="M95" s="829"/>
      <c r="N95" s="829"/>
      <c r="O95" s="810"/>
      <c r="P95" s="810">
        <v>25</v>
      </c>
      <c r="Q95" s="830" t="s">
        <v>612</v>
      </c>
      <c r="R95" s="831">
        <v>1120</v>
      </c>
      <c r="S95" s="832" t="s">
        <v>30</v>
      </c>
      <c r="T95" s="831">
        <v>350</v>
      </c>
      <c r="U95" s="831">
        <v>1120</v>
      </c>
      <c r="V95" s="810">
        <v>1</v>
      </c>
      <c r="W95" s="831"/>
      <c r="X95" s="810">
        <v>1</v>
      </c>
      <c r="Y95" s="831">
        <v>350</v>
      </c>
      <c r="Z95" s="831">
        <v>10550</v>
      </c>
      <c r="AA95" s="833" t="s">
        <v>653</v>
      </c>
      <c r="AB95" s="833" t="s">
        <v>1144</v>
      </c>
      <c r="AC95" s="821">
        <v>0.97222222222222232</v>
      </c>
      <c r="AD95" s="822">
        <v>0.97569444444444453</v>
      </c>
      <c r="AE95" s="822"/>
      <c r="AF95" s="821"/>
      <c r="AG95" s="810"/>
      <c r="AH95" s="812"/>
      <c r="AI95" s="812" t="s">
        <v>6</v>
      </c>
      <c r="AJ95" s="812" t="s">
        <v>930</v>
      </c>
      <c r="AK95" s="823" t="s">
        <v>615</v>
      </c>
      <c r="AL95" s="824">
        <v>1</v>
      </c>
      <c r="AM95" s="825"/>
      <c r="AN95" s="825"/>
      <c r="AO95" s="826"/>
      <c r="AP95" s="826"/>
      <c r="AQ95" s="827">
        <f t="shared" si="2"/>
        <v>3.4722222222222099E-3</v>
      </c>
      <c r="AR95" s="827" t="str">
        <f t="shared" si="3"/>
        <v/>
      </c>
    </row>
    <row r="96" spans="1:44" s="809" customFormat="1" ht="14.25">
      <c r="B96" s="810">
        <v>2023</v>
      </c>
      <c r="C96" s="810">
        <v>4</v>
      </c>
      <c r="D96" s="810">
        <v>4</v>
      </c>
      <c r="E96" s="849" t="s">
        <v>627</v>
      </c>
      <c r="F96" s="810"/>
      <c r="G96" s="811"/>
      <c r="H96" s="812" t="s">
        <v>595</v>
      </c>
      <c r="I96" s="813"/>
      <c r="J96" s="812"/>
      <c r="K96" s="810"/>
      <c r="L96" s="814"/>
      <c r="M96" s="814"/>
      <c r="N96" s="815"/>
      <c r="O96" s="816"/>
      <c r="P96" s="810"/>
      <c r="Q96" s="817"/>
      <c r="R96" s="818"/>
      <c r="S96" s="819"/>
      <c r="T96" s="819"/>
      <c r="U96" s="818"/>
      <c r="V96" s="810"/>
      <c r="W96" s="818"/>
      <c r="X96" s="810"/>
      <c r="Y96" s="818"/>
      <c r="Z96" s="818"/>
      <c r="AA96" s="820"/>
      <c r="AB96" s="820"/>
      <c r="AC96" s="821"/>
      <c r="AD96" s="822"/>
      <c r="AE96" s="822">
        <v>0.97569444444444453</v>
      </c>
      <c r="AF96" s="821">
        <v>0.9965277777777779</v>
      </c>
      <c r="AG96" s="810" t="s">
        <v>752</v>
      </c>
      <c r="AH96" s="812"/>
      <c r="AI96" s="812"/>
      <c r="AJ96" s="812"/>
      <c r="AK96" s="823"/>
      <c r="AL96" s="824"/>
      <c r="AM96" s="825"/>
      <c r="AN96" s="825"/>
      <c r="AO96" s="826"/>
      <c r="AP96" s="826"/>
      <c r="AQ96" s="827" t="str">
        <f t="shared" si="2"/>
        <v/>
      </c>
      <c r="AR96" s="827">
        <f t="shared" si="3"/>
        <v>2.083333333333337E-2</v>
      </c>
    </row>
    <row r="97" spans="1:44" s="809" customFormat="1" ht="14.25">
      <c r="B97" s="810">
        <v>2023</v>
      </c>
      <c r="C97" s="810">
        <v>4</v>
      </c>
      <c r="D97" s="810">
        <v>4</v>
      </c>
      <c r="E97" s="849" t="s">
        <v>627</v>
      </c>
      <c r="F97" s="810"/>
      <c r="G97" s="811"/>
      <c r="H97" s="812" t="s">
        <v>595</v>
      </c>
      <c r="I97" s="828" t="s">
        <v>58</v>
      </c>
      <c r="J97" s="812" t="s">
        <v>1104</v>
      </c>
      <c r="K97" s="810"/>
      <c r="L97" s="829"/>
      <c r="M97" s="829"/>
      <c r="N97" s="829"/>
      <c r="O97" s="810"/>
      <c r="P97" s="810">
        <v>12</v>
      </c>
      <c r="Q97" s="830" t="s">
        <v>612</v>
      </c>
      <c r="R97" s="831">
        <v>1120</v>
      </c>
      <c r="S97" s="832" t="s">
        <v>30</v>
      </c>
      <c r="T97" s="831">
        <v>200</v>
      </c>
      <c r="U97" s="831">
        <v>1120</v>
      </c>
      <c r="V97" s="810">
        <v>1</v>
      </c>
      <c r="W97" s="831">
        <v>200</v>
      </c>
      <c r="X97" s="810">
        <v>1</v>
      </c>
      <c r="Y97" s="831">
        <v>200</v>
      </c>
      <c r="Z97" s="831"/>
      <c r="AA97" s="833"/>
      <c r="AB97" s="833"/>
      <c r="AC97" s="821"/>
      <c r="AD97" s="822"/>
      <c r="AE97" s="822"/>
      <c r="AF97" s="821"/>
      <c r="AG97" s="810"/>
      <c r="AH97" s="812"/>
      <c r="AI97" s="812"/>
      <c r="AJ97" s="812"/>
      <c r="AK97" s="823"/>
      <c r="AL97" s="824"/>
      <c r="AM97" s="825"/>
      <c r="AN97" s="825"/>
      <c r="AO97" s="826"/>
      <c r="AP97" s="826"/>
      <c r="AQ97" s="827" t="str">
        <f t="shared" si="2"/>
        <v/>
      </c>
      <c r="AR97" s="827" t="str">
        <f t="shared" si="3"/>
        <v/>
      </c>
    </row>
    <row r="98" spans="1:44" s="809" customFormat="1" ht="14.25">
      <c r="A98" s="809">
        <v>1</v>
      </c>
      <c r="B98" s="810">
        <v>2023</v>
      </c>
      <c r="C98" s="810">
        <v>4</v>
      </c>
      <c r="D98" s="810">
        <v>4</v>
      </c>
      <c r="E98" s="849" t="s">
        <v>627</v>
      </c>
      <c r="F98" s="810">
        <v>8</v>
      </c>
      <c r="G98" s="811" t="s">
        <v>614</v>
      </c>
      <c r="H98" s="812" t="s">
        <v>595</v>
      </c>
      <c r="I98" s="828" t="s">
        <v>47</v>
      </c>
      <c r="J98" s="812" t="s">
        <v>1104</v>
      </c>
      <c r="K98" s="810">
        <v>3703997</v>
      </c>
      <c r="L98" s="829"/>
      <c r="M98" s="829">
        <v>12</v>
      </c>
      <c r="N98" s="829" t="s">
        <v>622</v>
      </c>
      <c r="O98" s="810" t="s">
        <v>597</v>
      </c>
      <c r="P98" s="810">
        <v>50</v>
      </c>
      <c r="Q98" s="830" t="s">
        <v>292</v>
      </c>
      <c r="R98" s="831">
        <v>1120</v>
      </c>
      <c r="S98" s="832">
        <v>5000</v>
      </c>
      <c r="T98" s="832">
        <v>5000</v>
      </c>
      <c r="U98" s="831">
        <v>1120</v>
      </c>
      <c r="V98" s="810">
        <v>1</v>
      </c>
      <c r="W98" s="832">
        <v>5000</v>
      </c>
      <c r="X98" s="810">
        <v>1</v>
      </c>
      <c r="Y98" s="832">
        <v>5000</v>
      </c>
      <c r="Z98" s="831">
        <v>4940</v>
      </c>
      <c r="AA98" s="833" t="s">
        <v>1152</v>
      </c>
      <c r="AB98" s="833"/>
      <c r="AC98" s="821">
        <v>0.9965277777777779</v>
      </c>
      <c r="AD98" s="822">
        <v>1.0208333333333335</v>
      </c>
      <c r="AE98" s="822"/>
      <c r="AF98" s="821"/>
      <c r="AG98" s="810" t="s">
        <v>5</v>
      </c>
      <c r="AH98" s="812"/>
      <c r="AI98" s="812" t="s">
        <v>6</v>
      </c>
      <c r="AJ98" s="812" t="s">
        <v>1137</v>
      </c>
      <c r="AK98" s="823" t="s">
        <v>615</v>
      </c>
      <c r="AL98" s="824">
        <v>1</v>
      </c>
      <c r="AM98" s="825" t="s">
        <v>1157</v>
      </c>
      <c r="AN98" s="825" t="s">
        <v>432</v>
      </c>
      <c r="AO98" s="826"/>
      <c r="AP98" s="826"/>
      <c r="AQ98" s="827">
        <f t="shared" si="2"/>
        <v>2.430555555555558E-2</v>
      </c>
      <c r="AR98" s="827" t="str">
        <f t="shared" si="3"/>
        <v/>
      </c>
    </row>
    <row r="99" spans="1:44" s="809" customFormat="1" ht="14.25">
      <c r="B99" s="810">
        <v>2023</v>
      </c>
      <c r="C99" s="810">
        <v>4</v>
      </c>
      <c r="D99" s="810">
        <v>4</v>
      </c>
      <c r="E99" s="849" t="s">
        <v>627</v>
      </c>
      <c r="F99" s="810">
        <v>8</v>
      </c>
      <c r="G99" s="811" t="s">
        <v>614</v>
      </c>
      <c r="H99" s="812" t="s">
        <v>595</v>
      </c>
      <c r="I99" s="828" t="s">
        <v>47</v>
      </c>
      <c r="J99" s="812" t="s">
        <v>1104</v>
      </c>
      <c r="K99" s="810">
        <v>3703997</v>
      </c>
      <c r="L99" s="829"/>
      <c r="M99" s="829">
        <v>12</v>
      </c>
      <c r="N99" s="829" t="s">
        <v>622</v>
      </c>
      <c r="O99" s="810" t="s">
        <v>597</v>
      </c>
      <c r="P99" s="810">
        <v>50</v>
      </c>
      <c r="Q99" s="830" t="s">
        <v>292</v>
      </c>
      <c r="R99" s="831">
        <v>1120</v>
      </c>
      <c r="S99" s="832">
        <v>5000</v>
      </c>
      <c r="T99" s="832">
        <v>5000</v>
      </c>
      <c r="U99" s="831">
        <v>1120</v>
      </c>
      <c r="V99" s="810">
        <v>1</v>
      </c>
      <c r="W99" s="832">
        <v>5000</v>
      </c>
      <c r="X99" s="810">
        <v>1</v>
      </c>
      <c r="Y99" s="832">
        <v>5000</v>
      </c>
      <c r="Z99" s="831"/>
      <c r="AA99" s="833"/>
      <c r="AB99" s="833"/>
      <c r="AC99" s="821"/>
      <c r="AD99" s="822"/>
      <c r="AE99" s="822"/>
      <c r="AF99" s="821"/>
      <c r="AG99" s="810" t="s">
        <v>5</v>
      </c>
      <c r="AH99" s="812"/>
      <c r="AI99" s="812" t="s">
        <v>6</v>
      </c>
      <c r="AJ99" s="812"/>
      <c r="AK99" s="823" t="s">
        <v>615</v>
      </c>
      <c r="AL99" s="824"/>
      <c r="AM99" s="825"/>
      <c r="AN99" s="825"/>
      <c r="AO99" s="826"/>
      <c r="AP99" s="826"/>
      <c r="AQ99" s="827" t="str">
        <f t="shared" si="2"/>
        <v/>
      </c>
      <c r="AR99" s="827" t="str">
        <f t="shared" si="3"/>
        <v/>
      </c>
    </row>
    <row r="100" spans="1:44" s="809" customFormat="1" ht="14.25">
      <c r="B100" s="810">
        <v>2023</v>
      </c>
      <c r="C100" s="810">
        <v>4</v>
      </c>
      <c r="D100" s="810">
        <v>4</v>
      </c>
      <c r="E100" s="849" t="s">
        <v>627</v>
      </c>
      <c r="F100" s="810"/>
      <c r="G100" s="812"/>
      <c r="H100" s="812" t="s">
        <v>595</v>
      </c>
      <c r="I100" s="828" t="s">
        <v>43</v>
      </c>
      <c r="J100" s="812" t="s">
        <v>1104</v>
      </c>
      <c r="K100" s="810"/>
      <c r="L100" s="829"/>
      <c r="M100" s="829"/>
      <c r="N100" s="829"/>
      <c r="O100" s="810"/>
      <c r="P100" s="810">
        <v>25</v>
      </c>
      <c r="Q100" s="830" t="s">
        <v>612</v>
      </c>
      <c r="R100" s="831">
        <v>1120</v>
      </c>
      <c r="S100" s="832" t="s">
        <v>30</v>
      </c>
      <c r="T100" s="831">
        <v>350</v>
      </c>
      <c r="U100" s="831">
        <v>1120</v>
      </c>
      <c r="V100" s="810">
        <v>1</v>
      </c>
      <c r="W100" s="831"/>
      <c r="X100" s="810">
        <v>1</v>
      </c>
      <c r="Y100" s="831">
        <v>350</v>
      </c>
      <c r="Z100" s="831">
        <v>10550</v>
      </c>
      <c r="AA100" s="833" t="s">
        <v>653</v>
      </c>
      <c r="AB100" s="833"/>
      <c r="AC100" s="821"/>
      <c r="AD100" s="822"/>
      <c r="AE100" s="822"/>
      <c r="AF100" s="821"/>
      <c r="AG100" s="810"/>
      <c r="AH100" s="812"/>
      <c r="AI100" s="812" t="s">
        <v>6</v>
      </c>
      <c r="AJ100" s="812"/>
      <c r="AK100" s="823" t="s">
        <v>615</v>
      </c>
      <c r="AL100" s="824"/>
      <c r="AM100" s="825"/>
      <c r="AN100" s="825"/>
      <c r="AO100" s="826"/>
      <c r="AP100" s="826"/>
      <c r="AQ100" s="827" t="str">
        <f t="shared" si="2"/>
        <v/>
      </c>
      <c r="AR100" s="827" t="str">
        <f t="shared" si="3"/>
        <v/>
      </c>
    </row>
    <row r="101" spans="1:44" s="809" customFormat="1" ht="14.25">
      <c r="B101" s="810">
        <v>2023</v>
      </c>
      <c r="C101" s="810">
        <v>4</v>
      </c>
      <c r="D101" s="810">
        <v>4</v>
      </c>
      <c r="E101" s="849" t="s">
        <v>627</v>
      </c>
      <c r="F101" s="810"/>
      <c r="G101" s="811"/>
      <c r="H101" s="812" t="s">
        <v>595</v>
      </c>
      <c r="I101" s="813"/>
      <c r="J101" s="812"/>
      <c r="K101" s="810"/>
      <c r="L101" s="814"/>
      <c r="M101" s="814"/>
      <c r="N101" s="815"/>
      <c r="O101" s="816"/>
      <c r="P101" s="810"/>
      <c r="Q101" s="817"/>
      <c r="R101" s="818"/>
      <c r="S101" s="819"/>
      <c r="T101" s="819"/>
      <c r="U101" s="818"/>
      <c r="V101" s="810"/>
      <c r="W101" s="818"/>
      <c r="X101" s="810"/>
      <c r="Y101" s="818"/>
      <c r="Z101" s="818"/>
      <c r="AA101" s="820"/>
      <c r="AB101" s="820"/>
      <c r="AC101" s="821"/>
      <c r="AD101" s="822"/>
      <c r="AE101" s="822">
        <v>2.0833333333333332E-2</v>
      </c>
      <c r="AF101" s="821">
        <v>6.25E-2</v>
      </c>
      <c r="AG101" s="810" t="s">
        <v>752</v>
      </c>
      <c r="AH101" s="812"/>
      <c r="AI101" s="812"/>
      <c r="AJ101" s="812"/>
      <c r="AK101" s="823"/>
      <c r="AL101" s="824"/>
      <c r="AM101" s="825"/>
      <c r="AN101" s="825"/>
      <c r="AO101" s="826"/>
      <c r="AP101" s="826"/>
      <c r="AQ101" s="827" t="str">
        <f t="shared" si="2"/>
        <v/>
      </c>
      <c r="AR101" s="827">
        <f t="shared" si="3"/>
        <v>4.1666666666666671E-2</v>
      </c>
    </row>
    <row r="102" spans="1:44" s="809" customFormat="1" ht="14.25">
      <c r="B102" s="810">
        <v>2023</v>
      </c>
      <c r="C102" s="810">
        <v>4</v>
      </c>
      <c r="D102" s="810">
        <v>4</v>
      </c>
      <c r="E102" s="849" t="s">
        <v>627</v>
      </c>
      <c r="F102" s="810"/>
      <c r="G102" s="811"/>
      <c r="H102" s="812" t="s">
        <v>595</v>
      </c>
      <c r="I102" s="828" t="s">
        <v>58</v>
      </c>
      <c r="J102" s="812" t="s">
        <v>1104</v>
      </c>
      <c r="K102" s="810"/>
      <c r="L102" s="829"/>
      <c r="M102" s="829"/>
      <c r="N102" s="829"/>
      <c r="O102" s="810"/>
      <c r="P102" s="810">
        <v>12</v>
      </c>
      <c r="Q102" s="830" t="s">
        <v>612</v>
      </c>
      <c r="R102" s="831">
        <v>1120</v>
      </c>
      <c r="S102" s="832" t="s">
        <v>30</v>
      </c>
      <c r="T102" s="831">
        <v>200</v>
      </c>
      <c r="U102" s="831">
        <v>1120</v>
      </c>
      <c r="V102" s="810">
        <v>1</v>
      </c>
      <c r="W102" s="831">
        <v>200</v>
      </c>
      <c r="X102" s="810">
        <v>1</v>
      </c>
      <c r="Y102" s="831">
        <v>200</v>
      </c>
      <c r="Z102" s="831"/>
      <c r="AA102" s="833"/>
      <c r="AB102" s="833"/>
      <c r="AC102" s="821"/>
      <c r="AD102" s="822"/>
      <c r="AE102" s="822"/>
      <c r="AF102" s="821"/>
      <c r="AG102" s="810"/>
      <c r="AH102" s="812"/>
      <c r="AI102" s="812"/>
      <c r="AJ102" s="812"/>
      <c r="AK102" s="823"/>
      <c r="AL102" s="824"/>
      <c r="AM102" s="825"/>
      <c r="AN102" s="825"/>
      <c r="AO102" s="826"/>
      <c r="AP102" s="826"/>
      <c r="AQ102" s="827"/>
      <c r="AR102" s="827"/>
    </row>
    <row r="103" spans="1:44" s="809" customFormat="1" ht="14.25">
      <c r="A103" s="809">
        <v>1</v>
      </c>
      <c r="B103" s="810">
        <v>2023</v>
      </c>
      <c r="C103" s="810">
        <v>4</v>
      </c>
      <c r="D103" s="810">
        <v>4</v>
      </c>
      <c r="E103" s="849" t="s">
        <v>627</v>
      </c>
      <c r="F103" s="810">
        <v>9</v>
      </c>
      <c r="G103" s="811" t="s">
        <v>614</v>
      </c>
      <c r="H103" s="812" t="s">
        <v>595</v>
      </c>
      <c r="I103" s="828" t="s">
        <v>47</v>
      </c>
      <c r="J103" s="812" t="s">
        <v>1104</v>
      </c>
      <c r="K103" s="810">
        <v>3703997</v>
      </c>
      <c r="L103" s="829">
        <v>11</v>
      </c>
      <c r="M103" s="829">
        <v>12</v>
      </c>
      <c r="N103" s="829" t="s">
        <v>622</v>
      </c>
      <c r="O103" s="810" t="s">
        <v>597</v>
      </c>
      <c r="P103" s="810">
        <v>50</v>
      </c>
      <c r="Q103" s="830" t="s">
        <v>292</v>
      </c>
      <c r="R103" s="831">
        <v>1120</v>
      </c>
      <c r="S103" s="832">
        <v>5000</v>
      </c>
      <c r="T103" s="832">
        <v>5000</v>
      </c>
      <c r="U103" s="831">
        <v>1120</v>
      </c>
      <c r="V103" s="810">
        <v>1</v>
      </c>
      <c r="W103" s="832">
        <v>5000</v>
      </c>
      <c r="X103" s="810">
        <v>1</v>
      </c>
      <c r="Y103" s="832">
        <v>5000</v>
      </c>
      <c r="Z103" s="831">
        <v>5010</v>
      </c>
      <c r="AA103" s="833" t="s">
        <v>1153</v>
      </c>
      <c r="AB103" s="833"/>
      <c r="AC103" s="821">
        <v>6.25E-2</v>
      </c>
      <c r="AD103" s="822">
        <v>8.6805555555555552E-2</v>
      </c>
      <c r="AE103" s="822">
        <v>8.6805555555555552E-2</v>
      </c>
      <c r="AF103" s="821">
        <v>0.13541666666666666</v>
      </c>
      <c r="AG103" s="810" t="s">
        <v>5</v>
      </c>
      <c r="AH103" s="812"/>
      <c r="AI103" s="812" t="s">
        <v>6</v>
      </c>
      <c r="AJ103" s="812" t="s">
        <v>930</v>
      </c>
      <c r="AK103" s="823" t="s">
        <v>615</v>
      </c>
      <c r="AL103" s="824">
        <v>1</v>
      </c>
      <c r="AM103" s="825"/>
      <c r="AN103" s="825" t="s">
        <v>432</v>
      </c>
      <c r="AO103" s="826"/>
      <c r="AP103" s="826"/>
      <c r="AQ103" s="827"/>
      <c r="AR103" s="827"/>
    </row>
    <row r="104" spans="1:44" s="809" customFormat="1" ht="14.25">
      <c r="B104" s="810">
        <v>2023</v>
      </c>
      <c r="C104" s="810">
        <v>4</v>
      </c>
      <c r="D104" s="810">
        <v>4</v>
      </c>
      <c r="E104" s="849" t="s">
        <v>627</v>
      </c>
      <c r="F104" s="810">
        <v>9</v>
      </c>
      <c r="G104" s="811" t="s">
        <v>614</v>
      </c>
      <c r="H104" s="812" t="s">
        <v>595</v>
      </c>
      <c r="I104" s="828" t="s">
        <v>47</v>
      </c>
      <c r="J104" s="812" t="s">
        <v>1104</v>
      </c>
      <c r="K104" s="810">
        <v>3703997</v>
      </c>
      <c r="L104" s="829">
        <v>12</v>
      </c>
      <c r="M104" s="829">
        <v>12</v>
      </c>
      <c r="N104" s="829" t="s">
        <v>622</v>
      </c>
      <c r="O104" s="810" t="s">
        <v>597</v>
      </c>
      <c r="P104" s="810">
        <v>50</v>
      </c>
      <c r="Q104" s="830" t="s">
        <v>292</v>
      </c>
      <c r="R104" s="831">
        <v>1120</v>
      </c>
      <c r="S104" s="832">
        <v>5000</v>
      </c>
      <c r="T104" s="832">
        <v>5000</v>
      </c>
      <c r="U104" s="831">
        <v>1120</v>
      </c>
      <c r="V104" s="810">
        <v>1</v>
      </c>
      <c r="W104" s="832">
        <v>5000</v>
      </c>
      <c r="X104" s="810">
        <v>1</v>
      </c>
      <c r="Y104" s="832">
        <v>5000</v>
      </c>
      <c r="Z104" s="831">
        <v>5060</v>
      </c>
      <c r="AA104" s="833" t="s">
        <v>1158</v>
      </c>
      <c r="AB104" s="833" t="s">
        <v>1150</v>
      </c>
      <c r="AC104" s="821">
        <v>0.13541666666666666</v>
      </c>
      <c r="AD104" s="822">
        <v>0.15972222222222221</v>
      </c>
      <c r="AE104" s="822">
        <v>0.15972222222222221</v>
      </c>
      <c r="AF104" s="821">
        <v>0.16666666666666666</v>
      </c>
      <c r="AG104" s="810" t="s">
        <v>5</v>
      </c>
      <c r="AH104" s="812"/>
      <c r="AI104" s="812" t="s">
        <v>6</v>
      </c>
      <c r="AJ104" s="812" t="s">
        <v>930</v>
      </c>
      <c r="AK104" s="823" t="s">
        <v>615</v>
      </c>
      <c r="AL104" s="824">
        <v>1</v>
      </c>
      <c r="AM104" s="825"/>
      <c r="AN104" s="825" t="s">
        <v>432</v>
      </c>
      <c r="AO104" s="826"/>
      <c r="AP104" s="826"/>
      <c r="AQ104" s="827"/>
      <c r="AR104" s="827"/>
    </row>
    <row r="105" spans="1:44" s="809" customFormat="1" ht="14.25">
      <c r="B105" s="810">
        <v>2023</v>
      </c>
      <c r="C105" s="810">
        <v>4</v>
      </c>
      <c r="D105" s="810">
        <v>4</v>
      </c>
      <c r="E105" s="849" t="s">
        <v>627</v>
      </c>
      <c r="F105" s="810"/>
      <c r="G105" s="811"/>
      <c r="H105" s="812" t="s">
        <v>595</v>
      </c>
      <c r="I105" s="828" t="s">
        <v>43</v>
      </c>
      <c r="J105" s="812" t="s">
        <v>1104</v>
      </c>
      <c r="K105" s="810"/>
      <c r="L105" s="829"/>
      <c r="M105" s="829"/>
      <c r="N105" s="829"/>
      <c r="O105" s="810"/>
      <c r="P105" s="810">
        <v>25</v>
      </c>
      <c r="Q105" s="830" t="s">
        <v>612</v>
      </c>
      <c r="R105" s="831">
        <v>1120</v>
      </c>
      <c r="S105" s="832" t="s">
        <v>30</v>
      </c>
      <c r="T105" s="831">
        <v>350</v>
      </c>
      <c r="U105" s="831">
        <v>1120</v>
      </c>
      <c r="V105" s="810">
        <v>1</v>
      </c>
      <c r="W105" s="831"/>
      <c r="X105" s="810">
        <v>1</v>
      </c>
      <c r="Y105" s="831">
        <v>350</v>
      </c>
      <c r="Z105" s="831">
        <v>10550</v>
      </c>
      <c r="AA105" s="833" t="s">
        <v>653</v>
      </c>
      <c r="AB105" s="833" t="s">
        <v>1150</v>
      </c>
      <c r="AC105" s="821">
        <v>0.16666666666666666</v>
      </c>
      <c r="AD105" s="822">
        <v>0.17013888888888887</v>
      </c>
      <c r="AE105" s="822"/>
      <c r="AF105" s="821"/>
      <c r="AG105" s="810"/>
      <c r="AH105" s="812"/>
      <c r="AI105" s="812" t="s">
        <v>6</v>
      </c>
      <c r="AJ105" s="812" t="s">
        <v>930</v>
      </c>
      <c r="AK105" s="823" t="s">
        <v>615</v>
      </c>
      <c r="AL105" s="824">
        <v>1</v>
      </c>
      <c r="AM105" s="825"/>
      <c r="AN105" s="825"/>
      <c r="AO105" s="826"/>
      <c r="AP105" s="826"/>
      <c r="AQ105" s="827"/>
      <c r="AR105" s="827"/>
    </row>
    <row r="106" spans="1:44" s="809" customFormat="1" ht="14.25">
      <c r="B106" s="810">
        <v>2023</v>
      </c>
      <c r="C106" s="810">
        <v>4</v>
      </c>
      <c r="D106" s="810">
        <v>4</v>
      </c>
      <c r="E106" s="849" t="s">
        <v>627</v>
      </c>
      <c r="F106" s="810"/>
      <c r="G106" s="811"/>
      <c r="H106" s="812" t="s">
        <v>595</v>
      </c>
      <c r="I106" s="813"/>
      <c r="J106" s="812"/>
      <c r="K106" s="810"/>
      <c r="L106" s="814"/>
      <c r="M106" s="814"/>
      <c r="N106" s="815"/>
      <c r="O106" s="816"/>
      <c r="P106" s="810"/>
      <c r="Q106" s="817"/>
      <c r="R106" s="818"/>
      <c r="S106" s="819"/>
      <c r="T106" s="819"/>
      <c r="U106" s="818"/>
      <c r="V106" s="810"/>
      <c r="W106" s="818"/>
      <c r="X106" s="810"/>
      <c r="Y106" s="818"/>
      <c r="Z106" s="818"/>
      <c r="AA106" s="820"/>
      <c r="AB106" s="820"/>
      <c r="AC106" s="821"/>
      <c r="AD106" s="822"/>
      <c r="AE106" s="822">
        <v>0.17013888888888887</v>
      </c>
      <c r="AF106" s="821">
        <v>0.19097222222222221</v>
      </c>
      <c r="AG106" s="810" t="s">
        <v>752</v>
      </c>
      <c r="AH106" s="812"/>
      <c r="AI106" s="812"/>
      <c r="AJ106" s="812"/>
      <c r="AK106" s="823"/>
      <c r="AL106" s="824"/>
      <c r="AM106" s="825"/>
      <c r="AN106" s="825"/>
      <c r="AO106" s="826"/>
      <c r="AP106" s="826"/>
      <c r="AQ106" s="827"/>
      <c r="AR106" s="827"/>
    </row>
    <row r="107" spans="1:44" s="809" customFormat="1" ht="14.25">
      <c r="B107" s="810">
        <v>2023</v>
      </c>
      <c r="C107" s="810">
        <v>4</v>
      </c>
      <c r="D107" s="810">
        <v>4</v>
      </c>
      <c r="E107" s="849" t="s">
        <v>627</v>
      </c>
      <c r="F107" s="810"/>
      <c r="G107" s="811"/>
      <c r="H107" s="812" t="s">
        <v>595</v>
      </c>
      <c r="I107" s="828" t="s">
        <v>58</v>
      </c>
      <c r="J107" s="812" t="s">
        <v>1104</v>
      </c>
      <c r="K107" s="810"/>
      <c r="L107" s="829"/>
      <c r="M107" s="829"/>
      <c r="N107" s="829"/>
      <c r="O107" s="810"/>
      <c r="P107" s="810">
        <v>12</v>
      </c>
      <c r="Q107" s="830" t="s">
        <v>612</v>
      </c>
      <c r="R107" s="831">
        <v>1120</v>
      </c>
      <c r="S107" s="832" t="s">
        <v>30</v>
      </c>
      <c r="T107" s="831">
        <v>200</v>
      </c>
      <c r="U107" s="831">
        <v>1120</v>
      </c>
      <c r="V107" s="810">
        <v>1</v>
      </c>
      <c r="W107" s="831">
        <v>200</v>
      </c>
      <c r="X107" s="810">
        <v>1</v>
      </c>
      <c r="Y107" s="831">
        <v>200</v>
      </c>
      <c r="Z107" s="831"/>
      <c r="AA107" s="833"/>
      <c r="AB107" s="833"/>
      <c r="AC107" s="821"/>
      <c r="AD107" s="822"/>
      <c r="AE107" s="822"/>
      <c r="AF107" s="821"/>
      <c r="AG107" s="810"/>
      <c r="AH107" s="812"/>
      <c r="AI107" s="812"/>
      <c r="AJ107" s="812"/>
      <c r="AK107" s="823"/>
      <c r="AL107" s="824"/>
      <c r="AM107" s="825"/>
      <c r="AN107" s="825"/>
      <c r="AO107" s="826"/>
      <c r="AP107" s="826"/>
      <c r="AQ107" s="827" t="str">
        <f t="shared" si="2"/>
        <v/>
      </c>
      <c r="AR107" s="827" t="str">
        <f t="shared" si="3"/>
        <v/>
      </c>
    </row>
    <row r="108" spans="1:44" s="809" customFormat="1" ht="14.25">
      <c r="A108" s="809">
        <v>1</v>
      </c>
      <c r="B108" s="810">
        <v>2023</v>
      </c>
      <c r="C108" s="810">
        <v>4</v>
      </c>
      <c r="D108" s="810">
        <v>4</v>
      </c>
      <c r="E108" s="849" t="s">
        <v>627</v>
      </c>
      <c r="F108" s="810">
        <v>10</v>
      </c>
      <c r="G108" s="811" t="s">
        <v>614</v>
      </c>
      <c r="H108" s="812" t="s">
        <v>595</v>
      </c>
      <c r="I108" s="828" t="s">
        <v>47</v>
      </c>
      <c r="J108" s="812" t="s">
        <v>1104</v>
      </c>
      <c r="K108" s="810">
        <v>3703998</v>
      </c>
      <c r="L108" s="829">
        <v>1</v>
      </c>
      <c r="M108" s="829">
        <v>12</v>
      </c>
      <c r="N108" s="829" t="s">
        <v>622</v>
      </c>
      <c r="O108" s="810" t="s">
        <v>597</v>
      </c>
      <c r="P108" s="810">
        <v>50</v>
      </c>
      <c r="Q108" s="830" t="s">
        <v>292</v>
      </c>
      <c r="R108" s="831">
        <v>1120</v>
      </c>
      <c r="S108" s="832">
        <v>5000</v>
      </c>
      <c r="T108" s="832">
        <v>5000</v>
      </c>
      <c r="U108" s="831">
        <v>1120</v>
      </c>
      <c r="V108" s="810">
        <v>1</v>
      </c>
      <c r="W108" s="832">
        <v>5000</v>
      </c>
      <c r="X108" s="810">
        <v>1</v>
      </c>
      <c r="Y108" s="832">
        <v>5000</v>
      </c>
      <c r="Z108" s="831">
        <v>5040</v>
      </c>
      <c r="AA108" s="833" t="s">
        <v>1159</v>
      </c>
      <c r="AB108" s="833"/>
      <c r="AC108" s="821">
        <v>0.19097222222222221</v>
      </c>
      <c r="AD108" s="822">
        <v>0.21527777777777776</v>
      </c>
      <c r="AE108" s="822">
        <v>0.21527777777777776</v>
      </c>
      <c r="AF108" s="821">
        <v>0.22222222222222221</v>
      </c>
      <c r="AG108" s="810" t="s">
        <v>5</v>
      </c>
      <c r="AH108" s="812"/>
      <c r="AI108" s="812" t="s">
        <v>6</v>
      </c>
      <c r="AJ108" s="812" t="s">
        <v>930</v>
      </c>
      <c r="AK108" s="823" t="s">
        <v>615</v>
      </c>
      <c r="AL108" s="824">
        <v>1</v>
      </c>
      <c r="AM108" s="825"/>
      <c r="AN108" s="825" t="s">
        <v>432</v>
      </c>
      <c r="AO108" s="826"/>
      <c r="AP108" s="826"/>
      <c r="AQ108" s="827">
        <f t="shared" si="2"/>
        <v>2.4305555555555552E-2</v>
      </c>
      <c r="AR108" s="827">
        <f t="shared" si="3"/>
        <v>6.9444444444444475E-3</v>
      </c>
    </row>
    <row r="109" spans="1:44" s="809" customFormat="1" ht="14.25">
      <c r="B109" s="810">
        <v>2023</v>
      </c>
      <c r="C109" s="810">
        <v>4</v>
      </c>
      <c r="D109" s="810">
        <v>4</v>
      </c>
      <c r="E109" s="849" t="s">
        <v>627</v>
      </c>
      <c r="F109" s="810">
        <v>10</v>
      </c>
      <c r="G109" s="811" t="s">
        <v>614</v>
      </c>
      <c r="H109" s="812" t="s">
        <v>595</v>
      </c>
      <c r="I109" s="828" t="s">
        <v>47</v>
      </c>
      <c r="J109" s="812" t="s">
        <v>1104</v>
      </c>
      <c r="K109" s="810">
        <v>3703998</v>
      </c>
      <c r="L109" s="829">
        <v>2</v>
      </c>
      <c r="M109" s="829">
        <v>12</v>
      </c>
      <c r="N109" s="829" t="s">
        <v>622</v>
      </c>
      <c r="O109" s="810" t="s">
        <v>597</v>
      </c>
      <c r="P109" s="810">
        <v>50</v>
      </c>
      <c r="Q109" s="830" t="s">
        <v>292</v>
      </c>
      <c r="R109" s="831">
        <v>1120</v>
      </c>
      <c r="S109" s="832">
        <v>5000</v>
      </c>
      <c r="T109" s="832">
        <v>5000</v>
      </c>
      <c r="U109" s="831">
        <v>1120</v>
      </c>
      <c r="V109" s="810">
        <v>1</v>
      </c>
      <c r="W109" s="832">
        <v>5000</v>
      </c>
      <c r="X109" s="810">
        <v>1</v>
      </c>
      <c r="Y109" s="832">
        <v>5000</v>
      </c>
      <c r="Z109" s="831">
        <v>5060</v>
      </c>
      <c r="AA109" s="833" t="s">
        <v>1160</v>
      </c>
      <c r="AB109" s="833" t="s">
        <v>1154</v>
      </c>
      <c r="AC109" s="821">
        <v>0.22222222222222221</v>
      </c>
      <c r="AD109" s="822">
        <v>0.24652777777777776</v>
      </c>
      <c r="AE109" s="822">
        <v>0.24652777777777776</v>
      </c>
      <c r="AF109" s="821">
        <v>0.25347222222222221</v>
      </c>
      <c r="AG109" s="810" t="s">
        <v>5</v>
      </c>
      <c r="AH109" s="812"/>
      <c r="AI109" s="812" t="s">
        <v>6</v>
      </c>
      <c r="AJ109" s="812" t="s">
        <v>930</v>
      </c>
      <c r="AK109" s="823" t="s">
        <v>615</v>
      </c>
      <c r="AL109" s="824">
        <v>1</v>
      </c>
      <c r="AM109" s="825"/>
      <c r="AN109" s="825" t="s">
        <v>432</v>
      </c>
      <c r="AO109" s="826"/>
      <c r="AP109" s="826"/>
      <c r="AQ109" s="827">
        <f t="shared" si="2"/>
        <v>2.4305555555555552E-2</v>
      </c>
      <c r="AR109" s="827">
        <f t="shared" si="3"/>
        <v>6.9444444444444475E-3</v>
      </c>
    </row>
    <row r="110" spans="1:44" s="809" customFormat="1" ht="14.25">
      <c r="B110" s="810">
        <v>2023</v>
      </c>
      <c r="C110" s="810">
        <v>4</v>
      </c>
      <c r="D110" s="810">
        <v>4</v>
      </c>
      <c r="E110" s="849" t="s">
        <v>627</v>
      </c>
      <c r="F110" s="810"/>
      <c r="G110" s="812"/>
      <c r="H110" s="812" t="s">
        <v>595</v>
      </c>
      <c r="I110" s="828" t="s">
        <v>43</v>
      </c>
      <c r="J110" s="812" t="s">
        <v>1104</v>
      </c>
      <c r="K110" s="810"/>
      <c r="L110" s="829"/>
      <c r="M110" s="829"/>
      <c r="N110" s="829"/>
      <c r="O110" s="810"/>
      <c r="P110" s="810">
        <v>25</v>
      </c>
      <c r="Q110" s="830" t="s">
        <v>612</v>
      </c>
      <c r="R110" s="831">
        <v>1120</v>
      </c>
      <c r="S110" s="832" t="s">
        <v>30</v>
      </c>
      <c r="T110" s="831">
        <v>350</v>
      </c>
      <c r="U110" s="831">
        <v>1120</v>
      </c>
      <c r="V110" s="810">
        <v>1</v>
      </c>
      <c r="W110" s="831"/>
      <c r="X110" s="810">
        <v>1</v>
      </c>
      <c r="Y110" s="831">
        <v>350</v>
      </c>
      <c r="Z110" s="831">
        <v>10550</v>
      </c>
      <c r="AA110" s="833" t="s">
        <v>653</v>
      </c>
      <c r="AB110" s="833" t="s">
        <v>1154</v>
      </c>
      <c r="AC110" s="821">
        <v>0.25347222222222221</v>
      </c>
      <c r="AD110" s="822">
        <v>0.25694444444444442</v>
      </c>
      <c r="AE110" s="822"/>
      <c r="AF110" s="821"/>
      <c r="AG110" s="810"/>
      <c r="AH110" s="812"/>
      <c r="AI110" s="812" t="s">
        <v>6</v>
      </c>
      <c r="AJ110" s="812" t="s">
        <v>930</v>
      </c>
      <c r="AK110" s="823" t="s">
        <v>615</v>
      </c>
      <c r="AL110" s="824">
        <v>1</v>
      </c>
      <c r="AM110" s="825"/>
      <c r="AN110" s="825"/>
      <c r="AO110" s="826"/>
      <c r="AP110" s="826"/>
      <c r="AQ110" s="827">
        <f t="shared" si="2"/>
        <v>3.4722222222222099E-3</v>
      </c>
      <c r="AR110" s="827" t="str">
        <f t="shared" si="3"/>
        <v/>
      </c>
    </row>
    <row r="111" spans="1:44" s="809" customFormat="1" ht="14.25">
      <c r="B111" s="810">
        <v>2023</v>
      </c>
      <c r="C111" s="810">
        <v>4</v>
      </c>
      <c r="D111" s="810">
        <v>4</v>
      </c>
      <c r="E111" s="849" t="s">
        <v>627</v>
      </c>
      <c r="F111" s="810"/>
      <c r="G111" s="811"/>
      <c r="H111" s="812" t="s">
        <v>595</v>
      </c>
      <c r="I111" s="813"/>
      <c r="J111" s="812"/>
      <c r="K111" s="810"/>
      <c r="L111" s="814"/>
      <c r="M111" s="814"/>
      <c r="N111" s="815"/>
      <c r="O111" s="816"/>
      <c r="P111" s="810"/>
      <c r="Q111" s="817"/>
      <c r="R111" s="818"/>
      <c r="S111" s="819"/>
      <c r="T111" s="819"/>
      <c r="U111" s="818"/>
      <c r="V111" s="810"/>
      <c r="W111" s="818"/>
      <c r="X111" s="810"/>
      <c r="Y111" s="818"/>
      <c r="Z111" s="818"/>
      <c r="AA111" s="820"/>
      <c r="AB111" s="820"/>
      <c r="AC111" s="821"/>
      <c r="AD111" s="822"/>
      <c r="AE111" s="822">
        <v>0.25694444444444442</v>
      </c>
      <c r="AF111" s="821">
        <v>0.27777777777777773</v>
      </c>
      <c r="AG111" s="810" t="s">
        <v>752</v>
      </c>
      <c r="AH111" s="812"/>
      <c r="AI111" s="812"/>
      <c r="AJ111" s="812"/>
      <c r="AK111" s="823"/>
      <c r="AL111" s="824"/>
      <c r="AM111" s="825"/>
      <c r="AN111" s="825"/>
      <c r="AO111" s="826"/>
      <c r="AP111" s="826"/>
      <c r="AQ111" s="827" t="str">
        <f t="shared" si="2"/>
        <v/>
      </c>
      <c r="AR111" s="827">
        <f t="shared" si="3"/>
        <v>2.0833333333333315E-2</v>
      </c>
    </row>
    <row r="112" spans="1:44" ht="14.25">
      <c r="B112" s="34">
        <v>2023</v>
      </c>
      <c r="C112" s="34">
        <v>4</v>
      </c>
      <c r="D112" s="34">
        <v>5</v>
      </c>
      <c r="E112" s="322" t="s">
        <v>628</v>
      </c>
      <c r="F112" s="34"/>
      <c r="G112" s="36"/>
      <c r="H112" s="72" t="s">
        <v>595</v>
      </c>
      <c r="I112" s="38" t="s">
        <v>58</v>
      </c>
      <c r="J112" s="37" t="s">
        <v>1104</v>
      </c>
      <c r="K112" s="13"/>
      <c r="L112" s="14"/>
      <c r="M112" s="14"/>
      <c r="N112" s="14"/>
      <c r="O112" s="13"/>
      <c r="P112" s="13">
        <v>12</v>
      </c>
      <c r="Q112" s="39" t="s">
        <v>612</v>
      </c>
      <c r="R112" s="511">
        <v>1120</v>
      </c>
      <c r="S112" s="512" t="s">
        <v>30</v>
      </c>
      <c r="T112" s="511">
        <v>200</v>
      </c>
      <c r="U112" s="511">
        <v>1120</v>
      </c>
      <c r="V112" s="13">
        <v>1</v>
      </c>
      <c r="W112" s="511">
        <v>200</v>
      </c>
      <c r="X112" s="13">
        <v>1</v>
      </c>
      <c r="Y112" s="511">
        <v>200</v>
      </c>
      <c r="Z112" s="511"/>
      <c r="AA112" s="42"/>
      <c r="AB112" s="42"/>
      <c r="AC112" s="43"/>
      <c r="AD112" s="44"/>
      <c r="AE112" s="44"/>
      <c r="AF112" s="43"/>
      <c r="AG112" s="13"/>
      <c r="AH112" s="37"/>
      <c r="AI112" s="37"/>
      <c r="AJ112" s="37"/>
      <c r="AK112" s="45"/>
      <c r="AL112" s="46"/>
      <c r="AM112" s="236"/>
      <c r="AN112" s="236"/>
      <c r="AO112" s="233"/>
      <c r="AP112" s="233"/>
      <c r="AQ112" s="318" t="str">
        <f t="shared" si="2"/>
        <v/>
      </c>
      <c r="AR112" s="318" t="str">
        <f t="shared" si="3"/>
        <v/>
      </c>
    </row>
    <row r="113" spans="1:44" ht="14.25">
      <c r="B113" s="34">
        <v>2023</v>
      </c>
      <c r="C113" s="34">
        <v>4</v>
      </c>
      <c r="D113" s="34">
        <v>5</v>
      </c>
      <c r="E113" s="322" t="s">
        <v>628</v>
      </c>
      <c r="F113" s="34">
        <v>1</v>
      </c>
      <c r="G113" s="36" t="s">
        <v>614</v>
      </c>
      <c r="H113" s="37" t="s">
        <v>595</v>
      </c>
      <c r="I113" s="38" t="s">
        <v>47</v>
      </c>
      <c r="J113" s="37" t="s">
        <v>1104</v>
      </c>
      <c r="K113" s="13">
        <v>3703998</v>
      </c>
      <c r="L113" s="14">
        <v>3</v>
      </c>
      <c r="M113" s="14">
        <v>12</v>
      </c>
      <c r="N113" s="14" t="s">
        <v>622</v>
      </c>
      <c r="O113" s="13" t="s">
        <v>597</v>
      </c>
      <c r="P113" s="13">
        <v>50</v>
      </c>
      <c r="Q113" s="39" t="s">
        <v>292</v>
      </c>
      <c r="R113" s="511">
        <v>1120</v>
      </c>
      <c r="S113" s="512">
        <v>5000</v>
      </c>
      <c r="T113" s="512">
        <v>5000</v>
      </c>
      <c r="U113" s="511">
        <v>1120</v>
      </c>
      <c r="V113" s="13">
        <v>1</v>
      </c>
      <c r="W113" s="512">
        <v>5000</v>
      </c>
      <c r="X113" s="13">
        <v>1</v>
      </c>
      <c r="Y113" s="512">
        <v>5000</v>
      </c>
      <c r="Z113" s="511">
        <v>5050</v>
      </c>
      <c r="AA113" s="42" t="s">
        <v>1161</v>
      </c>
      <c r="AB113" s="42"/>
      <c r="AC113" s="43">
        <v>0.27777777777777773</v>
      </c>
      <c r="AD113" s="44">
        <v>0.30208333333333331</v>
      </c>
      <c r="AE113" s="44">
        <v>0.30208333333333331</v>
      </c>
      <c r="AF113" s="43">
        <v>0.30902777777777773</v>
      </c>
      <c r="AG113" s="13" t="s">
        <v>5</v>
      </c>
      <c r="AH113" s="37"/>
      <c r="AI113" s="37" t="s">
        <v>6</v>
      </c>
      <c r="AJ113" s="37" t="s">
        <v>930</v>
      </c>
      <c r="AK113" s="45" t="s">
        <v>615</v>
      </c>
      <c r="AL113" s="46">
        <v>1</v>
      </c>
      <c r="AM113" s="236"/>
      <c r="AN113" s="236" t="s">
        <v>432</v>
      </c>
      <c r="AO113" s="233"/>
      <c r="AP113" s="233"/>
      <c r="AQ113" s="318">
        <f t="shared" si="2"/>
        <v>2.430555555555558E-2</v>
      </c>
      <c r="AR113" s="318">
        <f t="shared" si="3"/>
        <v>6.9444444444444198E-3</v>
      </c>
    </row>
    <row r="114" spans="1:44" ht="14.25">
      <c r="B114" s="34">
        <v>2023</v>
      </c>
      <c r="C114" s="34">
        <v>4</v>
      </c>
      <c r="D114" s="34">
        <v>5</v>
      </c>
      <c r="E114" s="322" t="s">
        <v>628</v>
      </c>
      <c r="F114" s="34">
        <v>1</v>
      </c>
      <c r="G114" s="36" t="s">
        <v>614</v>
      </c>
      <c r="H114" s="37" t="s">
        <v>595</v>
      </c>
      <c r="I114" s="38" t="s">
        <v>47</v>
      </c>
      <c r="J114" s="37" t="s">
        <v>1104</v>
      </c>
      <c r="K114" s="13">
        <v>3703998</v>
      </c>
      <c r="L114" s="14">
        <v>4</v>
      </c>
      <c r="M114" s="14">
        <v>12</v>
      </c>
      <c r="N114" s="14" t="s">
        <v>622</v>
      </c>
      <c r="O114" s="13" t="s">
        <v>597</v>
      </c>
      <c r="P114" s="13">
        <v>50</v>
      </c>
      <c r="Q114" s="39" t="s">
        <v>292</v>
      </c>
      <c r="R114" s="511">
        <v>1120</v>
      </c>
      <c r="S114" s="512">
        <v>5000</v>
      </c>
      <c r="T114" s="512">
        <v>5000</v>
      </c>
      <c r="U114" s="511">
        <v>1120</v>
      </c>
      <c r="V114" s="13">
        <v>1</v>
      </c>
      <c r="W114" s="512">
        <v>5000</v>
      </c>
      <c r="X114" s="13">
        <v>1</v>
      </c>
      <c r="Y114" s="512">
        <v>5000</v>
      </c>
      <c r="Z114" s="511">
        <v>5070</v>
      </c>
      <c r="AA114" s="42" t="s">
        <v>1163</v>
      </c>
      <c r="AB114" s="76" t="s">
        <v>1155</v>
      </c>
      <c r="AC114" s="43">
        <v>0.30902777777777773</v>
      </c>
      <c r="AD114" s="44">
        <v>0.33333333333333331</v>
      </c>
      <c r="AE114" s="44">
        <v>0.33333333333333331</v>
      </c>
      <c r="AF114" s="43">
        <v>0.34027777777777773</v>
      </c>
      <c r="AG114" s="13" t="s">
        <v>5</v>
      </c>
      <c r="AH114" s="37"/>
      <c r="AI114" s="37" t="s">
        <v>6</v>
      </c>
      <c r="AJ114" s="37" t="s">
        <v>930</v>
      </c>
      <c r="AK114" s="45" t="s">
        <v>615</v>
      </c>
      <c r="AL114" s="46">
        <v>1</v>
      </c>
      <c r="AM114" s="236"/>
      <c r="AN114" s="236" t="s">
        <v>432</v>
      </c>
      <c r="AO114" s="233"/>
      <c r="AP114" s="233"/>
      <c r="AQ114" s="318">
        <f t="shared" si="2"/>
        <v>2.430555555555558E-2</v>
      </c>
      <c r="AR114" s="318">
        <f t="shared" si="3"/>
        <v>6.9444444444444198E-3</v>
      </c>
    </row>
    <row r="115" spans="1:44" ht="14.25">
      <c r="B115" s="34">
        <v>2023</v>
      </c>
      <c r="C115" s="34">
        <v>4</v>
      </c>
      <c r="D115" s="34">
        <v>5</v>
      </c>
      <c r="E115" s="322" t="s">
        <v>628</v>
      </c>
      <c r="F115" s="34"/>
      <c r="G115" s="260"/>
      <c r="H115" s="37" t="s">
        <v>595</v>
      </c>
      <c r="I115" s="38" t="s">
        <v>43</v>
      </c>
      <c r="J115" s="37" t="s">
        <v>1104</v>
      </c>
      <c r="K115" s="13"/>
      <c r="L115" s="14"/>
      <c r="M115" s="14"/>
      <c r="N115" s="14"/>
      <c r="O115" s="13"/>
      <c r="P115" s="239">
        <v>25</v>
      </c>
      <c r="Q115" s="39" t="s">
        <v>612</v>
      </c>
      <c r="R115" s="511">
        <v>1120</v>
      </c>
      <c r="S115" s="512" t="s">
        <v>30</v>
      </c>
      <c r="T115" s="513">
        <v>350</v>
      </c>
      <c r="U115" s="511">
        <v>1120</v>
      </c>
      <c r="V115" s="13">
        <v>1</v>
      </c>
      <c r="W115" s="511"/>
      <c r="X115" s="13">
        <v>1</v>
      </c>
      <c r="Y115" s="513">
        <v>350</v>
      </c>
      <c r="Z115" s="511">
        <v>10550</v>
      </c>
      <c r="AA115" s="42" t="s">
        <v>653</v>
      </c>
      <c r="AB115" s="76" t="s">
        <v>1155</v>
      </c>
      <c r="AC115" s="43">
        <v>0.34027777777777773</v>
      </c>
      <c r="AD115" s="44">
        <v>0.34374999999999994</v>
      </c>
      <c r="AE115" s="44"/>
      <c r="AF115" s="43"/>
      <c r="AG115" s="13"/>
      <c r="AH115" s="37"/>
      <c r="AI115" s="37" t="s">
        <v>6</v>
      </c>
      <c r="AJ115" s="37" t="s">
        <v>930</v>
      </c>
      <c r="AK115" s="45" t="s">
        <v>615</v>
      </c>
      <c r="AL115" s="46">
        <v>1</v>
      </c>
      <c r="AM115" s="236"/>
      <c r="AN115" s="236"/>
      <c r="AO115" s="233"/>
      <c r="AP115" s="233"/>
      <c r="AQ115" s="318">
        <f t="shared" si="2"/>
        <v>3.4722222222222099E-3</v>
      </c>
      <c r="AR115" s="318" t="str">
        <f t="shared" si="3"/>
        <v/>
      </c>
    </row>
    <row r="116" spans="1:44" ht="14.25">
      <c r="B116" s="34">
        <v>2023</v>
      </c>
      <c r="C116" s="34">
        <v>4</v>
      </c>
      <c r="D116" s="34">
        <v>5</v>
      </c>
      <c r="E116" s="322" t="s">
        <v>628</v>
      </c>
      <c r="F116" s="34"/>
      <c r="G116" s="36"/>
      <c r="H116" s="37" t="s">
        <v>595</v>
      </c>
      <c r="I116" s="38"/>
      <c r="J116" s="37"/>
      <c r="K116" s="13"/>
      <c r="L116" s="14"/>
      <c r="M116" s="14"/>
      <c r="N116" s="14"/>
      <c r="O116" s="13"/>
      <c r="P116" s="13"/>
      <c r="Q116" s="393"/>
      <c r="R116" s="40"/>
      <c r="S116" s="234"/>
      <c r="T116" s="234"/>
      <c r="U116" s="40"/>
      <c r="V116" s="13"/>
      <c r="W116" s="40"/>
      <c r="X116" s="13"/>
      <c r="Y116" s="40"/>
      <c r="Z116" s="511"/>
      <c r="AA116" s="42"/>
      <c r="AB116" s="76"/>
      <c r="AC116" s="43"/>
      <c r="AD116" s="44"/>
      <c r="AE116" s="44">
        <v>0.34375</v>
      </c>
      <c r="AF116" s="43">
        <v>0.36458333333333331</v>
      </c>
      <c r="AG116" s="13" t="s">
        <v>752</v>
      </c>
      <c r="AH116" s="37"/>
      <c r="AI116" s="37"/>
      <c r="AJ116" s="37"/>
      <c r="AK116" s="45"/>
      <c r="AL116" s="46"/>
      <c r="AM116" s="236"/>
      <c r="AN116" s="236"/>
      <c r="AO116" s="233"/>
      <c r="AP116" s="233"/>
      <c r="AQ116" s="318"/>
      <c r="AR116" s="318"/>
    </row>
    <row r="117" spans="1:44" ht="14.25">
      <c r="A117">
        <v>1</v>
      </c>
      <c r="B117" s="34">
        <v>2023</v>
      </c>
      <c r="C117" s="34">
        <v>4</v>
      </c>
      <c r="D117" s="34">
        <v>5</v>
      </c>
      <c r="E117" s="322" t="s">
        <v>628</v>
      </c>
      <c r="F117" s="34"/>
      <c r="G117" s="36"/>
      <c r="H117" s="37" t="s">
        <v>595</v>
      </c>
      <c r="I117" s="38" t="s">
        <v>1169</v>
      </c>
      <c r="J117" s="37" t="s">
        <v>1104</v>
      </c>
      <c r="K117" s="13">
        <v>3703997</v>
      </c>
      <c r="L117" s="14"/>
      <c r="M117" s="14">
        <v>12</v>
      </c>
      <c r="N117" s="14" t="s">
        <v>622</v>
      </c>
      <c r="O117" s="13" t="s">
        <v>597</v>
      </c>
      <c r="P117" s="13">
        <v>50</v>
      </c>
      <c r="Q117" s="39" t="s">
        <v>292</v>
      </c>
      <c r="R117" s="511">
        <v>1120</v>
      </c>
      <c r="S117" s="512">
        <v>4940</v>
      </c>
      <c r="T117" s="512">
        <v>4940</v>
      </c>
      <c r="U117" s="511">
        <v>1120</v>
      </c>
      <c r="V117" s="13">
        <v>1</v>
      </c>
      <c r="W117" s="512">
        <v>4940</v>
      </c>
      <c r="X117" s="13">
        <v>1</v>
      </c>
      <c r="Y117" s="512"/>
      <c r="Z117" s="511">
        <v>400</v>
      </c>
      <c r="AA117" s="514" t="s">
        <v>1152</v>
      </c>
      <c r="AB117" s="42"/>
      <c r="AC117" s="43">
        <v>0.36458333333333331</v>
      </c>
      <c r="AD117" s="44">
        <v>0.375</v>
      </c>
      <c r="AE117" s="44"/>
      <c r="AF117" s="43"/>
      <c r="AG117" s="13"/>
      <c r="AH117" s="37"/>
      <c r="AI117" s="37" t="s">
        <v>6</v>
      </c>
      <c r="AJ117" s="37" t="s">
        <v>1138</v>
      </c>
      <c r="AK117" s="45" t="s">
        <v>615</v>
      </c>
      <c r="AL117" s="46"/>
      <c r="AM117" s="236" t="s">
        <v>1167</v>
      </c>
      <c r="AN117" s="236"/>
      <c r="AO117" s="233"/>
      <c r="AP117" s="233"/>
      <c r="AQ117" s="318">
        <f t="shared" ref="AQ117" si="4">IF(IF(AC117&gt;AD117,1-AC117+AD117,AD117-AC117)=0,"",IF(AC117&gt;AD117,1-AC117+AD117,AD117-AC117))</f>
        <v>1.0416666666666685E-2</v>
      </c>
      <c r="AR117" s="318" t="str">
        <f t="shared" ref="AR117" si="5">IF(IF(AE117&gt;AF117,1-AE117+AF117,AF117-AE117)=0,"",IF(AE117&gt;AF117,1-AE117+AF117,AF117-AE117))</f>
        <v/>
      </c>
    </row>
    <row r="118" spans="1:44" ht="14.25">
      <c r="B118" s="34">
        <v>2023</v>
      </c>
      <c r="C118" s="34">
        <v>4</v>
      </c>
      <c r="D118" s="34">
        <v>5</v>
      </c>
      <c r="E118" s="322" t="s">
        <v>628</v>
      </c>
      <c r="F118" s="34"/>
      <c r="G118" s="36"/>
      <c r="H118" s="37" t="s">
        <v>595</v>
      </c>
      <c r="I118" s="316"/>
      <c r="J118" s="37"/>
      <c r="K118" s="13"/>
      <c r="L118" s="232"/>
      <c r="M118" s="232"/>
      <c r="N118" s="321"/>
      <c r="O118" s="502"/>
      <c r="P118" s="13"/>
      <c r="Q118" s="393"/>
      <c r="R118" s="40"/>
      <c r="S118" s="234"/>
      <c r="T118" s="234"/>
      <c r="U118" s="40"/>
      <c r="V118" s="13"/>
      <c r="W118" s="40"/>
      <c r="X118" s="13"/>
      <c r="Y118" s="40"/>
      <c r="Z118" s="40"/>
      <c r="AA118" s="235"/>
      <c r="AB118" s="235"/>
      <c r="AC118" s="43"/>
      <c r="AD118" s="44"/>
      <c r="AE118" s="44">
        <v>0.375</v>
      </c>
      <c r="AF118" s="43">
        <v>0.3888888888888889</v>
      </c>
      <c r="AG118" s="13" t="s">
        <v>5</v>
      </c>
      <c r="AH118" s="37"/>
      <c r="AI118" s="37"/>
      <c r="AJ118" s="37"/>
      <c r="AK118" s="45"/>
      <c r="AL118" s="46"/>
      <c r="AM118" s="236"/>
      <c r="AN118" s="236"/>
      <c r="AO118" s="233"/>
      <c r="AP118" s="233"/>
      <c r="AQ118" s="318" t="str">
        <f t="shared" si="2"/>
        <v/>
      </c>
      <c r="AR118" s="318">
        <f t="shared" si="3"/>
        <v>1.3888888888888895E-2</v>
      </c>
    </row>
    <row r="119" spans="1:44" ht="14.25">
      <c r="B119" s="34">
        <v>2023</v>
      </c>
      <c r="C119" s="34">
        <v>4</v>
      </c>
      <c r="D119" s="34">
        <v>5</v>
      </c>
      <c r="E119" s="322" t="s">
        <v>628</v>
      </c>
      <c r="F119" s="34"/>
      <c r="G119" s="36"/>
      <c r="H119" s="72" t="s">
        <v>595</v>
      </c>
      <c r="I119" s="38" t="s">
        <v>58</v>
      </c>
      <c r="J119" s="37" t="s">
        <v>1104</v>
      </c>
      <c r="K119" s="13"/>
      <c r="L119" s="14"/>
      <c r="M119" s="14"/>
      <c r="N119" s="14"/>
      <c r="O119" s="13"/>
      <c r="P119" s="13">
        <v>12</v>
      </c>
      <c r="Q119" s="39" t="s">
        <v>612</v>
      </c>
      <c r="R119" s="511">
        <v>1120</v>
      </c>
      <c r="S119" s="512" t="s">
        <v>30</v>
      </c>
      <c r="T119" s="511">
        <v>200</v>
      </c>
      <c r="U119" s="511">
        <v>1120</v>
      </c>
      <c r="V119" s="13">
        <v>1</v>
      </c>
      <c r="W119" s="511">
        <v>200</v>
      </c>
      <c r="X119" s="13">
        <v>1</v>
      </c>
      <c r="Y119" s="511">
        <v>200</v>
      </c>
      <c r="Z119" s="511"/>
      <c r="AA119" s="42"/>
      <c r="AB119" s="42"/>
      <c r="AC119" s="43"/>
      <c r="AD119" s="44"/>
      <c r="AE119" s="44"/>
      <c r="AF119" s="43"/>
      <c r="AG119" s="13"/>
      <c r="AH119" s="37"/>
      <c r="AI119" s="37"/>
      <c r="AJ119" s="37"/>
      <c r="AK119" s="45"/>
      <c r="AL119" s="46"/>
      <c r="AM119" s="236"/>
      <c r="AN119" s="236"/>
      <c r="AO119" s="233"/>
      <c r="AP119" s="233"/>
      <c r="AQ119" s="318" t="str">
        <f t="shared" si="2"/>
        <v/>
      </c>
      <c r="AR119" s="318" t="str">
        <f t="shared" si="3"/>
        <v/>
      </c>
    </row>
    <row r="120" spans="1:44" ht="14.25">
      <c r="A120">
        <v>1</v>
      </c>
      <c r="B120" s="34">
        <v>2023</v>
      </c>
      <c r="C120" s="34">
        <v>4</v>
      </c>
      <c r="D120" s="34">
        <v>5</v>
      </c>
      <c r="E120" s="322" t="s">
        <v>628</v>
      </c>
      <c r="F120" s="34">
        <v>2</v>
      </c>
      <c r="G120" s="36" t="s">
        <v>614</v>
      </c>
      <c r="H120" s="37" t="s">
        <v>595</v>
      </c>
      <c r="I120" s="38" t="s">
        <v>47</v>
      </c>
      <c r="J120" s="37" t="s">
        <v>1104</v>
      </c>
      <c r="K120" s="13">
        <v>3703998</v>
      </c>
      <c r="L120" s="14">
        <v>5</v>
      </c>
      <c r="M120" s="14">
        <v>12</v>
      </c>
      <c r="N120" s="14" t="s">
        <v>622</v>
      </c>
      <c r="O120" s="13" t="s">
        <v>597</v>
      </c>
      <c r="P120" s="13">
        <v>50</v>
      </c>
      <c r="Q120" s="39" t="s">
        <v>292</v>
      </c>
      <c r="R120" s="511">
        <v>1120</v>
      </c>
      <c r="S120" s="512">
        <v>5000</v>
      </c>
      <c r="T120" s="512">
        <v>5000</v>
      </c>
      <c r="U120" s="511">
        <v>1120</v>
      </c>
      <c r="V120" s="13">
        <v>1</v>
      </c>
      <c r="W120" s="512">
        <v>5000</v>
      </c>
      <c r="X120" s="13">
        <v>1</v>
      </c>
      <c r="Y120" s="512">
        <v>5000</v>
      </c>
      <c r="Z120" s="511">
        <v>5050</v>
      </c>
      <c r="AA120" s="42" t="s">
        <v>1164</v>
      </c>
      <c r="AB120" s="42"/>
      <c r="AC120" s="43">
        <v>0.3888888888888889</v>
      </c>
      <c r="AD120" s="44">
        <v>0.41319444444444448</v>
      </c>
      <c r="AE120" s="44">
        <v>0.41319444444444448</v>
      </c>
      <c r="AF120" s="43">
        <v>0.4201388888888889</v>
      </c>
      <c r="AG120" s="13" t="s">
        <v>5</v>
      </c>
      <c r="AH120" s="37"/>
      <c r="AI120" s="37" t="s">
        <v>6</v>
      </c>
      <c r="AJ120" s="37" t="s">
        <v>930</v>
      </c>
      <c r="AK120" s="45" t="s">
        <v>615</v>
      </c>
      <c r="AL120" s="46">
        <v>1</v>
      </c>
      <c r="AM120" s="236"/>
      <c r="AN120" s="236" t="s">
        <v>432</v>
      </c>
      <c r="AO120" s="233"/>
      <c r="AP120" s="233"/>
      <c r="AQ120" s="318">
        <f t="shared" si="2"/>
        <v>2.430555555555558E-2</v>
      </c>
      <c r="AR120" s="318">
        <f t="shared" si="3"/>
        <v>6.9444444444444198E-3</v>
      </c>
    </row>
    <row r="121" spans="1:44" ht="14.25">
      <c r="B121" s="34">
        <v>2023</v>
      </c>
      <c r="C121" s="34">
        <v>4</v>
      </c>
      <c r="D121" s="34">
        <v>5</v>
      </c>
      <c r="E121" s="322" t="s">
        <v>628</v>
      </c>
      <c r="F121" s="34">
        <v>2</v>
      </c>
      <c r="G121" s="36" t="s">
        <v>614</v>
      </c>
      <c r="H121" s="37" t="s">
        <v>595</v>
      </c>
      <c r="I121" s="38" t="s">
        <v>47</v>
      </c>
      <c r="J121" s="37" t="s">
        <v>1104</v>
      </c>
      <c r="K121" s="13">
        <v>3703998</v>
      </c>
      <c r="L121" s="14">
        <v>6</v>
      </c>
      <c r="M121" s="14">
        <v>12</v>
      </c>
      <c r="N121" s="14" t="s">
        <v>622</v>
      </c>
      <c r="O121" s="13" t="s">
        <v>597</v>
      </c>
      <c r="P121" s="13">
        <v>50</v>
      </c>
      <c r="Q121" s="39" t="s">
        <v>292</v>
      </c>
      <c r="R121" s="511">
        <v>1120</v>
      </c>
      <c r="S121" s="512">
        <v>5000</v>
      </c>
      <c r="T121" s="512">
        <v>5000</v>
      </c>
      <c r="U121" s="511">
        <v>1120</v>
      </c>
      <c r="V121" s="13">
        <v>1</v>
      </c>
      <c r="W121" s="512">
        <v>5000</v>
      </c>
      <c r="X121" s="13">
        <v>1</v>
      </c>
      <c r="Y121" s="512">
        <v>5000</v>
      </c>
      <c r="Z121" s="511">
        <v>5080</v>
      </c>
      <c r="AA121" s="42" t="s">
        <v>1165</v>
      </c>
      <c r="AB121" s="76" t="s">
        <v>1166</v>
      </c>
      <c r="AC121" s="43">
        <v>0.4201388888888889</v>
      </c>
      <c r="AD121" s="44">
        <v>0.44444444444444448</v>
      </c>
      <c r="AE121" s="44">
        <v>0.44444444444444448</v>
      </c>
      <c r="AF121" s="43">
        <v>0.4513888888888889</v>
      </c>
      <c r="AG121" s="13" t="s">
        <v>5</v>
      </c>
      <c r="AH121" s="37"/>
      <c r="AI121" s="37" t="s">
        <v>6</v>
      </c>
      <c r="AJ121" s="37" t="s">
        <v>930</v>
      </c>
      <c r="AK121" s="45" t="s">
        <v>615</v>
      </c>
      <c r="AL121" s="46">
        <v>1</v>
      </c>
      <c r="AM121" s="236"/>
      <c r="AN121" s="236" t="s">
        <v>432</v>
      </c>
      <c r="AO121" s="233"/>
      <c r="AP121" s="233"/>
      <c r="AQ121" s="318">
        <f t="shared" si="2"/>
        <v>2.430555555555558E-2</v>
      </c>
      <c r="AR121" s="318">
        <f t="shared" si="3"/>
        <v>6.9444444444444198E-3</v>
      </c>
    </row>
    <row r="122" spans="1:44" ht="14.25">
      <c r="B122" s="34">
        <v>2023</v>
      </c>
      <c r="C122" s="34">
        <v>4</v>
      </c>
      <c r="D122" s="34">
        <v>5</v>
      </c>
      <c r="E122" s="322" t="s">
        <v>628</v>
      </c>
      <c r="F122" s="34"/>
      <c r="G122" s="260"/>
      <c r="H122" s="37" t="s">
        <v>595</v>
      </c>
      <c r="I122" s="38" t="s">
        <v>43</v>
      </c>
      <c r="J122" s="37" t="s">
        <v>1104</v>
      </c>
      <c r="K122" s="13"/>
      <c r="L122" s="14"/>
      <c r="M122" s="14"/>
      <c r="N122" s="14"/>
      <c r="O122" s="13"/>
      <c r="P122" s="239">
        <v>25</v>
      </c>
      <c r="Q122" s="39" t="s">
        <v>612</v>
      </c>
      <c r="R122" s="511">
        <v>1120</v>
      </c>
      <c r="S122" s="512" t="s">
        <v>30</v>
      </c>
      <c r="T122" s="513">
        <v>350</v>
      </c>
      <c r="U122" s="511">
        <v>1120</v>
      </c>
      <c r="V122" s="13">
        <v>1</v>
      </c>
      <c r="W122" s="511"/>
      <c r="X122" s="13">
        <v>1</v>
      </c>
      <c r="Y122" s="513">
        <v>350</v>
      </c>
      <c r="Z122" s="511">
        <v>10550</v>
      </c>
      <c r="AA122" s="42" t="s">
        <v>653</v>
      </c>
      <c r="AB122" s="76" t="s">
        <v>1166</v>
      </c>
      <c r="AC122" s="43">
        <v>0.4513888888888889</v>
      </c>
      <c r="AD122" s="44">
        <v>0.4548611111111111</v>
      </c>
      <c r="AE122" s="44"/>
      <c r="AF122" s="43"/>
      <c r="AG122" s="13"/>
      <c r="AH122" s="37"/>
      <c r="AI122" s="37" t="s">
        <v>6</v>
      </c>
      <c r="AJ122" s="37" t="s">
        <v>930</v>
      </c>
      <c r="AK122" s="45" t="s">
        <v>615</v>
      </c>
      <c r="AL122" s="46">
        <v>1</v>
      </c>
      <c r="AM122" s="236"/>
      <c r="AN122" s="236"/>
      <c r="AO122" s="233"/>
      <c r="AP122" s="233"/>
      <c r="AQ122" s="318">
        <f t="shared" si="2"/>
        <v>3.4722222222222099E-3</v>
      </c>
      <c r="AR122" s="318" t="str">
        <f t="shared" si="3"/>
        <v/>
      </c>
    </row>
    <row r="123" spans="1:44" ht="14.25">
      <c r="B123" s="34">
        <v>2023</v>
      </c>
      <c r="C123" s="34">
        <v>4</v>
      </c>
      <c r="D123" s="34">
        <v>5</v>
      </c>
      <c r="E123" s="322" t="s">
        <v>628</v>
      </c>
      <c r="F123" s="34"/>
      <c r="G123" s="36"/>
      <c r="H123" s="37" t="s">
        <v>595</v>
      </c>
      <c r="I123" s="316"/>
      <c r="J123" s="37"/>
      <c r="K123" s="13"/>
      <c r="L123" s="232"/>
      <c r="M123" s="232"/>
      <c r="N123" s="321"/>
      <c r="O123" s="502"/>
      <c r="P123" s="13"/>
      <c r="Q123" s="393"/>
      <c r="R123" s="40"/>
      <c r="S123" s="234"/>
      <c r="T123" s="234"/>
      <c r="U123" s="40"/>
      <c r="V123" s="13"/>
      <c r="W123" s="40"/>
      <c r="X123" s="13"/>
      <c r="Y123" s="40"/>
      <c r="Z123" s="40"/>
      <c r="AA123" s="235"/>
      <c r="AB123" s="235"/>
      <c r="AC123" s="43"/>
      <c r="AD123" s="44"/>
      <c r="AE123" s="44">
        <v>0.4548611111111111</v>
      </c>
      <c r="AF123" s="43">
        <v>0.5</v>
      </c>
      <c r="AG123" s="13" t="s">
        <v>752</v>
      </c>
      <c r="AH123" s="37"/>
      <c r="AI123" s="37"/>
      <c r="AJ123" s="37"/>
      <c r="AK123" s="45"/>
      <c r="AL123" s="46"/>
      <c r="AM123" s="236"/>
      <c r="AN123" s="236"/>
      <c r="AO123" s="233"/>
      <c r="AP123" s="233"/>
      <c r="AQ123" s="318" t="str">
        <f t="shared" si="2"/>
        <v/>
      </c>
      <c r="AR123" s="318">
        <f t="shared" si="3"/>
        <v>4.5138888888888895E-2</v>
      </c>
    </row>
    <row r="124" spans="1:44" ht="14.25">
      <c r="B124" s="34">
        <v>2023</v>
      </c>
      <c r="C124" s="34">
        <v>4</v>
      </c>
      <c r="D124" s="34">
        <v>5</v>
      </c>
      <c r="E124" s="322" t="s">
        <v>628</v>
      </c>
      <c r="F124" s="34"/>
      <c r="G124" s="36"/>
      <c r="H124" s="72" t="s">
        <v>595</v>
      </c>
      <c r="I124" s="38" t="s">
        <v>58</v>
      </c>
      <c r="J124" s="37" t="s">
        <v>1104</v>
      </c>
      <c r="K124" s="13"/>
      <c r="L124" s="14"/>
      <c r="M124" s="14"/>
      <c r="N124" s="14"/>
      <c r="O124" s="13"/>
      <c r="P124" s="13">
        <v>12</v>
      </c>
      <c r="Q124" s="39" t="s">
        <v>612</v>
      </c>
      <c r="R124" s="511">
        <v>1120</v>
      </c>
      <c r="S124" s="512" t="s">
        <v>30</v>
      </c>
      <c r="T124" s="511">
        <v>200</v>
      </c>
      <c r="U124" s="511">
        <v>1120</v>
      </c>
      <c r="V124" s="13">
        <v>1</v>
      </c>
      <c r="W124" s="511">
        <v>200</v>
      </c>
      <c r="X124" s="13">
        <v>1</v>
      </c>
      <c r="Y124" s="511">
        <v>200</v>
      </c>
      <c r="Z124" s="511"/>
      <c r="AA124" s="42"/>
      <c r="AB124" s="42"/>
      <c r="AC124" s="43"/>
      <c r="AD124" s="44"/>
      <c r="AE124" s="44"/>
      <c r="AF124" s="43"/>
      <c r="AG124" s="13"/>
      <c r="AH124" s="37"/>
      <c r="AI124" s="37"/>
      <c r="AJ124" s="37"/>
      <c r="AK124" s="45"/>
      <c r="AL124" s="46"/>
      <c r="AM124" s="236"/>
      <c r="AN124" s="236"/>
      <c r="AO124" s="233"/>
      <c r="AP124" s="233"/>
      <c r="AQ124" s="318" t="str">
        <f t="shared" si="2"/>
        <v/>
      </c>
      <c r="AR124" s="318" t="str">
        <f t="shared" si="3"/>
        <v/>
      </c>
    </row>
    <row r="125" spans="1:44" ht="14.25">
      <c r="A125">
        <v>1</v>
      </c>
      <c r="B125" s="34">
        <v>2023</v>
      </c>
      <c r="C125" s="34">
        <v>4</v>
      </c>
      <c r="D125" s="34">
        <v>5</v>
      </c>
      <c r="E125" s="322" t="s">
        <v>628</v>
      </c>
      <c r="F125" s="34">
        <v>3</v>
      </c>
      <c r="G125" s="36" t="s">
        <v>614</v>
      </c>
      <c r="H125" s="37" t="s">
        <v>595</v>
      </c>
      <c r="I125" s="38" t="s">
        <v>47</v>
      </c>
      <c r="J125" s="37" t="s">
        <v>1104</v>
      </c>
      <c r="K125" s="13">
        <v>3703998</v>
      </c>
      <c r="L125" s="14">
        <v>7</v>
      </c>
      <c r="M125" s="14">
        <v>12</v>
      </c>
      <c r="N125" s="14" t="s">
        <v>622</v>
      </c>
      <c r="O125" s="13" t="s">
        <v>597</v>
      </c>
      <c r="P125" s="13">
        <v>50</v>
      </c>
      <c r="Q125" s="39" t="s">
        <v>292</v>
      </c>
      <c r="R125" s="511">
        <v>1120</v>
      </c>
      <c r="S125" s="512">
        <v>5000</v>
      </c>
      <c r="T125" s="512">
        <v>5000</v>
      </c>
      <c r="U125" s="511">
        <v>1120</v>
      </c>
      <c r="V125" s="13">
        <v>1</v>
      </c>
      <c r="W125" s="512">
        <v>5000</v>
      </c>
      <c r="X125" s="13">
        <v>1</v>
      </c>
      <c r="Y125" s="512">
        <v>5000</v>
      </c>
      <c r="Z125" s="511">
        <v>5050</v>
      </c>
      <c r="AA125" s="42" t="s">
        <v>1168</v>
      </c>
      <c r="AB125" s="42"/>
      <c r="AC125" s="43">
        <v>0.5</v>
      </c>
      <c r="AD125" s="44">
        <v>0.52430555555555558</v>
      </c>
      <c r="AE125" s="44">
        <v>0.52430555555555558</v>
      </c>
      <c r="AF125" s="43">
        <v>0.53125</v>
      </c>
      <c r="AG125" s="13" t="s">
        <v>5</v>
      </c>
      <c r="AH125" s="37"/>
      <c r="AI125" s="37" t="s">
        <v>6</v>
      </c>
      <c r="AJ125" s="37" t="s">
        <v>930</v>
      </c>
      <c r="AK125" s="45" t="s">
        <v>615</v>
      </c>
      <c r="AL125" s="46">
        <v>1</v>
      </c>
      <c r="AM125" s="236"/>
      <c r="AN125" s="236" t="s">
        <v>432</v>
      </c>
      <c r="AO125" s="233"/>
      <c r="AP125" s="233"/>
      <c r="AQ125" s="318">
        <f t="shared" si="2"/>
        <v>2.430555555555558E-2</v>
      </c>
      <c r="AR125" s="318">
        <f t="shared" si="3"/>
        <v>6.9444444444444198E-3</v>
      </c>
    </row>
    <row r="126" spans="1:44" ht="14.25">
      <c r="B126" s="34">
        <v>2023</v>
      </c>
      <c r="C126" s="34">
        <v>4</v>
      </c>
      <c r="D126" s="34">
        <v>5</v>
      </c>
      <c r="E126" s="322" t="s">
        <v>628</v>
      </c>
      <c r="F126" s="34">
        <v>3</v>
      </c>
      <c r="G126" s="36" t="s">
        <v>614</v>
      </c>
      <c r="H126" s="37" t="s">
        <v>595</v>
      </c>
      <c r="I126" s="38" t="s">
        <v>47</v>
      </c>
      <c r="J126" s="37" t="s">
        <v>1104</v>
      </c>
      <c r="K126" s="13">
        <v>3703998</v>
      </c>
      <c r="L126" s="14">
        <v>8</v>
      </c>
      <c r="M126" s="14">
        <v>12</v>
      </c>
      <c r="N126" s="14" t="s">
        <v>622</v>
      </c>
      <c r="O126" s="13" t="s">
        <v>597</v>
      </c>
      <c r="P126" s="13">
        <v>50</v>
      </c>
      <c r="Q126" s="39" t="s">
        <v>292</v>
      </c>
      <c r="R126" s="511">
        <v>1120</v>
      </c>
      <c r="S126" s="512">
        <v>5000</v>
      </c>
      <c r="T126" s="512">
        <v>5000</v>
      </c>
      <c r="U126" s="511">
        <v>1120</v>
      </c>
      <c r="V126" s="13">
        <v>1</v>
      </c>
      <c r="W126" s="512">
        <v>5000</v>
      </c>
      <c r="X126" s="13">
        <v>1</v>
      </c>
      <c r="Y126" s="512">
        <v>5000</v>
      </c>
      <c r="Z126" s="511">
        <v>5070</v>
      </c>
      <c r="AA126" s="42" t="s">
        <v>1170</v>
      </c>
      <c r="AB126" s="76" t="s">
        <v>1156</v>
      </c>
      <c r="AC126" s="43">
        <v>0.53125</v>
      </c>
      <c r="AD126" s="44">
        <v>0.55555555555555558</v>
      </c>
      <c r="AE126" s="44">
        <v>0.55555555555555558</v>
      </c>
      <c r="AF126" s="43">
        <v>0.5625</v>
      </c>
      <c r="AG126" s="13" t="s">
        <v>5</v>
      </c>
      <c r="AH126" s="37"/>
      <c r="AI126" s="37" t="s">
        <v>6</v>
      </c>
      <c r="AJ126" s="37" t="s">
        <v>930</v>
      </c>
      <c r="AK126" s="45" t="s">
        <v>615</v>
      </c>
      <c r="AL126" s="46">
        <v>1</v>
      </c>
      <c r="AM126" s="236"/>
      <c r="AN126" s="236" t="s">
        <v>432</v>
      </c>
      <c r="AO126" s="233"/>
      <c r="AP126" s="233"/>
      <c r="AQ126" s="318">
        <f t="shared" si="2"/>
        <v>2.430555555555558E-2</v>
      </c>
      <c r="AR126" s="318">
        <f t="shared" si="3"/>
        <v>6.9444444444444198E-3</v>
      </c>
    </row>
    <row r="127" spans="1:44" ht="14.25">
      <c r="B127" s="34">
        <v>2023</v>
      </c>
      <c r="C127" s="34">
        <v>4</v>
      </c>
      <c r="D127" s="34">
        <v>5</v>
      </c>
      <c r="E127" s="322" t="s">
        <v>628</v>
      </c>
      <c r="F127" s="34"/>
      <c r="G127" s="260"/>
      <c r="H127" s="37" t="s">
        <v>595</v>
      </c>
      <c r="I127" s="38" t="s">
        <v>43</v>
      </c>
      <c r="J127" s="37" t="s">
        <v>1104</v>
      </c>
      <c r="K127" s="13"/>
      <c r="L127" s="14"/>
      <c r="M127" s="14"/>
      <c r="N127" s="14"/>
      <c r="O127" s="13"/>
      <c r="P127" s="239">
        <v>25</v>
      </c>
      <c r="Q127" s="39" t="s">
        <v>612</v>
      </c>
      <c r="R127" s="511">
        <v>1120</v>
      </c>
      <c r="S127" s="512" t="s">
        <v>30</v>
      </c>
      <c r="T127" s="513">
        <v>350</v>
      </c>
      <c r="U127" s="511">
        <v>1120</v>
      </c>
      <c r="V127" s="13">
        <v>1</v>
      </c>
      <c r="W127" s="511"/>
      <c r="X127" s="13">
        <v>1</v>
      </c>
      <c r="Y127" s="513">
        <v>350</v>
      </c>
      <c r="Z127" s="511">
        <v>10550</v>
      </c>
      <c r="AA127" s="42" t="s">
        <v>653</v>
      </c>
      <c r="AB127" s="76" t="s">
        <v>1156</v>
      </c>
      <c r="AC127" s="43">
        <v>0.5625</v>
      </c>
      <c r="AD127" s="44">
        <v>0.56597222222222221</v>
      </c>
      <c r="AE127" s="44"/>
      <c r="AF127" s="43"/>
      <c r="AG127" s="13"/>
      <c r="AH127" s="37"/>
      <c r="AI127" s="37" t="s">
        <v>6</v>
      </c>
      <c r="AJ127" s="37" t="s">
        <v>930</v>
      </c>
      <c r="AK127" s="45" t="s">
        <v>615</v>
      </c>
      <c r="AL127" s="46">
        <v>1</v>
      </c>
      <c r="AM127" s="236"/>
      <c r="AN127" s="236"/>
      <c r="AO127" s="233"/>
      <c r="AP127" s="233"/>
      <c r="AQ127" s="318">
        <f t="shared" si="2"/>
        <v>3.4722222222222099E-3</v>
      </c>
      <c r="AR127" s="318" t="str">
        <f t="shared" si="3"/>
        <v/>
      </c>
    </row>
    <row r="128" spans="1:44" ht="14.25">
      <c r="B128" s="34">
        <v>2023</v>
      </c>
      <c r="C128" s="34">
        <v>4</v>
      </c>
      <c r="D128" s="34">
        <v>5</v>
      </c>
      <c r="E128" s="322" t="s">
        <v>628</v>
      </c>
      <c r="F128" s="34"/>
      <c r="G128" s="36"/>
      <c r="H128" s="37" t="s">
        <v>595</v>
      </c>
      <c r="I128" s="316"/>
      <c r="J128" s="37"/>
      <c r="K128" s="13"/>
      <c r="L128" s="232"/>
      <c r="M128" s="232"/>
      <c r="N128" s="321"/>
      <c r="O128" s="502"/>
      <c r="P128" s="13"/>
      <c r="Q128" s="393"/>
      <c r="R128" s="40"/>
      <c r="S128" s="234"/>
      <c r="T128" s="234"/>
      <c r="U128" s="40"/>
      <c r="V128" s="13"/>
      <c r="W128" s="40"/>
      <c r="X128" s="13"/>
      <c r="Y128" s="40"/>
      <c r="Z128" s="40"/>
      <c r="AA128" s="235"/>
      <c r="AB128" s="42"/>
      <c r="AC128" s="43"/>
      <c r="AD128" s="44"/>
      <c r="AE128" s="44">
        <v>0.56597222222222221</v>
      </c>
      <c r="AF128" s="43">
        <v>0.57638888888888895</v>
      </c>
      <c r="AG128" s="13" t="s">
        <v>752</v>
      </c>
      <c r="AH128" s="37"/>
      <c r="AI128" s="37"/>
      <c r="AJ128" s="37"/>
      <c r="AK128" s="45"/>
      <c r="AL128" s="46"/>
      <c r="AM128" s="236"/>
      <c r="AN128" s="236"/>
      <c r="AO128" s="233"/>
      <c r="AP128" s="233"/>
      <c r="AQ128" s="318" t="str">
        <f t="shared" si="2"/>
        <v/>
      </c>
      <c r="AR128" s="318">
        <f t="shared" si="3"/>
        <v>1.0416666666666741E-2</v>
      </c>
    </row>
    <row r="129" spans="1:44" ht="14.25">
      <c r="B129" s="34">
        <v>2023</v>
      </c>
      <c r="C129" s="34">
        <v>4</v>
      </c>
      <c r="D129" s="34">
        <v>5</v>
      </c>
      <c r="E129" s="322" t="s">
        <v>628</v>
      </c>
      <c r="F129" s="34"/>
      <c r="G129" s="36"/>
      <c r="H129" s="72" t="s">
        <v>595</v>
      </c>
      <c r="I129" s="38" t="s">
        <v>58</v>
      </c>
      <c r="J129" s="37" t="s">
        <v>1104</v>
      </c>
      <c r="K129" s="13"/>
      <c r="L129" s="14"/>
      <c r="M129" s="14"/>
      <c r="N129" s="14"/>
      <c r="O129" s="13"/>
      <c r="P129" s="13">
        <v>12</v>
      </c>
      <c r="Q129" s="39" t="s">
        <v>612</v>
      </c>
      <c r="R129" s="511">
        <v>1120</v>
      </c>
      <c r="S129" s="512" t="s">
        <v>30</v>
      </c>
      <c r="T129" s="511">
        <v>200</v>
      </c>
      <c r="U129" s="511">
        <v>1120</v>
      </c>
      <c r="V129" s="13">
        <v>1</v>
      </c>
      <c r="W129" s="511">
        <v>200</v>
      </c>
      <c r="X129" s="13">
        <v>1</v>
      </c>
      <c r="Y129" s="511">
        <v>200</v>
      </c>
      <c r="Z129" s="511"/>
      <c r="AA129" s="42"/>
      <c r="AB129" s="42"/>
      <c r="AC129" s="43"/>
      <c r="AD129" s="44"/>
      <c r="AE129" s="44"/>
      <c r="AF129" s="43"/>
      <c r="AG129" s="13"/>
      <c r="AH129" s="37"/>
      <c r="AI129" s="37"/>
      <c r="AJ129" s="37"/>
      <c r="AK129" s="45"/>
      <c r="AL129" s="46"/>
      <c r="AM129" s="236"/>
      <c r="AN129" s="236"/>
      <c r="AO129" s="233"/>
      <c r="AP129" s="233"/>
      <c r="AQ129" s="318" t="str">
        <f t="shared" si="2"/>
        <v/>
      </c>
      <c r="AR129" s="318" t="str">
        <f t="shared" si="3"/>
        <v/>
      </c>
    </row>
    <row r="130" spans="1:44" ht="14.25">
      <c r="A130">
        <v>1</v>
      </c>
      <c r="B130" s="34">
        <v>2023</v>
      </c>
      <c r="C130" s="34">
        <v>4</v>
      </c>
      <c r="D130" s="34">
        <v>5</v>
      </c>
      <c r="E130" s="322" t="s">
        <v>629</v>
      </c>
      <c r="F130" s="34">
        <v>4</v>
      </c>
      <c r="G130" s="36" t="s">
        <v>614</v>
      </c>
      <c r="H130" s="37" t="s">
        <v>595</v>
      </c>
      <c r="I130" s="38" t="s">
        <v>47</v>
      </c>
      <c r="J130" s="37" t="s">
        <v>1104</v>
      </c>
      <c r="K130" s="13">
        <v>3703998</v>
      </c>
      <c r="L130" s="14">
        <v>9</v>
      </c>
      <c r="M130" s="14">
        <v>12</v>
      </c>
      <c r="N130" s="14" t="s">
        <v>622</v>
      </c>
      <c r="O130" s="13" t="s">
        <v>597</v>
      </c>
      <c r="P130" s="13">
        <v>50</v>
      </c>
      <c r="Q130" s="39" t="s">
        <v>292</v>
      </c>
      <c r="R130" s="511">
        <v>1120</v>
      </c>
      <c r="S130" s="512">
        <v>5000</v>
      </c>
      <c r="T130" s="512">
        <v>5000</v>
      </c>
      <c r="U130" s="511">
        <v>1120</v>
      </c>
      <c r="V130" s="13">
        <v>1</v>
      </c>
      <c r="W130" s="512">
        <v>5000</v>
      </c>
      <c r="X130" s="13">
        <v>1</v>
      </c>
      <c r="Y130" s="512">
        <v>5000</v>
      </c>
      <c r="Z130" s="511">
        <v>5050</v>
      </c>
      <c r="AA130" s="42" t="s">
        <v>1171</v>
      </c>
      <c r="AB130" s="42"/>
      <c r="AC130" s="43">
        <v>0.57638888888888895</v>
      </c>
      <c r="AD130" s="44">
        <v>0.60069444444444442</v>
      </c>
      <c r="AE130" s="44">
        <v>0.60069444444444442</v>
      </c>
      <c r="AF130" s="43">
        <v>0.60763888888888895</v>
      </c>
      <c r="AG130" s="13" t="s">
        <v>5</v>
      </c>
      <c r="AH130" s="37"/>
      <c r="AI130" s="37" t="s">
        <v>6</v>
      </c>
      <c r="AJ130" s="37" t="s">
        <v>930</v>
      </c>
      <c r="AK130" s="45" t="s">
        <v>615</v>
      </c>
      <c r="AL130" s="46">
        <v>1</v>
      </c>
      <c r="AM130" s="236" t="s">
        <v>1174</v>
      </c>
      <c r="AN130" s="236" t="s">
        <v>434</v>
      </c>
      <c r="AO130" s="233"/>
      <c r="AP130" s="233"/>
      <c r="AQ130" s="318">
        <f t="shared" si="2"/>
        <v>2.4305555555555469E-2</v>
      </c>
      <c r="AR130" s="318">
        <f t="shared" si="3"/>
        <v>6.9444444444445308E-3</v>
      </c>
    </row>
    <row r="131" spans="1:44" ht="14.25">
      <c r="B131" s="34">
        <v>2023</v>
      </c>
      <c r="C131" s="34">
        <v>4</v>
      </c>
      <c r="D131" s="34">
        <v>5</v>
      </c>
      <c r="E131" s="322" t="s">
        <v>629</v>
      </c>
      <c r="F131" s="34">
        <v>4</v>
      </c>
      <c r="G131" s="36" t="s">
        <v>614</v>
      </c>
      <c r="H131" s="37" t="s">
        <v>595</v>
      </c>
      <c r="I131" s="38" t="s">
        <v>47</v>
      </c>
      <c r="J131" s="37" t="s">
        <v>1104</v>
      </c>
      <c r="K131" s="13">
        <v>3703998</v>
      </c>
      <c r="L131" s="14">
        <v>10</v>
      </c>
      <c r="M131" s="14">
        <v>12</v>
      </c>
      <c r="N131" s="14" t="s">
        <v>622</v>
      </c>
      <c r="O131" s="13" t="s">
        <v>597</v>
      </c>
      <c r="P131" s="13">
        <v>50</v>
      </c>
      <c r="Q131" s="39" t="s">
        <v>292</v>
      </c>
      <c r="R131" s="511">
        <v>1120</v>
      </c>
      <c r="S131" s="512">
        <v>5000</v>
      </c>
      <c r="T131" s="512">
        <v>5000</v>
      </c>
      <c r="U131" s="511">
        <v>1120</v>
      </c>
      <c r="V131" s="13">
        <v>1</v>
      </c>
      <c r="W131" s="512">
        <v>5000</v>
      </c>
      <c r="X131" s="13">
        <v>1</v>
      </c>
      <c r="Y131" s="512">
        <v>5000</v>
      </c>
      <c r="Z131" s="511">
        <v>5060</v>
      </c>
      <c r="AA131" s="42" t="s">
        <v>1172</v>
      </c>
      <c r="AB131" s="76" t="s">
        <v>1173</v>
      </c>
      <c r="AC131" s="43">
        <v>0.60763888888888895</v>
      </c>
      <c r="AD131" s="44">
        <v>0.63194444444444453</v>
      </c>
      <c r="AE131" s="44">
        <v>0.63194444444444453</v>
      </c>
      <c r="AF131" s="43">
        <v>0.63888888888888895</v>
      </c>
      <c r="AG131" s="13" t="s">
        <v>5</v>
      </c>
      <c r="AH131" s="37"/>
      <c r="AI131" s="37" t="s">
        <v>6</v>
      </c>
      <c r="AJ131" s="37" t="s">
        <v>930</v>
      </c>
      <c r="AK131" s="45" t="s">
        <v>615</v>
      </c>
      <c r="AL131" s="46">
        <v>1</v>
      </c>
      <c r="AM131" s="236" t="s">
        <v>1177</v>
      </c>
      <c r="AN131" s="236" t="s">
        <v>433</v>
      </c>
      <c r="AO131" s="233"/>
      <c r="AP131" s="233"/>
      <c r="AQ131" s="318">
        <f t="shared" si="2"/>
        <v>2.430555555555558E-2</v>
      </c>
      <c r="AR131" s="318">
        <f t="shared" si="3"/>
        <v>6.9444444444444198E-3</v>
      </c>
    </row>
    <row r="132" spans="1:44" ht="14.25">
      <c r="B132" s="34">
        <v>2023</v>
      </c>
      <c r="C132" s="34">
        <v>4</v>
      </c>
      <c r="D132" s="34">
        <v>5</v>
      </c>
      <c r="E132" s="322" t="s">
        <v>629</v>
      </c>
      <c r="F132" s="34"/>
      <c r="G132" s="260"/>
      <c r="H132" s="37" t="s">
        <v>595</v>
      </c>
      <c r="I132" s="38" t="s">
        <v>43</v>
      </c>
      <c r="J132" s="37" t="s">
        <v>1104</v>
      </c>
      <c r="K132" s="13"/>
      <c r="L132" s="14"/>
      <c r="M132" s="14"/>
      <c r="N132" s="14"/>
      <c r="O132" s="13"/>
      <c r="P132" s="239">
        <v>25</v>
      </c>
      <c r="Q132" s="39" t="s">
        <v>612</v>
      </c>
      <c r="R132" s="511">
        <v>1120</v>
      </c>
      <c r="S132" s="512" t="s">
        <v>30</v>
      </c>
      <c r="T132" s="513">
        <v>350</v>
      </c>
      <c r="U132" s="511">
        <v>1120</v>
      </c>
      <c r="V132" s="13">
        <v>1</v>
      </c>
      <c r="W132" s="511"/>
      <c r="X132" s="13">
        <v>1</v>
      </c>
      <c r="Y132" s="513">
        <v>350</v>
      </c>
      <c r="Z132" s="511">
        <v>10550</v>
      </c>
      <c r="AA132" s="42" t="s">
        <v>653</v>
      </c>
      <c r="AB132" s="76" t="s">
        <v>1173</v>
      </c>
      <c r="AC132" s="43">
        <v>0.63888888888888895</v>
      </c>
      <c r="AD132" s="44">
        <v>0.64236111111111116</v>
      </c>
      <c r="AE132" s="44"/>
      <c r="AF132" s="43"/>
      <c r="AG132" s="13"/>
      <c r="AH132" s="37"/>
      <c r="AI132" s="37" t="s">
        <v>6</v>
      </c>
      <c r="AJ132" s="37" t="s">
        <v>930</v>
      </c>
      <c r="AK132" s="45" t="s">
        <v>615</v>
      </c>
      <c r="AL132" s="46">
        <v>1</v>
      </c>
      <c r="AM132" s="236"/>
      <c r="AN132" s="236"/>
      <c r="AO132" s="233"/>
      <c r="AP132" s="233"/>
      <c r="AQ132" s="318">
        <f t="shared" si="2"/>
        <v>3.4722222222222099E-3</v>
      </c>
      <c r="AR132" s="318" t="str">
        <f t="shared" si="3"/>
        <v/>
      </c>
    </row>
    <row r="133" spans="1:44" ht="14.25">
      <c r="B133" s="34">
        <v>2023</v>
      </c>
      <c r="C133" s="34">
        <v>4</v>
      </c>
      <c r="D133" s="34">
        <v>5</v>
      </c>
      <c r="E133" s="322" t="s">
        <v>629</v>
      </c>
      <c r="F133" s="34"/>
      <c r="G133" s="36"/>
      <c r="H133" s="37" t="s">
        <v>595</v>
      </c>
      <c r="I133" s="316"/>
      <c r="J133" s="37"/>
      <c r="K133" s="13"/>
      <c r="L133" s="232"/>
      <c r="M133" s="232"/>
      <c r="N133" s="321"/>
      <c r="O133" s="502"/>
      <c r="P133" s="13"/>
      <c r="Q133" s="393"/>
      <c r="R133" s="40"/>
      <c r="S133" s="234"/>
      <c r="T133" s="234"/>
      <c r="U133" s="40"/>
      <c r="V133" s="13"/>
      <c r="W133" s="40"/>
      <c r="X133" s="13"/>
      <c r="Y133" s="40"/>
      <c r="Z133" s="40"/>
      <c r="AA133" s="235"/>
      <c r="AB133" s="42"/>
      <c r="AC133" s="43"/>
      <c r="AD133" s="44"/>
      <c r="AE133" s="44">
        <v>0.64236111111111116</v>
      </c>
      <c r="AF133" s="43">
        <v>0.66319444444444453</v>
      </c>
      <c r="AG133" s="13" t="s">
        <v>752</v>
      </c>
      <c r="AH133" s="37"/>
      <c r="AI133" s="37"/>
      <c r="AJ133" s="37"/>
      <c r="AK133" s="45"/>
      <c r="AL133" s="46"/>
      <c r="AM133" s="236"/>
      <c r="AN133" s="236"/>
      <c r="AO133" s="233"/>
      <c r="AP133" s="233"/>
      <c r="AQ133" s="318" t="str">
        <f t="shared" si="2"/>
        <v/>
      </c>
      <c r="AR133" s="318">
        <f t="shared" si="3"/>
        <v>2.083333333333337E-2</v>
      </c>
    </row>
    <row r="134" spans="1:44" ht="14.25">
      <c r="B134" s="34">
        <v>2023</v>
      </c>
      <c r="C134" s="34">
        <v>4</v>
      </c>
      <c r="D134" s="34">
        <v>5</v>
      </c>
      <c r="E134" s="322" t="s">
        <v>629</v>
      </c>
      <c r="F134" s="34"/>
      <c r="G134" s="36"/>
      <c r="H134" s="72" t="s">
        <v>595</v>
      </c>
      <c r="I134" s="38" t="s">
        <v>58</v>
      </c>
      <c r="J134" s="37" t="s">
        <v>1104</v>
      </c>
      <c r="K134" s="13"/>
      <c r="L134" s="14"/>
      <c r="M134" s="14"/>
      <c r="N134" s="14"/>
      <c r="O134" s="13"/>
      <c r="P134" s="13">
        <v>12</v>
      </c>
      <c r="Q134" s="39" t="s">
        <v>612</v>
      </c>
      <c r="R134" s="511">
        <v>1120</v>
      </c>
      <c r="S134" s="512" t="s">
        <v>30</v>
      </c>
      <c r="T134" s="511">
        <v>200</v>
      </c>
      <c r="U134" s="511">
        <v>1120</v>
      </c>
      <c r="V134" s="13">
        <v>1</v>
      </c>
      <c r="W134" s="511">
        <v>200</v>
      </c>
      <c r="X134" s="13">
        <v>1</v>
      </c>
      <c r="Y134" s="511">
        <v>200</v>
      </c>
      <c r="Z134" s="511"/>
      <c r="AA134" s="42"/>
      <c r="AB134" s="42"/>
      <c r="AC134" s="43"/>
      <c r="AD134" s="44"/>
      <c r="AE134" s="44"/>
      <c r="AF134" s="43"/>
      <c r="AG134" s="13"/>
      <c r="AH134" s="37"/>
      <c r="AI134" s="37"/>
      <c r="AJ134" s="37"/>
      <c r="AK134" s="45"/>
      <c r="AL134" s="46"/>
      <c r="AM134" s="236"/>
      <c r="AN134" s="236"/>
      <c r="AO134" s="233"/>
      <c r="AP134" s="233"/>
      <c r="AQ134" s="318" t="str">
        <f t="shared" si="2"/>
        <v/>
      </c>
      <c r="AR134" s="318" t="str">
        <f t="shared" si="3"/>
        <v/>
      </c>
    </row>
    <row r="135" spans="1:44" ht="14.25">
      <c r="A135">
        <v>1</v>
      </c>
      <c r="B135" s="34">
        <v>2023</v>
      </c>
      <c r="C135" s="34">
        <v>4</v>
      </c>
      <c r="D135" s="34">
        <v>5</v>
      </c>
      <c r="E135" s="322" t="s">
        <v>629</v>
      </c>
      <c r="F135" s="34">
        <v>5</v>
      </c>
      <c r="G135" s="36" t="s">
        <v>614</v>
      </c>
      <c r="H135" s="37" t="s">
        <v>595</v>
      </c>
      <c r="I135" s="38" t="s">
        <v>47</v>
      </c>
      <c r="J135" s="37" t="s">
        <v>1104</v>
      </c>
      <c r="K135" s="13">
        <v>3703998</v>
      </c>
      <c r="L135" s="14">
        <v>11</v>
      </c>
      <c r="M135" s="14">
        <v>12</v>
      </c>
      <c r="N135" s="14" t="s">
        <v>622</v>
      </c>
      <c r="O135" s="13" t="s">
        <v>597</v>
      </c>
      <c r="P135" s="13">
        <v>50</v>
      </c>
      <c r="Q135" s="39" t="s">
        <v>292</v>
      </c>
      <c r="R135" s="511">
        <v>1120</v>
      </c>
      <c r="S135" s="512">
        <v>5000</v>
      </c>
      <c r="T135" s="512">
        <v>5000</v>
      </c>
      <c r="U135" s="511">
        <v>1120</v>
      </c>
      <c r="V135" s="13">
        <v>1</v>
      </c>
      <c r="W135" s="512">
        <v>5000</v>
      </c>
      <c r="X135" s="13">
        <v>1</v>
      </c>
      <c r="Y135" s="512">
        <v>5000</v>
      </c>
      <c r="Z135" s="511">
        <v>5060</v>
      </c>
      <c r="AA135" s="42" t="s">
        <v>1178</v>
      </c>
      <c r="AB135" s="42"/>
      <c r="AC135" s="43">
        <v>0.66319444444444453</v>
      </c>
      <c r="AD135" s="44">
        <v>0.68750000000000011</v>
      </c>
      <c r="AE135" s="44">
        <v>0.68750000000000011</v>
      </c>
      <c r="AF135" s="43">
        <v>0.69444444444444453</v>
      </c>
      <c r="AG135" s="13" t="s">
        <v>5</v>
      </c>
      <c r="AH135" s="37"/>
      <c r="AI135" s="37" t="s">
        <v>6</v>
      </c>
      <c r="AJ135" s="37" t="s">
        <v>930</v>
      </c>
      <c r="AK135" s="45" t="s">
        <v>615</v>
      </c>
      <c r="AL135" s="46">
        <v>1</v>
      </c>
      <c r="AM135" s="236" t="s">
        <v>1179</v>
      </c>
      <c r="AN135" s="236" t="s">
        <v>433</v>
      </c>
      <c r="AO135" s="233"/>
      <c r="AP135" s="233"/>
      <c r="AQ135" s="318">
        <f t="shared" si="2"/>
        <v>2.430555555555558E-2</v>
      </c>
      <c r="AR135" s="318">
        <f t="shared" si="3"/>
        <v>6.9444444444444198E-3</v>
      </c>
    </row>
    <row r="136" spans="1:44" ht="14.25">
      <c r="B136" s="34">
        <v>2023</v>
      </c>
      <c r="C136" s="34">
        <v>4</v>
      </c>
      <c r="D136" s="34">
        <v>5</v>
      </c>
      <c r="E136" s="322" t="s">
        <v>629</v>
      </c>
      <c r="F136" s="34">
        <v>5</v>
      </c>
      <c r="G136" s="36" t="s">
        <v>614</v>
      </c>
      <c r="H136" s="37" t="s">
        <v>595</v>
      </c>
      <c r="I136" s="38" t="s">
        <v>47</v>
      </c>
      <c r="J136" s="37" t="s">
        <v>1104</v>
      </c>
      <c r="K136" s="13">
        <v>3703998</v>
      </c>
      <c r="L136" s="14">
        <v>12</v>
      </c>
      <c r="M136" s="14">
        <v>12</v>
      </c>
      <c r="N136" s="14" t="s">
        <v>622</v>
      </c>
      <c r="O136" s="13" t="s">
        <v>597</v>
      </c>
      <c r="P136" s="13">
        <v>50</v>
      </c>
      <c r="Q136" s="39" t="s">
        <v>292</v>
      </c>
      <c r="R136" s="511">
        <v>1120</v>
      </c>
      <c r="S136" s="512">
        <v>5000</v>
      </c>
      <c r="T136" s="512">
        <v>5000</v>
      </c>
      <c r="U136" s="511">
        <v>1120</v>
      </c>
      <c r="V136" s="13">
        <v>1</v>
      </c>
      <c r="W136" s="512">
        <v>5000</v>
      </c>
      <c r="X136" s="13">
        <v>1</v>
      </c>
      <c r="Y136" s="512">
        <v>5000</v>
      </c>
      <c r="Z136" s="511">
        <v>4500</v>
      </c>
      <c r="AA136" s="514" t="s">
        <v>1180</v>
      </c>
      <c r="AB136" s="76" t="s">
        <v>1162</v>
      </c>
      <c r="AC136" s="43">
        <v>0.69444444444444453</v>
      </c>
      <c r="AD136" s="44">
        <v>0.71875000000000011</v>
      </c>
      <c r="AE136" s="44">
        <v>0.71875000000000011</v>
      </c>
      <c r="AF136" s="43">
        <v>0.79861111111111116</v>
      </c>
      <c r="AG136" s="13" t="s">
        <v>5</v>
      </c>
      <c r="AH136" s="37"/>
      <c r="AI136" s="37" t="s">
        <v>6</v>
      </c>
      <c r="AJ136" s="37" t="s">
        <v>929</v>
      </c>
      <c r="AK136" s="45" t="s">
        <v>615</v>
      </c>
      <c r="AL136" s="46">
        <v>1</v>
      </c>
      <c r="AM136" s="236" t="s">
        <v>1181</v>
      </c>
      <c r="AN136" s="236" t="s">
        <v>432</v>
      </c>
      <c r="AO136" s="233"/>
      <c r="AP136" s="233"/>
      <c r="AQ136" s="318">
        <f t="shared" si="2"/>
        <v>2.430555555555558E-2</v>
      </c>
      <c r="AR136" s="318">
        <f t="shared" si="3"/>
        <v>7.9861111111111049E-2</v>
      </c>
    </row>
    <row r="137" spans="1:44" ht="14.25">
      <c r="B137" s="34">
        <v>2023</v>
      </c>
      <c r="C137" s="34">
        <v>4</v>
      </c>
      <c r="D137" s="34">
        <v>5</v>
      </c>
      <c r="E137" s="322" t="s">
        <v>629</v>
      </c>
      <c r="F137" s="34"/>
      <c r="G137" s="260"/>
      <c r="H137" s="37" t="s">
        <v>595</v>
      </c>
      <c r="I137" s="38" t="s">
        <v>43</v>
      </c>
      <c r="J137" s="37" t="s">
        <v>1104</v>
      </c>
      <c r="K137" s="13"/>
      <c r="L137" s="14"/>
      <c r="M137" s="14"/>
      <c r="N137" s="14"/>
      <c r="O137" s="13"/>
      <c r="P137" s="239">
        <v>25</v>
      </c>
      <c r="Q137" s="39" t="s">
        <v>612</v>
      </c>
      <c r="R137" s="511">
        <v>1120</v>
      </c>
      <c r="S137" s="512" t="s">
        <v>30</v>
      </c>
      <c r="T137" s="513">
        <v>350</v>
      </c>
      <c r="U137" s="511">
        <v>1120</v>
      </c>
      <c r="V137" s="13">
        <v>1</v>
      </c>
      <c r="W137" s="511"/>
      <c r="X137" s="13">
        <v>1</v>
      </c>
      <c r="Y137" s="513">
        <v>350</v>
      </c>
      <c r="Z137" s="511">
        <v>10550</v>
      </c>
      <c r="AA137" s="42" t="s">
        <v>653</v>
      </c>
      <c r="AB137" s="76" t="s">
        <v>1162</v>
      </c>
      <c r="AC137" s="43">
        <v>0.79861111111111116</v>
      </c>
      <c r="AD137" s="44">
        <v>0.80208333333333337</v>
      </c>
      <c r="AE137" s="44"/>
      <c r="AF137" s="43"/>
      <c r="AG137" s="13"/>
      <c r="AH137" s="37"/>
      <c r="AI137" s="37" t="s">
        <v>6</v>
      </c>
      <c r="AJ137" s="37" t="s">
        <v>929</v>
      </c>
      <c r="AK137" s="45" t="s">
        <v>615</v>
      </c>
      <c r="AL137" s="46">
        <v>1</v>
      </c>
      <c r="AM137" s="236"/>
      <c r="AN137" s="236"/>
      <c r="AO137" s="233"/>
      <c r="AP137" s="233"/>
      <c r="AQ137" s="318">
        <f t="shared" si="2"/>
        <v>3.4722222222222099E-3</v>
      </c>
      <c r="AR137" s="318" t="str">
        <f t="shared" si="3"/>
        <v/>
      </c>
    </row>
    <row r="138" spans="1:44" ht="14.25">
      <c r="B138" s="34">
        <v>2023</v>
      </c>
      <c r="C138" s="34">
        <v>4</v>
      </c>
      <c r="D138" s="34">
        <v>5</v>
      </c>
      <c r="E138" s="322" t="s">
        <v>629</v>
      </c>
      <c r="F138" s="34"/>
      <c r="G138" s="36"/>
      <c r="H138" s="37" t="s">
        <v>595</v>
      </c>
      <c r="I138" s="316"/>
      <c r="J138" s="37"/>
      <c r="K138" s="13"/>
      <c r="L138" s="232"/>
      <c r="M138" s="232"/>
      <c r="N138" s="321"/>
      <c r="O138" s="502"/>
      <c r="P138" s="13"/>
      <c r="Q138" s="393"/>
      <c r="R138" s="40"/>
      <c r="S138" s="234"/>
      <c r="T138" s="234"/>
      <c r="U138" s="40"/>
      <c r="V138" s="13"/>
      <c r="W138" s="40"/>
      <c r="X138" s="13"/>
      <c r="Y138" s="40"/>
      <c r="Z138" s="40"/>
      <c r="AA138" s="235"/>
      <c r="AB138" s="42"/>
      <c r="AC138" s="43"/>
      <c r="AD138" s="44"/>
      <c r="AE138" s="44">
        <v>0.80208333333333337</v>
      </c>
      <c r="AF138" s="43">
        <v>0.82986111111111116</v>
      </c>
      <c r="AG138" s="13" t="s">
        <v>752</v>
      </c>
      <c r="AH138" s="37"/>
      <c r="AI138" s="37"/>
      <c r="AJ138" s="37"/>
      <c r="AK138" s="45"/>
      <c r="AL138" s="46"/>
      <c r="AM138" s="236"/>
      <c r="AN138" s="236"/>
      <c r="AO138" s="233"/>
      <c r="AP138" s="233"/>
      <c r="AQ138" s="318" t="str">
        <f t="shared" si="2"/>
        <v/>
      </c>
      <c r="AR138" s="318">
        <f t="shared" si="3"/>
        <v>2.777777777777779E-2</v>
      </c>
    </row>
    <row r="139" spans="1:44" ht="14.25">
      <c r="B139" s="34">
        <v>2023</v>
      </c>
      <c r="C139" s="34">
        <v>4</v>
      </c>
      <c r="D139" s="34">
        <v>5</v>
      </c>
      <c r="E139" s="322" t="s">
        <v>629</v>
      </c>
      <c r="F139" s="34"/>
      <c r="G139" s="36"/>
      <c r="H139" s="72" t="s">
        <v>595</v>
      </c>
      <c r="I139" s="38" t="s">
        <v>58</v>
      </c>
      <c r="J139" s="37" t="s">
        <v>1104</v>
      </c>
      <c r="K139" s="13"/>
      <c r="L139" s="14"/>
      <c r="M139" s="14"/>
      <c r="N139" s="14"/>
      <c r="O139" s="13"/>
      <c r="P139" s="13">
        <v>12</v>
      </c>
      <c r="Q139" s="39" t="s">
        <v>612</v>
      </c>
      <c r="R139" s="511">
        <v>1120</v>
      </c>
      <c r="S139" s="512" t="s">
        <v>30</v>
      </c>
      <c r="T139" s="511">
        <v>200</v>
      </c>
      <c r="U139" s="511">
        <v>1120</v>
      </c>
      <c r="V139" s="13">
        <v>1</v>
      </c>
      <c r="W139" s="511">
        <v>200</v>
      </c>
      <c r="X139" s="13">
        <v>1</v>
      </c>
      <c r="Y139" s="511">
        <v>200</v>
      </c>
      <c r="Z139" s="511"/>
      <c r="AA139" s="42"/>
      <c r="AB139" s="42"/>
      <c r="AC139" s="43"/>
      <c r="AD139" s="44"/>
      <c r="AE139" s="44"/>
      <c r="AF139" s="43"/>
      <c r="AG139" s="13"/>
      <c r="AH139" s="37"/>
      <c r="AI139" s="37"/>
      <c r="AJ139" s="37"/>
      <c r="AK139" s="45"/>
      <c r="AL139" s="46"/>
      <c r="AM139" s="236"/>
      <c r="AN139" s="236"/>
      <c r="AO139" s="233"/>
      <c r="AP139" s="233"/>
      <c r="AQ139" s="318" t="str">
        <f t="shared" si="2"/>
        <v/>
      </c>
      <c r="AR139" s="318" t="str">
        <f t="shared" si="3"/>
        <v/>
      </c>
    </row>
    <row r="140" spans="1:44" ht="14.25">
      <c r="A140">
        <v>1</v>
      </c>
      <c r="B140" s="34">
        <v>2023</v>
      </c>
      <c r="C140" s="34">
        <v>4</v>
      </c>
      <c r="D140" s="34">
        <v>5</v>
      </c>
      <c r="E140" s="322" t="s">
        <v>629</v>
      </c>
      <c r="F140" s="34">
        <v>6</v>
      </c>
      <c r="G140" s="36" t="s">
        <v>614</v>
      </c>
      <c r="H140" s="37" t="s">
        <v>595</v>
      </c>
      <c r="I140" s="38" t="s">
        <v>47</v>
      </c>
      <c r="J140" s="37" t="s">
        <v>1104</v>
      </c>
      <c r="K140" s="13">
        <v>3706174</v>
      </c>
      <c r="L140" s="14">
        <v>1</v>
      </c>
      <c r="M140" s="14">
        <v>12</v>
      </c>
      <c r="N140" s="14" t="s">
        <v>622</v>
      </c>
      <c r="O140" s="13" t="s">
        <v>597</v>
      </c>
      <c r="P140" s="13">
        <v>50</v>
      </c>
      <c r="Q140" s="39" t="s">
        <v>292</v>
      </c>
      <c r="R140" s="511">
        <v>1120</v>
      </c>
      <c r="S140" s="512">
        <v>5000</v>
      </c>
      <c r="T140" s="512">
        <v>5000</v>
      </c>
      <c r="U140" s="511">
        <v>1120</v>
      </c>
      <c r="V140" s="13">
        <v>1</v>
      </c>
      <c r="W140" s="512">
        <v>5000</v>
      </c>
      <c r="X140" s="13">
        <v>1</v>
      </c>
      <c r="Y140" s="512">
        <v>5000</v>
      </c>
      <c r="Z140" s="511">
        <v>4500</v>
      </c>
      <c r="AA140" s="514" t="s">
        <v>1182</v>
      </c>
      <c r="AB140" s="42"/>
      <c r="AC140" s="43">
        <v>0.82986111111111116</v>
      </c>
      <c r="AD140" s="44">
        <v>0.85416666666666674</v>
      </c>
      <c r="AE140" s="44">
        <v>0.85416666666666674</v>
      </c>
      <c r="AF140" s="43">
        <v>0.95833333333333337</v>
      </c>
      <c r="AG140" s="13" t="s">
        <v>5</v>
      </c>
      <c r="AH140" s="37"/>
      <c r="AI140" s="37" t="s">
        <v>6</v>
      </c>
      <c r="AJ140" s="37" t="s">
        <v>929</v>
      </c>
      <c r="AK140" s="45" t="s">
        <v>615</v>
      </c>
      <c r="AL140" s="46">
        <v>1</v>
      </c>
      <c r="AM140" s="236" t="s">
        <v>1181</v>
      </c>
      <c r="AN140" s="236" t="s">
        <v>432</v>
      </c>
      <c r="AO140" s="233"/>
      <c r="AP140" s="233"/>
      <c r="AQ140" s="318">
        <f t="shared" si="2"/>
        <v>2.430555555555558E-2</v>
      </c>
      <c r="AR140" s="318">
        <f t="shared" si="3"/>
        <v>0.10416666666666663</v>
      </c>
    </row>
    <row r="141" spans="1:44" ht="14.25">
      <c r="B141" s="34">
        <v>2023</v>
      </c>
      <c r="C141" s="34">
        <v>4</v>
      </c>
      <c r="D141" s="34">
        <v>5</v>
      </c>
      <c r="E141" s="322" t="s">
        <v>627</v>
      </c>
      <c r="F141" s="34">
        <v>6</v>
      </c>
      <c r="G141" s="36" t="s">
        <v>614</v>
      </c>
      <c r="H141" s="37" t="s">
        <v>595</v>
      </c>
      <c r="I141" s="38" t="s">
        <v>47</v>
      </c>
      <c r="J141" s="37" t="s">
        <v>1104</v>
      </c>
      <c r="K141" s="13">
        <v>3706174</v>
      </c>
      <c r="L141" s="14">
        <v>2</v>
      </c>
      <c r="M141" s="14">
        <v>12</v>
      </c>
      <c r="N141" s="14" t="s">
        <v>622</v>
      </c>
      <c r="O141" s="13" t="s">
        <v>597</v>
      </c>
      <c r="P141" s="13">
        <v>50</v>
      </c>
      <c r="Q141" s="39" t="s">
        <v>292</v>
      </c>
      <c r="R141" s="511">
        <v>1120</v>
      </c>
      <c r="S141" s="512">
        <v>5000</v>
      </c>
      <c r="T141" s="512">
        <v>5000</v>
      </c>
      <c r="U141" s="511">
        <v>1120</v>
      </c>
      <c r="V141" s="13">
        <v>1</v>
      </c>
      <c r="W141" s="512">
        <v>5000</v>
      </c>
      <c r="X141" s="13">
        <v>1</v>
      </c>
      <c r="Y141" s="512">
        <v>5000</v>
      </c>
      <c r="Z141" s="511">
        <v>5060</v>
      </c>
      <c r="AA141" s="42" t="s">
        <v>1183</v>
      </c>
      <c r="AB141" s="76" t="s">
        <v>1175</v>
      </c>
      <c r="AC141" s="43">
        <v>0.95833333333333337</v>
      </c>
      <c r="AD141" s="44">
        <v>0.98263888888888895</v>
      </c>
      <c r="AE141" s="44">
        <v>0.98263888888888895</v>
      </c>
      <c r="AF141" s="43">
        <v>0.98958333333333337</v>
      </c>
      <c r="AG141" s="13" t="s">
        <v>5</v>
      </c>
      <c r="AH141" s="37"/>
      <c r="AI141" s="37" t="s">
        <v>6</v>
      </c>
      <c r="AJ141" s="37" t="s">
        <v>930</v>
      </c>
      <c r="AK141" s="45" t="s">
        <v>615</v>
      </c>
      <c r="AL141" s="46">
        <v>1</v>
      </c>
      <c r="AM141" s="236"/>
      <c r="AN141" s="236" t="s">
        <v>432</v>
      </c>
      <c r="AO141" s="233"/>
      <c r="AP141" s="233"/>
      <c r="AQ141" s="318">
        <f t="shared" si="2"/>
        <v>2.430555555555558E-2</v>
      </c>
      <c r="AR141" s="318">
        <f t="shared" si="3"/>
        <v>6.9444444444444198E-3</v>
      </c>
    </row>
    <row r="142" spans="1:44" ht="14.25">
      <c r="B142" s="34">
        <v>2023</v>
      </c>
      <c r="C142" s="34">
        <v>4</v>
      </c>
      <c r="D142" s="34">
        <v>5</v>
      </c>
      <c r="E142" s="322" t="s">
        <v>627</v>
      </c>
      <c r="F142" s="34"/>
      <c r="G142" s="260"/>
      <c r="H142" s="37" t="s">
        <v>595</v>
      </c>
      <c r="I142" s="38" t="s">
        <v>43</v>
      </c>
      <c r="J142" s="37" t="s">
        <v>1104</v>
      </c>
      <c r="K142" s="13"/>
      <c r="L142" s="14"/>
      <c r="M142" s="14"/>
      <c r="N142" s="14"/>
      <c r="O142" s="13"/>
      <c r="P142" s="239">
        <v>25</v>
      </c>
      <c r="Q142" s="39" t="s">
        <v>612</v>
      </c>
      <c r="R142" s="511">
        <v>1120</v>
      </c>
      <c r="S142" s="512" t="s">
        <v>30</v>
      </c>
      <c r="T142" s="513">
        <v>350</v>
      </c>
      <c r="U142" s="511">
        <v>1120</v>
      </c>
      <c r="V142" s="13">
        <v>1</v>
      </c>
      <c r="W142" s="511"/>
      <c r="X142" s="13">
        <v>1</v>
      </c>
      <c r="Y142" s="513">
        <v>350</v>
      </c>
      <c r="Z142" s="511">
        <v>10110</v>
      </c>
      <c r="AA142" s="42" t="s">
        <v>653</v>
      </c>
      <c r="AB142" s="76" t="s">
        <v>1175</v>
      </c>
      <c r="AC142" s="43">
        <v>0.98958333333333337</v>
      </c>
      <c r="AD142" s="44">
        <v>0.99305555555555558</v>
      </c>
      <c r="AE142" s="44"/>
      <c r="AF142" s="43"/>
      <c r="AG142" s="13"/>
      <c r="AH142" s="37"/>
      <c r="AI142" s="37" t="s">
        <v>6</v>
      </c>
      <c r="AJ142" s="37" t="s">
        <v>929</v>
      </c>
      <c r="AK142" s="45" t="s">
        <v>615</v>
      </c>
      <c r="AL142" s="46">
        <v>1</v>
      </c>
      <c r="AM142" s="236"/>
      <c r="AN142" s="236"/>
      <c r="AO142" s="233"/>
      <c r="AP142" s="233"/>
      <c r="AQ142" s="318">
        <f t="shared" si="2"/>
        <v>3.4722222222222099E-3</v>
      </c>
      <c r="AR142" s="318" t="str">
        <f t="shared" si="3"/>
        <v/>
      </c>
    </row>
    <row r="143" spans="1:44" ht="14.25">
      <c r="B143" s="34">
        <v>2023</v>
      </c>
      <c r="C143" s="34">
        <v>4</v>
      </c>
      <c r="D143" s="34">
        <v>5</v>
      </c>
      <c r="E143" s="322" t="s">
        <v>627</v>
      </c>
      <c r="F143" s="34"/>
      <c r="G143" s="36"/>
      <c r="H143" s="37" t="s">
        <v>595</v>
      </c>
      <c r="I143" s="316"/>
      <c r="J143" s="37"/>
      <c r="K143" s="13"/>
      <c r="L143" s="232"/>
      <c r="M143" s="232"/>
      <c r="N143" s="321"/>
      <c r="O143" s="502"/>
      <c r="P143" s="13"/>
      <c r="Q143" s="393"/>
      <c r="R143" s="40"/>
      <c r="S143" s="234"/>
      <c r="T143" s="234"/>
      <c r="U143" s="40"/>
      <c r="V143" s="13"/>
      <c r="W143" s="40"/>
      <c r="X143" s="13"/>
      <c r="Y143" s="40"/>
      <c r="Z143" s="40"/>
      <c r="AA143" s="235"/>
      <c r="AB143" s="235"/>
      <c r="AC143" s="43"/>
      <c r="AD143" s="44"/>
      <c r="AE143" s="44">
        <v>0.99305555555555558</v>
      </c>
      <c r="AF143" s="43">
        <v>2.7777777777777776E-2</v>
      </c>
      <c r="AG143" s="13" t="s">
        <v>752</v>
      </c>
      <c r="AH143" s="37"/>
      <c r="AI143" s="37"/>
      <c r="AJ143" s="37"/>
      <c r="AK143" s="45"/>
      <c r="AL143" s="46"/>
      <c r="AM143" s="236"/>
      <c r="AN143" s="236"/>
      <c r="AO143" s="233"/>
      <c r="AP143" s="233"/>
      <c r="AQ143" s="318" t="str">
        <f t="shared" si="2"/>
        <v/>
      </c>
      <c r="AR143" s="318">
        <f t="shared" si="3"/>
        <v>3.4722222222222196E-2</v>
      </c>
    </row>
    <row r="144" spans="1:44" ht="14.25">
      <c r="B144" s="34">
        <v>2023</v>
      </c>
      <c r="C144" s="34">
        <v>4</v>
      </c>
      <c r="D144" s="34">
        <v>5</v>
      </c>
      <c r="E144" s="322" t="s">
        <v>627</v>
      </c>
      <c r="F144" s="34"/>
      <c r="G144" s="36"/>
      <c r="H144" s="72" t="s">
        <v>595</v>
      </c>
      <c r="I144" s="38" t="s">
        <v>58</v>
      </c>
      <c r="J144" s="37" t="s">
        <v>1104</v>
      </c>
      <c r="K144" s="13"/>
      <c r="L144" s="14"/>
      <c r="M144" s="14"/>
      <c r="N144" s="14"/>
      <c r="O144" s="13"/>
      <c r="P144" s="13">
        <v>12</v>
      </c>
      <c r="Q144" s="39" t="s">
        <v>612</v>
      </c>
      <c r="R144" s="511">
        <v>1120</v>
      </c>
      <c r="S144" s="512" t="s">
        <v>30</v>
      </c>
      <c r="T144" s="511">
        <v>200</v>
      </c>
      <c r="U144" s="511">
        <v>1120</v>
      </c>
      <c r="V144" s="13">
        <v>1</v>
      </c>
      <c r="W144" s="511">
        <v>200</v>
      </c>
      <c r="X144" s="13">
        <v>1</v>
      </c>
      <c r="Y144" s="511">
        <v>200</v>
      </c>
      <c r="Z144" s="511"/>
      <c r="AA144" s="42"/>
      <c r="AB144" s="42"/>
      <c r="AC144" s="43"/>
      <c r="AD144" s="44"/>
      <c r="AE144" s="44"/>
      <c r="AF144" s="43"/>
      <c r="AG144" s="13"/>
      <c r="AH144" s="37"/>
      <c r="AI144" s="37"/>
      <c r="AJ144" s="37"/>
      <c r="AK144" s="45"/>
      <c r="AL144" s="46"/>
      <c r="AM144" s="236"/>
      <c r="AN144" s="236"/>
      <c r="AO144" s="233"/>
      <c r="AP144" s="233"/>
      <c r="AQ144" s="318"/>
      <c r="AR144" s="318"/>
    </row>
    <row r="145" spans="1:44" ht="14.25">
      <c r="A145">
        <v>1</v>
      </c>
      <c r="B145" s="34">
        <v>2023</v>
      </c>
      <c r="C145" s="34">
        <v>4</v>
      </c>
      <c r="D145" s="34">
        <v>5</v>
      </c>
      <c r="E145" s="322" t="s">
        <v>627</v>
      </c>
      <c r="F145" s="34">
        <v>7</v>
      </c>
      <c r="G145" s="36" t="s">
        <v>614</v>
      </c>
      <c r="H145" s="37" t="s">
        <v>595</v>
      </c>
      <c r="I145" s="38" t="s">
        <v>47</v>
      </c>
      <c r="J145" s="37" t="s">
        <v>1104</v>
      </c>
      <c r="K145" s="13">
        <v>3706174</v>
      </c>
      <c r="L145" s="14">
        <v>3</v>
      </c>
      <c r="M145" s="14">
        <v>12</v>
      </c>
      <c r="N145" s="14" t="s">
        <v>622</v>
      </c>
      <c r="O145" s="13" t="s">
        <v>597</v>
      </c>
      <c r="P145" s="13">
        <v>50</v>
      </c>
      <c r="Q145" s="39" t="s">
        <v>292</v>
      </c>
      <c r="R145" s="511">
        <v>1120</v>
      </c>
      <c r="S145" s="512">
        <v>5000</v>
      </c>
      <c r="T145" s="512">
        <v>5000</v>
      </c>
      <c r="U145" s="511">
        <v>1120</v>
      </c>
      <c r="V145" s="13">
        <v>1</v>
      </c>
      <c r="W145" s="512">
        <v>5000</v>
      </c>
      <c r="X145" s="13">
        <v>1</v>
      </c>
      <c r="Y145" s="512">
        <v>5000</v>
      </c>
      <c r="Z145" s="511">
        <v>4880</v>
      </c>
      <c r="AA145" s="42" t="s">
        <v>1184</v>
      </c>
      <c r="AB145" s="42"/>
      <c r="AC145" s="43">
        <v>2.7777777777777776E-2</v>
      </c>
      <c r="AD145" s="44">
        <v>5.2083333333333329E-2</v>
      </c>
      <c r="AE145" s="44">
        <v>5.2083333333333329E-2</v>
      </c>
      <c r="AF145" s="43">
        <v>0.10069444444444445</v>
      </c>
      <c r="AG145" s="13" t="s">
        <v>5</v>
      </c>
      <c r="AH145" s="37"/>
      <c r="AI145" s="37" t="s">
        <v>6</v>
      </c>
      <c r="AJ145" s="37" t="s">
        <v>929</v>
      </c>
      <c r="AK145" s="45" t="s">
        <v>615</v>
      </c>
      <c r="AL145" s="46">
        <v>1</v>
      </c>
      <c r="AM145" s="236" t="s">
        <v>1185</v>
      </c>
      <c r="AN145" s="236" t="s">
        <v>432</v>
      </c>
      <c r="AO145" s="233"/>
      <c r="AP145" s="233"/>
      <c r="AQ145" s="318"/>
      <c r="AR145" s="318"/>
    </row>
    <row r="146" spans="1:44" ht="14.25">
      <c r="B146" s="34">
        <v>2023</v>
      </c>
      <c r="C146" s="34">
        <v>4</v>
      </c>
      <c r="D146" s="34">
        <v>5</v>
      </c>
      <c r="E146" s="322" t="s">
        <v>627</v>
      </c>
      <c r="F146" s="34">
        <v>7</v>
      </c>
      <c r="G146" s="36" t="s">
        <v>614</v>
      </c>
      <c r="H146" s="37" t="s">
        <v>595</v>
      </c>
      <c r="I146" s="38" t="s">
        <v>47</v>
      </c>
      <c r="J146" s="37" t="s">
        <v>1104</v>
      </c>
      <c r="K146" s="13">
        <v>3706174</v>
      </c>
      <c r="L146" s="14">
        <v>4</v>
      </c>
      <c r="M146" s="14">
        <v>12</v>
      </c>
      <c r="N146" s="14" t="s">
        <v>622</v>
      </c>
      <c r="O146" s="13" t="s">
        <v>597</v>
      </c>
      <c r="P146" s="13">
        <v>50</v>
      </c>
      <c r="Q146" s="39" t="s">
        <v>292</v>
      </c>
      <c r="R146" s="511">
        <v>1120</v>
      </c>
      <c r="S146" s="512">
        <v>5000</v>
      </c>
      <c r="T146" s="512">
        <v>5000</v>
      </c>
      <c r="U146" s="511">
        <v>1120</v>
      </c>
      <c r="V146" s="13">
        <v>1</v>
      </c>
      <c r="W146" s="512">
        <v>5000</v>
      </c>
      <c r="X146" s="13">
        <v>1</v>
      </c>
      <c r="Y146" s="512">
        <v>5000</v>
      </c>
      <c r="Z146" s="511">
        <v>5060</v>
      </c>
      <c r="AA146" s="42" t="s">
        <v>1186</v>
      </c>
      <c r="AB146" s="76" t="s">
        <v>1176</v>
      </c>
      <c r="AC146" s="43">
        <v>0.10069444444444445</v>
      </c>
      <c r="AD146" s="44">
        <v>0.125</v>
      </c>
      <c r="AE146" s="44">
        <v>0.125</v>
      </c>
      <c r="AF146" s="43">
        <v>0.13194444444444445</v>
      </c>
      <c r="AG146" s="13" t="s">
        <v>5</v>
      </c>
      <c r="AH146" s="37"/>
      <c r="AI146" s="37" t="s">
        <v>6</v>
      </c>
      <c r="AJ146" s="37" t="s">
        <v>930</v>
      </c>
      <c r="AK146" s="45" t="s">
        <v>615</v>
      </c>
      <c r="AL146" s="46">
        <v>1</v>
      </c>
      <c r="AM146" s="236"/>
      <c r="AN146" s="236" t="s">
        <v>432</v>
      </c>
      <c r="AO146" s="233"/>
      <c r="AP146" s="233"/>
      <c r="AQ146" s="318"/>
      <c r="AR146" s="318"/>
    </row>
    <row r="147" spans="1:44" ht="14.25">
      <c r="B147" s="34">
        <v>2023</v>
      </c>
      <c r="C147" s="34">
        <v>4</v>
      </c>
      <c r="D147" s="34">
        <v>5</v>
      </c>
      <c r="E147" s="322" t="s">
        <v>627</v>
      </c>
      <c r="F147" s="34"/>
      <c r="G147" s="260"/>
      <c r="H147" s="37" t="s">
        <v>595</v>
      </c>
      <c r="I147" s="38" t="s">
        <v>43</v>
      </c>
      <c r="J147" s="37" t="s">
        <v>1104</v>
      </c>
      <c r="K147" s="13"/>
      <c r="L147" s="14"/>
      <c r="M147" s="14"/>
      <c r="N147" s="14"/>
      <c r="O147" s="13"/>
      <c r="P147" s="239">
        <v>25</v>
      </c>
      <c r="Q147" s="39" t="s">
        <v>612</v>
      </c>
      <c r="R147" s="511">
        <v>1120</v>
      </c>
      <c r="S147" s="512" t="s">
        <v>30</v>
      </c>
      <c r="T147" s="513">
        <v>350</v>
      </c>
      <c r="U147" s="511">
        <v>1120</v>
      </c>
      <c r="V147" s="13">
        <v>1</v>
      </c>
      <c r="W147" s="511"/>
      <c r="X147" s="13">
        <v>1</v>
      </c>
      <c r="Y147" s="513">
        <v>350</v>
      </c>
      <c r="Z147" s="511">
        <v>10490</v>
      </c>
      <c r="AA147" s="42" t="s">
        <v>653</v>
      </c>
      <c r="AB147" s="76" t="s">
        <v>1176</v>
      </c>
      <c r="AC147" s="43">
        <v>0.13194444444444445</v>
      </c>
      <c r="AD147" s="44">
        <v>0.13541666666666666</v>
      </c>
      <c r="AE147" s="44"/>
      <c r="AF147" s="43"/>
      <c r="AG147" s="13"/>
      <c r="AH147" s="37"/>
      <c r="AI147" s="37" t="s">
        <v>6</v>
      </c>
      <c r="AJ147" s="37" t="s">
        <v>929</v>
      </c>
      <c r="AK147" s="45" t="s">
        <v>615</v>
      </c>
      <c r="AL147" s="46">
        <v>1</v>
      </c>
      <c r="AM147" s="236"/>
      <c r="AN147" s="236"/>
      <c r="AO147" s="233"/>
      <c r="AP147" s="233"/>
      <c r="AQ147" s="318"/>
      <c r="AR147" s="318"/>
    </row>
    <row r="148" spans="1:44" ht="14.25">
      <c r="B148" s="34">
        <v>2023</v>
      </c>
      <c r="C148" s="34">
        <v>4</v>
      </c>
      <c r="D148" s="34">
        <v>5</v>
      </c>
      <c r="E148" s="322" t="s">
        <v>627</v>
      </c>
      <c r="F148" s="34"/>
      <c r="G148" s="36"/>
      <c r="H148" s="37" t="s">
        <v>595</v>
      </c>
      <c r="I148" s="316"/>
      <c r="J148" s="37"/>
      <c r="K148" s="13"/>
      <c r="L148" s="232"/>
      <c r="M148" s="232"/>
      <c r="N148" s="321"/>
      <c r="O148" s="502"/>
      <c r="P148" s="13"/>
      <c r="Q148" s="393"/>
      <c r="R148" s="40"/>
      <c r="S148" s="234"/>
      <c r="T148" s="234"/>
      <c r="U148" s="40"/>
      <c r="V148" s="13"/>
      <c r="W148" s="40"/>
      <c r="X148" s="13"/>
      <c r="Y148" s="40"/>
      <c r="Z148" s="40"/>
      <c r="AA148" s="235"/>
      <c r="AB148" s="235"/>
      <c r="AC148" s="43"/>
      <c r="AD148" s="44"/>
      <c r="AE148" s="44">
        <v>0.13541666666666666</v>
      </c>
      <c r="AF148" s="43">
        <v>0.15625</v>
      </c>
      <c r="AG148" s="13" t="s">
        <v>752</v>
      </c>
      <c r="AH148" s="37"/>
      <c r="AI148" s="37"/>
      <c r="AJ148" s="37"/>
      <c r="AK148" s="45"/>
      <c r="AL148" s="46"/>
      <c r="AM148" s="236"/>
      <c r="AN148" s="236"/>
      <c r="AO148" s="233"/>
      <c r="AP148" s="233"/>
      <c r="AQ148" s="318"/>
      <c r="AR148" s="318"/>
    </row>
    <row r="149" spans="1:44" ht="14.25">
      <c r="B149" s="34">
        <v>2023</v>
      </c>
      <c r="C149" s="34">
        <v>4</v>
      </c>
      <c r="D149" s="34">
        <v>5</v>
      </c>
      <c r="E149" s="322" t="s">
        <v>627</v>
      </c>
      <c r="F149" s="34"/>
      <c r="G149" s="36"/>
      <c r="H149" s="37" t="s">
        <v>595</v>
      </c>
      <c r="I149" s="38" t="s">
        <v>58</v>
      </c>
      <c r="J149" s="37" t="s">
        <v>1104</v>
      </c>
      <c r="K149" s="13"/>
      <c r="L149" s="14"/>
      <c r="M149" s="14"/>
      <c r="N149" s="232"/>
      <c r="O149" s="13"/>
      <c r="P149" s="13">
        <v>12</v>
      </c>
      <c r="Q149" s="39" t="s">
        <v>612</v>
      </c>
      <c r="R149" s="511">
        <v>1120</v>
      </c>
      <c r="S149" s="512" t="s">
        <v>30</v>
      </c>
      <c r="T149" s="511">
        <v>200</v>
      </c>
      <c r="U149" s="511">
        <v>1120</v>
      </c>
      <c r="V149" s="13">
        <v>1</v>
      </c>
      <c r="W149" s="511">
        <v>200</v>
      </c>
      <c r="X149" s="13">
        <v>1</v>
      </c>
      <c r="Y149" s="511">
        <v>200</v>
      </c>
      <c r="Z149" s="511"/>
      <c r="AA149" s="235"/>
      <c r="AB149" s="42"/>
      <c r="AC149" s="43"/>
      <c r="AD149" s="44"/>
      <c r="AE149" s="44"/>
      <c r="AF149" s="43"/>
      <c r="AG149" s="13"/>
      <c r="AH149" s="37"/>
      <c r="AI149" s="37"/>
      <c r="AJ149" s="37"/>
      <c r="AK149" s="45"/>
      <c r="AL149" s="46"/>
      <c r="AM149" s="236"/>
      <c r="AN149" s="236"/>
      <c r="AO149" s="233"/>
      <c r="AP149" s="233"/>
      <c r="AQ149" s="318" t="str">
        <f>IF(IF(AC149&gt;AD149,1-AC149+AD149,AD149-AC149)=0,"",IF(AC149&gt;AD149,1-AC149+AD149,AD149-AC149))</f>
        <v/>
      </c>
      <c r="AR149" s="318" t="str">
        <f>IF(IF(AE149&gt;AF149,1-AE149+AF149,AF149-AE149)=0,"",IF(AE149&gt;AF149,1-AE149+AF149,AF149-AE149))</f>
        <v/>
      </c>
    </row>
    <row r="150" spans="1:44" ht="14.25">
      <c r="A150">
        <v>1</v>
      </c>
      <c r="B150" s="34">
        <v>2023</v>
      </c>
      <c r="C150" s="34">
        <v>4</v>
      </c>
      <c r="D150" s="34">
        <v>5</v>
      </c>
      <c r="E150" s="322" t="s">
        <v>627</v>
      </c>
      <c r="F150" s="34">
        <v>8</v>
      </c>
      <c r="G150" s="36" t="s">
        <v>614</v>
      </c>
      <c r="H150" s="37" t="s">
        <v>595</v>
      </c>
      <c r="I150" s="38" t="s">
        <v>47</v>
      </c>
      <c r="J150" s="37" t="s">
        <v>1104</v>
      </c>
      <c r="K150" s="13">
        <v>3704001</v>
      </c>
      <c r="L150" s="14">
        <v>1</v>
      </c>
      <c r="M150" s="14">
        <v>2</v>
      </c>
      <c r="N150" s="14" t="s">
        <v>639</v>
      </c>
      <c r="O150" s="13" t="s">
        <v>15</v>
      </c>
      <c r="P150" s="13">
        <v>50</v>
      </c>
      <c r="Q150" s="39" t="s">
        <v>379</v>
      </c>
      <c r="R150" s="511">
        <v>1120</v>
      </c>
      <c r="S150" s="512">
        <v>5000</v>
      </c>
      <c r="T150" s="512">
        <v>5000</v>
      </c>
      <c r="U150" s="511">
        <v>1120</v>
      </c>
      <c r="V150" s="13">
        <v>1</v>
      </c>
      <c r="W150" s="512">
        <v>5000</v>
      </c>
      <c r="X150" s="13">
        <v>1</v>
      </c>
      <c r="Y150" s="512">
        <v>5000</v>
      </c>
      <c r="Z150" s="511">
        <v>5070</v>
      </c>
      <c r="AA150" s="42" t="s">
        <v>1187</v>
      </c>
      <c r="AB150" s="42"/>
      <c r="AC150" s="43">
        <v>0.15625</v>
      </c>
      <c r="AD150" s="44">
        <v>0.18055555555555555</v>
      </c>
      <c r="AE150" s="44">
        <v>0.18055555555555555</v>
      </c>
      <c r="AF150" s="43">
        <v>0.1875</v>
      </c>
      <c r="AG150" s="13" t="s">
        <v>5</v>
      </c>
      <c r="AH150" s="37"/>
      <c r="AI150" s="37" t="s">
        <v>6</v>
      </c>
      <c r="AJ150" s="37" t="s">
        <v>930</v>
      </c>
      <c r="AK150" s="45" t="s">
        <v>615</v>
      </c>
      <c r="AL150" s="46">
        <v>1</v>
      </c>
      <c r="AM150" s="236"/>
      <c r="AN150" s="236" t="s">
        <v>432</v>
      </c>
      <c r="AO150" s="233"/>
      <c r="AP150" s="233"/>
      <c r="AQ150" s="318">
        <f>IF(IF(AC150&gt;AD150,1-AC150+AD150,AD150-AC150)=0,"",IF(AC150&gt;AD150,1-AC150+AD150,AD150-AC150))</f>
        <v>2.4305555555555552E-2</v>
      </c>
      <c r="AR150" s="318">
        <f>IF(IF(AE150&gt;AF150,1-AE150+AF150,AF150-AE150)=0,"",IF(AE150&gt;AF150,1-AE150+AF150,AF150-AE150))</f>
        <v>6.9444444444444475E-3</v>
      </c>
    </row>
    <row r="151" spans="1:44" ht="14.25">
      <c r="B151" s="34">
        <v>2023</v>
      </c>
      <c r="C151" s="34">
        <v>4</v>
      </c>
      <c r="D151" s="34">
        <v>5</v>
      </c>
      <c r="E151" s="322" t="s">
        <v>627</v>
      </c>
      <c r="F151" s="34">
        <v>8</v>
      </c>
      <c r="G151" s="36" t="s">
        <v>614</v>
      </c>
      <c r="H151" s="37" t="s">
        <v>595</v>
      </c>
      <c r="I151" s="38" t="s">
        <v>47</v>
      </c>
      <c r="J151" s="37" t="s">
        <v>1104</v>
      </c>
      <c r="K151" s="13">
        <v>3704001</v>
      </c>
      <c r="L151" s="14">
        <v>2</v>
      </c>
      <c r="M151" s="14">
        <v>2</v>
      </c>
      <c r="N151" s="14" t="s">
        <v>639</v>
      </c>
      <c r="O151" s="13" t="s">
        <v>15</v>
      </c>
      <c r="P151" s="13">
        <v>50</v>
      </c>
      <c r="Q151" s="39" t="s">
        <v>379</v>
      </c>
      <c r="R151" s="511">
        <v>1120</v>
      </c>
      <c r="S151" s="512">
        <v>5000</v>
      </c>
      <c r="T151" s="512">
        <v>5000</v>
      </c>
      <c r="U151" s="511">
        <v>1120</v>
      </c>
      <c r="V151" s="13">
        <v>1</v>
      </c>
      <c r="W151" s="512">
        <v>5000</v>
      </c>
      <c r="X151" s="13">
        <v>1</v>
      </c>
      <c r="Y151" s="512">
        <v>5000</v>
      </c>
      <c r="Z151" s="511">
        <v>5070</v>
      </c>
      <c r="AA151" s="42" t="s">
        <v>1188</v>
      </c>
      <c r="AB151" s="76" t="s">
        <v>1189</v>
      </c>
      <c r="AC151" s="43">
        <v>0.1875</v>
      </c>
      <c r="AD151" s="44">
        <v>0.21180555555555555</v>
      </c>
      <c r="AE151" s="44">
        <v>0.21180555555555555</v>
      </c>
      <c r="AF151" s="43">
        <v>0.21875</v>
      </c>
      <c r="AG151" s="13" t="s">
        <v>5</v>
      </c>
      <c r="AH151" s="37"/>
      <c r="AI151" s="37" t="s">
        <v>6</v>
      </c>
      <c r="AJ151" s="37" t="s">
        <v>930</v>
      </c>
      <c r="AK151" s="45" t="s">
        <v>615</v>
      </c>
      <c r="AL151" s="46">
        <v>1</v>
      </c>
      <c r="AM151" s="236"/>
      <c r="AN151" s="236" t="s">
        <v>432</v>
      </c>
      <c r="AO151" s="233"/>
      <c r="AP151" s="233"/>
      <c r="AQ151" s="318">
        <f>IF(IF(AC151&gt;AD151,1-AC151+AD151,AD151-AC151)=0,"",IF(AC151&gt;AD151,1-AC151+AD151,AD151-AC151))</f>
        <v>2.4305555555555552E-2</v>
      </c>
      <c r="AR151" s="318">
        <f>IF(IF(AE151&gt;AF151,1-AE151+AF151,AF151-AE151)=0,"",IF(AE151&gt;AF151,1-AE151+AF151,AF151-AE151))</f>
        <v>6.9444444444444475E-3</v>
      </c>
    </row>
    <row r="152" spans="1:44" ht="14.25">
      <c r="B152" s="34">
        <v>2023</v>
      </c>
      <c r="C152" s="34">
        <v>4</v>
      </c>
      <c r="D152" s="34">
        <v>5</v>
      </c>
      <c r="E152" s="322" t="s">
        <v>627</v>
      </c>
      <c r="F152" s="34"/>
      <c r="G152" s="260"/>
      <c r="H152" s="37" t="s">
        <v>595</v>
      </c>
      <c r="I152" s="38" t="s">
        <v>43</v>
      </c>
      <c r="J152" s="37" t="s">
        <v>1104</v>
      </c>
      <c r="K152" s="13"/>
      <c r="L152" s="14"/>
      <c r="M152" s="14"/>
      <c r="N152" s="14"/>
      <c r="O152" s="13"/>
      <c r="P152" s="239">
        <v>25</v>
      </c>
      <c r="Q152" s="39" t="s">
        <v>612</v>
      </c>
      <c r="R152" s="511">
        <v>1120</v>
      </c>
      <c r="S152" s="512" t="s">
        <v>30</v>
      </c>
      <c r="T152" s="513">
        <v>350</v>
      </c>
      <c r="U152" s="511">
        <v>1120</v>
      </c>
      <c r="V152" s="13">
        <v>1</v>
      </c>
      <c r="W152" s="511"/>
      <c r="X152" s="13">
        <v>1</v>
      </c>
      <c r="Y152" s="513">
        <v>350</v>
      </c>
      <c r="Z152" s="511">
        <v>10550</v>
      </c>
      <c r="AA152" s="42" t="s">
        <v>653</v>
      </c>
      <c r="AB152" s="76" t="s">
        <v>1189</v>
      </c>
      <c r="AC152" s="43">
        <v>0.21875</v>
      </c>
      <c r="AD152" s="44">
        <v>0.22222222222222221</v>
      </c>
      <c r="AE152" s="44"/>
      <c r="AF152" s="43"/>
      <c r="AG152" s="13"/>
      <c r="AH152" s="37"/>
      <c r="AI152" s="37" t="s">
        <v>6</v>
      </c>
      <c r="AJ152" s="37" t="s">
        <v>930</v>
      </c>
      <c r="AK152" s="45" t="s">
        <v>615</v>
      </c>
      <c r="AL152" s="46">
        <v>1</v>
      </c>
      <c r="AM152" s="236"/>
      <c r="AN152" s="236"/>
      <c r="AO152" s="233"/>
      <c r="AP152" s="233"/>
      <c r="AQ152" s="318">
        <f>IF(IF(AC152&gt;AD152,1-AC152+AD152,AD152-AC152)=0,"",IF(AC152&gt;AD152,1-AC152+AD152,AD152-AC152))</f>
        <v>3.4722222222222099E-3</v>
      </c>
      <c r="AR152" s="318" t="str">
        <f>IF(IF(AE152&gt;AF152,1-AE152+AF152,AF152-AE152)=0,"",IF(AE152&gt;AF152,1-AE152+AF152,AF152-AE152))</f>
        <v/>
      </c>
    </row>
    <row r="153" spans="1:44" ht="14.25">
      <c r="B153" s="34">
        <v>2023</v>
      </c>
      <c r="C153" s="34">
        <v>4</v>
      </c>
      <c r="D153" s="34">
        <v>5</v>
      </c>
      <c r="E153" s="322" t="s">
        <v>627</v>
      </c>
      <c r="F153" s="34"/>
      <c r="G153" s="36"/>
      <c r="H153" s="37" t="s">
        <v>595</v>
      </c>
      <c r="I153" s="316"/>
      <c r="J153" s="37"/>
      <c r="K153" s="13"/>
      <c r="L153" s="232"/>
      <c r="M153" s="232"/>
      <c r="N153" s="321"/>
      <c r="O153" s="502"/>
      <c r="P153" s="13"/>
      <c r="Q153" s="393"/>
      <c r="R153" s="40"/>
      <c r="S153" s="234"/>
      <c r="T153" s="234"/>
      <c r="U153" s="40"/>
      <c r="V153" s="13"/>
      <c r="W153" s="40"/>
      <c r="X153" s="13"/>
      <c r="Y153" s="40"/>
      <c r="Z153" s="40"/>
      <c r="AA153" s="235"/>
      <c r="AB153" s="235"/>
      <c r="AC153" s="43"/>
      <c r="AD153" s="44"/>
      <c r="AE153" s="44">
        <v>0.22222222222222221</v>
      </c>
      <c r="AF153" s="43">
        <v>0.24305555555555555</v>
      </c>
      <c r="AG153" s="13" t="s">
        <v>5</v>
      </c>
      <c r="AH153" s="37"/>
      <c r="AI153" s="37"/>
      <c r="AJ153" s="37"/>
      <c r="AK153" s="45"/>
      <c r="AL153" s="46"/>
      <c r="AM153" s="236"/>
      <c r="AN153" s="236"/>
      <c r="AO153" s="233"/>
      <c r="AP153" s="233"/>
      <c r="AQ153" s="318" t="str">
        <f>IF(IF(AC153&gt;AD153,1-AC153+AD153,AD153-AC153)=0,"",IF(AC153&gt;AD153,1-AC153+AD153,AD153-AC153))</f>
        <v/>
      </c>
      <c r="AR153" s="318">
        <f>IF(IF(AE153&gt;AF153,1-AE153+AF153,AF153-AE153)=0,"",IF(AE153&gt;AF153,1-AE153+AF153,AF153-AE153))</f>
        <v>2.0833333333333343E-2</v>
      </c>
    </row>
    <row r="154" spans="1:44" ht="14.25">
      <c r="B154" s="34">
        <v>2023</v>
      </c>
      <c r="C154" s="34">
        <v>4</v>
      </c>
      <c r="D154" s="34">
        <v>6</v>
      </c>
      <c r="E154" s="322" t="s">
        <v>627</v>
      </c>
      <c r="F154" s="34"/>
      <c r="G154" s="36"/>
      <c r="H154" s="72" t="s">
        <v>595</v>
      </c>
      <c r="I154" s="38" t="s">
        <v>58</v>
      </c>
      <c r="J154" s="37" t="s">
        <v>1104</v>
      </c>
      <c r="K154" s="13"/>
      <c r="L154" s="14"/>
      <c r="M154" s="14"/>
      <c r="N154" s="14"/>
      <c r="O154" s="13"/>
      <c r="P154" s="13">
        <v>12</v>
      </c>
      <c r="Q154" s="39" t="s">
        <v>612</v>
      </c>
      <c r="R154" s="511">
        <v>1120</v>
      </c>
      <c r="S154" s="512" t="s">
        <v>30</v>
      </c>
      <c r="T154" s="511">
        <v>200</v>
      </c>
      <c r="U154" s="511">
        <v>1120</v>
      </c>
      <c r="V154" s="13">
        <v>1</v>
      </c>
      <c r="W154" s="511">
        <v>200</v>
      </c>
      <c r="X154" s="13">
        <v>1</v>
      </c>
      <c r="Y154" s="511">
        <v>200</v>
      </c>
      <c r="Z154" s="511"/>
      <c r="AA154" s="42"/>
      <c r="AB154" s="42"/>
      <c r="AC154" s="43"/>
      <c r="AD154" s="44"/>
      <c r="AE154" s="44"/>
      <c r="AF154" s="43"/>
      <c r="AG154" s="13"/>
      <c r="AH154" s="37"/>
      <c r="AI154" s="37"/>
      <c r="AJ154" s="37"/>
      <c r="AK154" s="45"/>
      <c r="AL154" s="46"/>
      <c r="AM154" s="236"/>
      <c r="AN154" s="236"/>
      <c r="AO154" s="233"/>
      <c r="AP154" s="233"/>
      <c r="AQ154" s="318" t="str">
        <f t="shared" si="2"/>
        <v/>
      </c>
      <c r="AR154" s="318" t="str">
        <f t="shared" si="3"/>
        <v/>
      </c>
    </row>
    <row r="155" spans="1:44" ht="14.25">
      <c r="A155">
        <v>1</v>
      </c>
      <c r="B155" s="34">
        <v>2023</v>
      </c>
      <c r="C155" s="34">
        <v>4</v>
      </c>
      <c r="D155" s="34">
        <v>6</v>
      </c>
      <c r="E155" s="322" t="s">
        <v>627</v>
      </c>
      <c r="F155" s="34">
        <v>1</v>
      </c>
      <c r="G155" s="36" t="s">
        <v>614</v>
      </c>
      <c r="H155" s="37" t="s">
        <v>595</v>
      </c>
      <c r="I155" s="38" t="s">
        <v>47</v>
      </c>
      <c r="J155" s="37" t="s">
        <v>1104</v>
      </c>
      <c r="K155" s="13">
        <v>3706174</v>
      </c>
      <c r="L155" s="14">
        <v>5</v>
      </c>
      <c r="M155" s="14">
        <v>12</v>
      </c>
      <c r="N155" s="14" t="s">
        <v>622</v>
      </c>
      <c r="O155" s="13" t="s">
        <v>597</v>
      </c>
      <c r="P155" s="13">
        <v>50</v>
      </c>
      <c r="Q155" s="39" t="s">
        <v>292</v>
      </c>
      <c r="R155" s="511">
        <v>1120</v>
      </c>
      <c r="S155" s="512">
        <v>5000</v>
      </c>
      <c r="T155" s="512">
        <v>5000</v>
      </c>
      <c r="U155" s="511">
        <v>1120</v>
      </c>
      <c r="V155" s="13">
        <v>1</v>
      </c>
      <c r="W155" s="512">
        <v>5000</v>
      </c>
      <c r="X155" s="13">
        <v>1</v>
      </c>
      <c r="Y155" s="512">
        <v>5000</v>
      </c>
      <c r="Z155" s="511">
        <v>5050</v>
      </c>
      <c r="AA155" s="42" t="s">
        <v>1190</v>
      </c>
      <c r="AB155" s="42"/>
      <c r="AC155" s="43">
        <v>0.24305555555555555</v>
      </c>
      <c r="AD155" s="44">
        <v>0.2673611111111111</v>
      </c>
      <c r="AE155" s="44">
        <v>0.2673611111111111</v>
      </c>
      <c r="AF155" s="43">
        <v>0.27430555555555552</v>
      </c>
      <c r="AG155" s="13" t="s">
        <v>5</v>
      </c>
      <c r="AH155" s="37"/>
      <c r="AI155" s="37" t="s">
        <v>6</v>
      </c>
      <c r="AJ155" s="37" t="s">
        <v>930</v>
      </c>
      <c r="AK155" s="45" t="s">
        <v>615</v>
      </c>
      <c r="AL155" s="46">
        <v>1</v>
      </c>
      <c r="AM155" s="236"/>
      <c r="AN155" s="236" t="s">
        <v>432</v>
      </c>
      <c r="AO155" s="233"/>
      <c r="AP155" s="233"/>
      <c r="AQ155" s="318">
        <f t="shared" ref="AQ155:AQ225" si="6">IF(IF(AC155&gt;AD155,1-AC155+AD155,AD155-AC155)=0,"",IF(AC155&gt;AD155,1-AC155+AD155,AD155-AC155))</f>
        <v>2.4305555555555552E-2</v>
      </c>
      <c r="AR155" s="318">
        <f t="shared" ref="AR155:AR225" si="7">IF(IF(AE155&gt;AF155,1-AE155+AF155,AF155-AE155)=0,"",IF(AE155&gt;AF155,1-AE155+AF155,AF155-AE155))</f>
        <v>6.9444444444444198E-3</v>
      </c>
    </row>
    <row r="156" spans="1:44" ht="14.25">
      <c r="B156" s="34">
        <v>2023</v>
      </c>
      <c r="C156" s="34">
        <v>4</v>
      </c>
      <c r="D156" s="34">
        <v>6</v>
      </c>
      <c r="E156" s="322" t="s">
        <v>628</v>
      </c>
      <c r="F156" s="34">
        <v>1</v>
      </c>
      <c r="G156" s="36" t="s">
        <v>614</v>
      </c>
      <c r="H156" s="37" t="s">
        <v>595</v>
      </c>
      <c r="I156" s="38" t="s">
        <v>47</v>
      </c>
      <c r="J156" s="37" t="s">
        <v>1104</v>
      </c>
      <c r="K156" s="13">
        <v>3706174</v>
      </c>
      <c r="L156" s="14">
        <v>6</v>
      </c>
      <c r="M156" s="14">
        <v>12</v>
      </c>
      <c r="N156" s="14" t="s">
        <v>622</v>
      </c>
      <c r="O156" s="13" t="s">
        <v>597</v>
      </c>
      <c r="P156" s="13">
        <v>50</v>
      </c>
      <c r="Q156" s="39" t="s">
        <v>292</v>
      </c>
      <c r="R156" s="511">
        <v>1120</v>
      </c>
      <c r="S156" s="512">
        <v>5000</v>
      </c>
      <c r="T156" s="512">
        <v>5000</v>
      </c>
      <c r="U156" s="511">
        <v>1120</v>
      </c>
      <c r="V156" s="13">
        <v>1</v>
      </c>
      <c r="W156" s="512">
        <v>5000</v>
      </c>
      <c r="X156" s="13">
        <v>1</v>
      </c>
      <c r="Y156" s="512">
        <v>5000</v>
      </c>
      <c r="Z156" s="511">
        <v>5050</v>
      </c>
      <c r="AA156" s="42" t="s">
        <v>1191</v>
      </c>
      <c r="AB156" s="76" t="s">
        <v>1192</v>
      </c>
      <c r="AC156" s="43">
        <v>0.27430555555555552</v>
      </c>
      <c r="AD156" s="44">
        <v>0.2986111111111111</v>
      </c>
      <c r="AE156" s="44">
        <v>0.2986111111111111</v>
      </c>
      <c r="AF156" s="43">
        <v>0.30555555555555552</v>
      </c>
      <c r="AG156" s="13" t="s">
        <v>5</v>
      </c>
      <c r="AH156" s="37"/>
      <c r="AI156" s="37" t="s">
        <v>6</v>
      </c>
      <c r="AJ156" s="37" t="s">
        <v>930</v>
      </c>
      <c r="AK156" s="45" t="s">
        <v>615</v>
      </c>
      <c r="AL156" s="46">
        <v>1</v>
      </c>
      <c r="AM156" s="236" t="s">
        <v>1193</v>
      </c>
      <c r="AN156" s="236" t="s">
        <v>432</v>
      </c>
      <c r="AO156" s="233"/>
      <c r="AP156" s="233"/>
      <c r="AQ156" s="318">
        <f t="shared" si="6"/>
        <v>2.430555555555558E-2</v>
      </c>
      <c r="AR156" s="318">
        <f t="shared" si="7"/>
        <v>6.9444444444444198E-3</v>
      </c>
    </row>
    <row r="157" spans="1:44" ht="14.25">
      <c r="B157" s="34">
        <v>2023</v>
      </c>
      <c r="C157" s="34">
        <v>4</v>
      </c>
      <c r="D157" s="34">
        <v>6</v>
      </c>
      <c r="E157" s="322" t="s">
        <v>628</v>
      </c>
      <c r="F157" s="34"/>
      <c r="G157" s="260"/>
      <c r="H157" s="37" t="s">
        <v>595</v>
      </c>
      <c r="I157" s="38" t="s">
        <v>43</v>
      </c>
      <c r="J157" s="37" t="s">
        <v>1104</v>
      </c>
      <c r="K157" s="13"/>
      <c r="L157" s="14"/>
      <c r="M157" s="14"/>
      <c r="N157" s="14"/>
      <c r="O157" s="13"/>
      <c r="P157" s="239">
        <v>25</v>
      </c>
      <c r="Q157" s="39" t="s">
        <v>612</v>
      </c>
      <c r="R157" s="511">
        <v>1120</v>
      </c>
      <c r="S157" s="512" t="s">
        <v>30</v>
      </c>
      <c r="T157" s="513">
        <v>350</v>
      </c>
      <c r="U157" s="511">
        <v>1120</v>
      </c>
      <c r="V157" s="13">
        <v>1</v>
      </c>
      <c r="W157" s="511"/>
      <c r="X157" s="13">
        <v>1</v>
      </c>
      <c r="Y157" s="513">
        <v>350</v>
      </c>
      <c r="Z157" s="511">
        <v>10550</v>
      </c>
      <c r="AA157" s="42" t="s">
        <v>653</v>
      </c>
      <c r="AB157" s="76" t="s">
        <v>1192</v>
      </c>
      <c r="AC157" s="43">
        <v>0.30555555555555552</v>
      </c>
      <c r="AD157" s="44">
        <v>0.30902777777777779</v>
      </c>
      <c r="AE157" s="44"/>
      <c r="AF157" s="43"/>
      <c r="AG157" s="13"/>
      <c r="AH157" s="37"/>
      <c r="AI157" s="37" t="s">
        <v>6</v>
      </c>
      <c r="AJ157" s="37" t="s">
        <v>930</v>
      </c>
      <c r="AK157" s="45" t="s">
        <v>615</v>
      </c>
      <c r="AL157" s="46">
        <v>1</v>
      </c>
      <c r="AM157" s="236"/>
      <c r="AN157" s="236"/>
      <c r="AO157" s="233"/>
      <c r="AP157" s="233"/>
      <c r="AQ157" s="318">
        <f t="shared" si="6"/>
        <v>3.4722222222222654E-3</v>
      </c>
      <c r="AR157" s="318" t="str">
        <f t="shared" si="7"/>
        <v/>
      </c>
    </row>
    <row r="158" spans="1:44" ht="14.25">
      <c r="B158" s="34">
        <v>2023</v>
      </c>
      <c r="C158" s="34">
        <v>4</v>
      </c>
      <c r="D158" s="34">
        <v>6</v>
      </c>
      <c r="E158" s="322" t="s">
        <v>628</v>
      </c>
      <c r="F158" s="34"/>
      <c r="G158" s="36"/>
      <c r="H158" s="37" t="s">
        <v>595</v>
      </c>
      <c r="I158" s="316"/>
      <c r="J158" s="37"/>
      <c r="K158" s="13"/>
      <c r="L158" s="232"/>
      <c r="M158" s="232"/>
      <c r="N158" s="321"/>
      <c r="O158" s="502"/>
      <c r="P158" s="13"/>
      <c r="Q158" s="393"/>
      <c r="R158" s="40"/>
      <c r="S158" s="234"/>
      <c r="T158" s="234"/>
      <c r="U158" s="40"/>
      <c r="V158" s="13"/>
      <c r="W158" s="40"/>
      <c r="X158" s="13"/>
      <c r="Y158" s="40"/>
      <c r="Z158" s="40"/>
      <c r="AA158" s="235"/>
      <c r="AB158" s="235"/>
      <c r="AC158" s="43"/>
      <c r="AD158" s="44"/>
      <c r="AE158" s="44">
        <v>0.30902777777777779</v>
      </c>
      <c r="AF158" s="43">
        <v>0.3298611111111111</v>
      </c>
      <c r="AG158" s="13" t="s">
        <v>752</v>
      </c>
      <c r="AH158" s="37"/>
      <c r="AI158" s="37"/>
      <c r="AJ158" s="37"/>
      <c r="AK158" s="45"/>
      <c r="AL158" s="46"/>
      <c r="AM158" s="236"/>
      <c r="AN158" s="236"/>
      <c r="AO158" s="233"/>
      <c r="AP158" s="233"/>
      <c r="AQ158" s="318" t="str">
        <f t="shared" si="6"/>
        <v/>
      </c>
      <c r="AR158" s="318">
        <f t="shared" si="7"/>
        <v>2.0833333333333315E-2</v>
      </c>
    </row>
    <row r="159" spans="1:44" ht="14.25">
      <c r="B159" s="34">
        <v>2023</v>
      </c>
      <c r="C159" s="34">
        <v>4</v>
      </c>
      <c r="D159" s="34">
        <v>6</v>
      </c>
      <c r="E159" s="322" t="s">
        <v>628</v>
      </c>
      <c r="F159" s="34"/>
      <c r="G159" s="36"/>
      <c r="H159" s="72" t="s">
        <v>595</v>
      </c>
      <c r="I159" s="38" t="s">
        <v>58</v>
      </c>
      <c r="J159" s="37" t="s">
        <v>1104</v>
      </c>
      <c r="K159" s="13"/>
      <c r="L159" s="14"/>
      <c r="M159" s="14"/>
      <c r="N159" s="14"/>
      <c r="O159" s="13"/>
      <c r="P159" s="13">
        <v>12</v>
      </c>
      <c r="Q159" s="39" t="s">
        <v>612</v>
      </c>
      <c r="R159" s="511">
        <v>1120</v>
      </c>
      <c r="S159" s="512" t="s">
        <v>30</v>
      </c>
      <c r="T159" s="511">
        <v>200</v>
      </c>
      <c r="U159" s="511">
        <v>1120</v>
      </c>
      <c r="V159" s="13">
        <v>1</v>
      </c>
      <c r="W159" s="511">
        <v>200</v>
      </c>
      <c r="X159" s="13">
        <v>1</v>
      </c>
      <c r="Y159" s="511">
        <v>200</v>
      </c>
      <c r="Z159" s="511"/>
      <c r="AA159" s="42"/>
      <c r="AB159" s="42"/>
      <c r="AC159" s="43"/>
      <c r="AD159" s="44"/>
      <c r="AE159" s="44"/>
      <c r="AF159" s="43"/>
      <c r="AG159" s="13"/>
      <c r="AH159" s="37"/>
      <c r="AI159" s="37"/>
      <c r="AJ159" s="37"/>
      <c r="AK159" s="45"/>
      <c r="AL159" s="46"/>
      <c r="AM159" s="236"/>
      <c r="AN159" s="236"/>
      <c r="AO159" s="233"/>
      <c r="AP159" s="233"/>
      <c r="AQ159" s="318" t="str">
        <f t="shared" si="6"/>
        <v/>
      </c>
      <c r="AR159" s="318" t="str">
        <f t="shared" si="7"/>
        <v/>
      </c>
    </row>
    <row r="160" spans="1:44" ht="14.25">
      <c r="A160">
        <v>1</v>
      </c>
      <c r="B160" s="34">
        <v>2023</v>
      </c>
      <c r="C160" s="34">
        <v>4</v>
      </c>
      <c r="D160" s="34">
        <v>6</v>
      </c>
      <c r="E160" s="322" t="s">
        <v>628</v>
      </c>
      <c r="F160" s="34">
        <v>2</v>
      </c>
      <c r="G160" s="36" t="s">
        <v>614</v>
      </c>
      <c r="H160" s="37" t="s">
        <v>595</v>
      </c>
      <c r="I160" s="38" t="s">
        <v>47</v>
      </c>
      <c r="J160" s="37" t="s">
        <v>1104</v>
      </c>
      <c r="K160" s="13">
        <v>3706174</v>
      </c>
      <c r="L160" s="14">
        <v>7</v>
      </c>
      <c r="M160" s="14">
        <v>12</v>
      </c>
      <c r="N160" s="14" t="s">
        <v>622</v>
      </c>
      <c r="O160" s="13" t="s">
        <v>597</v>
      </c>
      <c r="P160" s="13">
        <v>50</v>
      </c>
      <c r="Q160" s="39" t="s">
        <v>292</v>
      </c>
      <c r="R160" s="511">
        <v>1120</v>
      </c>
      <c r="S160" s="512">
        <v>5000</v>
      </c>
      <c r="T160" s="512">
        <v>5000</v>
      </c>
      <c r="U160" s="511">
        <v>1120</v>
      </c>
      <c r="V160" s="13">
        <v>1</v>
      </c>
      <c r="W160" s="512">
        <v>5000</v>
      </c>
      <c r="X160" s="13">
        <v>1</v>
      </c>
      <c r="Y160" s="512">
        <v>5000</v>
      </c>
      <c r="Z160" s="511">
        <v>5070</v>
      </c>
      <c r="AA160" s="42" t="s">
        <v>1194</v>
      </c>
      <c r="AB160" s="42"/>
      <c r="AC160" s="43">
        <v>0.3298611111111111</v>
      </c>
      <c r="AD160" s="44">
        <v>0.35416666666666669</v>
      </c>
      <c r="AE160" s="44">
        <v>0.35416666666666669</v>
      </c>
      <c r="AF160" s="43">
        <v>0.3611111111111111</v>
      </c>
      <c r="AG160" s="13" t="s">
        <v>5</v>
      </c>
      <c r="AH160" s="37"/>
      <c r="AI160" s="37" t="s">
        <v>6</v>
      </c>
      <c r="AJ160" s="37" t="s">
        <v>930</v>
      </c>
      <c r="AK160" s="45" t="s">
        <v>615</v>
      </c>
      <c r="AL160" s="46">
        <v>1</v>
      </c>
      <c r="AM160" s="236"/>
      <c r="AN160" s="236" t="s">
        <v>432</v>
      </c>
      <c r="AO160" s="233"/>
      <c r="AP160" s="233"/>
      <c r="AQ160" s="318">
        <f t="shared" si="6"/>
        <v>2.430555555555558E-2</v>
      </c>
      <c r="AR160" s="318">
        <f t="shared" si="7"/>
        <v>6.9444444444444198E-3</v>
      </c>
    </row>
    <row r="161" spans="1:44" ht="14.25">
      <c r="B161" s="34">
        <v>2023</v>
      </c>
      <c r="C161" s="34">
        <v>4</v>
      </c>
      <c r="D161" s="34">
        <v>6</v>
      </c>
      <c r="E161" s="322" t="s">
        <v>628</v>
      </c>
      <c r="F161" s="34">
        <v>2</v>
      </c>
      <c r="G161" s="36" t="s">
        <v>614</v>
      </c>
      <c r="H161" s="37" t="s">
        <v>595</v>
      </c>
      <c r="I161" s="38" t="s">
        <v>47</v>
      </c>
      <c r="J161" s="37" t="s">
        <v>1104</v>
      </c>
      <c r="K161" s="13">
        <v>3706174</v>
      </c>
      <c r="L161" s="14">
        <v>8</v>
      </c>
      <c r="M161" s="14">
        <v>12</v>
      </c>
      <c r="N161" s="14" t="s">
        <v>622</v>
      </c>
      <c r="O161" s="13" t="s">
        <v>597</v>
      </c>
      <c r="P161" s="13">
        <v>50</v>
      </c>
      <c r="Q161" s="39" t="s">
        <v>292</v>
      </c>
      <c r="R161" s="511">
        <v>1120</v>
      </c>
      <c r="S161" s="512">
        <v>5000</v>
      </c>
      <c r="T161" s="512">
        <v>5000</v>
      </c>
      <c r="U161" s="511">
        <v>1120</v>
      </c>
      <c r="V161" s="13">
        <v>1</v>
      </c>
      <c r="W161" s="512">
        <v>5000</v>
      </c>
      <c r="X161" s="13">
        <v>1</v>
      </c>
      <c r="Y161" s="512">
        <v>5000</v>
      </c>
      <c r="Z161" s="511">
        <v>5070</v>
      </c>
      <c r="AA161" s="42" t="s">
        <v>1195</v>
      </c>
      <c r="AB161" s="76" t="s">
        <v>1196</v>
      </c>
      <c r="AC161" s="43">
        <v>0.3611111111111111</v>
      </c>
      <c r="AD161" s="44">
        <v>0.38541666666666669</v>
      </c>
      <c r="AE161" s="44">
        <v>0.38541666666666669</v>
      </c>
      <c r="AF161" s="43">
        <v>0.3923611111111111</v>
      </c>
      <c r="AG161" s="13" t="s">
        <v>5</v>
      </c>
      <c r="AH161" s="37"/>
      <c r="AI161" s="37" t="s">
        <v>6</v>
      </c>
      <c r="AJ161" s="37" t="s">
        <v>930</v>
      </c>
      <c r="AK161" s="45" t="s">
        <v>615</v>
      </c>
      <c r="AL161" s="46">
        <v>1</v>
      </c>
      <c r="AM161" s="236"/>
      <c r="AN161" s="236" t="s">
        <v>432</v>
      </c>
      <c r="AO161" s="233"/>
      <c r="AP161" s="233"/>
      <c r="AQ161" s="318">
        <f t="shared" si="6"/>
        <v>2.430555555555558E-2</v>
      </c>
      <c r="AR161" s="318">
        <f t="shared" si="7"/>
        <v>6.9444444444444198E-3</v>
      </c>
    </row>
    <row r="162" spans="1:44" ht="14.25">
      <c r="B162" s="34">
        <v>2023</v>
      </c>
      <c r="C162" s="34">
        <v>4</v>
      </c>
      <c r="D162" s="34">
        <v>6</v>
      </c>
      <c r="E162" s="322" t="s">
        <v>628</v>
      </c>
      <c r="F162" s="34"/>
      <c r="G162" s="260"/>
      <c r="H162" s="37" t="s">
        <v>595</v>
      </c>
      <c r="I162" s="38" t="s">
        <v>43</v>
      </c>
      <c r="J162" s="37" t="s">
        <v>1104</v>
      </c>
      <c r="K162" s="13"/>
      <c r="L162" s="14"/>
      <c r="M162" s="14"/>
      <c r="N162" s="14"/>
      <c r="O162" s="13"/>
      <c r="P162" s="239">
        <v>25</v>
      </c>
      <c r="Q162" s="39" t="s">
        <v>612</v>
      </c>
      <c r="R162" s="511">
        <v>1120</v>
      </c>
      <c r="S162" s="512" t="s">
        <v>30</v>
      </c>
      <c r="T162" s="513">
        <v>350</v>
      </c>
      <c r="U162" s="511">
        <v>1120</v>
      </c>
      <c r="V162" s="13">
        <v>1</v>
      </c>
      <c r="W162" s="511"/>
      <c r="X162" s="13">
        <v>1</v>
      </c>
      <c r="Y162" s="513">
        <v>350</v>
      </c>
      <c r="Z162" s="511">
        <v>10550</v>
      </c>
      <c r="AA162" s="42" t="s">
        <v>653</v>
      </c>
      <c r="AB162" s="76" t="s">
        <v>1196</v>
      </c>
      <c r="AC162" s="43">
        <v>0.3923611111111111</v>
      </c>
      <c r="AD162" s="44">
        <v>0.39583333333333331</v>
      </c>
      <c r="AE162" s="44"/>
      <c r="AF162" s="43"/>
      <c r="AG162" s="13"/>
      <c r="AH162" s="37"/>
      <c r="AI162" s="37" t="s">
        <v>6</v>
      </c>
      <c r="AJ162" s="37" t="s">
        <v>930</v>
      </c>
      <c r="AK162" s="45" t="s">
        <v>615</v>
      </c>
      <c r="AL162" s="46">
        <v>1</v>
      </c>
      <c r="AM162" s="236"/>
      <c r="AN162" s="236"/>
      <c r="AO162" s="233"/>
      <c r="AP162" s="233"/>
      <c r="AQ162" s="318">
        <f t="shared" si="6"/>
        <v>3.4722222222222099E-3</v>
      </c>
      <c r="AR162" s="318" t="str">
        <f t="shared" si="7"/>
        <v/>
      </c>
    </row>
    <row r="163" spans="1:44" ht="14.25">
      <c r="B163" s="34">
        <v>2023</v>
      </c>
      <c r="C163" s="34">
        <v>4</v>
      </c>
      <c r="D163" s="34">
        <v>6</v>
      </c>
      <c r="E163" s="322" t="s">
        <v>628</v>
      </c>
      <c r="F163" s="34"/>
      <c r="G163" s="36"/>
      <c r="H163" s="37" t="s">
        <v>595</v>
      </c>
      <c r="I163" s="316"/>
      <c r="J163" s="37"/>
      <c r="K163" s="13"/>
      <c r="L163" s="232"/>
      <c r="M163" s="232"/>
      <c r="N163" s="321"/>
      <c r="O163" s="502"/>
      <c r="P163" s="13"/>
      <c r="Q163" s="393"/>
      <c r="R163" s="40"/>
      <c r="S163" s="234"/>
      <c r="T163" s="234"/>
      <c r="U163" s="40"/>
      <c r="V163" s="13"/>
      <c r="W163" s="40"/>
      <c r="X163" s="13"/>
      <c r="Y163" s="40"/>
      <c r="Z163" s="40"/>
      <c r="AA163" s="235"/>
      <c r="AB163" s="235"/>
      <c r="AC163" s="43"/>
      <c r="AD163" s="44"/>
      <c r="AE163" s="44">
        <v>0.39583333333333331</v>
      </c>
      <c r="AF163" s="43">
        <v>0.43055555555555558</v>
      </c>
      <c r="AG163" s="13" t="s">
        <v>752</v>
      </c>
      <c r="AH163" s="37"/>
      <c r="AI163" s="37"/>
      <c r="AJ163" s="37"/>
      <c r="AK163" s="45"/>
      <c r="AL163" s="46"/>
      <c r="AM163" s="236" t="s">
        <v>1197</v>
      </c>
      <c r="AN163" s="236"/>
      <c r="AO163" s="233"/>
      <c r="AP163" s="233"/>
      <c r="AQ163" s="318" t="str">
        <f t="shared" si="6"/>
        <v/>
      </c>
      <c r="AR163" s="318">
        <f t="shared" si="7"/>
        <v>3.4722222222222265E-2</v>
      </c>
    </row>
    <row r="164" spans="1:44" ht="14.25">
      <c r="A164">
        <v>1</v>
      </c>
      <c r="B164" s="34">
        <v>2023</v>
      </c>
      <c r="C164" s="34">
        <v>4</v>
      </c>
      <c r="D164" s="34">
        <v>6</v>
      </c>
      <c r="E164" s="322" t="s">
        <v>628</v>
      </c>
      <c r="F164" s="34">
        <v>3</v>
      </c>
      <c r="G164" s="36" t="s">
        <v>614</v>
      </c>
      <c r="H164" s="37" t="s">
        <v>595</v>
      </c>
      <c r="I164" s="38" t="s">
        <v>47</v>
      </c>
      <c r="J164" s="37" t="s">
        <v>1104</v>
      </c>
      <c r="K164" s="13">
        <v>3703993</v>
      </c>
      <c r="L164" s="14">
        <v>1</v>
      </c>
      <c r="M164" s="14">
        <v>4</v>
      </c>
      <c r="N164" s="14" t="s">
        <v>687</v>
      </c>
      <c r="O164" s="13" t="s">
        <v>597</v>
      </c>
      <c r="P164" s="13">
        <v>50</v>
      </c>
      <c r="Q164" s="39" t="s">
        <v>625</v>
      </c>
      <c r="R164" s="511">
        <v>1050</v>
      </c>
      <c r="S164" s="512">
        <v>4100</v>
      </c>
      <c r="T164" s="512">
        <v>4100</v>
      </c>
      <c r="U164" s="511">
        <v>1050</v>
      </c>
      <c r="V164" s="13">
        <v>1</v>
      </c>
      <c r="W164" s="512">
        <v>4100</v>
      </c>
      <c r="X164" s="13">
        <v>1</v>
      </c>
      <c r="Y164" s="512">
        <v>4100</v>
      </c>
      <c r="Z164" s="511">
        <v>4100</v>
      </c>
      <c r="AA164" s="42" t="s">
        <v>1198</v>
      </c>
      <c r="AB164" s="42"/>
      <c r="AC164" s="43"/>
      <c r="AD164" s="44"/>
      <c r="AE164" s="44"/>
      <c r="AF164" s="43"/>
      <c r="AG164" s="13"/>
      <c r="AH164" s="37"/>
      <c r="AI164" s="37" t="s">
        <v>6</v>
      </c>
      <c r="AJ164" s="37" t="s">
        <v>930</v>
      </c>
      <c r="AK164" s="45" t="s">
        <v>598</v>
      </c>
      <c r="AL164" s="46"/>
      <c r="AM164" s="236"/>
      <c r="AN164" s="236"/>
      <c r="AO164" s="233"/>
      <c r="AP164" s="233"/>
      <c r="AQ164" s="318" t="str">
        <f t="shared" si="6"/>
        <v/>
      </c>
      <c r="AR164" s="318" t="str">
        <f t="shared" si="7"/>
        <v/>
      </c>
    </row>
    <row r="165" spans="1:44" ht="14.25">
      <c r="B165" s="34">
        <v>2023</v>
      </c>
      <c r="C165" s="34">
        <v>4</v>
      </c>
      <c r="D165" s="34">
        <v>6</v>
      </c>
      <c r="E165" s="322" t="s">
        <v>628</v>
      </c>
      <c r="F165" s="34">
        <v>3</v>
      </c>
      <c r="G165" s="36" t="s">
        <v>614</v>
      </c>
      <c r="H165" s="37" t="s">
        <v>595</v>
      </c>
      <c r="I165" s="38" t="s">
        <v>47</v>
      </c>
      <c r="J165" s="37" t="s">
        <v>1104</v>
      </c>
      <c r="K165" s="13">
        <v>3703993</v>
      </c>
      <c r="L165" s="14">
        <v>2</v>
      </c>
      <c r="M165" s="14">
        <v>4</v>
      </c>
      <c r="N165" s="14" t="s">
        <v>687</v>
      </c>
      <c r="O165" s="13" t="s">
        <v>597</v>
      </c>
      <c r="P165" s="13">
        <v>50</v>
      </c>
      <c r="Q165" s="39" t="s">
        <v>625</v>
      </c>
      <c r="R165" s="511">
        <v>1050</v>
      </c>
      <c r="S165" s="512">
        <v>4100</v>
      </c>
      <c r="T165" s="512">
        <v>4100</v>
      </c>
      <c r="U165" s="511">
        <v>1050</v>
      </c>
      <c r="V165" s="13">
        <v>1</v>
      </c>
      <c r="W165" s="512">
        <v>4100</v>
      </c>
      <c r="X165" s="13">
        <v>1</v>
      </c>
      <c r="Y165" s="512">
        <v>4100</v>
      </c>
      <c r="Z165" s="511">
        <v>4120</v>
      </c>
      <c r="AA165" s="42" t="s">
        <v>1199</v>
      </c>
      <c r="AB165" s="76" t="s">
        <v>1200</v>
      </c>
      <c r="AC165" s="43">
        <v>0.43055555555555558</v>
      </c>
      <c r="AD165" s="44">
        <v>0.4513888888888889</v>
      </c>
      <c r="AE165" s="44">
        <v>0.4513888888888889</v>
      </c>
      <c r="AF165" s="43">
        <v>0.45833333333333331</v>
      </c>
      <c r="AG165" s="13" t="s">
        <v>5</v>
      </c>
      <c r="AH165" s="37"/>
      <c r="AI165" s="37" t="s">
        <v>6</v>
      </c>
      <c r="AJ165" s="37" t="s">
        <v>930</v>
      </c>
      <c r="AK165" s="45" t="s">
        <v>598</v>
      </c>
      <c r="AL165" s="46">
        <v>1</v>
      </c>
      <c r="AM165" s="236"/>
      <c r="AN165" s="236" t="s">
        <v>432</v>
      </c>
      <c r="AO165" s="233"/>
      <c r="AP165" s="233"/>
      <c r="AQ165" s="318">
        <f t="shared" si="6"/>
        <v>2.0833333333333315E-2</v>
      </c>
      <c r="AR165" s="318">
        <f t="shared" si="7"/>
        <v>6.9444444444444198E-3</v>
      </c>
    </row>
    <row r="166" spans="1:44" ht="14.25">
      <c r="B166" s="34">
        <v>2023</v>
      </c>
      <c r="C166" s="34">
        <v>4</v>
      </c>
      <c r="D166" s="34">
        <v>6</v>
      </c>
      <c r="E166" s="322" t="s">
        <v>628</v>
      </c>
      <c r="F166" s="34"/>
      <c r="G166" s="36"/>
      <c r="H166" s="37" t="s">
        <v>595</v>
      </c>
      <c r="I166" s="38" t="s">
        <v>43</v>
      </c>
      <c r="J166" s="37" t="s">
        <v>1104</v>
      </c>
      <c r="K166" s="13"/>
      <c r="L166" s="14"/>
      <c r="M166" s="14"/>
      <c r="N166" s="14"/>
      <c r="O166" s="13"/>
      <c r="P166" s="239">
        <v>25</v>
      </c>
      <c r="Q166" s="39" t="s">
        <v>612</v>
      </c>
      <c r="R166" s="511">
        <v>1050</v>
      </c>
      <c r="S166" s="512" t="s">
        <v>30</v>
      </c>
      <c r="T166" s="513">
        <v>350</v>
      </c>
      <c r="U166" s="511">
        <v>1050</v>
      </c>
      <c r="V166" s="13">
        <v>1</v>
      </c>
      <c r="W166" s="511"/>
      <c r="X166" s="13">
        <v>1</v>
      </c>
      <c r="Y166" s="513">
        <v>350</v>
      </c>
      <c r="Z166" s="511">
        <v>8550</v>
      </c>
      <c r="AA166" s="42" t="s">
        <v>657</v>
      </c>
      <c r="AB166" s="76" t="s">
        <v>1200</v>
      </c>
      <c r="AC166" s="43">
        <v>0.45833333333333331</v>
      </c>
      <c r="AD166" s="44">
        <v>0.46180555555555558</v>
      </c>
      <c r="AE166" s="44"/>
      <c r="AF166" s="43"/>
      <c r="AG166" s="13"/>
      <c r="AH166" s="37"/>
      <c r="AI166" s="37" t="s">
        <v>6</v>
      </c>
      <c r="AJ166" s="37" t="s">
        <v>930</v>
      </c>
      <c r="AK166" s="45" t="s">
        <v>598</v>
      </c>
      <c r="AL166" s="46">
        <v>1</v>
      </c>
      <c r="AM166" s="236"/>
      <c r="AN166" s="236"/>
      <c r="AO166" s="233"/>
      <c r="AP166" s="233"/>
      <c r="AQ166" s="318">
        <f t="shared" si="6"/>
        <v>3.4722222222222654E-3</v>
      </c>
      <c r="AR166" s="318" t="str">
        <f t="shared" si="7"/>
        <v/>
      </c>
    </row>
    <row r="167" spans="1:44" ht="14.25">
      <c r="B167" s="34">
        <v>2023</v>
      </c>
      <c r="C167" s="34">
        <v>4</v>
      </c>
      <c r="D167" s="34">
        <v>6</v>
      </c>
      <c r="E167" s="322" t="s">
        <v>628</v>
      </c>
      <c r="F167" s="34"/>
      <c r="G167" s="36"/>
      <c r="H167" s="37" t="s">
        <v>595</v>
      </c>
      <c r="I167" s="316"/>
      <c r="J167" s="37"/>
      <c r="K167" s="13"/>
      <c r="L167" s="232"/>
      <c r="M167" s="232"/>
      <c r="N167" s="321"/>
      <c r="O167" s="502"/>
      <c r="P167" s="13"/>
      <c r="Q167" s="393"/>
      <c r="R167" s="40"/>
      <c r="S167" s="234"/>
      <c r="T167" s="234"/>
      <c r="U167" s="40"/>
      <c r="V167" s="13"/>
      <c r="W167" s="40"/>
      <c r="X167" s="13"/>
      <c r="Y167" s="40"/>
      <c r="Z167" s="40"/>
      <c r="AA167" s="235"/>
      <c r="AB167" s="235"/>
      <c r="AC167" s="43"/>
      <c r="AD167" s="44"/>
      <c r="AE167" s="44">
        <v>0.46180555555555558</v>
      </c>
      <c r="AF167" s="43">
        <v>0.51388888888888895</v>
      </c>
      <c r="AG167" s="13" t="s">
        <v>752</v>
      </c>
      <c r="AH167" s="37"/>
      <c r="AI167" s="37"/>
      <c r="AJ167" s="37"/>
      <c r="AK167" s="45"/>
      <c r="AL167" s="46"/>
      <c r="AM167" s="236"/>
      <c r="AN167" s="236"/>
      <c r="AO167" s="233"/>
      <c r="AP167" s="233"/>
      <c r="AQ167" s="318" t="str">
        <f t="shared" si="6"/>
        <v/>
      </c>
      <c r="AR167" s="318">
        <f t="shared" si="7"/>
        <v>5.208333333333337E-2</v>
      </c>
    </row>
    <row r="168" spans="1:44" ht="14.25">
      <c r="A168">
        <v>1</v>
      </c>
      <c r="B168" s="34">
        <v>2023</v>
      </c>
      <c r="C168" s="34">
        <v>4</v>
      </c>
      <c r="D168" s="34">
        <v>6</v>
      </c>
      <c r="E168" s="322" t="s">
        <v>628</v>
      </c>
      <c r="F168" s="34">
        <v>4</v>
      </c>
      <c r="G168" s="36" t="s">
        <v>614</v>
      </c>
      <c r="H168" s="37" t="s">
        <v>595</v>
      </c>
      <c r="I168" s="38" t="s">
        <v>47</v>
      </c>
      <c r="J168" s="37" t="s">
        <v>1104</v>
      </c>
      <c r="K168" s="13">
        <v>3703993</v>
      </c>
      <c r="L168" s="14">
        <v>3</v>
      </c>
      <c r="M168" s="14">
        <v>4</v>
      </c>
      <c r="N168" s="14" t="s">
        <v>687</v>
      </c>
      <c r="O168" s="13" t="s">
        <v>597</v>
      </c>
      <c r="P168" s="13">
        <v>50</v>
      </c>
      <c r="Q168" s="39" t="s">
        <v>625</v>
      </c>
      <c r="R168" s="511">
        <v>1050</v>
      </c>
      <c r="S168" s="512">
        <v>4100</v>
      </c>
      <c r="T168" s="512">
        <v>4100</v>
      </c>
      <c r="U168" s="511">
        <v>1050</v>
      </c>
      <c r="V168" s="13">
        <v>1</v>
      </c>
      <c r="W168" s="512">
        <v>4100</v>
      </c>
      <c r="X168" s="13">
        <v>1</v>
      </c>
      <c r="Y168" s="512">
        <v>4100</v>
      </c>
      <c r="Z168" s="511">
        <v>4100</v>
      </c>
      <c r="AA168" s="42" t="s">
        <v>1201</v>
      </c>
      <c r="AB168" s="42"/>
      <c r="AC168" s="43"/>
      <c r="AD168" s="44"/>
      <c r="AE168" s="44"/>
      <c r="AF168" s="43"/>
      <c r="AG168" s="13"/>
      <c r="AH168" s="37"/>
      <c r="AI168" s="37" t="s">
        <v>6</v>
      </c>
      <c r="AJ168" s="37" t="s">
        <v>930</v>
      </c>
      <c r="AK168" s="45" t="s">
        <v>598</v>
      </c>
      <c r="AL168" s="46"/>
      <c r="AM168" s="236"/>
      <c r="AN168" s="236"/>
      <c r="AO168" s="233"/>
      <c r="AP168" s="233"/>
      <c r="AQ168" s="318" t="str">
        <f t="shared" si="6"/>
        <v/>
      </c>
      <c r="AR168" s="318" t="str">
        <f t="shared" si="7"/>
        <v/>
      </c>
    </row>
    <row r="169" spans="1:44" ht="14.25">
      <c r="B169" s="34">
        <v>2023</v>
      </c>
      <c r="C169" s="34">
        <v>4</v>
      </c>
      <c r="D169" s="34">
        <v>6</v>
      </c>
      <c r="E169" s="322" t="s">
        <v>628</v>
      </c>
      <c r="F169" s="34">
        <v>4</v>
      </c>
      <c r="G169" s="36" t="s">
        <v>614</v>
      </c>
      <c r="H169" s="37" t="s">
        <v>595</v>
      </c>
      <c r="I169" s="38" t="s">
        <v>47</v>
      </c>
      <c r="J169" s="37" t="s">
        <v>1104</v>
      </c>
      <c r="K169" s="13">
        <v>3703993</v>
      </c>
      <c r="L169" s="14">
        <v>4</v>
      </c>
      <c r="M169" s="14">
        <v>4</v>
      </c>
      <c r="N169" s="14" t="s">
        <v>687</v>
      </c>
      <c r="O169" s="13" t="s">
        <v>597</v>
      </c>
      <c r="P169" s="13">
        <v>50</v>
      </c>
      <c r="Q169" s="39" t="s">
        <v>625</v>
      </c>
      <c r="R169" s="511">
        <v>1050</v>
      </c>
      <c r="S169" s="512">
        <v>4100</v>
      </c>
      <c r="T169" s="512">
        <v>4100</v>
      </c>
      <c r="U169" s="511">
        <v>1050</v>
      </c>
      <c r="V169" s="13">
        <v>1</v>
      </c>
      <c r="W169" s="512">
        <v>4100</v>
      </c>
      <c r="X169" s="13">
        <v>1</v>
      </c>
      <c r="Y169" s="512">
        <v>4100</v>
      </c>
      <c r="Z169" s="511">
        <v>4120</v>
      </c>
      <c r="AA169" s="42" t="s">
        <v>1202</v>
      </c>
      <c r="AB169" s="76" t="s">
        <v>1203</v>
      </c>
      <c r="AC169" s="43">
        <v>0.51388888888888895</v>
      </c>
      <c r="AD169" s="44">
        <v>0.53472222222222221</v>
      </c>
      <c r="AE169" s="44">
        <v>0.53472222222222221</v>
      </c>
      <c r="AF169" s="43">
        <v>0.54166666666666663</v>
      </c>
      <c r="AG169" s="13" t="s">
        <v>5</v>
      </c>
      <c r="AH169" s="37"/>
      <c r="AI169" s="37" t="s">
        <v>6</v>
      </c>
      <c r="AJ169" s="37" t="s">
        <v>930</v>
      </c>
      <c r="AK169" s="45" t="s">
        <v>598</v>
      </c>
      <c r="AL169" s="46">
        <v>1</v>
      </c>
      <c r="AM169" s="236"/>
      <c r="AN169" s="236" t="s">
        <v>432</v>
      </c>
      <c r="AO169" s="233"/>
      <c r="AP169" s="233"/>
      <c r="AQ169" s="318">
        <f t="shared" si="6"/>
        <v>2.0833333333333259E-2</v>
      </c>
      <c r="AR169" s="318">
        <f t="shared" si="7"/>
        <v>6.9444444444444198E-3</v>
      </c>
    </row>
    <row r="170" spans="1:44" ht="14.25">
      <c r="B170" s="34">
        <v>2023</v>
      </c>
      <c r="C170" s="34">
        <v>4</v>
      </c>
      <c r="D170" s="34">
        <v>6</v>
      </c>
      <c r="E170" s="322" t="s">
        <v>628</v>
      </c>
      <c r="F170" s="34"/>
      <c r="G170" s="36"/>
      <c r="H170" s="37" t="s">
        <v>595</v>
      </c>
      <c r="I170" s="38" t="s">
        <v>43</v>
      </c>
      <c r="J170" s="37" t="s">
        <v>1104</v>
      </c>
      <c r="K170" s="13"/>
      <c r="L170" s="14"/>
      <c r="M170" s="14"/>
      <c r="N170" s="14"/>
      <c r="O170" s="13"/>
      <c r="P170" s="239">
        <v>25</v>
      </c>
      <c r="Q170" s="39" t="s">
        <v>612</v>
      </c>
      <c r="R170" s="511">
        <v>1050</v>
      </c>
      <c r="S170" s="512" t="s">
        <v>30</v>
      </c>
      <c r="T170" s="513">
        <v>350</v>
      </c>
      <c r="U170" s="511">
        <v>1050</v>
      </c>
      <c r="V170" s="13">
        <v>1</v>
      </c>
      <c r="W170" s="511"/>
      <c r="X170" s="13">
        <v>1</v>
      </c>
      <c r="Y170" s="513">
        <v>350</v>
      </c>
      <c r="Z170" s="511">
        <v>8550</v>
      </c>
      <c r="AA170" s="42" t="s">
        <v>657</v>
      </c>
      <c r="AB170" s="76" t="s">
        <v>1203</v>
      </c>
      <c r="AC170" s="43">
        <v>0.54166666666666663</v>
      </c>
      <c r="AD170" s="44">
        <v>0.54513888888888895</v>
      </c>
      <c r="AE170" s="44"/>
      <c r="AF170" s="43"/>
      <c r="AG170" s="13"/>
      <c r="AH170" s="37"/>
      <c r="AI170" s="37" t="s">
        <v>6</v>
      </c>
      <c r="AJ170" s="37" t="s">
        <v>930</v>
      </c>
      <c r="AK170" s="45" t="s">
        <v>598</v>
      </c>
      <c r="AL170" s="46">
        <v>1</v>
      </c>
      <c r="AM170" s="236"/>
      <c r="AN170" s="236"/>
      <c r="AO170" s="233"/>
      <c r="AP170" s="233"/>
      <c r="AQ170" s="318">
        <f t="shared" si="6"/>
        <v>3.4722222222223209E-3</v>
      </c>
      <c r="AR170" s="318" t="str">
        <f t="shared" si="7"/>
        <v/>
      </c>
    </row>
    <row r="171" spans="1:44" ht="14.25">
      <c r="B171" s="34">
        <v>2023</v>
      </c>
      <c r="C171" s="34">
        <v>4</v>
      </c>
      <c r="D171" s="34">
        <v>6</v>
      </c>
      <c r="E171" s="322" t="s">
        <v>628</v>
      </c>
      <c r="F171" s="34"/>
      <c r="G171" s="36"/>
      <c r="H171" s="37" t="s">
        <v>595</v>
      </c>
      <c r="I171" s="316"/>
      <c r="J171" s="37"/>
      <c r="K171" s="13"/>
      <c r="L171" s="232"/>
      <c r="M171" s="232"/>
      <c r="N171" s="321"/>
      <c r="O171" s="502"/>
      <c r="P171" s="13"/>
      <c r="Q171" s="393"/>
      <c r="R171" s="40"/>
      <c r="S171" s="234"/>
      <c r="T171" s="234"/>
      <c r="U171" s="40"/>
      <c r="V171" s="13"/>
      <c r="W171" s="40"/>
      <c r="X171" s="13"/>
      <c r="Y171" s="40"/>
      <c r="Z171" s="40"/>
      <c r="AA171" s="235"/>
      <c r="AB171" s="235"/>
      <c r="AC171" s="43"/>
      <c r="AD171" s="44"/>
      <c r="AE171" s="44">
        <v>0.54513888888888895</v>
      </c>
      <c r="AF171" s="43">
        <v>0.56597222222222221</v>
      </c>
      <c r="AG171" s="13" t="s">
        <v>752</v>
      </c>
      <c r="AH171" s="37"/>
      <c r="AI171" s="37"/>
      <c r="AJ171" s="37"/>
      <c r="AK171" s="45"/>
      <c r="AL171" s="46"/>
      <c r="AM171" s="236" t="s">
        <v>1197</v>
      </c>
      <c r="AN171" s="236"/>
      <c r="AO171" s="233"/>
      <c r="AP171" s="233"/>
      <c r="AQ171" s="318" t="str">
        <f t="shared" si="6"/>
        <v/>
      </c>
      <c r="AR171" s="318">
        <f t="shared" si="7"/>
        <v>2.0833333333333259E-2</v>
      </c>
    </row>
    <row r="172" spans="1:44" ht="14.25">
      <c r="B172" s="34">
        <v>2023</v>
      </c>
      <c r="C172" s="34">
        <v>4</v>
      </c>
      <c r="D172" s="34">
        <v>6</v>
      </c>
      <c r="E172" s="322" t="s">
        <v>629</v>
      </c>
      <c r="F172" s="34"/>
      <c r="G172" s="36"/>
      <c r="H172" s="37" t="s">
        <v>595</v>
      </c>
      <c r="I172" s="38" t="s">
        <v>58</v>
      </c>
      <c r="J172" s="37" t="s">
        <v>596</v>
      </c>
      <c r="K172" s="13"/>
      <c r="L172" s="14"/>
      <c r="M172" s="13"/>
      <c r="N172" s="14"/>
      <c r="O172" s="13"/>
      <c r="P172" s="13">
        <v>12</v>
      </c>
      <c r="Q172" s="39" t="s">
        <v>612</v>
      </c>
      <c r="R172" s="511">
        <v>1005</v>
      </c>
      <c r="S172" s="512" t="s">
        <v>30</v>
      </c>
      <c r="T172" s="511">
        <v>200</v>
      </c>
      <c r="U172" s="511">
        <v>1005</v>
      </c>
      <c r="V172" s="13">
        <v>1</v>
      </c>
      <c r="W172" s="511">
        <v>200</v>
      </c>
      <c r="X172" s="13">
        <v>1</v>
      </c>
      <c r="Y172" s="511">
        <v>200</v>
      </c>
      <c r="Z172" s="511"/>
      <c r="AA172" s="241" t="s">
        <v>619</v>
      </c>
      <c r="AB172" s="245"/>
      <c r="AC172" s="43"/>
      <c r="AD172" s="44"/>
      <c r="AE172" s="44"/>
      <c r="AF172" s="43"/>
      <c r="AG172" s="13"/>
      <c r="AH172" s="37"/>
      <c r="AI172" s="37"/>
      <c r="AJ172" s="37"/>
      <c r="AK172" s="45"/>
      <c r="AL172" s="46"/>
      <c r="AM172" s="236"/>
      <c r="AN172" s="236"/>
      <c r="AO172" s="233"/>
      <c r="AP172" s="233"/>
      <c r="AQ172" s="318" t="str">
        <f t="shared" si="6"/>
        <v/>
      </c>
      <c r="AR172" s="318" t="str">
        <f t="shared" si="7"/>
        <v/>
      </c>
    </row>
    <row r="173" spans="1:44" ht="14.25">
      <c r="A173">
        <v>1</v>
      </c>
      <c r="B173" s="34">
        <v>2023</v>
      </c>
      <c r="C173" s="34">
        <v>4</v>
      </c>
      <c r="D173" s="34">
        <v>6</v>
      </c>
      <c r="E173" s="322" t="s">
        <v>629</v>
      </c>
      <c r="F173" s="34">
        <v>5</v>
      </c>
      <c r="G173" s="36" t="s">
        <v>614</v>
      </c>
      <c r="H173" s="37" t="s">
        <v>595</v>
      </c>
      <c r="I173" s="38" t="s">
        <v>47</v>
      </c>
      <c r="J173" s="37" t="s">
        <v>596</v>
      </c>
      <c r="K173" s="13">
        <v>3703992</v>
      </c>
      <c r="L173" s="14">
        <v>1</v>
      </c>
      <c r="M173" s="14">
        <v>3</v>
      </c>
      <c r="N173" s="14" t="s">
        <v>687</v>
      </c>
      <c r="O173" s="13" t="s">
        <v>597</v>
      </c>
      <c r="P173" s="13">
        <v>38</v>
      </c>
      <c r="Q173" s="39" t="s">
        <v>625</v>
      </c>
      <c r="R173" s="511">
        <v>1005</v>
      </c>
      <c r="S173" s="512">
        <v>4160</v>
      </c>
      <c r="T173" s="512">
        <v>4160</v>
      </c>
      <c r="U173" s="511">
        <v>1005</v>
      </c>
      <c r="V173" s="13">
        <v>1</v>
      </c>
      <c r="W173" s="512">
        <v>4100</v>
      </c>
      <c r="X173" s="13">
        <v>1</v>
      </c>
      <c r="Y173" s="512">
        <v>4100</v>
      </c>
      <c r="Z173" s="511">
        <v>4160</v>
      </c>
      <c r="AA173" s="42" t="s">
        <v>1204</v>
      </c>
      <c r="AB173" s="42"/>
      <c r="AC173" s="43">
        <v>0.56597222222222221</v>
      </c>
      <c r="AD173" s="44">
        <v>0.58680555555555558</v>
      </c>
      <c r="AE173" s="44">
        <v>0.58680555555555558</v>
      </c>
      <c r="AF173" s="43">
        <v>0.59375</v>
      </c>
      <c r="AG173" s="13" t="s">
        <v>5</v>
      </c>
      <c r="AH173" s="37"/>
      <c r="AI173" s="37" t="s">
        <v>1026</v>
      </c>
      <c r="AJ173" s="37" t="s">
        <v>930</v>
      </c>
      <c r="AK173" s="45" t="s">
        <v>615</v>
      </c>
      <c r="AL173" s="46">
        <v>1</v>
      </c>
      <c r="AM173" s="236"/>
      <c r="AN173" s="236" t="s">
        <v>432</v>
      </c>
      <c r="AO173" s="233"/>
      <c r="AP173" s="233"/>
      <c r="AQ173" s="318">
        <f t="shared" si="6"/>
        <v>2.083333333333337E-2</v>
      </c>
      <c r="AR173" s="318">
        <f t="shared" si="7"/>
        <v>6.9444444444444198E-3</v>
      </c>
    </row>
    <row r="174" spans="1:44" ht="14.25">
      <c r="B174" s="34">
        <v>2023</v>
      </c>
      <c r="C174" s="34">
        <v>4</v>
      </c>
      <c r="D174" s="34">
        <v>6</v>
      </c>
      <c r="E174" s="322" t="s">
        <v>629</v>
      </c>
      <c r="F174" s="34">
        <v>5</v>
      </c>
      <c r="G174" s="36" t="s">
        <v>614</v>
      </c>
      <c r="H174" s="37" t="s">
        <v>595</v>
      </c>
      <c r="I174" s="38" t="s">
        <v>47</v>
      </c>
      <c r="J174" s="37" t="s">
        <v>596</v>
      </c>
      <c r="K174" s="13">
        <v>3703992</v>
      </c>
      <c r="L174" s="14">
        <v>2</v>
      </c>
      <c r="M174" s="14">
        <v>3</v>
      </c>
      <c r="N174" s="14" t="s">
        <v>687</v>
      </c>
      <c r="O174" s="13" t="s">
        <v>597</v>
      </c>
      <c r="P174" s="13">
        <v>38</v>
      </c>
      <c r="Q174" s="39" t="s">
        <v>625</v>
      </c>
      <c r="R174" s="511">
        <v>1005</v>
      </c>
      <c r="S174" s="512">
        <v>4170</v>
      </c>
      <c r="T174" s="512">
        <v>4170</v>
      </c>
      <c r="U174" s="511">
        <v>1005</v>
      </c>
      <c r="V174" s="13">
        <v>1</v>
      </c>
      <c r="W174" s="512">
        <v>4100</v>
      </c>
      <c r="X174" s="13">
        <v>1</v>
      </c>
      <c r="Y174" s="512">
        <v>4100</v>
      </c>
      <c r="Z174" s="511">
        <v>4170</v>
      </c>
      <c r="AA174" s="42" t="s">
        <v>1205</v>
      </c>
      <c r="AB174" s="76"/>
      <c r="AC174" s="43">
        <v>0.59375</v>
      </c>
      <c r="AD174" s="44">
        <v>0.61458333333333337</v>
      </c>
      <c r="AE174" s="44">
        <v>0.61458333333333337</v>
      </c>
      <c r="AF174" s="43">
        <v>0.62152777777777779</v>
      </c>
      <c r="AG174" s="13" t="s">
        <v>5</v>
      </c>
      <c r="AH174" s="37"/>
      <c r="AI174" s="37" t="s">
        <v>1026</v>
      </c>
      <c r="AJ174" s="37" t="s">
        <v>930</v>
      </c>
      <c r="AK174" s="45" t="s">
        <v>615</v>
      </c>
      <c r="AL174" s="46">
        <v>1</v>
      </c>
      <c r="AM174" s="236"/>
      <c r="AN174" s="236" t="s">
        <v>432</v>
      </c>
      <c r="AO174" s="233"/>
      <c r="AP174" s="233"/>
      <c r="AQ174" s="318">
        <f t="shared" si="6"/>
        <v>2.083333333333337E-2</v>
      </c>
      <c r="AR174" s="318">
        <f t="shared" si="7"/>
        <v>6.9444444444444198E-3</v>
      </c>
    </row>
    <row r="175" spans="1:44" ht="14.25">
      <c r="B175" s="34">
        <v>2023</v>
      </c>
      <c r="C175" s="34">
        <v>4</v>
      </c>
      <c r="D175" s="34">
        <v>6</v>
      </c>
      <c r="E175" s="322" t="s">
        <v>629</v>
      </c>
      <c r="F175" s="34">
        <v>5</v>
      </c>
      <c r="G175" s="36" t="s">
        <v>614</v>
      </c>
      <c r="H175" s="37" t="s">
        <v>595</v>
      </c>
      <c r="I175" s="38" t="s">
        <v>47</v>
      </c>
      <c r="J175" s="37" t="s">
        <v>596</v>
      </c>
      <c r="K175" s="13">
        <v>3703992</v>
      </c>
      <c r="L175" s="14">
        <v>3</v>
      </c>
      <c r="M175" s="14">
        <v>3</v>
      </c>
      <c r="N175" s="14" t="s">
        <v>687</v>
      </c>
      <c r="O175" s="13" t="s">
        <v>597</v>
      </c>
      <c r="P175" s="13">
        <v>38</v>
      </c>
      <c r="Q175" s="39" t="s">
        <v>625</v>
      </c>
      <c r="R175" s="511">
        <v>1005</v>
      </c>
      <c r="S175" s="512">
        <v>4150</v>
      </c>
      <c r="T175" s="512">
        <v>4150</v>
      </c>
      <c r="U175" s="511">
        <v>1005</v>
      </c>
      <c r="V175" s="13">
        <v>1</v>
      </c>
      <c r="W175" s="512">
        <v>4100</v>
      </c>
      <c r="X175" s="13">
        <v>1</v>
      </c>
      <c r="Y175" s="512">
        <v>4100</v>
      </c>
      <c r="Z175" s="511">
        <v>4150</v>
      </c>
      <c r="AA175" s="42" t="s">
        <v>1206</v>
      </c>
      <c r="AB175" s="76" t="s">
        <v>1207</v>
      </c>
      <c r="AC175" s="43">
        <v>0.62152777777777779</v>
      </c>
      <c r="AD175" s="44">
        <v>0.64236111111111116</v>
      </c>
      <c r="AE175" s="44">
        <v>0.64236111111111116</v>
      </c>
      <c r="AF175" s="43">
        <v>0.64930555555555558</v>
      </c>
      <c r="AG175" s="13" t="s">
        <v>5</v>
      </c>
      <c r="AH175" s="37"/>
      <c r="AI175" s="37" t="s">
        <v>1026</v>
      </c>
      <c r="AJ175" s="37" t="s">
        <v>930</v>
      </c>
      <c r="AK175" s="45" t="s">
        <v>615</v>
      </c>
      <c r="AL175" s="46">
        <v>1</v>
      </c>
      <c r="AM175" s="236"/>
      <c r="AN175" s="236" t="s">
        <v>432</v>
      </c>
      <c r="AO175" s="233"/>
      <c r="AP175" s="233"/>
      <c r="AQ175" s="318">
        <f t="shared" si="6"/>
        <v>2.083333333333337E-2</v>
      </c>
      <c r="AR175" s="318">
        <f t="shared" si="7"/>
        <v>6.9444444444444198E-3</v>
      </c>
    </row>
    <row r="176" spans="1:44" ht="14.25">
      <c r="B176" s="34">
        <v>2023</v>
      </c>
      <c r="C176" s="34">
        <v>4</v>
      </c>
      <c r="D176" s="34">
        <v>6</v>
      </c>
      <c r="E176" s="322" t="s">
        <v>629</v>
      </c>
      <c r="F176" s="34"/>
      <c r="G176" s="36"/>
      <c r="H176" s="37" t="s">
        <v>595</v>
      </c>
      <c r="I176" s="38" t="s">
        <v>43</v>
      </c>
      <c r="J176" s="37" t="s">
        <v>596</v>
      </c>
      <c r="K176" s="13"/>
      <c r="L176" s="14"/>
      <c r="M176" s="14"/>
      <c r="N176" s="14"/>
      <c r="O176" s="13"/>
      <c r="P176" s="239">
        <v>25</v>
      </c>
      <c r="Q176" s="39" t="s">
        <v>612</v>
      </c>
      <c r="R176" s="511">
        <v>1005</v>
      </c>
      <c r="S176" s="512" t="s">
        <v>30</v>
      </c>
      <c r="T176" s="513">
        <v>350</v>
      </c>
      <c r="U176" s="511">
        <v>1005</v>
      </c>
      <c r="V176" s="13">
        <v>1</v>
      </c>
      <c r="W176" s="511"/>
      <c r="X176" s="13">
        <v>1</v>
      </c>
      <c r="Y176" s="513">
        <v>350</v>
      </c>
      <c r="Z176" s="511">
        <v>12850</v>
      </c>
      <c r="AA176" s="42" t="s">
        <v>658</v>
      </c>
      <c r="AB176" s="76" t="s">
        <v>1207</v>
      </c>
      <c r="AC176" s="43">
        <v>0.64930555555555558</v>
      </c>
      <c r="AD176" s="44">
        <v>0.65277777777777779</v>
      </c>
      <c r="AE176" s="44"/>
      <c r="AF176" s="43"/>
      <c r="AG176" s="13"/>
      <c r="AH176" s="37"/>
      <c r="AI176" s="37" t="s">
        <v>1026</v>
      </c>
      <c r="AJ176" s="37" t="s">
        <v>930</v>
      </c>
      <c r="AK176" s="45" t="s">
        <v>615</v>
      </c>
      <c r="AL176" s="46">
        <v>1</v>
      </c>
      <c r="AM176" s="236"/>
      <c r="AN176" s="236"/>
      <c r="AO176" s="233"/>
      <c r="AP176" s="233"/>
      <c r="AQ176" s="318">
        <f t="shared" si="6"/>
        <v>3.4722222222222099E-3</v>
      </c>
      <c r="AR176" s="318" t="str">
        <f t="shared" si="7"/>
        <v/>
      </c>
    </row>
    <row r="177" spans="1:44" ht="14.25">
      <c r="B177" s="34">
        <v>2023</v>
      </c>
      <c r="C177" s="34">
        <v>4</v>
      </c>
      <c r="D177" s="34">
        <v>6</v>
      </c>
      <c r="E177" s="322" t="s">
        <v>629</v>
      </c>
      <c r="F177" s="34"/>
      <c r="G177" s="36"/>
      <c r="H177" s="37" t="s">
        <v>595</v>
      </c>
      <c r="I177" s="316"/>
      <c r="J177" s="37"/>
      <c r="K177" s="13"/>
      <c r="L177" s="232"/>
      <c r="M177" s="232"/>
      <c r="N177" s="321"/>
      <c r="O177" s="502"/>
      <c r="P177" s="13"/>
      <c r="Q177" s="393"/>
      <c r="R177" s="40"/>
      <c r="S177" s="234"/>
      <c r="T177" s="234"/>
      <c r="U177" s="40"/>
      <c r="V177" s="13"/>
      <c r="W177" s="40"/>
      <c r="X177" s="13"/>
      <c r="Y177" s="40"/>
      <c r="Z177" s="40"/>
      <c r="AA177" s="235"/>
      <c r="AB177" s="235"/>
      <c r="AC177" s="43"/>
      <c r="AD177" s="44"/>
      <c r="AE177" s="44">
        <v>0.65277777777777779</v>
      </c>
      <c r="AF177" s="43">
        <v>0.67361111111111116</v>
      </c>
      <c r="AG177" s="13" t="s">
        <v>1072</v>
      </c>
      <c r="AH177" s="37"/>
      <c r="AI177" s="37"/>
      <c r="AJ177" s="37"/>
      <c r="AK177" s="45"/>
      <c r="AL177" s="46"/>
      <c r="AM177" s="236"/>
      <c r="AN177" s="236"/>
      <c r="AO177" s="233"/>
      <c r="AP177" s="233"/>
      <c r="AQ177" s="318" t="str">
        <f t="shared" si="6"/>
        <v/>
      </c>
      <c r="AR177" s="318">
        <f t="shared" si="7"/>
        <v>2.083333333333337E-2</v>
      </c>
    </row>
    <row r="178" spans="1:44" ht="14.25">
      <c r="B178" s="34">
        <v>2023</v>
      </c>
      <c r="C178" s="34">
        <v>4</v>
      </c>
      <c r="D178" s="34">
        <v>6</v>
      </c>
      <c r="E178" s="322" t="s">
        <v>629</v>
      </c>
      <c r="F178" s="34"/>
      <c r="G178" s="36"/>
      <c r="H178" s="37" t="s">
        <v>595</v>
      </c>
      <c r="I178" s="38" t="s">
        <v>58</v>
      </c>
      <c r="J178" s="37" t="s">
        <v>596</v>
      </c>
      <c r="K178" s="13"/>
      <c r="L178" s="14"/>
      <c r="M178" s="13"/>
      <c r="N178" s="75"/>
      <c r="O178" s="13"/>
      <c r="P178" s="13">
        <v>12</v>
      </c>
      <c r="Q178" s="39" t="s">
        <v>612</v>
      </c>
      <c r="R178" s="511">
        <v>1005</v>
      </c>
      <c r="S178" s="512" t="s">
        <v>30</v>
      </c>
      <c r="T178" s="511">
        <v>200</v>
      </c>
      <c r="U178" s="511">
        <v>1005</v>
      </c>
      <c r="V178" s="13">
        <v>1</v>
      </c>
      <c r="W178" s="511">
        <v>200</v>
      </c>
      <c r="X178" s="13">
        <v>1</v>
      </c>
      <c r="Y178" s="511">
        <v>200</v>
      </c>
      <c r="Z178" s="511"/>
      <c r="AA178" s="75"/>
      <c r="AB178" s="42"/>
      <c r="AC178" s="77"/>
      <c r="AD178" s="44"/>
      <c r="AE178" s="44"/>
      <c r="AF178" s="43"/>
      <c r="AG178" s="13"/>
      <c r="AH178" s="37"/>
      <c r="AI178" s="37"/>
      <c r="AJ178" s="37"/>
      <c r="AK178" s="45"/>
      <c r="AL178" s="46"/>
      <c r="AM178" s="236"/>
      <c r="AN178" s="236"/>
      <c r="AO178" s="233"/>
      <c r="AP178" s="233"/>
      <c r="AQ178" s="318" t="str">
        <f t="shared" si="6"/>
        <v/>
      </c>
      <c r="AR178" s="318" t="str">
        <f t="shared" si="7"/>
        <v/>
      </c>
    </row>
    <row r="179" spans="1:44" ht="14.25">
      <c r="A179">
        <v>1</v>
      </c>
      <c r="B179" s="34">
        <v>2023</v>
      </c>
      <c r="C179" s="34">
        <v>4</v>
      </c>
      <c r="D179" s="34">
        <v>6</v>
      </c>
      <c r="E179" s="322" t="s">
        <v>629</v>
      </c>
      <c r="F179" s="34">
        <v>6</v>
      </c>
      <c r="G179" s="36" t="s">
        <v>614</v>
      </c>
      <c r="H179" s="37" t="s">
        <v>595</v>
      </c>
      <c r="I179" s="38" t="s">
        <v>47</v>
      </c>
      <c r="J179" s="37" t="s">
        <v>596</v>
      </c>
      <c r="K179" s="13">
        <v>3704000</v>
      </c>
      <c r="L179" s="14">
        <v>1</v>
      </c>
      <c r="M179" s="14">
        <v>15</v>
      </c>
      <c r="N179" s="14" t="s">
        <v>646</v>
      </c>
      <c r="O179" s="13" t="s">
        <v>597</v>
      </c>
      <c r="P179" s="13">
        <v>50</v>
      </c>
      <c r="Q179" s="39" t="s">
        <v>303</v>
      </c>
      <c r="R179" s="511">
        <v>1000</v>
      </c>
      <c r="S179" s="512">
        <v>4000</v>
      </c>
      <c r="T179" s="512">
        <v>4000</v>
      </c>
      <c r="U179" s="511">
        <v>1000</v>
      </c>
      <c r="V179" s="13">
        <v>1</v>
      </c>
      <c r="W179" s="512">
        <v>4000</v>
      </c>
      <c r="X179" s="13">
        <v>1</v>
      </c>
      <c r="Y179" s="512">
        <v>4000</v>
      </c>
      <c r="Z179" s="511">
        <v>4070</v>
      </c>
      <c r="AA179" s="42" t="s">
        <v>1208</v>
      </c>
      <c r="AB179" s="42"/>
      <c r="AC179" s="43">
        <v>0.67361111111111116</v>
      </c>
      <c r="AD179" s="44">
        <v>0.69444444444444453</v>
      </c>
      <c r="AE179" s="44">
        <v>0.69444444444444453</v>
      </c>
      <c r="AF179" s="43">
        <v>0.70138888888888895</v>
      </c>
      <c r="AG179" s="13" t="s">
        <v>5</v>
      </c>
      <c r="AH179" s="37"/>
      <c r="AI179" s="37" t="s">
        <v>6</v>
      </c>
      <c r="AJ179" s="37" t="s">
        <v>930</v>
      </c>
      <c r="AK179" s="45" t="s">
        <v>615</v>
      </c>
      <c r="AL179" s="46">
        <v>1</v>
      </c>
      <c r="AM179" s="236"/>
      <c r="AN179" s="236" t="s">
        <v>432</v>
      </c>
      <c r="AO179" s="233"/>
      <c r="AP179" s="233"/>
      <c r="AQ179" s="318">
        <f t="shared" si="6"/>
        <v>2.083333333333337E-2</v>
      </c>
      <c r="AR179" s="318">
        <f t="shared" si="7"/>
        <v>6.9444444444444198E-3</v>
      </c>
    </row>
    <row r="180" spans="1:44" ht="14.25">
      <c r="B180" s="34">
        <v>2023</v>
      </c>
      <c r="C180" s="34">
        <v>4</v>
      </c>
      <c r="D180" s="34">
        <v>6</v>
      </c>
      <c r="E180" s="322" t="s">
        <v>629</v>
      </c>
      <c r="F180" s="34">
        <v>6</v>
      </c>
      <c r="G180" s="36" t="s">
        <v>614</v>
      </c>
      <c r="H180" s="37" t="s">
        <v>595</v>
      </c>
      <c r="I180" s="38" t="s">
        <v>47</v>
      </c>
      <c r="J180" s="37" t="s">
        <v>596</v>
      </c>
      <c r="K180" s="13">
        <v>3704000</v>
      </c>
      <c r="L180" s="14">
        <v>2</v>
      </c>
      <c r="M180" s="14">
        <v>15</v>
      </c>
      <c r="N180" s="14" t="s">
        <v>646</v>
      </c>
      <c r="O180" s="13" t="s">
        <v>597</v>
      </c>
      <c r="P180" s="13">
        <v>50</v>
      </c>
      <c r="Q180" s="39" t="s">
        <v>303</v>
      </c>
      <c r="R180" s="511">
        <v>1000</v>
      </c>
      <c r="S180" s="512">
        <v>4000</v>
      </c>
      <c r="T180" s="512">
        <v>4000</v>
      </c>
      <c r="U180" s="511">
        <v>1000</v>
      </c>
      <c r="V180" s="13">
        <v>1</v>
      </c>
      <c r="W180" s="512">
        <v>4000</v>
      </c>
      <c r="X180" s="13">
        <v>1</v>
      </c>
      <c r="Y180" s="512">
        <v>4000</v>
      </c>
      <c r="Z180" s="511">
        <v>4080</v>
      </c>
      <c r="AA180" s="42" t="s">
        <v>1209</v>
      </c>
      <c r="AB180" s="42"/>
      <c r="AC180" s="43">
        <v>0.70138888888888895</v>
      </c>
      <c r="AD180" s="44">
        <v>0.72222222222222232</v>
      </c>
      <c r="AE180" s="44">
        <v>0.72222222222222232</v>
      </c>
      <c r="AF180" s="43">
        <v>0.77083333333333337</v>
      </c>
      <c r="AG180" s="13" t="s">
        <v>5</v>
      </c>
      <c r="AH180" s="37"/>
      <c r="AI180" s="37" t="s">
        <v>6</v>
      </c>
      <c r="AJ180" s="37" t="s">
        <v>930</v>
      </c>
      <c r="AK180" s="45" t="s">
        <v>615</v>
      </c>
      <c r="AL180" s="46">
        <v>1</v>
      </c>
      <c r="AM180" s="236"/>
      <c r="AN180" s="236" t="s">
        <v>432</v>
      </c>
      <c r="AO180" s="233"/>
      <c r="AP180" s="233"/>
      <c r="AQ180" s="318">
        <f t="shared" si="6"/>
        <v>2.083333333333337E-2</v>
      </c>
      <c r="AR180" s="318">
        <f t="shared" si="7"/>
        <v>4.8611111111111049E-2</v>
      </c>
    </row>
    <row r="181" spans="1:44" ht="14.25">
      <c r="B181" s="34">
        <v>2023</v>
      </c>
      <c r="C181" s="34">
        <v>4</v>
      </c>
      <c r="D181" s="34">
        <v>6</v>
      </c>
      <c r="E181" s="322" t="s">
        <v>629</v>
      </c>
      <c r="F181" s="34">
        <v>6</v>
      </c>
      <c r="G181" s="36" t="s">
        <v>614</v>
      </c>
      <c r="H181" s="37" t="s">
        <v>595</v>
      </c>
      <c r="I181" s="38" t="s">
        <v>47</v>
      </c>
      <c r="J181" s="37" t="s">
        <v>596</v>
      </c>
      <c r="K181" s="13">
        <v>3704000</v>
      </c>
      <c r="L181" s="14">
        <v>3</v>
      </c>
      <c r="M181" s="14">
        <v>15</v>
      </c>
      <c r="N181" s="14" t="s">
        <v>646</v>
      </c>
      <c r="O181" s="13" t="s">
        <v>597</v>
      </c>
      <c r="P181" s="13">
        <v>50</v>
      </c>
      <c r="Q181" s="39" t="s">
        <v>303</v>
      </c>
      <c r="R181" s="511">
        <v>1000</v>
      </c>
      <c r="S181" s="512">
        <v>4000</v>
      </c>
      <c r="T181" s="512">
        <v>4000</v>
      </c>
      <c r="U181" s="511">
        <v>1000</v>
      </c>
      <c r="V181" s="13">
        <v>1</v>
      </c>
      <c r="W181" s="512">
        <v>4000</v>
      </c>
      <c r="X181" s="13">
        <v>1</v>
      </c>
      <c r="Y181" s="512">
        <v>4000</v>
      </c>
      <c r="Z181" s="511">
        <v>4080</v>
      </c>
      <c r="AA181" s="42" t="s">
        <v>1210</v>
      </c>
      <c r="AB181" s="76" t="s">
        <v>1211</v>
      </c>
      <c r="AC181" s="43">
        <v>0.77083333333333337</v>
      </c>
      <c r="AD181" s="44">
        <v>0.79166666666666674</v>
      </c>
      <c r="AE181" s="44">
        <v>0.79166666666666674</v>
      </c>
      <c r="AF181" s="43">
        <v>0.79861111111111116</v>
      </c>
      <c r="AG181" s="13" t="s">
        <v>5</v>
      </c>
      <c r="AH181" s="37"/>
      <c r="AI181" s="37" t="s">
        <v>6</v>
      </c>
      <c r="AJ181" s="37" t="s">
        <v>930</v>
      </c>
      <c r="AK181" s="45" t="s">
        <v>615</v>
      </c>
      <c r="AL181" s="46">
        <v>1</v>
      </c>
      <c r="AM181" s="236"/>
      <c r="AN181" s="236" t="s">
        <v>432</v>
      </c>
      <c r="AO181" s="233"/>
      <c r="AP181" s="233"/>
      <c r="AQ181" s="318">
        <f t="shared" si="6"/>
        <v>2.083333333333337E-2</v>
      </c>
      <c r="AR181" s="318">
        <f t="shared" si="7"/>
        <v>6.9444444444444198E-3</v>
      </c>
    </row>
    <row r="182" spans="1:44" ht="14.25">
      <c r="B182" s="34">
        <v>2023</v>
      </c>
      <c r="C182" s="34">
        <v>4</v>
      </c>
      <c r="D182" s="34">
        <v>6</v>
      </c>
      <c r="E182" s="322" t="s">
        <v>629</v>
      </c>
      <c r="F182" s="34"/>
      <c r="G182" s="260"/>
      <c r="H182" s="37" t="s">
        <v>595</v>
      </c>
      <c r="I182" s="73" t="s">
        <v>43</v>
      </c>
      <c r="J182" s="37" t="s">
        <v>596</v>
      </c>
      <c r="K182" s="13"/>
      <c r="L182" s="14"/>
      <c r="M182" s="14"/>
      <c r="N182" s="14"/>
      <c r="O182" s="74"/>
      <c r="P182" s="239">
        <v>25</v>
      </c>
      <c r="Q182" s="39" t="s">
        <v>612</v>
      </c>
      <c r="R182" s="511">
        <v>1000</v>
      </c>
      <c r="S182" s="512" t="s">
        <v>30</v>
      </c>
      <c r="T182" s="513">
        <v>350</v>
      </c>
      <c r="U182" s="511">
        <v>1000</v>
      </c>
      <c r="V182" s="13">
        <v>1</v>
      </c>
      <c r="W182" s="511"/>
      <c r="X182" s="13">
        <v>1</v>
      </c>
      <c r="Y182" s="513">
        <v>350</v>
      </c>
      <c r="Z182" s="511">
        <v>12550</v>
      </c>
      <c r="AA182" s="42" t="s">
        <v>656</v>
      </c>
      <c r="AB182" s="76" t="s">
        <v>1211</v>
      </c>
      <c r="AC182" s="77">
        <v>0.79861111111111116</v>
      </c>
      <c r="AD182" s="78">
        <v>0.80208333333333337</v>
      </c>
      <c r="AE182" s="78"/>
      <c r="AF182" s="77"/>
      <c r="AG182" s="74"/>
      <c r="AH182" s="72"/>
      <c r="AI182" s="37" t="s">
        <v>6</v>
      </c>
      <c r="AJ182" s="37" t="s">
        <v>930</v>
      </c>
      <c r="AK182" s="45" t="s">
        <v>615</v>
      </c>
      <c r="AL182" s="46">
        <v>1</v>
      </c>
      <c r="AM182" s="236"/>
      <c r="AN182" s="236"/>
      <c r="AO182" s="233"/>
      <c r="AP182" s="233"/>
      <c r="AQ182" s="318">
        <f t="shared" si="6"/>
        <v>3.4722222222222099E-3</v>
      </c>
      <c r="AR182" s="318" t="str">
        <f t="shared" si="7"/>
        <v/>
      </c>
    </row>
    <row r="183" spans="1:44" ht="14.25">
      <c r="B183" s="34">
        <v>2023</v>
      </c>
      <c r="C183" s="34">
        <v>4</v>
      </c>
      <c r="D183" s="34">
        <v>6</v>
      </c>
      <c r="E183" s="322" t="s">
        <v>629</v>
      </c>
      <c r="F183" s="34"/>
      <c r="G183" s="36"/>
      <c r="H183" s="37" t="s">
        <v>595</v>
      </c>
      <c r="I183" s="316"/>
      <c r="J183" s="37"/>
      <c r="K183" s="13"/>
      <c r="L183" s="232"/>
      <c r="M183" s="232"/>
      <c r="N183" s="321"/>
      <c r="O183" s="502"/>
      <c r="P183" s="13"/>
      <c r="Q183" s="393"/>
      <c r="R183" s="40"/>
      <c r="S183" s="234"/>
      <c r="T183" s="234"/>
      <c r="U183" s="40"/>
      <c r="V183" s="13"/>
      <c r="W183" s="40"/>
      <c r="X183" s="13"/>
      <c r="Y183" s="40"/>
      <c r="Z183" s="40"/>
      <c r="AA183" s="235"/>
      <c r="AB183" s="235"/>
      <c r="AC183" s="43"/>
      <c r="AD183" s="44"/>
      <c r="AE183" s="44">
        <v>0.80208333333333337</v>
      </c>
      <c r="AF183" s="43">
        <v>0.82291666666666674</v>
      </c>
      <c r="AG183" s="13" t="s">
        <v>752</v>
      </c>
      <c r="AH183" s="37"/>
      <c r="AI183" s="37"/>
      <c r="AJ183" s="37"/>
      <c r="AK183" s="45"/>
      <c r="AL183" s="46"/>
      <c r="AM183" s="236"/>
      <c r="AN183" s="236"/>
      <c r="AO183" s="233"/>
      <c r="AP183" s="233"/>
      <c r="AQ183" s="318" t="str">
        <f t="shared" si="6"/>
        <v/>
      </c>
      <c r="AR183" s="318">
        <f t="shared" si="7"/>
        <v>2.083333333333337E-2</v>
      </c>
    </row>
    <row r="184" spans="1:44" ht="14.25">
      <c r="B184" s="34">
        <v>2023</v>
      </c>
      <c r="C184" s="34">
        <v>4</v>
      </c>
      <c r="D184" s="34">
        <v>6</v>
      </c>
      <c r="E184" s="322" t="s">
        <v>629</v>
      </c>
      <c r="F184" s="34"/>
      <c r="G184" s="36"/>
      <c r="H184" s="37" t="s">
        <v>595</v>
      </c>
      <c r="I184" s="38" t="s">
        <v>58</v>
      </c>
      <c r="J184" s="37" t="s">
        <v>596</v>
      </c>
      <c r="K184" s="13"/>
      <c r="L184" s="14"/>
      <c r="M184" s="13"/>
      <c r="N184" s="75"/>
      <c r="O184" s="13"/>
      <c r="P184" s="13">
        <v>12</v>
      </c>
      <c r="Q184" s="39" t="s">
        <v>612</v>
      </c>
      <c r="R184" s="511">
        <v>1005</v>
      </c>
      <c r="S184" s="512" t="s">
        <v>30</v>
      </c>
      <c r="T184" s="511">
        <v>200</v>
      </c>
      <c r="U184" s="511">
        <v>1005</v>
      </c>
      <c r="V184" s="13">
        <v>1</v>
      </c>
      <c r="W184" s="511">
        <v>200</v>
      </c>
      <c r="X184" s="13">
        <v>1</v>
      </c>
      <c r="Y184" s="511">
        <v>200</v>
      </c>
      <c r="Z184" s="511"/>
      <c r="AA184" s="75"/>
      <c r="AB184" s="42"/>
      <c r="AC184" s="77"/>
      <c r="AD184" s="44"/>
      <c r="AE184" s="44"/>
      <c r="AF184" s="43"/>
      <c r="AG184" s="13"/>
      <c r="AH184" s="37"/>
      <c r="AI184" s="37"/>
      <c r="AJ184" s="37"/>
      <c r="AK184" s="45"/>
      <c r="AL184" s="46"/>
      <c r="AM184" s="236"/>
      <c r="AN184" s="236"/>
      <c r="AO184" s="233"/>
      <c r="AP184" s="233"/>
      <c r="AQ184" s="318" t="str">
        <f t="shared" si="6"/>
        <v/>
      </c>
      <c r="AR184" s="318" t="str">
        <f t="shared" si="7"/>
        <v/>
      </c>
    </row>
    <row r="185" spans="1:44" ht="14.25">
      <c r="A185">
        <v>1</v>
      </c>
      <c r="B185" s="34">
        <v>2023</v>
      </c>
      <c r="C185" s="34">
        <v>4</v>
      </c>
      <c r="D185" s="34">
        <v>6</v>
      </c>
      <c r="E185" s="322" t="s">
        <v>629</v>
      </c>
      <c r="F185" s="34">
        <v>7</v>
      </c>
      <c r="G185" s="36" t="s">
        <v>614</v>
      </c>
      <c r="H185" s="37" t="s">
        <v>595</v>
      </c>
      <c r="I185" s="38" t="s">
        <v>47</v>
      </c>
      <c r="J185" s="37" t="s">
        <v>596</v>
      </c>
      <c r="K185" s="13">
        <v>3704000</v>
      </c>
      <c r="L185" s="14">
        <v>4</v>
      </c>
      <c r="M185" s="14">
        <v>15</v>
      </c>
      <c r="N185" s="14" t="s">
        <v>646</v>
      </c>
      <c r="O185" s="13" t="s">
        <v>597</v>
      </c>
      <c r="P185" s="13">
        <v>50</v>
      </c>
      <c r="Q185" s="39" t="s">
        <v>303</v>
      </c>
      <c r="R185" s="511">
        <v>1000</v>
      </c>
      <c r="S185" s="512">
        <v>4000</v>
      </c>
      <c r="T185" s="512">
        <v>4000</v>
      </c>
      <c r="U185" s="511">
        <v>1000</v>
      </c>
      <c r="V185" s="13">
        <v>1</v>
      </c>
      <c r="W185" s="512">
        <v>4000</v>
      </c>
      <c r="X185" s="13">
        <v>1</v>
      </c>
      <c r="Y185" s="512">
        <v>4000</v>
      </c>
      <c r="Z185" s="511">
        <v>4080</v>
      </c>
      <c r="AA185" s="42" t="s">
        <v>1212</v>
      </c>
      <c r="AB185" s="42"/>
      <c r="AC185" s="43">
        <v>0.82291666666666674</v>
      </c>
      <c r="AD185" s="44">
        <v>0.84375000000000011</v>
      </c>
      <c r="AE185" s="44">
        <v>0.84375000000000011</v>
      </c>
      <c r="AF185" s="43">
        <v>0.85069444444444453</v>
      </c>
      <c r="AG185" s="13" t="s">
        <v>5</v>
      </c>
      <c r="AH185" s="37"/>
      <c r="AI185" s="37" t="s">
        <v>6</v>
      </c>
      <c r="AJ185" s="37" t="s">
        <v>930</v>
      </c>
      <c r="AK185" s="45" t="s">
        <v>615</v>
      </c>
      <c r="AL185" s="46">
        <v>1</v>
      </c>
      <c r="AM185" s="236"/>
      <c r="AN185" s="236" t="s">
        <v>432</v>
      </c>
      <c r="AO185" s="233"/>
      <c r="AP185" s="233"/>
      <c r="AQ185" s="318">
        <f t="shared" si="6"/>
        <v>2.083333333333337E-2</v>
      </c>
      <c r="AR185" s="318">
        <f t="shared" si="7"/>
        <v>6.9444444444444198E-3</v>
      </c>
    </row>
    <row r="186" spans="1:44" ht="14.25">
      <c r="B186" s="34">
        <v>2023</v>
      </c>
      <c r="C186" s="34">
        <v>4</v>
      </c>
      <c r="D186" s="34">
        <v>6</v>
      </c>
      <c r="E186" s="322" t="s">
        <v>629</v>
      </c>
      <c r="F186" s="34">
        <v>7</v>
      </c>
      <c r="G186" s="36" t="s">
        <v>614</v>
      </c>
      <c r="H186" s="37" t="s">
        <v>595</v>
      </c>
      <c r="I186" s="38" t="s">
        <v>47</v>
      </c>
      <c r="J186" s="37" t="s">
        <v>596</v>
      </c>
      <c r="K186" s="13">
        <v>3704000</v>
      </c>
      <c r="L186" s="14">
        <v>5</v>
      </c>
      <c r="M186" s="14">
        <v>15</v>
      </c>
      <c r="N186" s="14" t="s">
        <v>646</v>
      </c>
      <c r="O186" s="13" t="s">
        <v>597</v>
      </c>
      <c r="P186" s="13">
        <v>50</v>
      </c>
      <c r="Q186" s="39" t="s">
        <v>303</v>
      </c>
      <c r="R186" s="511">
        <v>1000</v>
      </c>
      <c r="S186" s="512">
        <v>4000</v>
      </c>
      <c r="T186" s="512">
        <v>4000</v>
      </c>
      <c r="U186" s="511">
        <v>1000</v>
      </c>
      <c r="V186" s="13">
        <v>1</v>
      </c>
      <c r="W186" s="512">
        <v>4000</v>
      </c>
      <c r="X186" s="13">
        <v>1</v>
      </c>
      <c r="Y186" s="512">
        <v>4000</v>
      </c>
      <c r="Z186" s="511">
        <v>4080</v>
      </c>
      <c r="AA186" s="42" t="s">
        <v>1213</v>
      </c>
      <c r="AB186" s="42"/>
      <c r="AC186" s="43">
        <v>0.85069444444444453</v>
      </c>
      <c r="AD186" s="44">
        <v>0.8715277777777779</v>
      </c>
      <c r="AE186" s="44">
        <v>0.8715277777777779</v>
      </c>
      <c r="AF186" s="43">
        <v>0.87847222222222232</v>
      </c>
      <c r="AG186" s="13" t="s">
        <v>5</v>
      </c>
      <c r="AH186" s="37"/>
      <c r="AI186" s="37" t="s">
        <v>6</v>
      </c>
      <c r="AJ186" s="37" t="s">
        <v>930</v>
      </c>
      <c r="AK186" s="45" t="s">
        <v>615</v>
      </c>
      <c r="AL186" s="46">
        <v>1</v>
      </c>
      <c r="AM186" s="236"/>
      <c r="AN186" s="236" t="s">
        <v>432</v>
      </c>
      <c r="AO186" s="233"/>
      <c r="AP186" s="233"/>
      <c r="AQ186" s="318">
        <f t="shared" si="6"/>
        <v>2.083333333333337E-2</v>
      </c>
      <c r="AR186" s="318">
        <f t="shared" si="7"/>
        <v>6.9444444444444198E-3</v>
      </c>
    </row>
    <row r="187" spans="1:44" ht="14.25">
      <c r="B187" s="34">
        <v>2023</v>
      </c>
      <c r="C187" s="34">
        <v>4</v>
      </c>
      <c r="D187" s="34">
        <v>6</v>
      </c>
      <c r="E187" s="322" t="s">
        <v>629</v>
      </c>
      <c r="F187" s="34">
        <v>7</v>
      </c>
      <c r="G187" s="36" t="s">
        <v>614</v>
      </c>
      <c r="H187" s="37" t="s">
        <v>595</v>
      </c>
      <c r="I187" s="38" t="s">
        <v>47</v>
      </c>
      <c r="J187" s="37" t="s">
        <v>596</v>
      </c>
      <c r="K187" s="13">
        <v>3704000</v>
      </c>
      <c r="L187" s="14">
        <v>6</v>
      </c>
      <c r="M187" s="14">
        <v>15</v>
      </c>
      <c r="N187" s="14" t="s">
        <v>646</v>
      </c>
      <c r="O187" s="13" t="s">
        <v>597</v>
      </c>
      <c r="P187" s="13">
        <v>50</v>
      </c>
      <c r="Q187" s="39" t="s">
        <v>303</v>
      </c>
      <c r="R187" s="511">
        <v>1000</v>
      </c>
      <c r="S187" s="512">
        <v>4000</v>
      </c>
      <c r="T187" s="512">
        <v>4000</v>
      </c>
      <c r="U187" s="511">
        <v>1000</v>
      </c>
      <c r="V187" s="13">
        <v>1</v>
      </c>
      <c r="W187" s="512">
        <v>4000</v>
      </c>
      <c r="X187" s="13">
        <v>1</v>
      </c>
      <c r="Y187" s="512">
        <v>4000</v>
      </c>
      <c r="Z187" s="511">
        <v>4080</v>
      </c>
      <c r="AA187" s="42" t="s">
        <v>1214</v>
      </c>
      <c r="AB187" s="76" t="s">
        <v>1215</v>
      </c>
      <c r="AC187" s="43">
        <v>0.87847222222222232</v>
      </c>
      <c r="AD187" s="44">
        <v>0.89930555555555569</v>
      </c>
      <c r="AE187" s="44">
        <v>0.89930555555555569</v>
      </c>
      <c r="AF187" s="43">
        <v>0.90625000000000011</v>
      </c>
      <c r="AG187" s="13" t="s">
        <v>5</v>
      </c>
      <c r="AH187" s="37"/>
      <c r="AI187" s="37" t="s">
        <v>6</v>
      </c>
      <c r="AJ187" s="37" t="s">
        <v>930</v>
      </c>
      <c r="AK187" s="45" t="s">
        <v>615</v>
      </c>
      <c r="AL187" s="46">
        <v>1</v>
      </c>
      <c r="AM187" s="236"/>
      <c r="AN187" s="236" t="s">
        <v>432</v>
      </c>
      <c r="AO187" s="233"/>
      <c r="AP187" s="233"/>
      <c r="AQ187" s="318">
        <f t="shared" si="6"/>
        <v>2.083333333333337E-2</v>
      </c>
      <c r="AR187" s="318">
        <f t="shared" si="7"/>
        <v>6.9444444444444198E-3</v>
      </c>
    </row>
    <row r="188" spans="1:44" ht="14.25">
      <c r="B188" s="34">
        <v>2023</v>
      </c>
      <c r="C188" s="34">
        <v>4</v>
      </c>
      <c r="D188" s="34">
        <v>6</v>
      </c>
      <c r="E188" s="322" t="s">
        <v>629</v>
      </c>
      <c r="F188" s="34"/>
      <c r="G188" s="260"/>
      <c r="H188" s="37" t="s">
        <v>595</v>
      </c>
      <c r="I188" s="73" t="s">
        <v>43</v>
      </c>
      <c r="J188" s="37" t="s">
        <v>596</v>
      </c>
      <c r="K188" s="13"/>
      <c r="L188" s="14"/>
      <c r="M188" s="14"/>
      <c r="N188" s="14"/>
      <c r="O188" s="74"/>
      <c r="P188" s="239">
        <v>25</v>
      </c>
      <c r="Q188" s="39" t="s">
        <v>612</v>
      </c>
      <c r="R188" s="511">
        <v>1000</v>
      </c>
      <c r="S188" s="512" t="s">
        <v>30</v>
      </c>
      <c r="T188" s="513">
        <v>350</v>
      </c>
      <c r="U188" s="511">
        <v>1000</v>
      </c>
      <c r="V188" s="13">
        <v>1</v>
      </c>
      <c r="W188" s="511"/>
      <c r="X188" s="13">
        <v>1</v>
      </c>
      <c r="Y188" s="513">
        <v>350</v>
      </c>
      <c r="Z188" s="511">
        <v>12550</v>
      </c>
      <c r="AA188" s="42" t="s">
        <v>656</v>
      </c>
      <c r="AB188" s="76" t="s">
        <v>1215</v>
      </c>
      <c r="AC188" s="77">
        <v>0.90625000000000011</v>
      </c>
      <c r="AD188" s="78">
        <v>0.90972222222222232</v>
      </c>
      <c r="AE188" s="78"/>
      <c r="AF188" s="77"/>
      <c r="AG188" s="74"/>
      <c r="AH188" s="72"/>
      <c r="AI188" s="37" t="s">
        <v>6</v>
      </c>
      <c r="AJ188" s="37" t="s">
        <v>930</v>
      </c>
      <c r="AK188" s="45" t="s">
        <v>615</v>
      </c>
      <c r="AL188" s="46">
        <v>1</v>
      </c>
      <c r="AM188" s="236"/>
      <c r="AN188" s="236"/>
      <c r="AO188" s="233"/>
      <c r="AP188" s="233"/>
      <c r="AQ188" s="318">
        <f t="shared" si="6"/>
        <v>3.4722222222222099E-3</v>
      </c>
      <c r="AR188" s="318" t="str">
        <f t="shared" si="7"/>
        <v/>
      </c>
    </row>
    <row r="189" spans="1:44" ht="14.25">
      <c r="B189" s="34">
        <v>2023</v>
      </c>
      <c r="C189" s="34">
        <v>4</v>
      </c>
      <c r="D189" s="34">
        <v>6</v>
      </c>
      <c r="E189" s="322" t="s">
        <v>627</v>
      </c>
      <c r="F189" s="34"/>
      <c r="G189" s="36"/>
      <c r="H189" s="37" t="s">
        <v>595</v>
      </c>
      <c r="I189" s="316"/>
      <c r="J189" s="37"/>
      <c r="K189" s="13"/>
      <c r="L189" s="232"/>
      <c r="M189" s="232"/>
      <c r="N189" s="321"/>
      <c r="O189" s="502"/>
      <c r="P189" s="13"/>
      <c r="Q189" s="393"/>
      <c r="R189" s="40"/>
      <c r="S189" s="234"/>
      <c r="T189" s="234"/>
      <c r="U189" s="40"/>
      <c r="V189" s="13"/>
      <c r="W189" s="40"/>
      <c r="X189" s="13"/>
      <c r="Y189" s="40"/>
      <c r="Z189" s="40"/>
      <c r="AA189" s="235"/>
      <c r="AB189" s="235"/>
      <c r="AC189" s="43"/>
      <c r="AD189" s="44"/>
      <c r="AE189" s="44">
        <v>0.90972222222222232</v>
      </c>
      <c r="AF189" s="43">
        <v>0.94444444444444453</v>
      </c>
      <c r="AG189" s="13" t="s">
        <v>752</v>
      </c>
      <c r="AH189" s="37"/>
      <c r="AI189" s="37"/>
      <c r="AJ189" s="37"/>
      <c r="AK189" s="45"/>
      <c r="AL189" s="46"/>
      <c r="AM189" s="236"/>
      <c r="AN189" s="236"/>
      <c r="AO189" s="233"/>
      <c r="AP189" s="233"/>
      <c r="AQ189" s="318" t="str">
        <f t="shared" si="6"/>
        <v/>
      </c>
      <c r="AR189" s="318">
        <f t="shared" si="7"/>
        <v>3.472222222222221E-2</v>
      </c>
    </row>
    <row r="190" spans="1:44" ht="14.25">
      <c r="B190" s="34">
        <v>2023</v>
      </c>
      <c r="C190" s="34">
        <v>4</v>
      </c>
      <c r="D190" s="34">
        <v>6</v>
      </c>
      <c r="E190" s="322" t="s">
        <v>627</v>
      </c>
      <c r="F190" s="34"/>
      <c r="G190" s="36"/>
      <c r="H190" s="37" t="s">
        <v>595</v>
      </c>
      <c r="I190" s="38" t="s">
        <v>58</v>
      </c>
      <c r="J190" s="37" t="s">
        <v>596</v>
      </c>
      <c r="K190" s="13"/>
      <c r="L190" s="14"/>
      <c r="M190" s="13"/>
      <c r="N190" s="75"/>
      <c r="O190" s="13"/>
      <c r="P190" s="13">
        <v>12</v>
      </c>
      <c r="Q190" s="39" t="s">
        <v>612</v>
      </c>
      <c r="R190" s="511">
        <v>1005</v>
      </c>
      <c r="S190" s="512" t="s">
        <v>30</v>
      </c>
      <c r="T190" s="511">
        <v>200</v>
      </c>
      <c r="U190" s="511">
        <v>1005</v>
      </c>
      <c r="V190" s="13">
        <v>1</v>
      </c>
      <c r="W190" s="511">
        <v>200</v>
      </c>
      <c r="X190" s="13">
        <v>1</v>
      </c>
      <c r="Y190" s="511">
        <v>200</v>
      </c>
      <c r="Z190" s="511"/>
      <c r="AA190" s="75"/>
      <c r="AB190" s="42"/>
      <c r="AC190" s="77"/>
      <c r="AD190" s="44"/>
      <c r="AE190" s="44"/>
      <c r="AF190" s="43"/>
      <c r="AG190" s="13"/>
      <c r="AH190" s="37"/>
      <c r="AI190" s="37"/>
      <c r="AJ190" s="37"/>
      <c r="AK190" s="45"/>
      <c r="AL190" s="46"/>
      <c r="AM190" s="236"/>
      <c r="AN190" s="236"/>
      <c r="AO190" s="233"/>
      <c r="AP190" s="233"/>
      <c r="AQ190" s="318" t="str">
        <f t="shared" si="6"/>
        <v/>
      </c>
      <c r="AR190" s="318" t="str">
        <f t="shared" si="7"/>
        <v/>
      </c>
    </row>
    <row r="191" spans="1:44" ht="14.25">
      <c r="A191">
        <v>1</v>
      </c>
      <c r="B191" s="34">
        <v>2023</v>
      </c>
      <c r="C191" s="34">
        <v>4</v>
      </c>
      <c r="D191" s="34">
        <v>6</v>
      </c>
      <c r="E191" s="322" t="s">
        <v>627</v>
      </c>
      <c r="F191" s="34">
        <v>8</v>
      </c>
      <c r="G191" s="36" t="s">
        <v>614</v>
      </c>
      <c r="H191" s="37" t="s">
        <v>595</v>
      </c>
      <c r="I191" s="38" t="s">
        <v>47</v>
      </c>
      <c r="J191" s="37" t="s">
        <v>596</v>
      </c>
      <c r="K191" s="13">
        <v>3704000</v>
      </c>
      <c r="L191" s="14">
        <v>7</v>
      </c>
      <c r="M191" s="14">
        <v>15</v>
      </c>
      <c r="N191" s="14" t="s">
        <v>646</v>
      </c>
      <c r="O191" s="13" t="s">
        <v>597</v>
      </c>
      <c r="P191" s="13">
        <v>50</v>
      </c>
      <c r="Q191" s="39" t="s">
        <v>303</v>
      </c>
      <c r="R191" s="511">
        <v>1000</v>
      </c>
      <c r="S191" s="512">
        <v>4000</v>
      </c>
      <c r="T191" s="512">
        <v>4000</v>
      </c>
      <c r="U191" s="511">
        <v>1000</v>
      </c>
      <c r="V191" s="13">
        <v>1</v>
      </c>
      <c r="W191" s="512">
        <v>4000</v>
      </c>
      <c r="X191" s="13">
        <v>1</v>
      </c>
      <c r="Y191" s="512">
        <v>4000</v>
      </c>
      <c r="Z191" s="511">
        <v>4050</v>
      </c>
      <c r="AA191" s="42" t="s">
        <v>1216</v>
      </c>
      <c r="AB191" s="42"/>
      <c r="AC191" s="43">
        <v>0.94444444444444453</v>
      </c>
      <c r="AD191" s="44">
        <v>0.9652777777777779</v>
      </c>
      <c r="AE191" s="44">
        <v>0.9652777777777779</v>
      </c>
      <c r="AF191" s="43">
        <v>0.97222222222222232</v>
      </c>
      <c r="AG191" s="13" t="s">
        <v>5</v>
      </c>
      <c r="AH191" s="37"/>
      <c r="AI191" s="37" t="s">
        <v>6</v>
      </c>
      <c r="AJ191" s="37" t="s">
        <v>930</v>
      </c>
      <c r="AK191" s="45" t="s">
        <v>615</v>
      </c>
      <c r="AL191" s="46">
        <v>1</v>
      </c>
      <c r="AM191" s="236"/>
      <c r="AN191" s="236" t="s">
        <v>432</v>
      </c>
      <c r="AO191" s="233"/>
      <c r="AP191" s="233"/>
      <c r="AQ191" s="318">
        <f t="shared" si="6"/>
        <v>2.083333333333337E-2</v>
      </c>
      <c r="AR191" s="318">
        <f t="shared" si="7"/>
        <v>6.9444444444444198E-3</v>
      </c>
    </row>
    <row r="192" spans="1:44" ht="14.25">
      <c r="B192" s="34">
        <v>2023</v>
      </c>
      <c r="C192" s="34">
        <v>4</v>
      </c>
      <c r="D192" s="34">
        <v>6</v>
      </c>
      <c r="E192" s="322" t="s">
        <v>627</v>
      </c>
      <c r="F192" s="34">
        <v>8</v>
      </c>
      <c r="G192" s="36" t="s">
        <v>614</v>
      </c>
      <c r="H192" s="37" t="s">
        <v>595</v>
      </c>
      <c r="I192" s="38" t="s">
        <v>47</v>
      </c>
      <c r="J192" s="37" t="s">
        <v>596</v>
      </c>
      <c r="K192" s="13">
        <v>3704000</v>
      </c>
      <c r="L192" s="14">
        <v>8</v>
      </c>
      <c r="M192" s="14">
        <v>15</v>
      </c>
      <c r="N192" s="14" t="s">
        <v>646</v>
      </c>
      <c r="O192" s="13" t="s">
        <v>597</v>
      </c>
      <c r="P192" s="13">
        <v>50</v>
      </c>
      <c r="Q192" s="39" t="s">
        <v>303</v>
      </c>
      <c r="R192" s="511">
        <v>1000</v>
      </c>
      <c r="S192" s="512">
        <v>4000</v>
      </c>
      <c r="T192" s="512">
        <v>4000</v>
      </c>
      <c r="U192" s="511">
        <v>1000</v>
      </c>
      <c r="V192" s="13">
        <v>1</v>
      </c>
      <c r="W192" s="512">
        <v>4000</v>
      </c>
      <c r="X192" s="13">
        <v>1</v>
      </c>
      <c r="Y192" s="512">
        <v>4000</v>
      </c>
      <c r="Z192" s="511">
        <v>4080</v>
      </c>
      <c r="AA192" s="42" t="s">
        <v>1217</v>
      </c>
      <c r="AB192" s="42"/>
      <c r="AC192" s="43">
        <v>0.97222222222222232</v>
      </c>
      <c r="AD192" s="44">
        <v>0.99305555555555569</v>
      </c>
      <c r="AE192" s="44">
        <v>0.99305555555555569</v>
      </c>
      <c r="AF192" s="43">
        <v>1.0000000000000002</v>
      </c>
      <c r="AG192" s="13" t="s">
        <v>5</v>
      </c>
      <c r="AH192" s="37"/>
      <c r="AI192" s="37" t="s">
        <v>6</v>
      </c>
      <c r="AJ192" s="37" t="s">
        <v>930</v>
      </c>
      <c r="AK192" s="45" t="s">
        <v>615</v>
      </c>
      <c r="AL192" s="46">
        <v>1</v>
      </c>
      <c r="AM192" s="236"/>
      <c r="AN192" s="236" t="s">
        <v>432</v>
      </c>
      <c r="AO192" s="233"/>
      <c r="AP192" s="233"/>
      <c r="AQ192" s="318">
        <f t="shared" si="6"/>
        <v>2.083333333333337E-2</v>
      </c>
      <c r="AR192" s="318">
        <f t="shared" si="7"/>
        <v>6.9444444444445308E-3</v>
      </c>
    </row>
    <row r="193" spans="1:44" ht="14.25">
      <c r="B193" s="34">
        <v>2023</v>
      </c>
      <c r="C193" s="34">
        <v>4</v>
      </c>
      <c r="D193" s="34">
        <v>6</v>
      </c>
      <c r="E193" s="322" t="s">
        <v>627</v>
      </c>
      <c r="F193" s="34">
        <v>8</v>
      </c>
      <c r="G193" s="36" t="s">
        <v>614</v>
      </c>
      <c r="H193" s="37" t="s">
        <v>595</v>
      </c>
      <c r="I193" s="38" t="s">
        <v>47</v>
      </c>
      <c r="J193" s="37" t="s">
        <v>596</v>
      </c>
      <c r="K193" s="13">
        <v>3704000</v>
      </c>
      <c r="L193" s="14">
        <v>9</v>
      </c>
      <c r="M193" s="14">
        <v>15</v>
      </c>
      <c r="N193" s="14" t="s">
        <v>646</v>
      </c>
      <c r="O193" s="13" t="s">
        <v>597</v>
      </c>
      <c r="P193" s="13">
        <v>50</v>
      </c>
      <c r="Q193" s="39" t="s">
        <v>303</v>
      </c>
      <c r="R193" s="511">
        <v>1000</v>
      </c>
      <c r="S193" s="512">
        <v>4000</v>
      </c>
      <c r="T193" s="512">
        <v>4000</v>
      </c>
      <c r="U193" s="511">
        <v>1000</v>
      </c>
      <c r="V193" s="13">
        <v>1</v>
      </c>
      <c r="W193" s="512">
        <v>4000</v>
      </c>
      <c r="X193" s="13">
        <v>1</v>
      </c>
      <c r="Y193" s="512">
        <v>4000</v>
      </c>
      <c r="Z193" s="511">
        <v>4060</v>
      </c>
      <c r="AA193" s="42" t="s">
        <v>1218</v>
      </c>
      <c r="AB193" s="76" t="s">
        <v>1219</v>
      </c>
      <c r="AC193" s="43">
        <v>1.0000000000000002</v>
      </c>
      <c r="AD193" s="44">
        <v>1.0208333333333335</v>
      </c>
      <c r="AE193" s="44">
        <v>1.0208333333333335</v>
      </c>
      <c r="AF193" s="43">
        <v>1.0277777777777779</v>
      </c>
      <c r="AG193" s="13" t="s">
        <v>5</v>
      </c>
      <c r="AH193" s="37"/>
      <c r="AI193" s="37" t="s">
        <v>6</v>
      </c>
      <c r="AJ193" s="37" t="s">
        <v>930</v>
      </c>
      <c r="AK193" s="45" t="s">
        <v>615</v>
      </c>
      <c r="AL193" s="46">
        <v>1</v>
      </c>
      <c r="AM193" s="236"/>
      <c r="AN193" s="236" t="s">
        <v>432</v>
      </c>
      <c r="AO193" s="233"/>
      <c r="AP193" s="233"/>
      <c r="AQ193" s="318">
        <f t="shared" si="6"/>
        <v>2.0833333333333259E-2</v>
      </c>
      <c r="AR193" s="318">
        <f t="shared" si="7"/>
        <v>6.9444444444444198E-3</v>
      </c>
    </row>
    <row r="194" spans="1:44" ht="14.25">
      <c r="B194" s="34">
        <v>2023</v>
      </c>
      <c r="C194" s="34">
        <v>4</v>
      </c>
      <c r="D194" s="34">
        <v>6</v>
      </c>
      <c r="E194" s="322" t="s">
        <v>627</v>
      </c>
      <c r="F194" s="34"/>
      <c r="G194" s="260"/>
      <c r="H194" s="37" t="s">
        <v>595</v>
      </c>
      <c r="I194" s="73" t="s">
        <v>43</v>
      </c>
      <c r="J194" s="37" t="s">
        <v>596</v>
      </c>
      <c r="K194" s="13"/>
      <c r="L194" s="14"/>
      <c r="M194" s="14"/>
      <c r="N194" s="14"/>
      <c r="O194" s="74"/>
      <c r="P194" s="239">
        <v>25</v>
      </c>
      <c r="Q194" s="39" t="s">
        <v>612</v>
      </c>
      <c r="R194" s="511">
        <v>1000</v>
      </c>
      <c r="S194" s="512" t="s">
        <v>30</v>
      </c>
      <c r="T194" s="513">
        <v>350</v>
      </c>
      <c r="U194" s="511">
        <v>1000</v>
      </c>
      <c r="V194" s="13">
        <v>1</v>
      </c>
      <c r="W194" s="511"/>
      <c r="X194" s="13">
        <v>1</v>
      </c>
      <c r="Y194" s="513">
        <v>350</v>
      </c>
      <c r="Z194" s="511">
        <v>12550</v>
      </c>
      <c r="AA194" s="42" t="s">
        <v>656</v>
      </c>
      <c r="AB194" s="76" t="s">
        <v>1219</v>
      </c>
      <c r="AC194" s="77">
        <v>1.0277777777777779</v>
      </c>
      <c r="AD194" s="78">
        <v>1.0312500000000002</v>
      </c>
      <c r="AE194" s="78"/>
      <c r="AF194" s="77"/>
      <c r="AG194" s="74"/>
      <c r="AH194" s="72"/>
      <c r="AI194" s="37" t="s">
        <v>6</v>
      </c>
      <c r="AJ194" s="37" t="s">
        <v>930</v>
      </c>
      <c r="AK194" s="45" t="s">
        <v>615</v>
      </c>
      <c r="AL194" s="46">
        <v>1</v>
      </c>
      <c r="AM194" s="236"/>
      <c r="AN194" s="236"/>
      <c r="AO194" s="233"/>
      <c r="AP194" s="233"/>
      <c r="AQ194" s="318">
        <f t="shared" si="6"/>
        <v>3.4722222222223209E-3</v>
      </c>
      <c r="AR194" s="318" t="str">
        <f t="shared" si="7"/>
        <v/>
      </c>
    </row>
    <row r="195" spans="1:44" ht="14.25">
      <c r="B195" s="34">
        <v>2023</v>
      </c>
      <c r="C195" s="34">
        <v>4</v>
      </c>
      <c r="D195" s="34">
        <v>6</v>
      </c>
      <c r="E195" s="322" t="s">
        <v>627</v>
      </c>
      <c r="F195" s="34"/>
      <c r="G195" s="36"/>
      <c r="H195" s="37" t="s">
        <v>595</v>
      </c>
      <c r="I195" s="316"/>
      <c r="J195" s="37"/>
      <c r="K195" s="13"/>
      <c r="L195" s="232"/>
      <c r="M195" s="232"/>
      <c r="N195" s="321"/>
      <c r="O195" s="502"/>
      <c r="P195" s="13"/>
      <c r="Q195" s="393"/>
      <c r="R195" s="40"/>
      <c r="S195" s="234"/>
      <c r="T195" s="234"/>
      <c r="U195" s="40"/>
      <c r="V195" s="13"/>
      <c r="W195" s="40"/>
      <c r="X195" s="13"/>
      <c r="Y195" s="40"/>
      <c r="Z195" s="40"/>
      <c r="AA195" s="235"/>
      <c r="AB195" s="235"/>
      <c r="AC195" s="43"/>
      <c r="AD195" s="44"/>
      <c r="AE195" s="44">
        <v>1.0312500000000002</v>
      </c>
      <c r="AF195" s="43">
        <v>1.0520833333333335</v>
      </c>
      <c r="AG195" s="13" t="s">
        <v>752</v>
      </c>
      <c r="AH195" s="37"/>
      <c r="AI195" s="37"/>
      <c r="AJ195" s="37"/>
      <c r="AK195" s="45"/>
      <c r="AL195" s="46"/>
      <c r="AM195" s="236"/>
      <c r="AN195" s="236"/>
      <c r="AO195" s="233"/>
      <c r="AP195" s="233"/>
      <c r="AQ195" s="318" t="str">
        <f t="shared" si="6"/>
        <v/>
      </c>
      <c r="AR195" s="318">
        <f t="shared" si="7"/>
        <v>2.0833333333333259E-2</v>
      </c>
    </row>
    <row r="196" spans="1:44" ht="14.25">
      <c r="B196" s="34">
        <v>2023</v>
      </c>
      <c r="C196" s="34">
        <v>4</v>
      </c>
      <c r="D196" s="34">
        <v>6</v>
      </c>
      <c r="E196" s="322" t="s">
        <v>627</v>
      </c>
      <c r="F196" s="34"/>
      <c r="G196" s="36"/>
      <c r="H196" s="37" t="s">
        <v>595</v>
      </c>
      <c r="I196" s="38" t="s">
        <v>58</v>
      </c>
      <c r="J196" s="37" t="s">
        <v>596</v>
      </c>
      <c r="K196" s="13"/>
      <c r="L196" s="14"/>
      <c r="M196" s="13"/>
      <c r="N196" s="75"/>
      <c r="O196" s="13"/>
      <c r="P196" s="13">
        <v>12</v>
      </c>
      <c r="Q196" s="39" t="s">
        <v>612</v>
      </c>
      <c r="R196" s="511">
        <v>1005</v>
      </c>
      <c r="S196" s="512" t="s">
        <v>30</v>
      </c>
      <c r="T196" s="511">
        <v>200</v>
      </c>
      <c r="U196" s="511">
        <v>1005</v>
      </c>
      <c r="V196" s="13">
        <v>1</v>
      </c>
      <c r="W196" s="511">
        <v>200</v>
      </c>
      <c r="X196" s="13">
        <v>1</v>
      </c>
      <c r="Y196" s="511">
        <v>200</v>
      </c>
      <c r="Z196" s="511"/>
      <c r="AA196" s="75"/>
      <c r="AB196" s="42"/>
      <c r="AC196" s="77"/>
      <c r="AD196" s="44"/>
      <c r="AE196" s="44"/>
      <c r="AF196" s="43"/>
      <c r="AG196" s="13"/>
      <c r="AH196" s="37"/>
      <c r="AI196" s="37"/>
      <c r="AJ196" s="37"/>
      <c r="AK196" s="45"/>
      <c r="AL196" s="46"/>
      <c r="AM196" s="236"/>
      <c r="AN196" s="236"/>
      <c r="AO196" s="233"/>
      <c r="AP196" s="233"/>
      <c r="AQ196" s="318" t="str">
        <f t="shared" si="6"/>
        <v/>
      </c>
      <c r="AR196" s="318" t="str">
        <f t="shared" si="7"/>
        <v/>
      </c>
    </row>
    <row r="197" spans="1:44" ht="14.25">
      <c r="A197">
        <v>1</v>
      </c>
      <c r="B197" s="34">
        <v>2023</v>
      </c>
      <c r="C197" s="34">
        <v>4</v>
      </c>
      <c r="D197" s="34">
        <v>6</v>
      </c>
      <c r="E197" s="322" t="s">
        <v>627</v>
      </c>
      <c r="F197" s="34">
        <v>9</v>
      </c>
      <c r="G197" s="36" t="s">
        <v>614</v>
      </c>
      <c r="H197" s="37" t="s">
        <v>595</v>
      </c>
      <c r="I197" s="38" t="s">
        <v>47</v>
      </c>
      <c r="J197" s="37" t="s">
        <v>596</v>
      </c>
      <c r="K197" s="13">
        <v>3704000</v>
      </c>
      <c r="L197" s="14">
        <v>10</v>
      </c>
      <c r="M197" s="14">
        <v>15</v>
      </c>
      <c r="N197" s="14" t="s">
        <v>646</v>
      </c>
      <c r="O197" s="13" t="s">
        <v>597</v>
      </c>
      <c r="P197" s="13">
        <v>50</v>
      </c>
      <c r="Q197" s="39" t="s">
        <v>303</v>
      </c>
      <c r="R197" s="511">
        <v>1000</v>
      </c>
      <c r="S197" s="512">
        <v>4000</v>
      </c>
      <c r="T197" s="512">
        <v>4000</v>
      </c>
      <c r="U197" s="511">
        <v>1000</v>
      </c>
      <c r="V197" s="13">
        <v>1</v>
      </c>
      <c r="W197" s="512">
        <v>4000</v>
      </c>
      <c r="X197" s="13">
        <v>1</v>
      </c>
      <c r="Y197" s="512">
        <v>4000</v>
      </c>
      <c r="Z197" s="511">
        <v>4060</v>
      </c>
      <c r="AA197" s="42" t="s">
        <v>1220</v>
      </c>
      <c r="AB197" s="42"/>
      <c r="AC197" s="43">
        <v>1.0520833333333335</v>
      </c>
      <c r="AD197" s="44">
        <v>1.0729166666666667</v>
      </c>
      <c r="AE197" s="44">
        <v>1.0729166666666667</v>
      </c>
      <c r="AF197" s="43">
        <v>1.1215277777777779</v>
      </c>
      <c r="AG197" s="13" t="s">
        <v>5</v>
      </c>
      <c r="AH197" s="37"/>
      <c r="AI197" s="37" t="s">
        <v>6</v>
      </c>
      <c r="AJ197" s="37" t="s">
        <v>930</v>
      </c>
      <c r="AK197" s="45" t="s">
        <v>615</v>
      </c>
      <c r="AL197" s="46">
        <v>1</v>
      </c>
      <c r="AM197" s="236"/>
      <c r="AN197" s="236" t="s">
        <v>432</v>
      </c>
      <c r="AO197" s="233"/>
      <c r="AP197" s="233"/>
      <c r="AQ197" s="318">
        <f t="shared" si="6"/>
        <v>2.0833333333333259E-2</v>
      </c>
      <c r="AR197" s="318">
        <f t="shared" si="7"/>
        <v>4.861111111111116E-2</v>
      </c>
    </row>
    <row r="198" spans="1:44" ht="14.25">
      <c r="B198" s="34">
        <v>2023</v>
      </c>
      <c r="C198" s="34">
        <v>4</v>
      </c>
      <c r="D198" s="34">
        <v>6</v>
      </c>
      <c r="E198" s="322" t="s">
        <v>627</v>
      </c>
      <c r="F198" s="34">
        <v>9</v>
      </c>
      <c r="G198" s="36" t="s">
        <v>614</v>
      </c>
      <c r="H198" s="37" t="s">
        <v>595</v>
      </c>
      <c r="I198" s="38" t="s">
        <v>47</v>
      </c>
      <c r="J198" s="37" t="s">
        <v>596</v>
      </c>
      <c r="K198" s="13">
        <v>3704000</v>
      </c>
      <c r="L198" s="14">
        <v>11</v>
      </c>
      <c r="M198" s="14">
        <v>15</v>
      </c>
      <c r="N198" s="14" t="s">
        <v>646</v>
      </c>
      <c r="O198" s="13" t="s">
        <v>597</v>
      </c>
      <c r="P198" s="13">
        <v>50</v>
      </c>
      <c r="Q198" s="39" t="s">
        <v>303</v>
      </c>
      <c r="R198" s="511">
        <v>1000</v>
      </c>
      <c r="S198" s="512">
        <v>4000</v>
      </c>
      <c r="T198" s="512">
        <v>4000</v>
      </c>
      <c r="U198" s="511">
        <v>1000</v>
      </c>
      <c r="V198" s="13">
        <v>1</v>
      </c>
      <c r="W198" s="512">
        <v>4000</v>
      </c>
      <c r="X198" s="13">
        <v>1</v>
      </c>
      <c r="Y198" s="512">
        <v>4000</v>
      </c>
      <c r="Z198" s="511">
        <v>4080</v>
      </c>
      <c r="AA198" s="42" t="s">
        <v>1221</v>
      </c>
      <c r="AB198" s="42"/>
      <c r="AC198" s="43">
        <v>1.1215277777777779</v>
      </c>
      <c r="AD198" s="44">
        <v>1.1423611111111112</v>
      </c>
      <c r="AE198" s="44">
        <v>1.1423611111111112</v>
      </c>
      <c r="AF198" s="43">
        <v>1.1493055555555556</v>
      </c>
      <c r="AG198" s="13" t="s">
        <v>5</v>
      </c>
      <c r="AH198" s="37"/>
      <c r="AI198" s="37" t="s">
        <v>6</v>
      </c>
      <c r="AJ198" s="37" t="s">
        <v>930</v>
      </c>
      <c r="AK198" s="45" t="s">
        <v>615</v>
      </c>
      <c r="AL198" s="46">
        <v>1</v>
      </c>
      <c r="AM198" s="236"/>
      <c r="AN198" s="236" t="s">
        <v>432</v>
      </c>
      <c r="AO198" s="233"/>
      <c r="AP198" s="233"/>
      <c r="AQ198" s="318">
        <f t="shared" si="6"/>
        <v>2.0833333333333259E-2</v>
      </c>
      <c r="AR198" s="318">
        <f t="shared" si="7"/>
        <v>6.9444444444444198E-3</v>
      </c>
    </row>
    <row r="199" spans="1:44" ht="14.25">
      <c r="B199" s="34">
        <v>2023</v>
      </c>
      <c r="C199" s="34">
        <v>4</v>
      </c>
      <c r="D199" s="34">
        <v>6</v>
      </c>
      <c r="E199" s="322" t="s">
        <v>627</v>
      </c>
      <c r="F199" s="34">
        <v>9</v>
      </c>
      <c r="G199" s="36" t="s">
        <v>614</v>
      </c>
      <c r="H199" s="37" t="s">
        <v>595</v>
      </c>
      <c r="I199" s="38" t="s">
        <v>47</v>
      </c>
      <c r="J199" s="37" t="s">
        <v>596</v>
      </c>
      <c r="K199" s="13">
        <v>3704000</v>
      </c>
      <c r="L199" s="14">
        <v>12</v>
      </c>
      <c r="M199" s="14">
        <v>15</v>
      </c>
      <c r="N199" s="14" t="s">
        <v>646</v>
      </c>
      <c r="O199" s="13" t="s">
        <v>597</v>
      </c>
      <c r="P199" s="13">
        <v>50</v>
      </c>
      <c r="Q199" s="39" t="s">
        <v>303</v>
      </c>
      <c r="R199" s="511">
        <v>1000</v>
      </c>
      <c r="S199" s="512">
        <v>4000</v>
      </c>
      <c r="T199" s="512">
        <v>4000</v>
      </c>
      <c r="U199" s="511">
        <v>1000</v>
      </c>
      <c r="V199" s="13">
        <v>1</v>
      </c>
      <c r="W199" s="512">
        <v>4000</v>
      </c>
      <c r="X199" s="13">
        <v>1</v>
      </c>
      <c r="Y199" s="512">
        <v>4000</v>
      </c>
      <c r="Z199" s="511">
        <v>4080</v>
      </c>
      <c r="AA199" s="42" t="s">
        <v>1222</v>
      </c>
      <c r="AB199" s="42" t="s">
        <v>1223</v>
      </c>
      <c r="AC199" s="43">
        <v>1.1493055555555556</v>
      </c>
      <c r="AD199" s="44">
        <v>1.1701388888888888</v>
      </c>
      <c r="AE199" s="44">
        <v>1.1701388888888888</v>
      </c>
      <c r="AF199" s="43">
        <v>1.1770833333333333</v>
      </c>
      <c r="AG199" s="13" t="s">
        <v>5</v>
      </c>
      <c r="AH199" s="37"/>
      <c r="AI199" s="37" t="s">
        <v>6</v>
      </c>
      <c r="AJ199" s="37" t="s">
        <v>930</v>
      </c>
      <c r="AK199" s="45" t="s">
        <v>615</v>
      </c>
      <c r="AL199" s="46">
        <v>1</v>
      </c>
      <c r="AM199" s="236"/>
      <c r="AN199" s="236" t="s">
        <v>432</v>
      </c>
      <c r="AO199" s="233"/>
      <c r="AP199" s="233"/>
      <c r="AQ199" s="318">
        <f t="shared" si="6"/>
        <v>2.0833333333333259E-2</v>
      </c>
      <c r="AR199" s="318">
        <f t="shared" si="7"/>
        <v>6.9444444444444198E-3</v>
      </c>
    </row>
    <row r="200" spans="1:44" ht="14.25">
      <c r="B200" s="34">
        <v>2023</v>
      </c>
      <c r="C200" s="34">
        <v>4</v>
      </c>
      <c r="D200" s="34">
        <v>6</v>
      </c>
      <c r="E200" s="322" t="s">
        <v>627</v>
      </c>
      <c r="F200" s="34"/>
      <c r="G200" s="260"/>
      <c r="H200" s="37" t="s">
        <v>595</v>
      </c>
      <c r="I200" s="73" t="s">
        <v>43</v>
      </c>
      <c r="J200" s="37" t="s">
        <v>596</v>
      </c>
      <c r="K200" s="13"/>
      <c r="L200" s="14"/>
      <c r="M200" s="14"/>
      <c r="N200" s="14"/>
      <c r="O200" s="74"/>
      <c r="P200" s="239">
        <v>25</v>
      </c>
      <c r="Q200" s="39" t="s">
        <v>612</v>
      </c>
      <c r="R200" s="511">
        <v>1000</v>
      </c>
      <c r="S200" s="512" t="s">
        <v>30</v>
      </c>
      <c r="T200" s="513">
        <v>350</v>
      </c>
      <c r="U200" s="511">
        <v>1000</v>
      </c>
      <c r="V200" s="13">
        <v>1</v>
      </c>
      <c r="W200" s="511"/>
      <c r="X200" s="13">
        <v>1</v>
      </c>
      <c r="Y200" s="513">
        <v>350</v>
      </c>
      <c r="Z200" s="511">
        <v>12550</v>
      </c>
      <c r="AA200" s="42" t="s">
        <v>656</v>
      </c>
      <c r="AB200" s="42" t="s">
        <v>1223</v>
      </c>
      <c r="AC200" s="77">
        <v>1.1770833333333333</v>
      </c>
      <c r="AD200" s="78">
        <v>1.1805555555555556</v>
      </c>
      <c r="AE200" s="78"/>
      <c r="AF200" s="77"/>
      <c r="AG200" s="74"/>
      <c r="AH200" s="72"/>
      <c r="AI200" s="37" t="s">
        <v>6</v>
      </c>
      <c r="AJ200" s="37" t="s">
        <v>930</v>
      </c>
      <c r="AK200" s="45" t="s">
        <v>615</v>
      </c>
      <c r="AL200" s="46">
        <v>1</v>
      </c>
      <c r="AM200" s="236"/>
      <c r="AN200" s="236"/>
      <c r="AO200" s="233"/>
      <c r="AP200" s="233"/>
      <c r="AQ200" s="318">
        <f t="shared" si="6"/>
        <v>3.4722222222223209E-3</v>
      </c>
      <c r="AR200" s="318" t="str">
        <f t="shared" si="7"/>
        <v/>
      </c>
    </row>
    <row r="201" spans="1:44" ht="14.25">
      <c r="B201" s="34">
        <v>2023</v>
      </c>
      <c r="C201" s="34">
        <v>4</v>
      </c>
      <c r="D201" s="34">
        <v>6</v>
      </c>
      <c r="E201" s="322" t="s">
        <v>627</v>
      </c>
      <c r="F201" s="34"/>
      <c r="G201" s="36"/>
      <c r="H201" s="37" t="s">
        <v>595</v>
      </c>
      <c r="I201" s="316"/>
      <c r="J201" s="37"/>
      <c r="K201" s="13"/>
      <c r="L201" s="232"/>
      <c r="M201" s="232"/>
      <c r="N201" s="321"/>
      <c r="O201" s="502"/>
      <c r="P201" s="13"/>
      <c r="Q201" s="393"/>
      <c r="R201" s="40"/>
      <c r="S201" s="234"/>
      <c r="T201" s="234"/>
      <c r="U201" s="40"/>
      <c r="V201" s="13"/>
      <c r="W201" s="40"/>
      <c r="X201" s="13"/>
      <c r="Y201" s="40"/>
      <c r="Z201" s="40"/>
      <c r="AA201" s="235"/>
      <c r="AB201" s="235"/>
      <c r="AC201" s="43"/>
      <c r="AD201" s="44"/>
      <c r="AE201" s="44">
        <v>1.1805555555555556</v>
      </c>
      <c r="AF201" s="43">
        <v>0.20833333333333334</v>
      </c>
      <c r="AG201" s="13" t="s">
        <v>752</v>
      </c>
      <c r="AH201" s="37"/>
      <c r="AI201" s="37"/>
      <c r="AJ201" s="37"/>
      <c r="AK201" s="45"/>
      <c r="AL201" s="46"/>
      <c r="AM201" s="236"/>
      <c r="AN201" s="236"/>
      <c r="AO201" s="233"/>
      <c r="AP201" s="233"/>
      <c r="AQ201" s="318" t="str">
        <f t="shared" si="6"/>
        <v/>
      </c>
      <c r="AR201" s="318">
        <f t="shared" si="7"/>
        <v>2.7777777777777762E-2</v>
      </c>
    </row>
    <row r="202" spans="1:44" ht="14.25">
      <c r="B202" s="34">
        <v>2023</v>
      </c>
      <c r="C202" s="34">
        <v>4</v>
      </c>
      <c r="D202" s="34">
        <v>7</v>
      </c>
      <c r="E202" s="322" t="s">
        <v>627</v>
      </c>
      <c r="F202" s="34"/>
      <c r="G202" s="36"/>
      <c r="H202" s="37" t="s">
        <v>595</v>
      </c>
      <c r="I202" s="38" t="s">
        <v>58</v>
      </c>
      <c r="J202" s="37" t="s">
        <v>596</v>
      </c>
      <c r="K202" s="13"/>
      <c r="L202" s="14"/>
      <c r="M202" s="13"/>
      <c r="N202" s="75"/>
      <c r="O202" s="13"/>
      <c r="P202" s="13">
        <v>12</v>
      </c>
      <c r="Q202" s="39" t="s">
        <v>612</v>
      </c>
      <c r="R202" s="511">
        <v>1005</v>
      </c>
      <c r="S202" s="512" t="s">
        <v>30</v>
      </c>
      <c r="T202" s="511">
        <v>200</v>
      </c>
      <c r="U202" s="511">
        <v>1005</v>
      </c>
      <c r="V202" s="13">
        <v>1</v>
      </c>
      <c r="W202" s="511">
        <v>200</v>
      </c>
      <c r="X202" s="13">
        <v>1</v>
      </c>
      <c r="Y202" s="511">
        <v>200</v>
      </c>
      <c r="Z202" s="511"/>
      <c r="AA202" s="75"/>
      <c r="AB202" s="42"/>
      <c r="AC202" s="77"/>
      <c r="AD202" s="44"/>
      <c r="AE202" s="44"/>
      <c r="AF202" s="43"/>
      <c r="AG202" s="13"/>
      <c r="AH202" s="37"/>
      <c r="AI202" s="37"/>
      <c r="AJ202" s="37"/>
      <c r="AK202" s="45"/>
      <c r="AL202" s="46"/>
      <c r="AM202" s="236"/>
      <c r="AN202" s="236"/>
      <c r="AO202" s="233"/>
      <c r="AP202" s="233"/>
      <c r="AQ202" s="318" t="str">
        <f t="shared" si="6"/>
        <v/>
      </c>
      <c r="AR202" s="318" t="str">
        <f t="shared" si="7"/>
        <v/>
      </c>
    </row>
    <row r="203" spans="1:44" ht="14.25">
      <c r="A203">
        <v>1</v>
      </c>
      <c r="B203" s="34">
        <v>2023</v>
      </c>
      <c r="C203" s="34">
        <v>4</v>
      </c>
      <c r="D203" s="34">
        <v>7</v>
      </c>
      <c r="E203" s="322" t="s">
        <v>627</v>
      </c>
      <c r="F203" s="34">
        <v>1</v>
      </c>
      <c r="G203" s="36" t="s">
        <v>614</v>
      </c>
      <c r="H203" s="37" t="s">
        <v>595</v>
      </c>
      <c r="I203" s="38" t="s">
        <v>47</v>
      </c>
      <c r="J203" s="37" t="s">
        <v>596</v>
      </c>
      <c r="K203" s="13">
        <v>3704000</v>
      </c>
      <c r="L203" s="14">
        <v>13</v>
      </c>
      <c r="M203" s="14">
        <v>15</v>
      </c>
      <c r="N203" s="14" t="s">
        <v>646</v>
      </c>
      <c r="O203" s="13" t="s">
        <v>597</v>
      </c>
      <c r="P203" s="13">
        <v>50</v>
      </c>
      <c r="Q203" s="39" t="s">
        <v>303</v>
      </c>
      <c r="R203" s="511">
        <v>1000</v>
      </c>
      <c r="S203" s="512">
        <v>4000</v>
      </c>
      <c r="T203" s="512">
        <v>4000</v>
      </c>
      <c r="U203" s="511">
        <v>1000</v>
      </c>
      <c r="V203" s="13">
        <v>1</v>
      </c>
      <c r="W203" s="512">
        <v>4000</v>
      </c>
      <c r="X203" s="13">
        <v>1</v>
      </c>
      <c r="Y203" s="512">
        <v>4000</v>
      </c>
      <c r="Z203" s="511">
        <v>4050</v>
      </c>
      <c r="AA203" s="42" t="s">
        <v>1224</v>
      </c>
      <c r="AB203" s="42"/>
      <c r="AC203" s="43">
        <v>0.20833333333333334</v>
      </c>
      <c r="AD203" s="44">
        <v>0.22916666666666669</v>
      </c>
      <c r="AE203" s="44">
        <v>0.22916666666666669</v>
      </c>
      <c r="AF203" s="43">
        <v>0.23611111111111113</v>
      </c>
      <c r="AG203" s="13" t="s">
        <v>5</v>
      </c>
      <c r="AH203" s="37"/>
      <c r="AI203" s="37" t="s">
        <v>6</v>
      </c>
      <c r="AJ203" s="37" t="s">
        <v>930</v>
      </c>
      <c r="AK203" s="45" t="s">
        <v>615</v>
      </c>
      <c r="AL203" s="46">
        <v>1</v>
      </c>
      <c r="AM203" s="236"/>
      <c r="AN203" s="236" t="s">
        <v>432</v>
      </c>
      <c r="AO203" s="233"/>
      <c r="AP203" s="233"/>
      <c r="AQ203" s="318">
        <f t="shared" si="6"/>
        <v>2.0833333333333343E-2</v>
      </c>
      <c r="AR203" s="318">
        <f t="shared" si="7"/>
        <v>6.9444444444444475E-3</v>
      </c>
    </row>
    <row r="204" spans="1:44" ht="14.25">
      <c r="B204" s="34">
        <v>2023</v>
      </c>
      <c r="C204" s="34">
        <v>4</v>
      </c>
      <c r="D204" s="34">
        <v>7</v>
      </c>
      <c r="E204" s="322" t="s">
        <v>627</v>
      </c>
      <c r="F204" s="34">
        <v>1</v>
      </c>
      <c r="G204" s="36" t="s">
        <v>614</v>
      </c>
      <c r="H204" s="37" t="s">
        <v>595</v>
      </c>
      <c r="I204" s="38" t="s">
        <v>47</v>
      </c>
      <c r="J204" s="37" t="s">
        <v>596</v>
      </c>
      <c r="K204" s="13">
        <v>3704000</v>
      </c>
      <c r="L204" s="14">
        <v>14</v>
      </c>
      <c r="M204" s="14">
        <v>15</v>
      </c>
      <c r="N204" s="14" t="s">
        <v>646</v>
      </c>
      <c r="O204" s="13" t="s">
        <v>597</v>
      </c>
      <c r="P204" s="13">
        <v>50</v>
      </c>
      <c r="Q204" s="39" t="s">
        <v>303</v>
      </c>
      <c r="R204" s="511">
        <v>1000</v>
      </c>
      <c r="S204" s="512">
        <v>4000</v>
      </c>
      <c r="T204" s="512">
        <v>4000</v>
      </c>
      <c r="U204" s="511">
        <v>1000</v>
      </c>
      <c r="V204" s="13">
        <v>1</v>
      </c>
      <c r="W204" s="512">
        <v>4000</v>
      </c>
      <c r="X204" s="13">
        <v>1</v>
      </c>
      <c r="Y204" s="512">
        <v>4000</v>
      </c>
      <c r="Z204" s="511">
        <v>4080</v>
      </c>
      <c r="AA204" s="42" t="s">
        <v>1225</v>
      </c>
      <c r="AB204" s="42"/>
      <c r="AC204" s="43">
        <v>0.23611111111111113</v>
      </c>
      <c r="AD204" s="44">
        <v>0.25694444444444448</v>
      </c>
      <c r="AE204" s="44">
        <v>0.25694444444444448</v>
      </c>
      <c r="AF204" s="43">
        <v>0.2638888888888889</v>
      </c>
      <c r="AG204" s="13" t="s">
        <v>5</v>
      </c>
      <c r="AH204" s="37"/>
      <c r="AI204" s="37" t="s">
        <v>6</v>
      </c>
      <c r="AJ204" s="37" t="s">
        <v>930</v>
      </c>
      <c r="AK204" s="45" t="s">
        <v>615</v>
      </c>
      <c r="AL204" s="46">
        <v>1</v>
      </c>
      <c r="AM204" s="236"/>
      <c r="AN204" s="236" t="s">
        <v>432</v>
      </c>
      <c r="AO204" s="233"/>
      <c r="AP204" s="233"/>
      <c r="AQ204" s="318">
        <f t="shared" si="6"/>
        <v>2.0833333333333343E-2</v>
      </c>
      <c r="AR204" s="318">
        <f t="shared" si="7"/>
        <v>6.9444444444444198E-3</v>
      </c>
    </row>
    <row r="205" spans="1:44" ht="14.25">
      <c r="B205" s="34">
        <v>2023</v>
      </c>
      <c r="C205" s="34">
        <v>4</v>
      </c>
      <c r="D205" s="34">
        <v>7</v>
      </c>
      <c r="E205" s="322" t="s">
        <v>628</v>
      </c>
      <c r="F205" s="34">
        <v>1</v>
      </c>
      <c r="G205" s="36" t="s">
        <v>614</v>
      </c>
      <c r="H205" s="37" t="s">
        <v>595</v>
      </c>
      <c r="I205" s="38" t="s">
        <v>47</v>
      </c>
      <c r="J205" s="37" t="s">
        <v>596</v>
      </c>
      <c r="K205" s="13">
        <v>3704000</v>
      </c>
      <c r="L205" s="14">
        <v>15</v>
      </c>
      <c r="M205" s="14">
        <v>15</v>
      </c>
      <c r="N205" s="14" t="s">
        <v>646</v>
      </c>
      <c r="O205" s="13" t="s">
        <v>597</v>
      </c>
      <c r="P205" s="13">
        <v>50</v>
      </c>
      <c r="Q205" s="39" t="s">
        <v>303</v>
      </c>
      <c r="R205" s="511">
        <v>1000</v>
      </c>
      <c r="S205" s="512">
        <v>4000</v>
      </c>
      <c r="T205" s="512">
        <v>4000</v>
      </c>
      <c r="U205" s="511">
        <v>1000</v>
      </c>
      <c r="V205" s="13">
        <v>1</v>
      </c>
      <c r="W205" s="512">
        <v>4000</v>
      </c>
      <c r="X205" s="13">
        <v>1</v>
      </c>
      <c r="Y205" s="512">
        <v>4000</v>
      </c>
      <c r="Z205" s="511">
        <v>4080</v>
      </c>
      <c r="AA205" s="42" t="s">
        <v>1226</v>
      </c>
      <c r="AB205" s="42" t="s">
        <v>1227</v>
      </c>
      <c r="AC205" s="43">
        <v>0.2638888888888889</v>
      </c>
      <c r="AD205" s="44">
        <v>0.28472222222222221</v>
      </c>
      <c r="AE205" s="44">
        <v>0.28472222222222221</v>
      </c>
      <c r="AF205" s="43">
        <v>0.29166666666666669</v>
      </c>
      <c r="AG205" s="13" t="s">
        <v>5</v>
      </c>
      <c r="AH205" s="37"/>
      <c r="AI205" s="37" t="s">
        <v>6</v>
      </c>
      <c r="AJ205" s="37" t="s">
        <v>930</v>
      </c>
      <c r="AK205" s="45" t="s">
        <v>615</v>
      </c>
      <c r="AL205" s="46">
        <v>1</v>
      </c>
      <c r="AM205" s="236"/>
      <c r="AN205" s="236" t="s">
        <v>432</v>
      </c>
      <c r="AO205" s="233"/>
      <c r="AP205" s="233"/>
      <c r="AQ205" s="318">
        <f t="shared" si="6"/>
        <v>2.0833333333333315E-2</v>
      </c>
      <c r="AR205" s="318">
        <f t="shared" si="7"/>
        <v>6.9444444444444753E-3</v>
      </c>
    </row>
    <row r="206" spans="1:44" ht="14.25">
      <c r="B206" s="34">
        <v>2023</v>
      </c>
      <c r="C206" s="34">
        <v>4</v>
      </c>
      <c r="D206" s="34">
        <v>7</v>
      </c>
      <c r="E206" s="322" t="s">
        <v>628</v>
      </c>
      <c r="F206" s="34"/>
      <c r="G206" s="260"/>
      <c r="H206" s="37" t="s">
        <v>595</v>
      </c>
      <c r="I206" s="73" t="s">
        <v>43</v>
      </c>
      <c r="J206" s="37" t="s">
        <v>596</v>
      </c>
      <c r="K206" s="13"/>
      <c r="L206" s="14"/>
      <c r="M206" s="14"/>
      <c r="N206" s="14"/>
      <c r="O206" s="74"/>
      <c r="P206" s="239">
        <v>25</v>
      </c>
      <c r="Q206" s="39" t="s">
        <v>612</v>
      </c>
      <c r="R206" s="511">
        <v>1000</v>
      </c>
      <c r="S206" s="512" t="s">
        <v>30</v>
      </c>
      <c r="T206" s="513">
        <v>350</v>
      </c>
      <c r="U206" s="511">
        <v>1000</v>
      </c>
      <c r="V206" s="13">
        <v>1</v>
      </c>
      <c r="W206" s="511"/>
      <c r="X206" s="13">
        <v>1</v>
      </c>
      <c r="Y206" s="513">
        <v>350</v>
      </c>
      <c r="Z206" s="511">
        <v>12550</v>
      </c>
      <c r="AA206" s="42" t="s">
        <v>656</v>
      </c>
      <c r="AB206" s="42" t="s">
        <v>1227</v>
      </c>
      <c r="AC206" s="77">
        <v>0.29166666666666669</v>
      </c>
      <c r="AD206" s="78">
        <v>0.2951388888888889</v>
      </c>
      <c r="AE206" s="78"/>
      <c r="AF206" s="77"/>
      <c r="AG206" s="74"/>
      <c r="AH206" s="72"/>
      <c r="AI206" s="37" t="s">
        <v>6</v>
      </c>
      <c r="AJ206" s="37" t="s">
        <v>930</v>
      </c>
      <c r="AK206" s="45" t="s">
        <v>615</v>
      </c>
      <c r="AL206" s="46">
        <v>1</v>
      </c>
      <c r="AM206" s="236"/>
      <c r="AN206" s="236"/>
      <c r="AO206" s="233"/>
      <c r="AP206" s="233"/>
      <c r="AQ206" s="318">
        <f t="shared" si="6"/>
        <v>3.4722222222222099E-3</v>
      </c>
      <c r="AR206" s="318" t="str">
        <f t="shared" si="7"/>
        <v/>
      </c>
    </row>
    <row r="207" spans="1:44" ht="14.25">
      <c r="B207" s="34">
        <v>2023</v>
      </c>
      <c r="C207" s="34">
        <v>4</v>
      </c>
      <c r="D207" s="34">
        <v>7</v>
      </c>
      <c r="E207" s="322" t="s">
        <v>628</v>
      </c>
      <c r="F207" s="34"/>
      <c r="G207" s="36"/>
      <c r="H207" s="37" t="s">
        <v>595</v>
      </c>
      <c r="I207" s="316"/>
      <c r="J207" s="37"/>
      <c r="K207" s="13"/>
      <c r="L207" s="232"/>
      <c r="M207" s="232"/>
      <c r="N207" s="321"/>
      <c r="O207" s="502"/>
      <c r="P207" s="13"/>
      <c r="Q207" s="393"/>
      <c r="R207" s="40"/>
      <c r="S207" s="234"/>
      <c r="T207" s="234"/>
      <c r="U207" s="40"/>
      <c r="V207" s="13"/>
      <c r="W207" s="40"/>
      <c r="X207" s="13"/>
      <c r="Y207" s="40"/>
      <c r="Z207" s="40"/>
      <c r="AA207" s="235"/>
      <c r="AB207" s="235"/>
      <c r="AC207" s="43"/>
      <c r="AD207" s="44"/>
      <c r="AE207" s="44">
        <v>0.2951388888888889</v>
      </c>
      <c r="AF207" s="43">
        <v>0.31597222222222221</v>
      </c>
      <c r="AG207" s="13" t="s">
        <v>5</v>
      </c>
      <c r="AH207" s="37"/>
      <c r="AI207" s="37"/>
      <c r="AJ207" s="37"/>
      <c r="AK207" s="45"/>
      <c r="AL207" s="46"/>
      <c r="AM207" s="236"/>
      <c r="AN207" s="236"/>
      <c r="AO207" s="233"/>
      <c r="AP207" s="233"/>
      <c r="AQ207" s="318" t="str">
        <f t="shared" si="6"/>
        <v/>
      </c>
      <c r="AR207" s="318">
        <f t="shared" si="7"/>
        <v>2.0833333333333315E-2</v>
      </c>
    </row>
    <row r="208" spans="1:44" ht="14.25">
      <c r="B208" s="34">
        <v>2023</v>
      </c>
      <c r="C208" s="34">
        <v>4</v>
      </c>
      <c r="D208" s="34">
        <v>7</v>
      </c>
      <c r="E208" s="322" t="s">
        <v>628</v>
      </c>
      <c r="F208" s="34"/>
      <c r="G208" s="36"/>
      <c r="H208" s="37" t="s">
        <v>595</v>
      </c>
      <c r="I208" s="38" t="s">
        <v>58</v>
      </c>
      <c r="J208" s="37" t="s">
        <v>596</v>
      </c>
      <c r="K208" s="13"/>
      <c r="L208" s="14"/>
      <c r="M208" s="13"/>
      <c r="N208" s="14"/>
      <c r="O208" s="13"/>
      <c r="P208" s="13">
        <v>12</v>
      </c>
      <c r="Q208" s="39" t="s">
        <v>612</v>
      </c>
      <c r="R208" s="511">
        <v>1005</v>
      </c>
      <c r="S208" s="512" t="s">
        <v>30</v>
      </c>
      <c r="T208" s="511">
        <v>200</v>
      </c>
      <c r="U208" s="511">
        <v>1005</v>
      </c>
      <c r="V208" s="13">
        <v>1</v>
      </c>
      <c r="W208" s="511">
        <v>200</v>
      </c>
      <c r="X208" s="13">
        <v>1</v>
      </c>
      <c r="Y208" s="511">
        <v>200</v>
      </c>
      <c r="Z208" s="511"/>
      <c r="AA208" s="75"/>
      <c r="AB208" s="238" t="s">
        <v>613</v>
      </c>
      <c r="AC208" s="77"/>
      <c r="AD208" s="44"/>
      <c r="AE208" s="44"/>
      <c r="AF208" s="43"/>
      <c r="AG208" s="13"/>
      <c r="AH208" s="37"/>
      <c r="AI208" s="37"/>
      <c r="AJ208" s="37"/>
      <c r="AK208" s="45"/>
      <c r="AL208" s="46"/>
      <c r="AM208" s="236"/>
      <c r="AN208" s="236"/>
      <c r="AO208" s="233"/>
      <c r="AP208" s="233"/>
      <c r="AQ208" s="318" t="str">
        <f t="shared" si="6"/>
        <v/>
      </c>
      <c r="AR208" s="318" t="str">
        <f t="shared" si="7"/>
        <v/>
      </c>
    </row>
    <row r="209" spans="1:44" ht="14.25">
      <c r="A209">
        <v>1</v>
      </c>
      <c r="B209" s="34">
        <v>2023</v>
      </c>
      <c r="C209" s="34">
        <v>4</v>
      </c>
      <c r="D209" s="34">
        <v>7</v>
      </c>
      <c r="E209" s="322" t="s">
        <v>628</v>
      </c>
      <c r="F209" s="34">
        <v>2</v>
      </c>
      <c r="G209" s="36" t="s">
        <v>614</v>
      </c>
      <c r="H209" s="37" t="s">
        <v>595</v>
      </c>
      <c r="I209" s="38" t="s">
        <v>47</v>
      </c>
      <c r="J209" s="37" t="s">
        <v>596</v>
      </c>
      <c r="K209" s="13">
        <v>3703988</v>
      </c>
      <c r="L209" s="14">
        <v>1</v>
      </c>
      <c r="M209" s="14">
        <v>3</v>
      </c>
      <c r="N209" s="232" t="s">
        <v>600</v>
      </c>
      <c r="O209" s="13" t="s">
        <v>597</v>
      </c>
      <c r="P209" s="13">
        <v>50</v>
      </c>
      <c r="Q209" s="39" t="s">
        <v>625</v>
      </c>
      <c r="R209" s="511">
        <v>1005</v>
      </c>
      <c r="S209" s="512">
        <v>4100</v>
      </c>
      <c r="T209" s="512">
        <v>4100</v>
      </c>
      <c r="U209" s="511">
        <v>1005</v>
      </c>
      <c r="V209" s="13">
        <v>1</v>
      </c>
      <c r="W209" s="512">
        <v>4100</v>
      </c>
      <c r="X209" s="13">
        <v>1</v>
      </c>
      <c r="Y209" s="512">
        <v>4100</v>
      </c>
      <c r="Z209" s="511">
        <v>4120</v>
      </c>
      <c r="AA209" s="42" t="s">
        <v>1228</v>
      </c>
      <c r="AB209" s="42"/>
      <c r="AC209" s="43">
        <v>0.31597222222222221</v>
      </c>
      <c r="AD209" s="44">
        <v>0.33680555555555558</v>
      </c>
      <c r="AE209" s="44">
        <v>0.33680555555555558</v>
      </c>
      <c r="AF209" s="43">
        <v>0.34375</v>
      </c>
      <c r="AG209" s="13" t="s">
        <v>5</v>
      </c>
      <c r="AH209" s="37"/>
      <c r="AI209" s="37" t="s">
        <v>6</v>
      </c>
      <c r="AJ209" s="37" t="s">
        <v>930</v>
      </c>
      <c r="AK209" s="45" t="s">
        <v>615</v>
      </c>
      <c r="AL209" s="46">
        <v>1</v>
      </c>
      <c r="AM209" s="236"/>
      <c r="AN209" s="236" t="s">
        <v>432</v>
      </c>
      <c r="AO209" s="233"/>
      <c r="AP209" s="233"/>
      <c r="AQ209" s="318">
        <f t="shared" si="6"/>
        <v>2.083333333333337E-2</v>
      </c>
      <c r="AR209" s="318">
        <f t="shared" si="7"/>
        <v>6.9444444444444198E-3</v>
      </c>
    </row>
    <row r="210" spans="1:44" ht="14.25">
      <c r="B210" s="34">
        <v>2023</v>
      </c>
      <c r="C210" s="34">
        <v>4</v>
      </c>
      <c r="D210" s="34">
        <v>7</v>
      </c>
      <c r="E210" s="322" t="s">
        <v>628</v>
      </c>
      <c r="F210" s="34">
        <v>2</v>
      </c>
      <c r="G210" s="36" t="s">
        <v>614</v>
      </c>
      <c r="H210" s="37" t="s">
        <v>595</v>
      </c>
      <c r="I210" s="38" t="s">
        <v>47</v>
      </c>
      <c r="J210" s="37" t="s">
        <v>596</v>
      </c>
      <c r="K210" s="13">
        <v>3703988</v>
      </c>
      <c r="L210" s="14">
        <v>2</v>
      </c>
      <c r="M210" s="14">
        <v>3</v>
      </c>
      <c r="N210" s="232" t="s">
        <v>600</v>
      </c>
      <c r="O210" s="13" t="s">
        <v>597</v>
      </c>
      <c r="P210" s="13">
        <v>50</v>
      </c>
      <c r="Q210" s="39" t="s">
        <v>625</v>
      </c>
      <c r="R210" s="511">
        <v>1005</v>
      </c>
      <c r="S210" s="512">
        <v>4100</v>
      </c>
      <c r="T210" s="512">
        <v>4100</v>
      </c>
      <c r="U210" s="511">
        <v>1005</v>
      </c>
      <c r="V210" s="13">
        <v>1</v>
      </c>
      <c r="W210" s="512">
        <v>4100</v>
      </c>
      <c r="X210" s="13">
        <v>1</v>
      </c>
      <c r="Y210" s="512">
        <v>4100</v>
      </c>
      <c r="Z210" s="511">
        <v>4120</v>
      </c>
      <c r="AA210" s="42" t="s">
        <v>1229</v>
      </c>
      <c r="AB210" s="42"/>
      <c r="AC210" s="43">
        <v>0.34375</v>
      </c>
      <c r="AD210" s="44">
        <v>0.36458333333333331</v>
      </c>
      <c r="AE210" s="44">
        <v>0.36458333333333331</v>
      </c>
      <c r="AF210" s="43">
        <v>0.37152777777777773</v>
      </c>
      <c r="AG210" s="13" t="s">
        <v>5</v>
      </c>
      <c r="AH210" s="37"/>
      <c r="AI210" s="37" t="s">
        <v>6</v>
      </c>
      <c r="AJ210" s="37" t="s">
        <v>930</v>
      </c>
      <c r="AK210" s="45" t="s">
        <v>615</v>
      </c>
      <c r="AL210" s="46">
        <v>1</v>
      </c>
      <c r="AM210" s="236"/>
      <c r="AN210" s="236" t="s">
        <v>432</v>
      </c>
      <c r="AO210" s="233"/>
      <c r="AP210" s="233"/>
      <c r="AQ210" s="318">
        <f t="shared" si="6"/>
        <v>2.0833333333333315E-2</v>
      </c>
      <c r="AR210" s="318">
        <f t="shared" si="7"/>
        <v>6.9444444444444198E-3</v>
      </c>
    </row>
    <row r="211" spans="1:44" ht="14.25">
      <c r="B211" s="34">
        <v>2023</v>
      </c>
      <c r="C211" s="34">
        <v>4</v>
      </c>
      <c r="D211" s="34">
        <v>7</v>
      </c>
      <c r="E211" s="322" t="s">
        <v>628</v>
      </c>
      <c r="F211" s="34">
        <v>2</v>
      </c>
      <c r="G211" s="36" t="s">
        <v>614</v>
      </c>
      <c r="H211" s="37" t="s">
        <v>595</v>
      </c>
      <c r="I211" s="38" t="s">
        <v>47</v>
      </c>
      <c r="J211" s="37" t="s">
        <v>596</v>
      </c>
      <c r="K211" s="13">
        <v>3703988</v>
      </c>
      <c r="L211" s="14">
        <v>3</v>
      </c>
      <c r="M211" s="14">
        <v>3</v>
      </c>
      <c r="N211" s="232" t="s">
        <v>600</v>
      </c>
      <c r="O211" s="13" t="s">
        <v>597</v>
      </c>
      <c r="P211" s="13">
        <v>50</v>
      </c>
      <c r="Q211" s="39" t="s">
        <v>625</v>
      </c>
      <c r="R211" s="511">
        <v>1005</v>
      </c>
      <c r="S211" s="512">
        <v>4100</v>
      </c>
      <c r="T211" s="512">
        <v>4100</v>
      </c>
      <c r="U211" s="511">
        <v>1005</v>
      </c>
      <c r="V211" s="13">
        <v>1</v>
      </c>
      <c r="W211" s="512">
        <v>4100</v>
      </c>
      <c r="X211" s="13">
        <v>1</v>
      </c>
      <c r="Y211" s="512">
        <v>4100</v>
      </c>
      <c r="Z211" s="511">
        <v>4120</v>
      </c>
      <c r="AA211" s="42" t="s">
        <v>1230</v>
      </c>
      <c r="AB211" s="42" t="s">
        <v>1231</v>
      </c>
      <c r="AC211" s="43">
        <v>0.37152777777777773</v>
      </c>
      <c r="AD211" s="44">
        <v>0.3923611111111111</v>
      </c>
      <c r="AE211" s="44">
        <v>0.3923611111111111</v>
      </c>
      <c r="AF211" s="43">
        <v>0.39999999999999997</v>
      </c>
      <c r="AG211" s="13" t="s">
        <v>5</v>
      </c>
      <c r="AH211" s="37"/>
      <c r="AI211" s="37" t="s">
        <v>6</v>
      </c>
      <c r="AJ211" s="37" t="s">
        <v>930</v>
      </c>
      <c r="AK211" s="45" t="s">
        <v>615</v>
      </c>
      <c r="AL211" s="46">
        <v>1</v>
      </c>
      <c r="AM211" s="236"/>
      <c r="AN211" s="236" t="s">
        <v>432</v>
      </c>
      <c r="AO211" s="233"/>
      <c r="AP211" s="233"/>
      <c r="AQ211" s="318">
        <f t="shared" si="6"/>
        <v>2.083333333333337E-2</v>
      </c>
      <c r="AR211" s="318">
        <f t="shared" si="7"/>
        <v>7.6388888888888618E-3</v>
      </c>
    </row>
    <row r="212" spans="1:44" ht="14.25">
      <c r="B212" s="34">
        <v>2023</v>
      </c>
      <c r="C212" s="34">
        <v>4</v>
      </c>
      <c r="D212" s="34">
        <v>7</v>
      </c>
      <c r="E212" s="322" t="s">
        <v>628</v>
      </c>
      <c r="F212" s="34"/>
      <c r="G212" s="260"/>
      <c r="H212" s="37" t="s">
        <v>595</v>
      </c>
      <c r="I212" s="73" t="s">
        <v>43</v>
      </c>
      <c r="J212" s="37" t="s">
        <v>596</v>
      </c>
      <c r="K212" s="13"/>
      <c r="L212" s="14"/>
      <c r="M212" s="14"/>
      <c r="N212" s="14"/>
      <c r="O212" s="74"/>
      <c r="P212" s="239">
        <v>25</v>
      </c>
      <c r="Q212" s="39" t="s">
        <v>612</v>
      </c>
      <c r="R212" s="511">
        <v>1005</v>
      </c>
      <c r="S212" s="512" t="s">
        <v>30</v>
      </c>
      <c r="T212" s="513">
        <v>350</v>
      </c>
      <c r="U212" s="511">
        <v>1005</v>
      </c>
      <c r="V212" s="13">
        <v>1</v>
      </c>
      <c r="W212" s="511"/>
      <c r="X212" s="13">
        <v>1</v>
      </c>
      <c r="Y212" s="513">
        <v>350</v>
      </c>
      <c r="Z212" s="511">
        <v>12850</v>
      </c>
      <c r="AA212" s="42" t="s">
        <v>658</v>
      </c>
      <c r="AB212" s="42" t="s">
        <v>1231</v>
      </c>
      <c r="AC212" s="77">
        <v>0.39930555555555558</v>
      </c>
      <c r="AD212" s="78">
        <v>0.40277777777777773</v>
      </c>
      <c r="AE212" s="78"/>
      <c r="AF212" s="77"/>
      <c r="AG212" s="74"/>
      <c r="AH212" s="72"/>
      <c r="AI212" s="37" t="s">
        <v>6</v>
      </c>
      <c r="AJ212" s="37" t="s">
        <v>930</v>
      </c>
      <c r="AK212" s="45" t="s">
        <v>615</v>
      </c>
      <c r="AL212" s="46">
        <v>1</v>
      </c>
      <c r="AM212" s="236"/>
      <c r="AN212" s="236"/>
      <c r="AO212" s="233"/>
      <c r="AP212" s="233"/>
      <c r="AQ212" s="318">
        <f t="shared" si="6"/>
        <v>3.4722222222221544E-3</v>
      </c>
      <c r="AR212" s="318" t="str">
        <f t="shared" si="7"/>
        <v/>
      </c>
    </row>
    <row r="213" spans="1:44" ht="14.25">
      <c r="B213" s="34">
        <v>2023</v>
      </c>
      <c r="C213" s="34">
        <v>4</v>
      </c>
      <c r="D213" s="34">
        <v>7</v>
      </c>
      <c r="E213" s="322" t="s">
        <v>628</v>
      </c>
      <c r="F213" s="34"/>
      <c r="G213" s="260"/>
      <c r="H213" s="37" t="s">
        <v>595</v>
      </c>
      <c r="I213" s="316"/>
      <c r="J213" s="37"/>
      <c r="K213" s="13"/>
      <c r="L213" s="232"/>
      <c r="M213" s="232"/>
      <c r="N213" s="321"/>
      <c r="O213" s="502"/>
      <c r="P213" s="13"/>
      <c r="Q213" s="393"/>
      <c r="R213" s="40"/>
      <c r="S213" s="234"/>
      <c r="T213" s="234"/>
      <c r="U213" s="40"/>
      <c r="V213" s="13"/>
      <c r="W213" s="40"/>
      <c r="X213" s="13"/>
      <c r="Y213" s="40"/>
      <c r="Z213" s="40"/>
      <c r="AA213" s="235"/>
      <c r="AB213" s="235"/>
      <c r="AC213" s="43"/>
      <c r="AD213" s="44"/>
      <c r="AE213" s="44">
        <v>0.40277777777777773</v>
      </c>
      <c r="AF213" s="43">
        <v>0.55555555555555558</v>
      </c>
      <c r="AG213" s="13" t="s">
        <v>752</v>
      </c>
      <c r="AH213" s="37"/>
      <c r="AI213" s="37"/>
      <c r="AJ213" s="37"/>
      <c r="AK213" s="45"/>
      <c r="AL213" s="46"/>
      <c r="AM213" s="236" t="s">
        <v>1232</v>
      </c>
      <c r="AN213" s="236"/>
      <c r="AO213" s="233"/>
      <c r="AP213" s="233"/>
      <c r="AQ213" s="318" t="str">
        <f t="shared" si="6"/>
        <v/>
      </c>
      <c r="AR213" s="318">
        <f t="shared" si="7"/>
        <v>0.15277777777777785</v>
      </c>
    </row>
    <row r="214" spans="1:44" ht="14.25">
      <c r="B214" s="34">
        <v>2023</v>
      </c>
      <c r="C214" s="34">
        <v>4</v>
      </c>
      <c r="D214" s="34">
        <v>7</v>
      </c>
      <c r="E214" s="322" t="s">
        <v>628</v>
      </c>
      <c r="F214" s="34"/>
      <c r="G214" s="36"/>
      <c r="H214" s="37" t="s">
        <v>595</v>
      </c>
      <c r="I214" s="38" t="s">
        <v>58</v>
      </c>
      <c r="J214" s="37" t="s">
        <v>596</v>
      </c>
      <c r="K214" s="13"/>
      <c r="L214" s="14"/>
      <c r="M214" s="13"/>
      <c r="N214" s="75"/>
      <c r="O214" s="13"/>
      <c r="P214" s="13">
        <v>12</v>
      </c>
      <c r="Q214" s="39" t="s">
        <v>612</v>
      </c>
      <c r="R214" s="511">
        <v>1005</v>
      </c>
      <c r="S214" s="512" t="s">
        <v>30</v>
      </c>
      <c r="T214" s="511">
        <v>200</v>
      </c>
      <c r="U214" s="511">
        <v>1005</v>
      </c>
      <c r="V214" s="13">
        <v>1</v>
      </c>
      <c r="W214" s="511">
        <v>200</v>
      </c>
      <c r="X214" s="13">
        <v>1</v>
      </c>
      <c r="Y214" s="511">
        <v>200</v>
      </c>
      <c r="Z214" s="511"/>
      <c r="AA214" s="75"/>
      <c r="AB214" s="42"/>
      <c r="AC214" s="77"/>
      <c r="AD214" s="44"/>
      <c r="AE214" s="44"/>
      <c r="AF214" s="43"/>
      <c r="AG214" s="13"/>
      <c r="AH214" s="37"/>
      <c r="AI214" s="37"/>
      <c r="AJ214" s="37"/>
      <c r="AK214" s="45"/>
      <c r="AL214" s="46"/>
      <c r="AM214" s="236"/>
      <c r="AN214" s="236"/>
      <c r="AO214" s="233"/>
      <c r="AP214" s="233"/>
      <c r="AQ214" s="318" t="str">
        <f t="shared" si="6"/>
        <v/>
      </c>
      <c r="AR214" s="318" t="str">
        <f t="shared" si="7"/>
        <v/>
      </c>
    </row>
    <row r="215" spans="1:44" ht="14.25">
      <c r="B215" s="34">
        <v>2023</v>
      </c>
      <c r="C215" s="34">
        <v>4</v>
      </c>
      <c r="D215" s="34">
        <v>7</v>
      </c>
      <c r="E215" s="322" t="s">
        <v>629</v>
      </c>
      <c r="F215" s="34">
        <v>3</v>
      </c>
      <c r="G215" s="36" t="s">
        <v>614</v>
      </c>
      <c r="H215" s="37" t="s">
        <v>595</v>
      </c>
      <c r="I215" s="38" t="s">
        <v>47</v>
      </c>
      <c r="J215" s="37" t="s">
        <v>596</v>
      </c>
      <c r="K215" s="13">
        <v>3706175</v>
      </c>
      <c r="L215" s="14">
        <v>1</v>
      </c>
      <c r="M215" s="14">
        <v>8</v>
      </c>
      <c r="N215" s="14" t="s">
        <v>646</v>
      </c>
      <c r="O215" s="13" t="s">
        <v>597</v>
      </c>
      <c r="P215" s="13">
        <v>50</v>
      </c>
      <c r="Q215" s="39" t="s">
        <v>303</v>
      </c>
      <c r="R215" s="511">
        <v>1000</v>
      </c>
      <c r="S215" s="512">
        <v>4000</v>
      </c>
      <c r="T215" s="512">
        <v>4000</v>
      </c>
      <c r="U215" s="511">
        <v>1000</v>
      </c>
      <c r="V215" s="13">
        <v>1</v>
      </c>
      <c r="W215" s="512">
        <v>4000</v>
      </c>
      <c r="X215" s="13">
        <v>1</v>
      </c>
      <c r="Y215" s="512">
        <v>4000</v>
      </c>
      <c r="Z215" s="511">
        <v>4080</v>
      </c>
      <c r="AA215" s="42" t="s">
        <v>1233</v>
      </c>
      <c r="AB215" s="42"/>
      <c r="AC215" s="43">
        <v>0.55555555555555558</v>
      </c>
      <c r="AD215" s="44">
        <v>0.57638888888888895</v>
      </c>
      <c r="AE215" s="44">
        <v>0.57638888888888895</v>
      </c>
      <c r="AF215" s="43">
        <v>0.58333333333333337</v>
      </c>
      <c r="AG215" s="13" t="s">
        <v>5</v>
      </c>
      <c r="AH215" s="37"/>
      <c r="AI215" s="37" t="s">
        <v>6</v>
      </c>
      <c r="AJ215" s="37" t="s">
        <v>930</v>
      </c>
      <c r="AK215" s="45" t="s">
        <v>615</v>
      </c>
      <c r="AL215" s="46">
        <v>1</v>
      </c>
      <c r="AM215" s="236"/>
      <c r="AN215" s="236" t="s">
        <v>432</v>
      </c>
      <c r="AO215" s="233"/>
      <c r="AP215" s="233"/>
      <c r="AQ215" s="318">
        <f t="shared" si="6"/>
        <v>2.083333333333337E-2</v>
      </c>
      <c r="AR215" s="318">
        <f t="shared" si="7"/>
        <v>6.9444444444444198E-3</v>
      </c>
    </row>
    <row r="216" spans="1:44" ht="14.25">
      <c r="B216" s="34">
        <v>2023</v>
      </c>
      <c r="C216" s="34">
        <v>4</v>
      </c>
      <c r="D216" s="34">
        <v>7</v>
      </c>
      <c r="E216" s="322" t="s">
        <v>629</v>
      </c>
      <c r="F216" s="34">
        <v>3</v>
      </c>
      <c r="G216" s="36" t="s">
        <v>614</v>
      </c>
      <c r="H216" s="37" t="s">
        <v>595</v>
      </c>
      <c r="I216" s="38" t="s">
        <v>47</v>
      </c>
      <c r="J216" s="37" t="s">
        <v>596</v>
      </c>
      <c r="K216" s="13">
        <v>3706175</v>
      </c>
      <c r="L216" s="14">
        <v>2</v>
      </c>
      <c r="M216" s="14">
        <v>8</v>
      </c>
      <c r="N216" s="14" t="s">
        <v>646</v>
      </c>
      <c r="O216" s="13" t="s">
        <v>597</v>
      </c>
      <c r="P216" s="13">
        <v>50</v>
      </c>
      <c r="Q216" s="39" t="s">
        <v>303</v>
      </c>
      <c r="R216" s="511">
        <v>1000</v>
      </c>
      <c r="S216" s="512">
        <v>4000</v>
      </c>
      <c r="T216" s="512">
        <v>4000</v>
      </c>
      <c r="U216" s="511">
        <v>1000</v>
      </c>
      <c r="V216" s="13">
        <v>1</v>
      </c>
      <c r="W216" s="512">
        <v>4000</v>
      </c>
      <c r="X216" s="13">
        <v>1</v>
      </c>
      <c r="Y216" s="512">
        <v>4000</v>
      </c>
      <c r="Z216" s="511">
        <v>4090</v>
      </c>
      <c r="AA216" s="42" t="s">
        <v>1234</v>
      </c>
      <c r="AB216" s="42"/>
      <c r="AC216" s="43">
        <v>0.58333333333333337</v>
      </c>
      <c r="AD216" s="44">
        <v>0.60416666666666674</v>
      </c>
      <c r="AE216" s="44">
        <v>0.60416666666666674</v>
      </c>
      <c r="AF216" s="43">
        <v>0.61111111111111116</v>
      </c>
      <c r="AG216" s="13" t="s">
        <v>5</v>
      </c>
      <c r="AH216" s="37"/>
      <c r="AI216" s="37" t="s">
        <v>6</v>
      </c>
      <c r="AJ216" s="37" t="s">
        <v>930</v>
      </c>
      <c r="AK216" s="45" t="s">
        <v>615</v>
      </c>
      <c r="AL216" s="46">
        <v>1</v>
      </c>
      <c r="AM216" s="236"/>
      <c r="AN216" s="236" t="s">
        <v>432</v>
      </c>
      <c r="AO216" s="233"/>
      <c r="AP216" s="233"/>
      <c r="AQ216" s="318">
        <f t="shared" si="6"/>
        <v>2.083333333333337E-2</v>
      </c>
      <c r="AR216" s="318">
        <f t="shared" si="7"/>
        <v>6.9444444444444198E-3</v>
      </c>
    </row>
    <row r="217" spans="1:44" ht="14.25">
      <c r="B217" s="34">
        <v>2023</v>
      </c>
      <c r="C217" s="34">
        <v>4</v>
      </c>
      <c r="D217" s="34">
        <v>7</v>
      </c>
      <c r="E217" s="322" t="s">
        <v>629</v>
      </c>
      <c r="F217" s="34">
        <v>3</v>
      </c>
      <c r="G217" s="36" t="s">
        <v>614</v>
      </c>
      <c r="H217" s="37" t="s">
        <v>595</v>
      </c>
      <c r="I217" s="38" t="s">
        <v>47</v>
      </c>
      <c r="J217" s="37" t="s">
        <v>596</v>
      </c>
      <c r="K217" s="13">
        <v>3706175</v>
      </c>
      <c r="L217" s="14">
        <v>3</v>
      </c>
      <c r="M217" s="14">
        <v>8</v>
      </c>
      <c r="N217" s="14" t="s">
        <v>646</v>
      </c>
      <c r="O217" s="13" t="s">
        <v>597</v>
      </c>
      <c r="P217" s="13">
        <v>50</v>
      </c>
      <c r="Q217" s="39" t="s">
        <v>303</v>
      </c>
      <c r="R217" s="511">
        <v>1000</v>
      </c>
      <c r="S217" s="512">
        <v>4000</v>
      </c>
      <c r="T217" s="512">
        <v>4000</v>
      </c>
      <c r="U217" s="511">
        <v>1000</v>
      </c>
      <c r="V217" s="13">
        <v>1</v>
      </c>
      <c r="W217" s="512">
        <v>4000</v>
      </c>
      <c r="X217" s="13">
        <v>1</v>
      </c>
      <c r="Y217" s="512">
        <v>4000</v>
      </c>
      <c r="Z217" s="511">
        <v>4090</v>
      </c>
      <c r="AA217" s="42" t="s">
        <v>1235</v>
      </c>
      <c r="AB217" s="42" t="s">
        <v>1236</v>
      </c>
      <c r="AC217" s="43">
        <v>0.61111111111111116</v>
      </c>
      <c r="AD217" s="44">
        <v>0.63194444444444453</v>
      </c>
      <c r="AE217" s="44">
        <v>0.63194444444444453</v>
      </c>
      <c r="AF217" s="43">
        <v>0.63888888888888895</v>
      </c>
      <c r="AG217" s="13" t="s">
        <v>5</v>
      </c>
      <c r="AH217" s="37"/>
      <c r="AI217" s="37" t="s">
        <v>6</v>
      </c>
      <c r="AJ217" s="37" t="s">
        <v>930</v>
      </c>
      <c r="AK217" s="45" t="s">
        <v>615</v>
      </c>
      <c r="AL217" s="46">
        <v>1</v>
      </c>
      <c r="AM217" s="236"/>
      <c r="AN217" s="236" t="s">
        <v>432</v>
      </c>
      <c r="AO217" s="233"/>
      <c r="AP217" s="233"/>
      <c r="AQ217" s="318">
        <f t="shared" si="6"/>
        <v>2.083333333333337E-2</v>
      </c>
      <c r="AR217" s="318">
        <f t="shared" si="7"/>
        <v>6.9444444444444198E-3</v>
      </c>
    </row>
    <row r="218" spans="1:44" ht="14.25">
      <c r="B218" s="34">
        <v>2023</v>
      </c>
      <c r="C218" s="34">
        <v>4</v>
      </c>
      <c r="D218" s="34">
        <v>7</v>
      </c>
      <c r="E218" s="322" t="s">
        <v>629</v>
      </c>
      <c r="F218" s="34"/>
      <c r="G218" s="260"/>
      <c r="H218" s="37" t="s">
        <v>595</v>
      </c>
      <c r="I218" s="73" t="s">
        <v>43</v>
      </c>
      <c r="J218" s="37" t="s">
        <v>596</v>
      </c>
      <c r="K218" s="13"/>
      <c r="L218" s="14"/>
      <c r="M218" s="14"/>
      <c r="N218" s="14"/>
      <c r="O218" s="74"/>
      <c r="P218" s="239">
        <v>25</v>
      </c>
      <c r="Q218" s="39" t="s">
        <v>612</v>
      </c>
      <c r="R218" s="511">
        <v>1000</v>
      </c>
      <c r="S218" s="512" t="s">
        <v>30</v>
      </c>
      <c r="T218" s="513">
        <v>350</v>
      </c>
      <c r="U218" s="511">
        <v>1000</v>
      </c>
      <c r="V218" s="13">
        <v>1</v>
      </c>
      <c r="W218" s="511"/>
      <c r="X218" s="13">
        <v>1</v>
      </c>
      <c r="Y218" s="513">
        <v>350</v>
      </c>
      <c r="Z218" s="511">
        <v>12550</v>
      </c>
      <c r="AA218" s="42" t="s">
        <v>656</v>
      </c>
      <c r="AB218" s="42" t="s">
        <v>1236</v>
      </c>
      <c r="AC218" s="77">
        <v>0.63888888888888895</v>
      </c>
      <c r="AD218" s="78">
        <v>0.64236111111111116</v>
      </c>
      <c r="AE218" s="78"/>
      <c r="AF218" s="77"/>
      <c r="AG218" s="74"/>
      <c r="AH218" s="72"/>
      <c r="AI218" s="37" t="s">
        <v>6</v>
      </c>
      <c r="AJ218" s="37" t="s">
        <v>930</v>
      </c>
      <c r="AK218" s="45" t="s">
        <v>615</v>
      </c>
      <c r="AL218" s="46">
        <v>1</v>
      </c>
      <c r="AM218" s="236"/>
      <c r="AN218" s="236"/>
      <c r="AO218" s="233"/>
      <c r="AP218" s="233"/>
      <c r="AQ218" s="318">
        <f t="shared" si="6"/>
        <v>3.4722222222222099E-3</v>
      </c>
      <c r="AR218" s="318" t="str">
        <f t="shared" si="7"/>
        <v/>
      </c>
    </row>
    <row r="219" spans="1:44" ht="14.25">
      <c r="B219" s="34">
        <v>2023</v>
      </c>
      <c r="C219" s="34">
        <v>4</v>
      </c>
      <c r="D219" s="34">
        <v>7</v>
      </c>
      <c r="E219" s="322" t="s">
        <v>629</v>
      </c>
      <c r="F219" s="34"/>
      <c r="G219" s="36"/>
      <c r="H219" s="37" t="s">
        <v>595</v>
      </c>
      <c r="I219" s="316"/>
      <c r="J219" s="37"/>
      <c r="K219" s="13"/>
      <c r="L219" s="232"/>
      <c r="M219" s="232"/>
      <c r="N219" s="321"/>
      <c r="O219" s="502"/>
      <c r="P219" s="13"/>
      <c r="Q219" s="393"/>
      <c r="R219" s="40"/>
      <c r="S219" s="234"/>
      <c r="T219" s="234"/>
      <c r="U219" s="40"/>
      <c r="V219" s="13"/>
      <c r="W219" s="40"/>
      <c r="X219" s="13"/>
      <c r="Y219" s="40"/>
      <c r="Z219" s="40"/>
      <c r="AA219" s="235"/>
      <c r="AB219" s="235"/>
      <c r="AC219" s="43"/>
      <c r="AD219" s="44"/>
      <c r="AE219" s="44">
        <v>0.64236111111111116</v>
      </c>
      <c r="AF219" s="43">
        <v>0.66319444444444453</v>
      </c>
      <c r="AG219" s="13" t="s">
        <v>752</v>
      </c>
      <c r="AH219" s="37"/>
      <c r="AI219" s="37"/>
      <c r="AJ219" s="37"/>
      <c r="AK219" s="45"/>
      <c r="AL219" s="46"/>
      <c r="AM219" s="236"/>
      <c r="AN219" s="236"/>
      <c r="AO219" s="233"/>
      <c r="AP219" s="233"/>
      <c r="AQ219" s="318" t="str">
        <f t="shared" si="6"/>
        <v/>
      </c>
      <c r="AR219" s="318">
        <f t="shared" si="7"/>
        <v>2.083333333333337E-2</v>
      </c>
    </row>
    <row r="220" spans="1:44" ht="14.25">
      <c r="B220" s="34">
        <v>2023</v>
      </c>
      <c r="C220" s="34">
        <v>4</v>
      </c>
      <c r="D220" s="34">
        <v>7</v>
      </c>
      <c r="E220" s="322" t="s">
        <v>629</v>
      </c>
      <c r="F220" s="34"/>
      <c r="G220" s="36"/>
      <c r="H220" s="37" t="s">
        <v>595</v>
      </c>
      <c r="I220" s="38" t="s">
        <v>58</v>
      </c>
      <c r="J220" s="37" t="s">
        <v>596</v>
      </c>
      <c r="K220" s="13"/>
      <c r="L220" s="14"/>
      <c r="M220" s="13"/>
      <c r="N220" s="75"/>
      <c r="O220" s="13"/>
      <c r="P220" s="13">
        <v>12</v>
      </c>
      <c r="Q220" s="39" t="s">
        <v>612</v>
      </c>
      <c r="R220" s="511">
        <v>1005</v>
      </c>
      <c r="S220" s="512" t="s">
        <v>30</v>
      </c>
      <c r="T220" s="511">
        <v>200</v>
      </c>
      <c r="U220" s="511">
        <v>1005</v>
      </c>
      <c r="V220" s="13">
        <v>1</v>
      </c>
      <c r="W220" s="511">
        <v>200</v>
      </c>
      <c r="X220" s="13">
        <v>1</v>
      </c>
      <c r="Y220" s="511">
        <v>200</v>
      </c>
      <c r="Z220" s="511"/>
      <c r="AA220" s="75"/>
      <c r="AB220" s="42"/>
      <c r="AC220" s="77"/>
      <c r="AD220" s="44"/>
      <c r="AE220" s="44"/>
      <c r="AF220" s="43"/>
      <c r="AG220" s="13"/>
      <c r="AH220" s="37"/>
      <c r="AI220" s="37"/>
      <c r="AJ220" s="37"/>
      <c r="AK220" s="45"/>
      <c r="AL220" s="46"/>
      <c r="AM220" s="236"/>
      <c r="AN220" s="236"/>
      <c r="AO220" s="233"/>
      <c r="AP220" s="233"/>
      <c r="AQ220" s="318" t="str">
        <f t="shared" si="6"/>
        <v/>
      </c>
      <c r="AR220" s="318" t="str">
        <f t="shared" si="7"/>
        <v/>
      </c>
    </row>
    <row r="221" spans="1:44" ht="14.25">
      <c r="A221">
        <v>1</v>
      </c>
      <c r="B221" s="34">
        <v>2023</v>
      </c>
      <c r="C221" s="34">
        <v>4</v>
      </c>
      <c r="D221" s="34">
        <v>7</v>
      </c>
      <c r="E221" s="322" t="s">
        <v>629</v>
      </c>
      <c r="F221" s="34">
        <v>4</v>
      </c>
      <c r="G221" s="36" t="s">
        <v>614</v>
      </c>
      <c r="H221" s="37" t="s">
        <v>595</v>
      </c>
      <c r="I221" s="38" t="s">
        <v>47</v>
      </c>
      <c r="J221" s="37" t="s">
        <v>596</v>
      </c>
      <c r="K221" s="13">
        <v>3706175</v>
      </c>
      <c r="L221" s="14">
        <v>4</v>
      </c>
      <c r="M221" s="14">
        <v>8</v>
      </c>
      <c r="N221" s="14" t="s">
        <v>646</v>
      </c>
      <c r="O221" s="13" t="s">
        <v>597</v>
      </c>
      <c r="P221" s="13">
        <v>50</v>
      </c>
      <c r="Q221" s="39" t="s">
        <v>303</v>
      </c>
      <c r="R221" s="511">
        <v>1000</v>
      </c>
      <c r="S221" s="512">
        <v>4000</v>
      </c>
      <c r="T221" s="512">
        <v>4000</v>
      </c>
      <c r="U221" s="511">
        <v>1000</v>
      </c>
      <c r="V221" s="13">
        <v>1</v>
      </c>
      <c r="W221" s="512">
        <v>4000</v>
      </c>
      <c r="X221" s="13">
        <v>1</v>
      </c>
      <c r="Y221" s="512">
        <v>4000</v>
      </c>
      <c r="Z221" s="511">
        <v>4080</v>
      </c>
      <c r="AA221" s="42" t="s">
        <v>1237</v>
      </c>
      <c r="AB221" s="42"/>
      <c r="AC221" s="43">
        <v>0.66319444444444453</v>
      </c>
      <c r="AD221" s="44">
        <v>0.6840277777777779</v>
      </c>
      <c r="AE221" s="44">
        <v>0.6840277777777779</v>
      </c>
      <c r="AF221" s="43">
        <v>0.69097222222222232</v>
      </c>
      <c r="AG221" s="13" t="s">
        <v>5</v>
      </c>
      <c r="AH221" s="37"/>
      <c r="AI221" s="37" t="s">
        <v>6</v>
      </c>
      <c r="AJ221" s="37" t="s">
        <v>930</v>
      </c>
      <c r="AK221" s="45" t="s">
        <v>615</v>
      </c>
      <c r="AL221" s="46">
        <v>1</v>
      </c>
      <c r="AM221" s="236"/>
      <c r="AN221" s="236" t="s">
        <v>432</v>
      </c>
      <c r="AO221" s="233"/>
      <c r="AP221" s="233"/>
      <c r="AQ221" s="318">
        <f t="shared" si="6"/>
        <v>2.083333333333337E-2</v>
      </c>
      <c r="AR221" s="318">
        <f t="shared" si="7"/>
        <v>6.9444444444444198E-3</v>
      </c>
    </row>
    <row r="222" spans="1:44" ht="14.25">
      <c r="B222" s="34">
        <v>2023</v>
      </c>
      <c r="C222" s="34">
        <v>4</v>
      </c>
      <c r="D222" s="34">
        <v>7</v>
      </c>
      <c r="E222" s="322" t="s">
        <v>629</v>
      </c>
      <c r="F222" s="34">
        <v>4</v>
      </c>
      <c r="G222" s="36" t="s">
        <v>614</v>
      </c>
      <c r="H222" s="37" t="s">
        <v>595</v>
      </c>
      <c r="I222" s="38" t="s">
        <v>47</v>
      </c>
      <c r="J222" s="37" t="s">
        <v>596</v>
      </c>
      <c r="K222" s="13">
        <v>3706175</v>
      </c>
      <c r="L222" s="14">
        <v>5</v>
      </c>
      <c r="M222" s="14">
        <v>8</v>
      </c>
      <c r="N222" s="14" t="s">
        <v>646</v>
      </c>
      <c r="O222" s="13" t="s">
        <v>597</v>
      </c>
      <c r="P222" s="13">
        <v>50</v>
      </c>
      <c r="Q222" s="39" t="s">
        <v>303</v>
      </c>
      <c r="R222" s="511">
        <v>1000</v>
      </c>
      <c r="S222" s="512">
        <v>4000</v>
      </c>
      <c r="T222" s="512">
        <v>4000</v>
      </c>
      <c r="U222" s="511">
        <v>1000</v>
      </c>
      <c r="V222" s="13">
        <v>1</v>
      </c>
      <c r="W222" s="512">
        <v>4000</v>
      </c>
      <c r="X222" s="13">
        <v>1</v>
      </c>
      <c r="Y222" s="512">
        <v>4000</v>
      </c>
      <c r="Z222" s="511">
        <v>4080</v>
      </c>
      <c r="AA222" s="42" t="s">
        <v>1238</v>
      </c>
      <c r="AB222" s="42"/>
      <c r="AC222" s="43">
        <v>0.69097222222222232</v>
      </c>
      <c r="AD222" s="44">
        <v>0.71180555555555569</v>
      </c>
      <c r="AE222" s="44">
        <v>0.71180555555555569</v>
      </c>
      <c r="AF222" s="43">
        <v>0.76041666666666674</v>
      </c>
      <c r="AG222" s="13" t="s">
        <v>5</v>
      </c>
      <c r="AH222" s="37"/>
      <c r="AI222" s="37" t="s">
        <v>6</v>
      </c>
      <c r="AJ222" s="37" t="s">
        <v>930</v>
      </c>
      <c r="AK222" s="45" t="s">
        <v>615</v>
      </c>
      <c r="AL222" s="46">
        <v>1</v>
      </c>
      <c r="AM222" s="236"/>
      <c r="AN222" s="236" t="s">
        <v>432</v>
      </c>
      <c r="AO222" s="233"/>
      <c r="AP222" s="233"/>
      <c r="AQ222" s="318">
        <f t="shared" si="6"/>
        <v>2.083333333333337E-2</v>
      </c>
      <c r="AR222" s="318">
        <f t="shared" si="7"/>
        <v>4.8611111111111049E-2</v>
      </c>
    </row>
    <row r="223" spans="1:44" ht="14.25">
      <c r="B223" s="34">
        <v>2023</v>
      </c>
      <c r="C223" s="34">
        <v>4</v>
      </c>
      <c r="D223" s="34">
        <v>7</v>
      </c>
      <c r="E223" s="322" t="s">
        <v>629</v>
      </c>
      <c r="F223" s="34">
        <v>4</v>
      </c>
      <c r="G223" s="36" t="s">
        <v>614</v>
      </c>
      <c r="H223" s="37" t="s">
        <v>595</v>
      </c>
      <c r="I223" s="38" t="s">
        <v>47</v>
      </c>
      <c r="J223" s="37" t="s">
        <v>596</v>
      </c>
      <c r="K223" s="13">
        <v>3706175</v>
      </c>
      <c r="L223" s="14">
        <v>6</v>
      </c>
      <c r="M223" s="14">
        <v>8</v>
      </c>
      <c r="N223" s="14" t="s">
        <v>646</v>
      </c>
      <c r="O223" s="13" t="s">
        <v>597</v>
      </c>
      <c r="P223" s="13">
        <v>50</v>
      </c>
      <c r="Q223" s="39" t="s">
        <v>303</v>
      </c>
      <c r="R223" s="511">
        <v>1000</v>
      </c>
      <c r="S223" s="512">
        <v>4000</v>
      </c>
      <c r="T223" s="512">
        <v>4000</v>
      </c>
      <c r="U223" s="511">
        <v>1000</v>
      </c>
      <c r="V223" s="13">
        <v>1</v>
      </c>
      <c r="W223" s="512">
        <v>4000</v>
      </c>
      <c r="X223" s="13">
        <v>1</v>
      </c>
      <c r="Y223" s="512">
        <v>4000</v>
      </c>
      <c r="Z223" s="511"/>
      <c r="AA223" s="42" t="s">
        <v>1239</v>
      </c>
      <c r="AB223" s="42" t="s">
        <v>1240</v>
      </c>
      <c r="AC223" s="43">
        <v>0.76041666666666674</v>
      </c>
      <c r="AD223" s="44">
        <v>0.78125000000000011</v>
      </c>
      <c r="AE223" s="44">
        <v>0.78125000000000011</v>
      </c>
      <c r="AF223" s="43">
        <v>0.78819444444444453</v>
      </c>
      <c r="AG223" s="13" t="s">
        <v>5</v>
      </c>
      <c r="AH223" s="37"/>
      <c r="AI223" s="37" t="s">
        <v>6</v>
      </c>
      <c r="AJ223" s="37" t="s">
        <v>930</v>
      </c>
      <c r="AK223" s="45" t="s">
        <v>615</v>
      </c>
      <c r="AL223" s="46">
        <v>1</v>
      </c>
      <c r="AM223" s="236"/>
      <c r="AN223" s="236" t="s">
        <v>432</v>
      </c>
      <c r="AO223" s="233"/>
      <c r="AP223" s="233"/>
      <c r="AQ223" s="318">
        <f t="shared" si="6"/>
        <v>2.083333333333337E-2</v>
      </c>
      <c r="AR223" s="318">
        <f t="shared" si="7"/>
        <v>6.9444444444444198E-3</v>
      </c>
    </row>
    <row r="224" spans="1:44" ht="14.25">
      <c r="B224" s="34">
        <v>2023</v>
      </c>
      <c r="C224" s="34">
        <v>4</v>
      </c>
      <c r="D224" s="34">
        <v>7</v>
      </c>
      <c r="E224" s="322" t="s">
        <v>629</v>
      </c>
      <c r="F224" s="34"/>
      <c r="G224" s="260"/>
      <c r="H224" s="37" t="s">
        <v>595</v>
      </c>
      <c r="I224" s="73" t="s">
        <v>43</v>
      </c>
      <c r="J224" s="37" t="s">
        <v>596</v>
      </c>
      <c r="K224" s="13"/>
      <c r="L224" s="14"/>
      <c r="M224" s="14"/>
      <c r="N224" s="14"/>
      <c r="O224" s="74"/>
      <c r="P224" s="239">
        <v>25</v>
      </c>
      <c r="Q224" s="39" t="s">
        <v>612</v>
      </c>
      <c r="R224" s="511">
        <v>1000</v>
      </c>
      <c r="S224" s="512" t="s">
        <v>30</v>
      </c>
      <c r="T224" s="513">
        <v>350</v>
      </c>
      <c r="U224" s="511">
        <v>1000</v>
      </c>
      <c r="V224" s="13">
        <v>1</v>
      </c>
      <c r="W224" s="511"/>
      <c r="X224" s="13">
        <v>1</v>
      </c>
      <c r="Y224" s="513">
        <v>350</v>
      </c>
      <c r="Z224" s="511">
        <v>12550</v>
      </c>
      <c r="AA224" s="42" t="s">
        <v>656</v>
      </c>
      <c r="AB224" s="42" t="s">
        <v>1240</v>
      </c>
      <c r="AC224" s="77">
        <v>0.78819444444444453</v>
      </c>
      <c r="AD224" s="78">
        <v>0.79166666666666674</v>
      </c>
      <c r="AE224" s="78"/>
      <c r="AF224" s="77"/>
      <c r="AG224" s="74"/>
      <c r="AH224" s="72"/>
      <c r="AI224" s="37" t="s">
        <v>6</v>
      </c>
      <c r="AJ224" s="37" t="s">
        <v>930</v>
      </c>
      <c r="AK224" s="45" t="s">
        <v>615</v>
      </c>
      <c r="AL224" s="46">
        <v>1</v>
      </c>
      <c r="AM224" s="236"/>
      <c r="AN224" s="236"/>
      <c r="AO224" s="233"/>
      <c r="AP224" s="233"/>
      <c r="AQ224" s="318">
        <f t="shared" si="6"/>
        <v>3.4722222222222099E-3</v>
      </c>
      <c r="AR224" s="318" t="str">
        <f t="shared" si="7"/>
        <v/>
      </c>
    </row>
    <row r="225" spans="1:44" ht="14.25">
      <c r="B225" s="34">
        <v>2023</v>
      </c>
      <c r="C225" s="34">
        <v>4</v>
      </c>
      <c r="D225" s="34">
        <v>7</v>
      </c>
      <c r="E225" s="322" t="s">
        <v>629</v>
      </c>
      <c r="F225" s="34"/>
      <c r="G225" s="36"/>
      <c r="H225" s="37" t="s">
        <v>595</v>
      </c>
      <c r="I225" s="316"/>
      <c r="J225" s="37"/>
      <c r="K225" s="13"/>
      <c r="L225" s="232"/>
      <c r="M225" s="232"/>
      <c r="N225" s="321"/>
      <c r="O225" s="502"/>
      <c r="P225" s="13"/>
      <c r="Q225" s="393"/>
      <c r="R225" s="40"/>
      <c r="S225" s="234"/>
      <c r="T225" s="234"/>
      <c r="U225" s="40"/>
      <c r="V225" s="13"/>
      <c r="W225" s="40"/>
      <c r="X225" s="13"/>
      <c r="Y225" s="40"/>
      <c r="Z225" s="40"/>
      <c r="AA225" s="235"/>
      <c r="AB225" s="235"/>
      <c r="AC225" s="43"/>
      <c r="AD225" s="44"/>
      <c r="AE225" s="44">
        <v>0.79166666666666674</v>
      </c>
      <c r="AF225" s="43">
        <v>0.81250000000000011</v>
      </c>
      <c r="AG225" s="13" t="s">
        <v>752</v>
      </c>
      <c r="AH225" s="37"/>
      <c r="AI225" s="37"/>
      <c r="AJ225" s="37"/>
      <c r="AK225" s="45"/>
      <c r="AL225" s="46"/>
      <c r="AM225" s="236"/>
      <c r="AN225" s="236"/>
      <c r="AO225" s="233"/>
      <c r="AP225" s="233"/>
      <c r="AQ225" s="318" t="str">
        <f t="shared" si="6"/>
        <v/>
      </c>
      <c r="AR225" s="318">
        <f t="shared" si="7"/>
        <v>2.083333333333337E-2</v>
      </c>
    </row>
    <row r="226" spans="1:44" ht="14.25">
      <c r="A226">
        <v>1</v>
      </c>
      <c r="B226" s="34">
        <v>2023</v>
      </c>
      <c r="C226" s="34">
        <v>4</v>
      </c>
      <c r="D226" s="34">
        <v>7</v>
      </c>
      <c r="E226" s="322" t="s">
        <v>629</v>
      </c>
      <c r="F226" s="34">
        <v>5</v>
      </c>
      <c r="G226" s="36" t="s">
        <v>614</v>
      </c>
      <c r="H226" s="37" t="s">
        <v>595</v>
      </c>
      <c r="I226" s="38" t="s">
        <v>47</v>
      </c>
      <c r="J226" s="37" t="s">
        <v>596</v>
      </c>
      <c r="K226" s="13">
        <v>3706175</v>
      </c>
      <c r="L226" s="14">
        <v>7</v>
      </c>
      <c r="M226" s="14">
        <v>8</v>
      </c>
      <c r="N226" s="14" t="s">
        <v>646</v>
      </c>
      <c r="O226" s="13" t="s">
        <v>597</v>
      </c>
      <c r="P226" s="13">
        <v>50</v>
      </c>
      <c r="Q226" s="39" t="s">
        <v>303</v>
      </c>
      <c r="R226" s="511">
        <v>1000</v>
      </c>
      <c r="S226" s="512">
        <v>4000</v>
      </c>
      <c r="T226" s="512">
        <v>4000</v>
      </c>
      <c r="U226" s="511">
        <v>1000</v>
      </c>
      <c r="V226" s="13">
        <v>1</v>
      </c>
      <c r="W226" s="512">
        <v>4000</v>
      </c>
      <c r="X226" s="13">
        <v>1</v>
      </c>
      <c r="Y226" s="512">
        <v>4000</v>
      </c>
      <c r="Z226" s="511">
        <v>4000</v>
      </c>
      <c r="AA226" s="42" t="s">
        <v>1244</v>
      </c>
      <c r="AB226" s="42"/>
      <c r="AC226" s="43"/>
      <c r="AD226" s="44"/>
      <c r="AE226" s="44"/>
      <c r="AF226" s="43"/>
      <c r="AG226" s="13"/>
      <c r="AH226" s="37"/>
      <c r="AI226" s="37" t="s">
        <v>6</v>
      </c>
      <c r="AJ226" s="37" t="s">
        <v>930</v>
      </c>
      <c r="AK226" s="45" t="s">
        <v>615</v>
      </c>
      <c r="AL226" s="46"/>
      <c r="AM226" s="236"/>
      <c r="AN226" s="236"/>
      <c r="AO226" s="233"/>
      <c r="AP226" s="233"/>
      <c r="AQ226" s="318" t="str">
        <f t="shared" ref="AQ226:AQ312" si="8">IF(IF(AC226&gt;AD226,1-AC226+AD226,AD226-AC226)=0,"",IF(AC226&gt;AD226,1-AC226+AD226,AD226-AC226))</f>
        <v/>
      </c>
      <c r="AR226" s="318" t="str">
        <f t="shared" ref="AR226:AR312" si="9">IF(IF(AE226&gt;AF226,1-AE226+AF226,AF226-AE226)=0,"",IF(AE226&gt;AF226,1-AE226+AF226,AF226-AE226))</f>
        <v/>
      </c>
    </row>
    <row r="227" spans="1:44" ht="14.25">
      <c r="B227" s="34">
        <v>2023</v>
      </c>
      <c r="C227" s="34">
        <v>4</v>
      </c>
      <c r="D227" s="34">
        <v>7</v>
      </c>
      <c r="E227" s="322" t="s">
        <v>629</v>
      </c>
      <c r="F227" s="34">
        <v>5</v>
      </c>
      <c r="G227" s="36" t="s">
        <v>614</v>
      </c>
      <c r="H227" s="37" t="s">
        <v>595</v>
      </c>
      <c r="I227" s="38" t="s">
        <v>47</v>
      </c>
      <c r="J227" s="37" t="s">
        <v>596</v>
      </c>
      <c r="K227" s="13">
        <v>3706175</v>
      </c>
      <c r="L227" s="14">
        <v>8</v>
      </c>
      <c r="M227" s="14">
        <v>8</v>
      </c>
      <c r="N227" s="14" t="s">
        <v>646</v>
      </c>
      <c r="O227" s="13" t="s">
        <v>597</v>
      </c>
      <c r="P227" s="13">
        <v>50</v>
      </c>
      <c r="Q227" s="39" t="s">
        <v>303</v>
      </c>
      <c r="R227" s="511">
        <v>1000</v>
      </c>
      <c r="S227" s="512">
        <v>4000</v>
      </c>
      <c r="T227" s="512">
        <v>4000</v>
      </c>
      <c r="U227" s="511">
        <v>1000</v>
      </c>
      <c r="V227" s="13">
        <v>1</v>
      </c>
      <c r="W227" s="512">
        <v>4000</v>
      </c>
      <c r="X227" s="13">
        <v>1</v>
      </c>
      <c r="Y227" s="512">
        <v>4000</v>
      </c>
      <c r="Z227" s="511">
        <v>4080</v>
      </c>
      <c r="AA227" s="42" t="s">
        <v>1241</v>
      </c>
      <c r="AB227" s="42" t="s">
        <v>1242</v>
      </c>
      <c r="AC227" s="43">
        <v>0.81250000000000011</v>
      </c>
      <c r="AD227" s="44">
        <v>0.83333333333333348</v>
      </c>
      <c r="AE227" s="44">
        <v>0.83333333333333348</v>
      </c>
      <c r="AF227" s="43">
        <v>0.8402777777777779</v>
      </c>
      <c r="AG227" s="13" t="s">
        <v>5</v>
      </c>
      <c r="AH227" s="37"/>
      <c r="AI227" s="37" t="s">
        <v>6</v>
      </c>
      <c r="AJ227" s="37" t="s">
        <v>930</v>
      </c>
      <c r="AK227" s="45" t="s">
        <v>615</v>
      </c>
      <c r="AL227" s="46">
        <v>1</v>
      </c>
      <c r="AM227" s="236"/>
      <c r="AN227" s="236" t="s">
        <v>432</v>
      </c>
      <c r="AO227" s="233"/>
      <c r="AP227" s="233"/>
      <c r="AQ227" s="318">
        <f t="shared" si="8"/>
        <v>2.083333333333337E-2</v>
      </c>
      <c r="AR227" s="318">
        <f t="shared" si="9"/>
        <v>6.9444444444444198E-3</v>
      </c>
    </row>
    <row r="228" spans="1:44" ht="14.25">
      <c r="B228" s="34">
        <v>2023</v>
      </c>
      <c r="C228" s="34">
        <v>4</v>
      </c>
      <c r="D228" s="34">
        <v>7</v>
      </c>
      <c r="E228" s="322" t="s">
        <v>629</v>
      </c>
      <c r="F228" s="34"/>
      <c r="G228" s="260"/>
      <c r="H228" s="37" t="s">
        <v>595</v>
      </c>
      <c r="I228" s="73" t="s">
        <v>43</v>
      </c>
      <c r="J228" s="37" t="s">
        <v>596</v>
      </c>
      <c r="K228" s="13"/>
      <c r="L228" s="14"/>
      <c r="M228" s="14"/>
      <c r="N228" s="14"/>
      <c r="O228" s="74"/>
      <c r="P228" s="239">
        <v>25</v>
      </c>
      <c r="Q228" s="39" t="s">
        <v>612</v>
      </c>
      <c r="R228" s="511">
        <v>1000</v>
      </c>
      <c r="S228" s="512" t="s">
        <v>30</v>
      </c>
      <c r="T228" s="513">
        <v>350</v>
      </c>
      <c r="U228" s="511">
        <v>1000</v>
      </c>
      <c r="V228" s="13">
        <v>1</v>
      </c>
      <c r="W228" s="511"/>
      <c r="X228" s="13">
        <v>1</v>
      </c>
      <c r="Y228" s="513">
        <v>350</v>
      </c>
      <c r="Z228" s="511">
        <v>8550</v>
      </c>
      <c r="AA228" s="42" t="s">
        <v>656</v>
      </c>
      <c r="AB228" s="42" t="s">
        <v>1242</v>
      </c>
      <c r="AC228" s="77">
        <v>0.8402777777777779</v>
      </c>
      <c r="AD228" s="78">
        <v>0.84375000000000011</v>
      </c>
      <c r="AE228" s="78"/>
      <c r="AF228" s="77"/>
      <c r="AG228" s="74"/>
      <c r="AH228" s="72"/>
      <c r="AI228" s="37" t="s">
        <v>6</v>
      </c>
      <c r="AJ228" s="37" t="s">
        <v>930</v>
      </c>
      <c r="AK228" s="45" t="s">
        <v>615</v>
      </c>
      <c r="AL228" s="46">
        <v>1</v>
      </c>
      <c r="AM228" s="236"/>
      <c r="AN228" s="236"/>
      <c r="AO228" s="233"/>
      <c r="AP228" s="233"/>
      <c r="AQ228" s="318">
        <f t="shared" si="8"/>
        <v>3.4722222222222099E-3</v>
      </c>
      <c r="AR228" s="318" t="str">
        <f t="shared" si="9"/>
        <v/>
      </c>
    </row>
    <row r="229" spans="1:44" ht="14.25">
      <c r="B229" s="34">
        <v>2023</v>
      </c>
      <c r="C229" s="34">
        <v>4</v>
      </c>
      <c r="D229" s="34">
        <v>7</v>
      </c>
      <c r="E229" s="322" t="s">
        <v>629</v>
      </c>
      <c r="F229" s="34"/>
      <c r="G229" s="36"/>
      <c r="H229" s="37" t="s">
        <v>595</v>
      </c>
      <c r="I229" s="316"/>
      <c r="J229" s="37"/>
      <c r="K229" s="13"/>
      <c r="L229" s="232"/>
      <c r="M229" s="232"/>
      <c r="N229" s="321"/>
      <c r="O229" s="502"/>
      <c r="P229" s="13"/>
      <c r="Q229" s="393"/>
      <c r="R229" s="40"/>
      <c r="S229" s="234"/>
      <c r="T229" s="234"/>
      <c r="U229" s="40"/>
      <c r="V229" s="13"/>
      <c r="W229" s="40"/>
      <c r="X229" s="13"/>
      <c r="Y229" s="40"/>
      <c r="Z229" s="40"/>
      <c r="AA229" s="235"/>
      <c r="AB229" s="235"/>
      <c r="AC229" s="43"/>
      <c r="AD229" s="44"/>
      <c r="AE229" s="44">
        <v>0.84375000000000011</v>
      </c>
      <c r="AF229" s="43">
        <v>0.86458333333333348</v>
      </c>
      <c r="AG229" s="13" t="s">
        <v>1072</v>
      </c>
      <c r="AH229" s="37"/>
      <c r="AI229" s="37"/>
      <c r="AJ229" s="37"/>
      <c r="AK229" s="45"/>
      <c r="AL229" s="46"/>
      <c r="AM229" s="236"/>
      <c r="AN229" s="236"/>
      <c r="AO229" s="233"/>
      <c r="AP229" s="233"/>
      <c r="AQ229" s="318" t="str">
        <f t="shared" si="8"/>
        <v/>
      </c>
      <c r="AR229" s="318">
        <f t="shared" si="9"/>
        <v>2.083333333333337E-2</v>
      </c>
    </row>
    <row r="230" spans="1:44" ht="14.25">
      <c r="B230" s="34">
        <v>2023</v>
      </c>
      <c r="C230" s="34">
        <v>4</v>
      </c>
      <c r="D230" s="34">
        <v>7</v>
      </c>
      <c r="E230" s="322" t="s">
        <v>629</v>
      </c>
      <c r="F230" s="34"/>
      <c r="G230" s="36"/>
      <c r="H230" s="37" t="s">
        <v>595</v>
      </c>
      <c r="I230" s="38" t="s">
        <v>58</v>
      </c>
      <c r="J230" s="37" t="s">
        <v>596</v>
      </c>
      <c r="K230" s="13"/>
      <c r="L230" s="14"/>
      <c r="M230" s="13"/>
      <c r="N230" s="75"/>
      <c r="O230" s="13"/>
      <c r="P230" s="13">
        <v>12</v>
      </c>
      <c r="Q230" s="39" t="s">
        <v>612</v>
      </c>
      <c r="R230" s="511">
        <v>1005</v>
      </c>
      <c r="S230" s="512" t="s">
        <v>30</v>
      </c>
      <c r="T230" s="511">
        <v>200</v>
      </c>
      <c r="U230" s="511">
        <v>1005</v>
      </c>
      <c r="V230" s="13">
        <v>1</v>
      </c>
      <c r="W230" s="511">
        <v>200</v>
      </c>
      <c r="X230" s="13">
        <v>1</v>
      </c>
      <c r="Y230" s="511">
        <v>200</v>
      </c>
      <c r="Z230" s="511"/>
      <c r="AA230" s="75"/>
      <c r="AB230" s="238" t="s">
        <v>613</v>
      </c>
      <c r="AC230" s="77"/>
      <c r="AD230" s="44"/>
      <c r="AE230" s="44"/>
      <c r="AF230" s="43"/>
      <c r="AG230" s="13"/>
      <c r="AH230" s="37"/>
      <c r="AI230" s="37"/>
      <c r="AJ230" s="37"/>
      <c r="AK230" s="45"/>
      <c r="AL230" s="46"/>
      <c r="AM230" s="236"/>
      <c r="AN230" s="236"/>
      <c r="AO230" s="233"/>
      <c r="AP230" s="233"/>
      <c r="AQ230" s="318" t="str">
        <f t="shared" si="8"/>
        <v/>
      </c>
      <c r="AR230" s="318" t="str">
        <f t="shared" si="9"/>
        <v/>
      </c>
    </row>
    <row r="231" spans="1:44" ht="14.25">
      <c r="A231">
        <v>1</v>
      </c>
      <c r="B231" s="34">
        <v>2023</v>
      </c>
      <c r="C231" s="34">
        <v>4</v>
      </c>
      <c r="D231" s="34">
        <v>7</v>
      </c>
      <c r="E231" s="322" t="s">
        <v>629</v>
      </c>
      <c r="F231" s="34">
        <v>6</v>
      </c>
      <c r="G231" s="36" t="s">
        <v>614</v>
      </c>
      <c r="H231" s="37" t="s">
        <v>595</v>
      </c>
      <c r="I231" s="38" t="s">
        <v>47</v>
      </c>
      <c r="J231" s="37" t="s">
        <v>596</v>
      </c>
      <c r="K231" s="13">
        <v>3703989</v>
      </c>
      <c r="L231" s="14">
        <v>1</v>
      </c>
      <c r="M231" s="14">
        <v>3</v>
      </c>
      <c r="N231" s="14" t="s">
        <v>233</v>
      </c>
      <c r="O231" s="13" t="s">
        <v>597</v>
      </c>
      <c r="P231" s="13">
        <v>50</v>
      </c>
      <c r="Q231" s="39" t="s">
        <v>616</v>
      </c>
      <c r="R231" s="511">
        <v>1005</v>
      </c>
      <c r="S231" s="512">
        <v>4000</v>
      </c>
      <c r="T231" s="512">
        <v>4000</v>
      </c>
      <c r="U231" s="511">
        <v>1005</v>
      </c>
      <c r="V231" s="13">
        <v>1</v>
      </c>
      <c r="W231" s="512">
        <v>4000</v>
      </c>
      <c r="X231" s="13">
        <v>1</v>
      </c>
      <c r="Y231" s="512">
        <v>4000</v>
      </c>
      <c r="Z231" s="511">
        <v>4050</v>
      </c>
      <c r="AA231" s="42" t="s">
        <v>1253</v>
      </c>
      <c r="AB231" s="42"/>
      <c r="AC231" s="43">
        <v>0.86458333333333337</v>
      </c>
      <c r="AD231" s="44">
        <v>0.88541666666666674</v>
      </c>
      <c r="AE231" s="44">
        <v>0.88541666666666674</v>
      </c>
      <c r="AF231" s="43">
        <v>0.89236111111111116</v>
      </c>
      <c r="AG231" s="13" t="s">
        <v>5</v>
      </c>
      <c r="AH231" s="37"/>
      <c r="AI231" s="37" t="s">
        <v>6</v>
      </c>
      <c r="AJ231" s="37" t="s">
        <v>930</v>
      </c>
      <c r="AK231" s="45" t="s">
        <v>615</v>
      </c>
      <c r="AL231" s="46">
        <v>1</v>
      </c>
      <c r="AM231" s="236"/>
      <c r="AN231" s="236" t="s">
        <v>432</v>
      </c>
      <c r="AO231" s="233"/>
      <c r="AP231" s="233"/>
      <c r="AQ231" s="318">
        <f t="shared" si="8"/>
        <v>2.083333333333337E-2</v>
      </c>
      <c r="AR231" s="318">
        <f t="shared" si="9"/>
        <v>6.9444444444444198E-3</v>
      </c>
    </row>
    <row r="232" spans="1:44" ht="14.25">
      <c r="B232" s="34">
        <v>2023</v>
      </c>
      <c r="C232" s="34">
        <v>4</v>
      </c>
      <c r="D232" s="34">
        <v>7</v>
      </c>
      <c r="E232" s="322" t="s">
        <v>629</v>
      </c>
      <c r="F232" s="34">
        <v>6</v>
      </c>
      <c r="G232" s="36" t="s">
        <v>614</v>
      </c>
      <c r="H232" s="37" t="s">
        <v>595</v>
      </c>
      <c r="I232" s="38" t="s">
        <v>47</v>
      </c>
      <c r="J232" s="37" t="s">
        <v>596</v>
      </c>
      <c r="K232" s="13">
        <v>3703989</v>
      </c>
      <c r="L232" s="14">
        <v>2</v>
      </c>
      <c r="M232" s="14">
        <v>3</v>
      </c>
      <c r="N232" s="14" t="s">
        <v>233</v>
      </c>
      <c r="O232" s="13" t="s">
        <v>597</v>
      </c>
      <c r="P232" s="13">
        <v>50</v>
      </c>
      <c r="Q232" s="39" t="s">
        <v>616</v>
      </c>
      <c r="R232" s="511">
        <v>1005</v>
      </c>
      <c r="S232" s="512">
        <v>4000</v>
      </c>
      <c r="T232" s="512">
        <v>4000</v>
      </c>
      <c r="U232" s="511">
        <v>1005</v>
      </c>
      <c r="V232" s="13">
        <v>1</v>
      </c>
      <c r="W232" s="512">
        <v>4000</v>
      </c>
      <c r="X232" s="13">
        <v>1</v>
      </c>
      <c r="Y232" s="512">
        <v>4000</v>
      </c>
      <c r="Z232" s="511">
        <v>4050</v>
      </c>
      <c r="AA232" s="42" t="s">
        <v>1254</v>
      </c>
      <c r="AB232" s="42"/>
      <c r="AC232" s="43">
        <v>0.89236111111111116</v>
      </c>
      <c r="AD232" s="44">
        <v>0.91319444444444453</v>
      </c>
      <c r="AE232" s="44">
        <v>0.91319444444444453</v>
      </c>
      <c r="AF232" s="43">
        <v>0.92708333333333337</v>
      </c>
      <c r="AG232" s="13" t="s">
        <v>5</v>
      </c>
      <c r="AH232" s="37"/>
      <c r="AI232" s="37" t="s">
        <v>6</v>
      </c>
      <c r="AJ232" s="37" t="s">
        <v>930</v>
      </c>
      <c r="AK232" s="45" t="s">
        <v>615</v>
      </c>
      <c r="AL232" s="46">
        <v>1</v>
      </c>
      <c r="AM232" s="236"/>
      <c r="AN232" s="236" t="s">
        <v>432</v>
      </c>
      <c r="AO232" s="233"/>
      <c r="AP232" s="233"/>
      <c r="AQ232" s="318">
        <f t="shared" si="8"/>
        <v>2.083333333333337E-2</v>
      </c>
      <c r="AR232" s="318">
        <f t="shared" si="9"/>
        <v>1.388888888888884E-2</v>
      </c>
    </row>
    <row r="233" spans="1:44" ht="14.25">
      <c r="B233" s="34">
        <v>2023</v>
      </c>
      <c r="C233" s="34">
        <v>4</v>
      </c>
      <c r="D233" s="34">
        <v>7</v>
      </c>
      <c r="E233" s="322" t="s">
        <v>627</v>
      </c>
      <c r="F233" s="34">
        <v>6</v>
      </c>
      <c r="G233" s="36" t="s">
        <v>614</v>
      </c>
      <c r="H233" s="37" t="s">
        <v>595</v>
      </c>
      <c r="I233" s="38" t="s">
        <v>47</v>
      </c>
      <c r="J233" s="37" t="s">
        <v>596</v>
      </c>
      <c r="K233" s="13">
        <v>3703989</v>
      </c>
      <c r="L233" s="14">
        <v>3</v>
      </c>
      <c r="M233" s="14">
        <v>3</v>
      </c>
      <c r="N233" s="14" t="s">
        <v>233</v>
      </c>
      <c r="O233" s="13" t="s">
        <v>597</v>
      </c>
      <c r="P233" s="13">
        <v>50</v>
      </c>
      <c r="Q233" s="39" t="s">
        <v>616</v>
      </c>
      <c r="R233" s="511">
        <v>1005</v>
      </c>
      <c r="S233" s="512">
        <v>4000</v>
      </c>
      <c r="T233" s="512">
        <v>4000</v>
      </c>
      <c r="U233" s="511">
        <v>1005</v>
      </c>
      <c r="V233" s="13">
        <v>1</v>
      </c>
      <c r="W233" s="512">
        <v>4000</v>
      </c>
      <c r="X233" s="13">
        <v>1</v>
      </c>
      <c r="Y233" s="512">
        <v>4000</v>
      </c>
      <c r="Z233" s="511">
        <v>4060</v>
      </c>
      <c r="AA233" s="42" t="s">
        <v>1255</v>
      </c>
      <c r="AB233" s="42" t="s">
        <v>1243</v>
      </c>
      <c r="AC233" s="43">
        <v>0.92708333333333337</v>
      </c>
      <c r="AD233" s="44">
        <v>0.94791666666666674</v>
      </c>
      <c r="AE233" s="44">
        <v>0.94791666666666674</v>
      </c>
      <c r="AF233" s="43">
        <v>0.95486111111111116</v>
      </c>
      <c r="AG233" s="13" t="s">
        <v>5</v>
      </c>
      <c r="AH233" s="37"/>
      <c r="AI233" s="37" t="s">
        <v>6</v>
      </c>
      <c r="AJ233" s="37" t="s">
        <v>930</v>
      </c>
      <c r="AK233" s="45" t="s">
        <v>615</v>
      </c>
      <c r="AL233" s="46">
        <v>1</v>
      </c>
      <c r="AM233" s="236"/>
      <c r="AN233" s="236" t="s">
        <v>432</v>
      </c>
      <c r="AO233" s="233"/>
      <c r="AP233" s="233"/>
      <c r="AQ233" s="318">
        <f t="shared" si="8"/>
        <v>2.083333333333337E-2</v>
      </c>
      <c r="AR233" s="318">
        <f t="shared" si="9"/>
        <v>6.9444444444444198E-3</v>
      </c>
    </row>
    <row r="234" spans="1:44" ht="14.25">
      <c r="B234" s="34">
        <v>2023</v>
      </c>
      <c r="C234" s="34">
        <v>4</v>
      </c>
      <c r="D234" s="34">
        <v>7</v>
      </c>
      <c r="E234" s="322" t="s">
        <v>627</v>
      </c>
      <c r="F234" s="34"/>
      <c r="G234" s="260"/>
      <c r="H234" s="37" t="s">
        <v>595</v>
      </c>
      <c r="I234" s="73" t="s">
        <v>43</v>
      </c>
      <c r="J234" s="37" t="s">
        <v>596</v>
      </c>
      <c r="K234" s="13"/>
      <c r="L234" s="14"/>
      <c r="M234" s="14"/>
      <c r="N234" s="14"/>
      <c r="O234" s="74"/>
      <c r="P234" s="239">
        <v>25</v>
      </c>
      <c r="Q234" s="39" t="s">
        <v>612</v>
      </c>
      <c r="R234" s="511">
        <v>1005</v>
      </c>
      <c r="S234" s="512" t="s">
        <v>30</v>
      </c>
      <c r="T234" s="513">
        <v>350</v>
      </c>
      <c r="U234" s="511">
        <v>1005</v>
      </c>
      <c r="V234" s="13">
        <v>1</v>
      </c>
      <c r="W234" s="511"/>
      <c r="X234" s="13">
        <v>1</v>
      </c>
      <c r="Y234" s="513">
        <v>350</v>
      </c>
      <c r="Z234" s="511">
        <v>12550</v>
      </c>
      <c r="AA234" s="42" t="s">
        <v>658</v>
      </c>
      <c r="AB234" s="42" t="s">
        <v>1243</v>
      </c>
      <c r="AC234" s="77">
        <v>0.95486111111111116</v>
      </c>
      <c r="AD234" s="78">
        <v>0.95833333333333337</v>
      </c>
      <c r="AE234" s="78"/>
      <c r="AF234" s="77"/>
      <c r="AG234" s="74"/>
      <c r="AH234" s="72"/>
      <c r="AI234" s="37" t="s">
        <v>6</v>
      </c>
      <c r="AJ234" s="37" t="s">
        <v>930</v>
      </c>
      <c r="AK234" s="45" t="s">
        <v>615</v>
      </c>
      <c r="AL234" s="46">
        <v>1</v>
      </c>
      <c r="AM234" s="236"/>
      <c r="AN234" s="236"/>
      <c r="AO234" s="233"/>
      <c r="AP234" s="233"/>
      <c r="AQ234" s="318">
        <f t="shared" si="8"/>
        <v>3.4722222222222099E-3</v>
      </c>
      <c r="AR234" s="318" t="str">
        <f t="shared" si="9"/>
        <v/>
      </c>
    </row>
    <row r="235" spans="1:44" ht="14.25">
      <c r="B235" s="34">
        <v>2023</v>
      </c>
      <c r="C235" s="34">
        <v>4</v>
      </c>
      <c r="D235" s="34">
        <v>7</v>
      </c>
      <c r="E235" s="322" t="s">
        <v>627</v>
      </c>
      <c r="F235" s="34"/>
      <c r="G235" s="36"/>
      <c r="H235" s="37" t="s">
        <v>595</v>
      </c>
      <c r="I235" s="320"/>
      <c r="J235" s="37"/>
      <c r="K235" s="13"/>
      <c r="L235" s="232"/>
      <c r="M235" s="232"/>
      <c r="N235" s="321"/>
      <c r="O235" s="503"/>
      <c r="P235" s="13"/>
      <c r="Q235" s="393"/>
      <c r="R235" s="40"/>
      <c r="S235" s="234"/>
      <c r="T235" s="40"/>
      <c r="U235" s="40"/>
      <c r="V235" s="13"/>
      <c r="W235" s="40"/>
      <c r="X235" s="13"/>
      <c r="Y235" s="40"/>
      <c r="Z235" s="40"/>
      <c r="AA235" s="235"/>
      <c r="AB235" s="235"/>
      <c r="AC235" s="77"/>
      <c r="AD235" s="78"/>
      <c r="AE235" s="78">
        <v>0.95833333333333337</v>
      </c>
      <c r="AF235" s="77">
        <v>0.97916666666666674</v>
      </c>
      <c r="AG235" s="74" t="s">
        <v>5</v>
      </c>
      <c r="AH235" s="72"/>
      <c r="AI235" s="37"/>
      <c r="AJ235" s="37"/>
      <c r="AK235" s="45"/>
      <c r="AL235" s="46"/>
      <c r="AM235" s="236"/>
      <c r="AN235" s="236"/>
      <c r="AO235" s="233"/>
      <c r="AP235" s="233"/>
      <c r="AQ235" s="318" t="str">
        <f t="shared" si="8"/>
        <v/>
      </c>
      <c r="AR235" s="318">
        <f t="shared" si="9"/>
        <v>2.083333333333337E-2</v>
      </c>
    </row>
    <row r="236" spans="1:44" ht="14.25">
      <c r="B236" s="34">
        <v>2023</v>
      </c>
      <c r="C236" s="34">
        <v>4</v>
      </c>
      <c r="D236" s="34">
        <v>7</v>
      </c>
      <c r="E236" s="322" t="s">
        <v>627</v>
      </c>
      <c r="F236" s="34"/>
      <c r="G236" s="36"/>
      <c r="H236" s="37" t="s">
        <v>595</v>
      </c>
      <c r="I236" s="38" t="s">
        <v>58</v>
      </c>
      <c r="J236" s="37" t="s">
        <v>596</v>
      </c>
      <c r="K236" s="13"/>
      <c r="L236" s="14"/>
      <c r="M236" s="14"/>
      <c r="N236" s="75"/>
      <c r="O236" s="13"/>
      <c r="P236" s="13">
        <v>12</v>
      </c>
      <c r="Q236" s="39" t="s">
        <v>612</v>
      </c>
      <c r="R236" s="511">
        <v>1005</v>
      </c>
      <c r="S236" s="512" t="s">
        <v>30</v>
      </c>
      <c r="T236" s="511">
        <v>200</v>
      </c>
      <c r="U236" s="511">
        <v>1005</v>
      </c>
      <c r="V236" s="13">
        <v>1</v>
      </c>
      <c r="W236" s="511">
        <v>200</v>
      </c>
      <c r="X236" s="13">
        <v>1</v>
      </c>
      <c r="Y236" s="511">
        <v>200</v>
      </c>
      <c r="Z236" s="511"/>
      <c r="AA236" s="75"/>
      <c r="AB236" s="238" t="s">
        <v>613</v>
      </c>
      <c r="AC236" s="77"/>
      <c r="AD236" s="44"/>
      <c r="AE236" s="44"/>
      <c r="AF236" s="43"/>
      <c r="AG236" s="13"/>
      <c r="AH236" s="37"/>
      <c r="AI236" s="37"/>
      <c r="AJ236" s="37"/>
      <c r="AK236" s="45"/>
      <c r="AL236" s="46"/>
      <c r="AM236" s="236"/>
      <c r="AN236" s="236"/>
      <c r="AO236" s="233"/>
      <c r="AP236" s="233"/>
      <c r="AQ236" s="318" t="str">
        <f t="shared" si="8"/>
        <v/>
      </c>
      <c r="AR236" s="318" t="str">
        <f t="shared" si="9"/>
        <v/>
      </c>
    </row>
    <row r="237" spans="1:44" ht="14.25">
      <c r="A237">
        <v>1</v>
      </c>
      <c r="B237" s="34">
        <v>2023</v>
      </c>
      <c r="C237" s="34">
        <v>4</v>
      </c>
      <c r="D237" s="34">
        <v>7</v>
      </c>
      <c r="E237" s="322" t="s">
        <v>627</v>
      </c>
      <c r="F237" s="34">
        <v>7</v>
      </c>
      <c r="G237" s="36" t="s">
        <v>614</v>
      </c>
      <c r="H237" s="37" t="s">
        <v>595</v>
      </c>
      <c r="I237" s="38" t="s">
        <v>47</v>
      </c>
      <c r="J237" s="37" t="s">
        <v>596</v>
      </c>
      <c r="K237" s="13">
        <v>3703990</v>
      </c>
      <c r="L237" s="14">
        <v>1</v>
      </c>
      <c r="M237" s="14">
        <v>3</v>
      </c>
      <c r="N237" s="14" t="s">
        <v>623</v>
      </c>
      <c r="O237" s="13" t="s">
        <v>597</v>
      </c>
      <c r="P237" s="13">
        <v>50</v>
      </c>
      <c r="Q237" s="39" t="s">
        <v>624</v>
      </c>
      <c r="R237" s="511">
        <v>1005</v>
      </c>
      <c r="S237" s="512">
        <v>4100</v>
      </c>
      <c r="T237" s="512">
        <v>4100</v>
      </c>
      <c r="U237" s="511">
        <v>1005</v>
      </c>
      <c r="V237" s="13">
        <v>1</v>
      </c>
      <c r="W237" s="512">
        <v>4100</v>
      </c>
      <c r="X237" s="13">
        <v>1</v>
      </c>
      <c r="Y237" s="512">
        <v>4100</v>
      </c>
      <c r="Z237" s="511">
        <v>4110</v>
      </c>
      <c r="AA237" s="42" t="s">
        <v>1261</v>
      </c>
      <c r="AB237" s="42"/>
      <c r="AC237" s="43">
        <v>0.97916666666666674</v>
      </c>
      <c r="AD237" s="44">
        <v>1</v>
      </c>
      <c r="AE237" s="44">
        <v>1</v>
      </c>
      <c r="AF237" s="43">
        <v>1.0069444444444444</v>
      </c>
      <c r="AG237" s="13" t="s">
        <v>5</v>
      </c>
      <c r="AH237" s="37"/>
      <c r="AI237" s="37" t="s">
        <v>6</v>
      </c>
      <c r="AJ237" s="37" t="s">
        <v>930</v>
      </c>
      <c r="AK237" s="45" t="s">
        <v>615</v>
      </c>
      <c r="AL237" s="46">
        <v>1</v>
      </c>
      <c r="AM237" s="236"/>
      <c r="AN237" s="236" t="s">
        <v>432</v>
      </c>
      <c r="AO237" s="233"/>
      <c r="AP237" s="233"/>
      <c r="AQ237" s="318">
        <f t="shared" si="8"/>
        <v>2.0833333333333259E-2</v>
      </c>
      <c r="AR237" s="318">
        <f t="shared" si="9"/>
        <v>6.9444444444444198E-3</v>
      </c>
    </row>
    <row r="238" spans="1:44" ht="14.25">
      <c r="B238" s="34">
        <v>2023</v>
      </c>
      <c r="C238" s="34">
        <v>4</v>
      </c>
      <c r="D238" s="34">
        <v>7</v>
      </c>
      <c r="E238" s="322" t="s">
        <v>627</v>
      </c>
      <c r="F238" s="34">
        <v>7</v>
      </c>
      <c r="G238" s="36" t="s">
        <v>614</v>
      </c>
      <c r="H238" s="37" t="s">
        <v>595</v>
      </c>
      <c r="I238" s="38" t="s">
        <v>47</v>
      </c>
      <c r="J238" s="37" t="s">
        <v>596</v>
      </c>
      <c r="K238" s="13">
        <v>3703990</v>
      </c>
      <c r="L238" s="14">
        <v>2</v>
      </c>
      <c r="M238" s="14">
        <v>3</v>
      </c>
      <c r="N238" s="14" t="s">
        <v>623</v>
      </c>
      <c r="O238" s="13" t="s">
        <v>597</v>
      </c>
      <c r="P238" s="13">
        <v>50</v>
      </c>
      <c r="Q238" s="39" t="s">
        <v>624</v>
      </c>
      <c r="R238" s="511">
        <v>1005</v>
      </c>
      <c r="S238" s="512">
        <v>4100</v>
      </c>
      <c r="T238" s="512">
        <v>4100</v>
      </c>
      <c r="U238" s="511">
        <v>1005</v>
      </c>
      <c r="V238" s="13">
        <v>1</v>
      </c>
      <c r="W238" s="512">
        <v>4100</v>
      </c>
      <c r="X238" s="13">
        <v>1</v>
      </c>
      <c r="Y238" s="512">
        <v>4100</v>
      </c>
      <c r="Z238" s="511">
        <v>4110</v>
      </c>
      <c r="AA238" s="42" t="s">
        <v>1262</v>
      </c>
      <c r="AB238" s="42"/>
      <c r="AC238" s="43">
        <v>1.0069444444444444</v>
      </c>
      <c r="AD238" s="44">
        <v>1.0277777777777777</v>
      </c>
      <c r="AE238" s="44">
        <v>1.0277777777777777</v>
      </c>
      <c r="AF238" s="43">
        <v>1.0347222222222221</v>
      </c>
      <c r="AG238" s="13" t="s">
        <v>5</v>
      </c>
      <c r="AH238" s="37"/>
      <c r="AI238" s="37" t="s">
        <v>6</v>
      </c>
      <c r="AJ238" s="37" t="s">
        <v>930</v>
      </c>
      <c r="AK238" s="45" t="s">
        <v>615</v>
      </c>
      <c r="AL238" s="46">
        <v>1</v>
      </c>
      <c r="AM238" s="236"/>
      <c r="AN238" s="236" t="s">
        <v>432</v>
      </c>
      <c r="AO238" s="233"/>
      <c r="AP238" s="233"/>
      <c r="AQ238" s="318">
        <f t="shared" si="8"/>
        <v>2.0833333333333259E-2</v>
      </c>
      <c r="AR238" s="318">
        <f t="shared" si="9"/>
        <v>6.9444444444444198E-3</v>
      </c>
    </row>
    <row r="239" spans="1:44" ht="14.25">
      <c r="B239" s="34">
        <v>2023</v>
      </c>
      <c r="C239" s="34">
        <v>4</v>
      </c>
      <c r="D239" s="34">
        <v>7</v>
      </c>
      <c r="E239" s="322" t="s">
        <v>627</v>
      </c>
      <c r="F239" s="34">
        <v>7</v>
      </c>
      <c r="G239" s="36" t="s">
        <v>614</v>
      </c>
      <c r="H239" s="37" t="s">
        <v>595</v>
      </c>
      <c r="I239" s="38" t="s">
        <v>47</v>
      </c>
      <c r="J239" s="37" t="s">
        <v>596</v>
      </c>
      <c r="K239" s="13">
        <v>3703990</v>
      </c>
      <c r="L239" s="14">
        <v>3</v>
      </c>
      <c r="M239" s="14">
        <v>3</v>
      </c>
      <c r="N239" s="14" t="s">
        <v>623</v>
      </c>
      <c r="O239" s="13" t="s">
        <v>597</v>
      </c>
      <c r="P239" s="13">
        <v>50</v>
      </c>
      <c r="Q239" s="39" t="s">
        <v>624</v>
      </c>
      <c r="R239" s="511">
        <v>1005</v>
      </c>
      <c r="S239" s="512">
        <v>4030</v>
      </c>
      <c r="T239" s="512">
        <v>4030</v>
      </c>
      <c r="U239" s="511">
        <v>1005</v>
      </c>
      <c r="V239" s="13">
        <v>1</v>
      </c>
      <c r="W239" s="512">
        <v>4100</v>
      </c>
      <c r="X239" s="13">
        <v>1</v>
      </c>
      <c r="Y239" s="512">
        <v>4100</v>
      </c>
      <c r="Z239" s="511">
        <v>4030</v>
      </c>
      <c r="AA239" s="42" t="s">
        <v>1263</v>
      </c>
      <c r="AB239" s="76" t="s">
        <v>1256</v>
      </c>
      <c r="AC239" s="43">
        <v>1.0347222222222221</v>
      </c>
      <c r="AD239" s="44">
        <v>1.0555555555555554</v>
      </c>
      <c r="AE239" s="44">
        <v>1.0555555555555554</v>
      </c>
      <c r="AF239" s="43">
        <v>1.1041666666666665</v>
      </c>
      <c r="AG239" s="13" t="s">
        <v>5</v>
      </c>
      <c r="AH239" s="37"/>
      <c r="AI239" s="37" t="s">
        <v>6</v>
      </c>
      <c r="AJ239" s="37" t="s">
        <v>929</v>
      </c>
      <c r="AK239" s="45" t="s">
        <v>615</v>
      </c>
      <c r="AL239" s="46">
        <v>1</v>
      </c>
      <c r="AM239" s="236"/>
      <c r="AN239" s="236" t="s">
        <v>432</v>
      </c>
      <c r="AO239" s="233"/>
      <c r="AP239" s="233"/>
      <c r="AQ239" s="318">
        <f t="shared" si="8"/>
        <v>2.0833333333333259E-2</v>
      </c>
      <c r="AR239" s="318">
        <f t="shared" si="9"/>
        <v>4.861111111111116E-2</v>
      </c>
    </row>
    <row r="240" spans="1:44" ht="14.25">
      <c r="B240" s="34">
        <v>2023</v>
      </c>
      <c r="C240" s="34">
        <v>4</v>
      </c>
      <c r="D240" s="34">
        <v>7</v>
      </c>
      <c r="E240" s="322" t="s">
        <v>627</v>
      </c>
      <c r="F240" s="34"/>
      <c r="G240" s="260"/>
      <c r="H240" s="37" t="s">
        <v>595</v>
      </c>
      <c r="I240" s="73" t="s">
        <v>43</v>
      </c>
      <c r="J240" s="37" t="s">
        <v>596</v>
      </c>
      <c r="K240" s="13"/>
      <c r="L240" s="14"/>
      <c r="M240" s="14"/>
      <c r="N240" s="14"/>
      <c r="O240" s="74"/>
      <c r="P240" s="239">
        <v>25</v>
      </c>
      <c r="Q240" s="39" t="s">
        <v>612</v>
      </c>
      <c r="R240" s="511">
        <v>1005</v>
      </c>
      <c r="S240" s="512" t="s">
        <v>30</v>
      </c>
      <c r="T240" s="513">
        <v>350</v>
      </c>
      <c r="U240" s="511">
        <v>1005</v>
      </c>
      <c r="V240" s="13">
        <v>1</v>
      </c>
      <c r="W240" s="511"/>
      <c r="X240" s="13">
        <v>1</v>
      </c>
      <c r="Y240" s="513">
        <v>350</v>
      </c>
      <c r="Z240" s="511">
        <v>12850</v>
      </c>
      <c r="AA240" s="42" t="s">
        <v>658</v>
      </c>
      <c r="AB240" s="76" t="s">
        <v>1256</v>
      </c>
      <c r="AC240" s="77">
        <v>1.1041666666666665</v>
      </c>
      <c r="AD240" s="78">
        <v>1.1076388888888888</v>
      </c>
      <c r="AE240" s="78"/>
      <c r="AF240" s="77"/>
      <c r="AG240" s="74"/>
      <c r="AH240" s="72"/>
      <c r="AI240" s="37" t="s">
        <v>6</v>
      </c>
      <c r="AJ240" s="37" t="s">
        <v>929</v>
      </c>
      <c r="AK240" s="45" t="s">
        <v>615</v>
      </c>
      <c r="AL240" s="46">
        <v>1</v>
      </c>
      <c r="AM240" s="236"/>
      <c r="AN240" s="236"/>
      <c r="AO240" s="233"/>
      <c r="AP240" s="233"/>
      <c r="AQ240" s="318">
        <f t="shared" si="8"/>
        <v>3.4722222222223209E-3</v>
      </c>
      <c r="AR240" s="318" t="str">
        <f t="shared" si="9"/>
        <v/>
      </c>
    </row>
    <row r="241" spans="1:44" ht="14.25">
      <c r="B241" s="34">
        <v>2023</v>
      </c>
      <c r="C241" s="34">
        <v>4</v>
      </c>
      <c r="D241" s="34">
        <v>7</v>
      </c>
      <c r="E241" s="322" t="s">
        <v>627</v>
      </c>
      <c r="F241" s="34"/>
      <c r="G241" s="36"/>
      <c r="H241" s="37" t="s">
        <v>595</v>
      </c>
      <c r="I241" s="320"/>
      <c r="J241" s="37"/>
      <c r="K241" s="13"/>
      <c r="L241" s="232"/>
      <c r="M241" s="232"/>
      <c r="N241" s="321"/>
      <c r="O241" s="503"/>
      <c r="P241" s="13"/>
      <c r="Q241" s="393"/>
      <c r="R241" s="40"/>
      <c r="S241" s="234"/>
      <c r="T241" s="40"/>
      <c r="U241" s="40"/>
      <c r="V241" s="13"/>
      <c r="W241" s="40"/>
      <c r="X241" s="13"/>
      <c r="Y241" s="40"/>
      <c r="Z241" s="40"/>
      <c r="AA241" s="235"/>
      <c r="AB241" s="235"/>
      <c r="AC241" s="77"/>
      <c r="AD241" s="78"/>
      <c r="AE241" s="78">
        <v>1.1076388888888888</v>
      </c>
      <c r="AF241" s="77">
        <v>1.1284722222222221</v>
      </c>
      <c r="AG241" s="74" t="s">
        <v>5</v>
      </c>
      <c r="AH241" s="72"/>
      <c r="AI241" s="37"/>
      <c r="AJ241" s="37"/>
      <c r="AK241" s="45"/>
      <c r="AL241" s="46"/>
      <c r="AM241" s="236"/>
      <c r="AN241" s="236"/>
      <c r="AO241" s="233"/>
      <c r="AP241" s="233"/>
      <c r="AQ241" s="318" t="str">
        <f t="shared" si="8"/>
        <v/>
      </c>
      <c r="AR241" s="318">
        <f t="shared" si="9"/>
        <v>2.0833333333333259E-2</v>
      </c>
    </row>
    <row r="242" spans="1:44" ht="14.25">
      <c r="B242" s="34">
        <v>2023</v>
      </c>
      <c r="C242" s="34">
        <v>4</v>
      </c>
      <c r="D242" s="34">
        <v>7</v>
      </c>
      <c r="E242" s="322" t="s">
        <v>627</v>
      </c>
      <c r="F242" s="34"/>
      <c r="G242" s="36"/>
      <c r="H242" s="37" t="s">
        <v>595</v>
      </c>
      <c r="I242" s="38" t="s">
        <v>58</v>
      </c>
      <c r="J242" s="37" t="s">
        <v>596</v>
      </c>
      <c r="K242" s="13"/>
      <c r="L242" s="14"/>
      <c r="M242" s="14"/>
      <c r="N242" s="75"/>
      <c r="O242" s="13"/>
      <c r="P242" s="13">
        <v>12</v>
      </c>
      <c r="Q242" s="39" t="s">
        <v>612</v>
      </c>
      <c r="R242" s="511">
        <v>1005</v>
      </c>
      <c r="S242" s="512" t="s">
        <v>30</v>
      </c>
      <c r="T242" s="511">
        <v>200</v>
      </c>
      <c r="U242" s="511">
        <v>1005</v>
      </c>
      <c r="V242" s="13">
        <v>1</v>
      </c>
      <c r="W242" s="511">
        <v>200</v>
      </c>
      <c r="X242" s="13">
        <v>1</v>
      </c>
      <c r="Y242" s="511">
        <v>200</v>
      </c>
      <c r="Z242" s="511"/>
      <c r="AA242" s="75"/>
      <c r="AB242" s="238" t="s">
        <v>613</v>
      </c>
      <c r="AC242" s="77"/>
      <c r="AD242" s="44"/>
      <c r="AE242" s="44"/>
      <c r="AF242" s="43"/>
      <c r="AG242" s="13"/>
      <c r="AH242" s="37"/>
      <c r="AI242" s="37"/>
      <c r="AJ242" s="37"/>
      <c r="AK242" s="45"/>
      <c r="AL242" s="46"/>
      <c r="AM242" s="236"/>
      <c r="AN242" s="236"/>
      <c r="AO242" s="233"/>
      <c r="AP242" s="233"/>
      <c r="AQ242" s="318" t="str">
        <f t="shared" si="8"/>
        <v/>
      </c>
      <c r="AR242" s="318" t="str">
        <f t="shared" si="9"/>
        <v/>
      </c>
    </row>
    <row r="243" spans="1:44" ht="14.25">
      <c r="A243">
        <v>1</v>
      </c>
      <c r="B243" s="34">
        <v>2023</v>
      </c>
      <c r="C243" s="34">
        <v>4</v>
      </c>
      <c r="D243" s="34">
        <v>7</v>
      </c>
      <c r="E243" s="322" t="s">
        <v>627</v>
      </c>
      <c r="F243" s="34">
        <v>8</v>
      </c>
      <c r="G243" s="36" t="s">
        <v>614</v>
      </c>
      <c r="H243" s="37" t="s">
        <v>595</v>
      </c>
      <c r="I243" s="38" t="s">
        <v>47</v>
      </c>
      <c r="J243" s="37" t="s">
        <v>596</v>
      </c>
      <c r="K243" s="13">
        <v>3703991</v>
      </c>
      <c r="L243" s="14">
        <v>1</v>
      </c>
      <c r="M243" s="14">
        <v>3</v>
      </c>
      <c r="N243" s="14" t="s">
        <v>675</v>
      </c>
      <c r="O243" s="13" t="s">
        <v>597</v>
      </c>
      <c r="P243" s="13">
        <v>50</v>
      </c>
      <c r="Q243" s="39" t="s">
        <v>624</v>
      </c>
      <c r="R243" s="511">
        <v>1005</v>
      </c>
      <c r="S243" s="512">
        <v>4100</v>
      </c>
      <c r="T243" s="512">
        <v>4100</v>
      </c>
      <c r="U243" s="511">
        <v>1005</v>
      </c>
      <c r="V243" s="13">
        <v>1</v>
      </c>
      <c r="W243" s="512">
        <v>4100</v>
      </c>
      <c r="X243" s="13">
        <v>1</v>
      </c>
      <c r="Y243" s="512">
        <v>4100</v>
      </c>
      <c r="Z243" s="511">
        <v>4100</v>
      </c>
      <c r="AA243" s="42" t="s">
        <v>1264</v>
      </c>
      <c r="AB243" s="42"/>
      <c r="AC243" s="43">
        <v>1.1284722222222221</v>
      </c>
      <c r="AD243" s="44">
        <v>1.1493055555555554</v>
      </c>
      <c r="AE243" s="44">
        <v>1.1493055555555554</v>
      </c>
      <c r="AF243" s="43">
        <v>1.1562499999999998</v>
      </c>
      <c r="AG243" s="13" t="s">
        <v>5</v>
      </c>
      <c r="AH243" s="37"/>
      <c r="AI243" s="37" t="s">
        <v>6</v>
      </c>
      <c r="AJ243" s="37" t="s">
        <v>930</v>
      </c>
      <c r="AK243" s="45" t="s">
        <v>615</v>
      </c>
      <c r="AL243" s="46">
        <v>1</v>
      </c>
      <c r="AM243" s="236"/>
      <c r="AN243" s="236" t="s">
        <v>432</v>
      </c>
      <c r="AO243" s="233"/>
      <c r="AP243" s="233"/>
      <c r="AQ243" s="318">
        <f t="shared" si="8"/>
        <v>2.0833333333333259E-2</v>
      </c>
      <c r="AR243" s="318">
        <f t="shared" si="9"/>
        <v>6.9444444444444198E-3</v>
      </c>
    </row>
    <row r="244" spans="1:44" ht="14.25">
      <c r="B244" s="34">
        <v>2023</v>
      </c>
      <c r="C244" s="34">
        <v>4</v>
      </c>
      <c r="D244" s="34">
        <v>7</v>
      </c>
      <c r="E244" s="322" t="s">
        <v>627</v>
      </c>
      <c r="F244" s="34">
        <v>8</v>
      </c>
      <c r="G244" s="36" t="s">
        <v>614</v>
      </c>
      <c r="H244" s="37" t="s">
        <v>595</v>
      </c>
      <c r="I244" s="38" t="s">
        <v>47</v>
      </c>
      <c r="J244" s="37" t="s">
        <v>596</v>
      </c>
      <c r="K244" s="13">
        <v>3703991</v>
      </c>
      <c r="L244" s="14">
        <v>2</v>
      </c>
      <c r="M244" s="14">
        <v>3</v>
      </c>
      <c r="N244" s="14" t="s">
        <v>675</v>
      </c>
      <c r="O244" s="13" t="s">
        <v>597</v>
      </c>
      <c r="P244" s="13">
        <v>50</v>
      </c>
      <c r="Q244" s="39" t="s">
        <v>624</v>
      </c>
      <c r="R244" s="511">
        <v>1005</v>
      </c>
      <c r="S244" s="512">
        <v>4100</v>
      </c>
      <c r="T244" s="512">
        <v>4100</v>
      </c>
      <c r="U244" s="511">
        <v>1005</v>
      </c>
      <c r="V244" s="13">
        <v>1</v>
      </c>
      <c r="W244" s="512">
        <v>4100</v>
      </c>
      <c r="X244" s="13">
        <v>1</v>
      </c>
      <c r="Y244" s="512">
        <v>4100</v>
      </c>
      <c r="Z244" s="511">
        <v>4110</v>
      </c>
      <c r="AA244" s="42" t="s">
        <v>1265</v>
      </c>
      <c r="AB244" s="76"/>
      <c r="AC244" s="43">
        <v>1.1562499999999998</v>
      </c>
      <c r="AD244" s="44">
        <v>1.177083333333333</v>
      </c>
      <c r="AE244" s="44">
        <v>1.177083333333333</v>
      </c>
      <c r="AF244" s="43">
        <v>1.1840277777777775</v>
      </c>
      <c r="AG244" s="13" t="s">
        <v>5</v>
      </c>
      <c r="AH244" s="37"/>
      <c r="AI244" s="37" t="s">
        <v>6</v>
      </c>
      <c r="AJ244" s="37" t="s">
        <v>930</v>
      </c>
      <c r="AK244" s="45" t="s">
        <v>615</v>
      </c>
      <c r="AL244" s="46">
        <v>1</v>
      </c>
      <c r="AM244" s="236"/>
      <c r="AN244" s="236" t="s">
        <v>432</v>
      </c>
      <c r="AO244" s="233"/>
      <c r="AP244" s="233"/>
      <c r="AQ244" s="318">
        <f t="shared" si="8"/>
        <v>2.0833333333333259E-2</v>
      </c>
      <c r="AR244" s="318">
        <f t="shared" si="9"/>
        <v>6.9444444444444198E-3</v>
      </c>
    </row>
    <row r="245" spans="1:44" ht="14.25">
      <c r="B245" s="34">
        <v>2023</v>
      </c>
      <c r="C245" s="34">
        <v>4</v>
      </c>
      <c r="D245" s="34">
        <v>7</v>
      </c>
      <c r="E245" s="322" t="s">
        <v>627</v>
      </c>
      <c r="F245" s="34">
        <v>8</v>
      </c>
      <c r="G245" s="36" t="s">
        <v>614</v>
      </c>
      <c r="H245" s="37" t="s">
        <v>595</v>
      </c>
      <c r="I245" s="38" t="s">
        <v>47</v>
      </c>
      <c r="J245" s="37" t="s">
        <v>596</v>
      </c>
      <c r="K245" s="13">
        <v>3703991</v>
      </c>
      <c r="L245" s="14">
        <v>3</v>
      </c>
      <c r="M245" s="14">
        <v>3</v>
      </c>
      <c r="N245" s="14" t="s">
        <v>675</v>
      </c>
      <c r="O245" s="13" t="s">
        <v>597</v>
      </c>
      <c r="P245" s="13">
        <v>50</v>
      </c>
      <c r="Q245" s="39" t="s">
        <v>624</v>
      </c>
      <c r="R245" s="511">
        <v>1005</v>
      </c>
      <c r="S245" s="512">
        <v>3830</v>
      </c>
      <c r="T245" s="512">
        <v>3830</v>
      </c>
      <c r="U245" s="511">
        <v>1005</v>
      </c>
      <c r="V245" s="13">
        <v>1</v>
      </c>
      <c r="W245" s="512">
        <v>4100</v>
      </c>
      <c r="X245" s="13">
        <v>1</v>
      </c>
      <c r="Y245" s="512">
        <v>4100</v>
      </c>
      <c r="Z245" s="511">
        <v>3850</v>
      </c>
      <c r="AA245" s="42" t="s">
        <v>1266</v>
      </c>
      <c r="AB245" s="76" t="s">
        <v>1257</v>
      </c>
      <c r="AC245" s="43">
        <v>1.1840277777777775</v>
      </c>
      <c r="AD245" s="44">
        <v>1.2048611111111107</v>
      </c>
      <c r="AE245" s="44">
        <v>1.2048611111111107</v>
      </c>
      <c r="AF245" s="43">
        <v>1.2118055555555551</v>
      </c>
      <c r="AG245" s="13" t="s">
        <v>5</v>
      </c>
      <c r="AH245" s="37"/>
      <c r="AI245" s="37" t="s">
        <v>6</v>
      </c>
      <c r="AJ245" s="37" t="s">
        <v>929</v>
      </c>
      <c r="AK245" s="45" t="s">
        <v>615</v>
      </c>
      <c r="AL245" s="46">
        <v>2</v>
      </c>
      <c r="AM245" s="236" t="s">
        <v>1267</v>
      </c>
      <c r="AN245" s="236" t="s">
        <v>432</v>
      </c>
      <c r="AO245" s="233"/>
      <c r="AP245" s="233"/>
      <c r="AQ245" s="318">
        <f t="shared" si="8"/>
        <v>2.0833333333333259E-2</v>
      </c>
      <c r="AR245" s="318">
        <f t="shared" si="9"/>
        <v>6.9444444444444198E-3</v>
      </c>
    </row>
    <row r="246" spans="1:44" ht="14.25">
      <c r="B246" s="34">
        <v>2023</v>
      </c>
      <c r="C246" s="34">
        <v>4</v>
      </c>
      <c r="D246" s="34">
        <v>7</v>
      </c>
      <c r="E246" s="322" t="s">
        <v>627</v>
      </c>
      <c r="F246" s="34"/>
      <c r="G246" s="36"/>
      <c r="H246" s="37" t="s">
        <v>595</v>
      </c>
      <c r="I246" s="73" t="s">
        <v>43</v>
      </c>
      <c r="J246" s="37" t="s">
        <v>596</v>
      </c>
      <c r="K246" s="13"/>
      <c r="L246" s="14"/>
      <c r="M246" s="14"/>
      <c r="N246" s="14"/>
      <c r="O246" s="74"/>
      <c r="P246" s="239">
        <v>25</v>
      </c>
      <c r="Q246" s="39" t="s">
        <v>612</v>
      </c>
      <c r="R246" s="511">
        <v>1005</v>
      </c>
      <c r="S246" s="512" t="s">
        <v>30</v>
      </c>
      <c r="T246" s="513">
        <v>350</v>
      </c>
      <c r="U246" s="511">
        <v>1005</v>
      </c>
      <c r="V246" s="13">
        <v>1</v>
      </c>
      <c r="W246" s="511"/>
      <c r="X246" s="13">
        <v>1</v>
      </c>
      <c r="Y246" s="513">
        <v>350</v>
      </c>
      <c r="Z246" s="511">
        <v>12850</v>
      </c>
      <c r="AA246" s="42" t="s">
        <v>658</v>
      </c>
      <c r="AB246" s="76" t="s">
        <v>1257</v>
      </c>
      <c r="AC246" s="77">
        <v>1.2118055555555551</v>
      </c>
      <c r="AD246" s="78">
        <v>1.2152777777777775</v>
      </c>
      <c r="AE246" s="78"/>
      <c r="AF246" s="77"/>
      <c r="AG246" s="74"/>
      <c r="AH246" s="72"/>
      <c r="AI246" s="37" t="s">
        <v>6</v>
      </c>
      <c r="AJ246" s="37" t="s">
        <v>929</v>
      </c>
      <c r="AK246" s="45" t="s">
        <v>615</v>
      </c>
      <c r="AL246" s="46">
        <v>1</v>
      </c>
      <c r="AM246" s="236"/>
      <c r="AN246" s="236"/>
      <c r="AO246" s="233"/>
      <c r="AP246" s="233"/>
      <c r="AQ246" s="318">
        <f t="shared" si="8"/>
        <v>3.4722222222223209E-3</v>
      </c>
      <c r="AR246" s="318" t="str">
        <f t="shared" si="9"/>
        <v/>
      </c>
    </row>
    <row r="247" spans="1:44" ht="14.25">
      <c r="B247" s="34">
        <v>2023</v>
      </c>
      <c r="C247" s="34">
        <v>4</v>
      </c>
      <c r="D247" s="34">
        <v>7</v>
      </c>
      <c r="E247" s="322" t="s">
        <v>627</v>
      </c>
      <c r="F247" s="34"/>
      <c r="G247" s="36"/>
      <c r="H247" s="37" t="s">
        <v>595</v>
      </c>
      <c r="I247" s="320"/>
      <c r="J247" s="37"/>
      <c r="K247" s="13"/>
      <c r="L247" s="232"/>
      <c r="M247" s="232"/>
      <c r="N247" s="321"/>
      <c r="O247" s="503"/>
      <c r="P247" s="13"/>
      <c r="Q247" s="393"/>
      <c r="R247" s="40"/>
      <c r="S247" s="234"/>
      <c r="T247" s="40"/>
      <c r="U247" s="40"/>
      <c r="V247" s="13"/>
      <c r="W247" s="40"/>
      <c r="X247" s="13"/>
      <c r="Y247" s="40"/>
      <c r="Z247" s="40"/>
      <c r="AA247" s="235"/>
      <c r="AB247" s="235"/>
      <c r="AC247" s="77"/>
      <c r="AD247" s="78"/>
      <c r="AE247" s="78">
        <v>1.2152777777777775</v>
      </c>
      <c r="AF247" s="77">
        <v>0.28125</v>
      </c>
      <c r="AG247" s="74" t="s">
        <v>16</v>
      </c>
      <c r="AH247" s="72"/>
      <c r="AI247" s="37"/>
      <c r="AJ247" s="37"/>
      <c r="AK247" s="45"/>
      <c r="AL247" s="46"/>
      <c r="AM247" s="236"/>
      <c r="AN247" s="236"/>
      <c r="AO247" s="233"/>
      <c r="AP247" s="233"/>
      <c r="AQ247" s="318" t="str">
        <f t="shared" si="8"/>
        <v/>
      </c>
      <c r="AR247" s="318">
        <f t="shared" si="9"/>
        <v>6.5972222222222543E-2</v>
      </c>
    </row>
    <row r="248" spans="1:44" ht="14.25">
      <c r="B248" s="34">
        <v>2023</v>
      </c>
      <c r="C248" s="34">
        <v>4</v>
      </c>
      <c r="D248" s="34">
        <v>8</v>
      </c>
      <c r="E248" s="322" t="s">
        <v>629</v>
      </c>
      <c r="F248" s="34"/>
      <c r="G248" s="36"/>
      <c r="H248" s="37" t="s">
        <v>595</v>
      </c>
      <c r="I248" s="320"/>
      <c r="J248" s="37"/>
      <c r="K248" s="13"/>
      <c r="L248" s="232"/>
      <c r="M248" s="232"/>
      <c r="N248" s="321"/>
      <c r="O248" s="503"/>
      <c r="P248" s="13"/>
      <c r="Q248" s="393"/>
      <c r="R248" s="40"/>
      <c r="S248" s="234"/>
      <c r="T248" s="40"/>
      <c r="U248" s="40"/>
      <c r="V248" s="13"/>
      <c r="W248" s="40"/>
      <c r="X248" s="13"/>
      <c r="Y248" s="40"/>
      <c r="Z248" s="40"/>
      <c r="AA248" s="235"/>
      <c r="AB248" s="235"/>
      <c r="AC248" s="77"/>
      <c r="AD248" s="78"/>
      <c r="AE248" s="78">
        <v>0.58333333333333337</v>
      </c>
      <c r="AF248" s="77">
        <v>0.625</v>
      </c>
      <c r="AG248" s="74" t="s">
        <v>5</v>
      </c>
      <c r="AH248" s="72"/>
      <c r="AI248" s="37"/>
      <c r="AJ248" s="37"/>
      <c r="AK248" s="45"/>
      <c r="AL248" s="46"/>
      <c r="AM248" s="236"/>
      <c r="AN248" s="236"/>
      <c r="AO248" s="233"/>
      <c r="AP248" s="233"/>
      <c r="AQ248" s="318"/>
      <c r="AR248" s="318">
        <f t="shared" si="9"/>
        <v>4.166666666666663E-2</v>
      </c>
    </row>
    <row r="249" spans="1:44" ht="14.25">
      <c r="B249" s="34">
        <v>2023</v>
      </c>
      <c r="C249" s="34">
        <v>4</v>
      </c>
      <c r="D249" s="34">
        <v>8</v>
      </c>
      <c r="E249" s="322" t="s">
        <v>629</v>
      </c>
      <c r="F249" s="34"/>
      <c r="G249" s="36"/>
      <c r="H249" s="37" t="s">
        <v>595</v>
      </c>
      <c r="I249" s="38" t="s">
        <v>58</v>
      </c>
      <c r="J249" s="37"/>
      <c r="K249" s="13"/>
      <c r="L249" s="14"/>
      <c r="M249" s="13"/>
      <c r="N249" s="14"/>
      <c r="O249" s="13"/>
      <c r="P249" s="13">
        <v>12</v>
      </c>
      <c r="Q249" s="39" t="s">
        <v>612</v>
      </c>
      <c r="R249" s="511">
        <v>1005</v>
      </c>
      <c r="S249" s="512" t="s">
        <v>30</v>
      </c>
      <c r="T249" s="511">
        <v>200</v>
      </c>
      <c r="U249" s="511">
        <v>1005</v>
      </c>
      <c r="V249" s="13">
        <v>1</v>
      </c>
      <c r="W249" s="511">
        <v>200</v>
      </c>
      <c r="X249" s="13">
        <v>1</v>
      </c>
      <c r="Y249" s="511">
        <v>200</v>
      </c>
      <c r="Z249" s="511"/>
      <c r="AA249" s="42"/>
      <c r="AB249" s="238" t="s">
        <v>613</v>
      </c>
      <c r="AC249" s="43"/>
      <c r="AD249" s="44"/>
      <c r="AE249" s="44"/>
      <c r="AF249" s="43"/>
      <c r="AG249" s="13"/>
      <c r="AH249" s="37"/>
      <c r="AI249" s="37"/>
      <c r="AJ249" s="37"/>
      <c r="AK249" s="45"/>
      <c r="AL249" s="46"/>
      <c r="AM249" s="236"/>
      <c r="AN249" s="236"/>
      <c r="AO249" s="233"/>
      <c r="AP249" s="233"/>
      <c r="AQ249" s="318" t="str">
        <f t="shared" si="8"/>
        <v/>
      </c>
      <c r="AR249" s="318" t="str">
        <f t="shared" si="9"/>
        <v/>
      </c>
    </row>
    <row r="250" spans="1:44" ht="14.25">
      <c r="A250">
        <v>1</v>
      </c>
      <c r="B250" s="34">
        <v>2023</v>
      </c>
      <c r="C250" s="34">
        <v>4</v>
      </c>
      <c r="D250" s="34">
        <v>8</v>
      </c>
      <c r="E250" s="322" t="s">
        <v>629</v>
      </c>
      <c r="F250" s="34">
        <v>1</v>
      </c>
      <c r="G250" s="36" t="s">
        <v>614</v>
      </c>
      <c r="H250" s="37" t="s">
        <v>595</v>
      </c>
      <c r="I250" s="38" t="s">
        <v>47</v>
      </c>
      <c r="J250" s="37" t="s">
        <v>596</v>
      </c>
      <c r="K250" s="13">
        <v>3703987</v>
      </c>
      <c r="L250" s="14">
        <v>1</v>
      </c>
      <c r="M250" s="14">
        <v>3</v>
      </c>
      <c r="N250" s="14" t="s">
        <v>674</v>
      </c>
      <c r="O250" s="13" t="s">
        <v>597</v>
      </c>
      <c r="P250" s="13">
        <v>50</v>
      </c>
      <c r="Q250" s="39" t="s">
        <v>538</v>
      </c>
      <c r="R250" s="511">
        <v>1005</v>
      </c>
      <c r="S250" s="511">
        <v>4070</v>
      </c>
      <c r="T250" s="511">
        <v>4070</v>
      </c>
      <c r="U250" s="511">
        <v>1005</v>
      </c>
      <c r="V250" s="13">
        <v>1</v>
      </c>
      <c r="W250" s="511">
        <v>4100</v>
      </c>
      <c r="X250" s="13">
        <v>1</v>
      </c>
      <c r="Y250" s="511">
        <v>4100</v>
      </c>
      <c r="Z250" s="511">
        <v>4070</v>
      </c>
      <c r="AA250" s="42" t="s">
        <v>1269</v>
      </c>
      <c r="AB250" s="42"/>
      <c r="AC250" s="43">
        <v>0.625</v>
      </c>
      <c r="AD250" s="44">
        <v>0.64583333333333337</v>
      </c>
      <c r="AE250" s="44">
        <v>0.64583333333333337</v>
      </c>
      <c r="AF250" s="43">
        <v>0.65277777777777779</v>
      </c>
      <c r="AG250" s="13" t="s">
        <v>5</v>
      </c>
      <c r="AH250" s="37"/>
      <c r="AI250" s="37" t="s">
        <v>6</v>
      </c>
      <c r="AJ250" s="37" t="s">
        <v>929</v>
      </c>
      <c r="AK250" s="45" t="s">
        <v>615</v>
      </c>
      <c r="AL250" s="46">
        <v>1</v>
      </c>
      <c r="AM250" s="236"/>
      <c r="AN250" s="236" t="s">
        <v>432</v>
      </c>
      <c r="AO250" s="233"/>
      <c r="AP250" s="233"/>
      <c r="AQ250" s="318">
        <f t="shared" si="8"/>
        <v>2.083333333333337E-2</v>
      </c>
      <c r="AR250" s="318">
        <f t="shared" si="9"/>
        <v>6.9444444444444198E-3</v>
      </c>
    </row>
    <row r="251" spans="1:44" ht="14.25">
      <c r="B251" s="34">
        <v>2023</v>
      </c>
      <c r="C251" s="34">
        <v>4</v>
      </c>
      <c r="D251" s="34">
        <v>8</v>
      </c>
      <c r="E251" s="322" t="s">
        <v>629</v>
      </c>
      <c r="F251" s="34">
        <v>1</v>
      </c>
      <c r="G251" s="36" t="s">
        <v>614</v>
      </c>
      <c r="H251" s="37" t="s">
        <v>595</v>
      </c>
      <c r="I251" s="38" t="s">
        <v>47</v>
      </c>
      <c r="J251" s="37" t="s">
        <v>596</v>
      </c>
      <c r="K251" s="13">
        <v>3703987</v>
      </c>
      <c r="L251" s="14">
        <v>2</v>
      </c>
      <c r="M251" s="14">
        <v>3</v>
      </c>
      <c r="N251" s="14" t="s">
        <v>674</v>
      </c>
      <c r="O251" s="13" t="s">
        <v>597</v>
      </c>
      <c r="P251" s="13">
        <v>50</v>
      </c>
      <c r="Q251" s="39" t="s">
        <v>538</v>
      </c>
      <c r="R251" s="511">
        <v>1005</v>
      </c>
      <c r="S251" s="511">
        <v>4010</v>
      </c>
      <c r="T251" s="511">
        <v>4010</v>
      </c>
      <c r="U251" s="511">
        <v>1005</v>
      </c>
      <c r="V251" s="13">
        <v>1</v>
      </c>
      <c r="W251" s="511">
        <v>4100</v>
      </c>
      <c r="X251" s="13">
        <v>1</v>
      </c>
      <c r="Y251" s="511">
        <v>4100</v>
      </c>
      <c r="Z251" s="511">
        <v>4010</v>
      </c>
      <c r="AA251" s="42" t="s">
        <v>1270</v>
      </c>
      <c r="AB251" s="76"/>
      <c r="AC251" s="43">
        <v>0.65277777777777779</v>
      </c>
      <c r="AD251" s="44">
        <v>0.67361111111111116</v>
      </c>
      <c r="AE251" s="44">
        <v>0.67361111111111116</v>
      </c>
      <c r="AF251" s="43">
        <v>0.68055555555555558</v>
      </c>
      <c r="AG251" s="13" t="s">
        <v>5</v>
      </c>
      <c r="AH251" s="37"/>
      <c r="AI251" s="37" t="s">
        <v>6</v>
      </c>
      <c r="AJ251" s="37" t="s">
        <v>929</v>
      </c>
      <c r="AK251" s="45" t="s">
        <v>615</v>
      </c>
      <c r="AL251" s="46">
        <v>1</v>
      </c>
      <c r="AM251" s="236"/>
      <c r="AN251" s="236" t="s">
        <v>432</v>
      </c>
      <c r="AO251" s="233"/>
      <c r="AP251" s="233"/>
      <c r="AQ251" s="318">
        <f t="shared" si="8"/>
        <v>2.083333333333337E-2</v>
      </c>
      <c r="AR251" s="318">
        <f t="shared" si="9"/>
        <v>6.9444444444444198E-3</v>
      </c>
    </row>
    <row r="252" spans="1:44" ht="14.25">
      <c r="B252" s="34">
        <v>2023</v>
      </c>
      <c r="C252" s="34">
        <v>4</v>
      </c>
      <c r="D252" s="34">
        <v>8</v>
      </c>
      <c r="E252" s="322" t="s">
        <v>629</v>
      </c>
      <c r="F252" s="34">
        <v>1</v>
      </c>
      <c r="G252" s="36" t="s">
        <v>614</v>
      </c>
      <c r="H252" s="37" t="s">
        <v>595</v>
      </c>
      <c r="I252" s="38" t="s">
        <v>47</v>
      </c>
      <c r="J252" s="37" t="s">
        <v>596</v>
      </c>
      <c r="K252" s="13">
        <v>3703987</v>
      </c>
      <c r="L252" s="14">
        <v>3</v>
      </c>
      <c r="M252" s="14">
        <v>3</v>
      </c>
      <c r="N252" s="14" t="s">
        <v>674</v>
      </c>
      <c r="O252" s="13" t="s">
        <v>597</v>
      </c>
      <c r="P252" s="13">
        <v>50</v>
      </c>
      <c r="Q252" s="39" t="s">
        <v>538</v>
      </c>
      <c r="R252" s="511">
        <v>1005</v>
      </c>
      <c r="S252" s="511">
        <v>4060</v>
      </c>
      <c r="T252" s="511">
        <v>4060</v>
      </c>
      <c r="U252" s="511">
        <v>1005</v>
      </c>
      <c r="V252" s="13">
        <v>1</v>
      </c>
      <c r="W252" s="511">
        <v>4100</v>
      </c>
      <c r="X252" s="13">
        <v>1</v>
      </c>
      <c r="Y252" s="511">
        <v>4100</v>
      </c>
      <c r="Z252" s="511">
        <v>4000</v>
      </c>
      <c r="AA252" s="42" t="s">
        <v>1271</v>
      </c>
      <c r="AB252" s="76" t="s">
        <v>1258</v>
      </c>
      <c r="AC252" s="43">
        <v>0.68055555555555558</v>
      </c>
      <c r="AD252" s="44">
        <v>0.70138888888888895</v>
      </c>
      <c r="AE252" s="44">
        <v>0.70138888888888895</v>
      </c>
      <c r="AF252" s="43">
        <v>0.70833333333333337</v>
      </c>
      <c r="AG252" s="13" t="s">
        <v>5</v>
      </c>
      <c r="AH252" s="37"/>
      <c r="AI252" s="37" t="s">
        <v>6</v>
      </c>
      <c r="AJ252" s="37" t="s">
        <v>929</v>
      </c>
      <c r="AK252" s="45" t="s">
        <v>615</v>
      </c>
      <c r="AL252" s="46">
        <v>1</v>
      </c>
      <c r="AM252" s="236"/>
      <c r="AN252" s="236" t="s">
        <v>432</v>
      </c>
      <c r="AO252" s="233"/>
      <c r="AP252" s="233"/>
      <c r="AQ252" s="318">
        <f t="shared" si="8"/>
        <v>2.083333333333337E-2</v>
      </c>
      <c r="AR252" s="318">
        <f t="shared" si="9"/>
        <v>6.9444444444444198E-3</v>
      </c>
    </row>
    <row r="253" spans="1:44" ht="14.25">
      <c r="B253" s="34">
        <v>2023</v>
      </c>
      <c r="C253" s="34">
        <v>4</v>
      </c>
      <c r="D253" s="34">
        <v>8</v>
      </c>
      <c r="E253" s="322" t="s">
        <v>629</v>
      </c>
      <c r="F253" s="34"/>
      <c r="G253" s="36"/>
      <c r="H253" s="37" t="s">
        <v>595</v>
      </c>
      <c r="I253" s="38" t="s">
        <v>43</v>
      </c>
      <c r="J253" s="37" t="s">
        <v>596</v>
      </c>
      <c r="K253" s="13"/>
      <c r="L253" s="14"/>
      <c r="M253" s="14"/>
      <c r="N253" s="14"/>
      <c r="O253" s="13"/>
      <c r="P253" s="239">
        <v>25</v>
      </c>
      <c r="Q253" s="39" t="s">
        <v>612</v>
      </c>
      <c r="R253" s="511">
        <v>1005</v>
      </c>
      <c r="S253" s="512" t="s">
        <v>30</v>
      </c>
      <c r="T253" s="513">
        <v>350</v>
      </c>
      <c r="U253" s="511">
        <v>1005</v>
      </c>
      <c r="V253" s="13">
        <v>1</v>
      </c>
      <c r="W253" s="511"/>
      <c r="X253" s="13">
        <v>1</v>
      </c>
      <c r="Y253" s="513">
        <v>350</v>
      </c>
      <c r="Z253" s="511">
        <v>12850</v>
      </c>
      <c r="AA253" s="42" t="s">
        <v>658</v>
      </c>
      <c r="AB253" s="76" t="s">
        <v>1258</v>
      </c>
      <c r="AC253" s="43">
        <v>0.70833333333333337</v>
      </c>
      <c r="AD253" s="44">
        <v>0.71180555555555558</v>
      </c>
      <c r="AE253" s="44"/>
      <c r="AF253" s="43"/>
      <c r="AG253" s="13"/>
      <c r="AH253" s="37"/>
      <c r="AI253" s="37" t="s">
        <v>6</v>
      </c>
      <c r="AJ253" s="37" t="s">
        <v>929</v>
      </c>
      <c r="AK253" s="45" t="s">
        <v>615</v>
      </c>
      <c r="AL253" s="46">
        <v>1</v>
      </c>
      <c r="AM253" s="236"/>
      <c r="AN253" s="236"/>
      <c r="AO253" s="233"/>
      <c r="AP253" s="233"/>
      <c r="AQ253" s="318">
        <f t="shared" si="8"/>
        <v>3.4722222222222099E-3</v>
      </c>
      <c r="AR253" s="318" t="str">
        <f t="shared" si="9"/>
        <v/>
      </c>
    </row>
    <row r="254" spans="1:44" ht="14.25">
      <c r="B254" s="34">
        <v>2023</v>
      </c>
      <c r="C254" s="34">
        <v>4</v>
      </c>
      <c r="D254" s="34">
        <v>8</v>
      </c>
      <c r="E254" s="322" t="s">
        <v>629</v>
      </c>
      <c r="F254" s="34"/>
      <c r="G254" s="36"/>
      <c r="H254" s="37" t="s">
        <v>595</v>
      </c>
      <c r="I254" s="320"/>
      <c r="J254" s="37"/>
      <c r="K254" s="13"/>
      <c r="L254" s="232"/>
      <c r="M254" s="232"/>
      <c r="N254" s="321"/>
      <c r="O254" s="503"/>
      <c r="P254" s="13"/>
      <c r="Q254" s="393"/>
      <c r="R254" s="40"/>
      <c r="S254" s="234"/>
      <c r="T254" s="40"/>
      <c r="U254" s="40"/>
      <c r="V254" s="13"/>
      <c r="W254" s="40"/>
      <c r="X254" s="13"/>
      <c r="Y254" s="40"/>
      <c r="Z254" s="40"/>
      <c r="AA254" s="235"/>
      <c r="AB254" s="235"/>
      <c r="AC254" s="77"/>
      <c r="AD254" s="78"/>
      <c r="AE254" s="78">
        <v>0.71180555555555558</v>
      </c>
      <c r="AF254" s="77">
        <v>0.8125</v>
      </c>
      <c r="AG254" s="74" t="s">
        <v>1072</v>
      </c>
      <c r="AH254" s="72"/>
      <c r="AI254" s="37"/>
      <c r="AJ254" s="37"/>
      <c r="AK254" s="45"/>
      <c r="AL254" s="46"/>
      <c r="AM254" s="236" t="s">
        <v>1276</v>
      </c>
      <c r="AN254" s="236"/>
      <c r="AO254" s="233"/>
      <c r="AP254" s="233"/>
      <c r="AQ254" s="318" t="str">
        <f t="shared" si="8"/>
        <v/>
      </c>
      <c r="AR254" s="318">
        <f t="shared" si="9"/>
        <v>0.10069444444444442</v>
      </c>
    </row>
    <row r="255" spans="1:44" ht="14.25">
      <c r="B255" s="34">
        <v>2023</v>
      </c>
      <c r="C255" s="34">
        <v>4</v>
      </c>
      <c r="D255" s="34">
        <v>8</v>
      </c>
      <c r="E255" s="322" t="s">
        <v>629</v>
      </c>
      <c r="F255" s="34"/>
      <c r="G255" s="36"/>
      <c r="H255" s="37" t="s">
        <v>595</v>
      </c>
      <c r="I255" s="38" t="s">
        <v>58</v>
      </c>
      <c r="J255" s="37" t="s">
        <v>596</v>
      </c>
      <c r="K255" s="13"/>
      <c r="L255" s="14"/>
      <c r="M255" s="13"/>
      <c r="N255" s="14"/>
      <c r="O255" s="13"/>
      <c r="P255" s="13">
        <v>12</v>
      </c>
      <c r="Q255" s="39" t="s">
        <v>612</v>
      </c>
      <c r="R255" s="511">
        <v>1120</v>
      </c>
      <c r="S255" s="512" t="s">
        <v>30</v>
      </c>
      <c r="T255" s="511">
        <v>200</v>
      </c>
      <c r="U255" s="511">
        <v>1120</v>
      </c>
      <c r="V255" s="13">
        <v>1</v>
      </c>
      <c r="W255" s="511">
        <v>200</v>
      </c>
      <c r="X255" s="13">
        <v>1</v>
      </c>
      <c r="Y255" s="511">
        <v>200</v>
      </c>
      <c r="Z255" s="511"/>
      <c r="AA255" s="241" t="s">
        <v>619</v>
      </c>
      <c r="AB255" s="42"/>
      <c r="AC255" s="43"/>
      <c r="AD255" s="44"/>
      <c r="AE255" s="44"/>
      <c r="AF255" s="43"/>
      <c r="AG255" s="13"/>
      <c r="AH255" s="37"/>
      <c r="AI255" s="37"/>
      <c r="AJ255" s="37"/>
      <c r="AK255" s="45"/>
      <c r="AL255" s="46"/>
      <c r="AM255" s="236"/>
      <c r="AN255" s="236"/>
      <c r="AO255" s="233"/>
      <c r="AP255" s="233"/>
      <c r="AQ255" s="318" t="str">
        <f t="shared" si="8"/>
        <v/>
      </c>
      <c r="AR255" s="318" t="str">
        <f t="shared" si="9"/>
        <v/>
      </c>
    </row>
    <row r="256" spans="1:44" ht="14.25">
      <c r="A256">
        <v>1</v>
      </c>
      <c r="B256" s="34">
        <v>2023</v>
      </c>
      <c r="C256" s="34">
        <v>4</v>
      </c>
      <c r="D256" s="34">
        <v>8</v>
      </c>
      <c r="E256" s="322" t="s">
        <v>629</v>
      </c>
      <c r="F256" s="34">
        <v>2</v>
      </c>
      <c r="G256" s="36" t="s">
        <v>614</v>
      </c>
      <c r="H256" s="37" t="s">
        <v>595</v>
      </c>
      <c r="I256" s="38" t="s">
        <v>47</v>
      </c>
      <c r="J256" s="37" t="s">
        <v>596</v>
      </c>
      <c r="K256" s="13">
        <v>3703994</v>
      </c>
      <c r="L256" s="14">
        <v>1</v>
      </c>
      <c r="M256" s="14">
        <v>6</v>
      </c>
      <c r="N256" s="14" t="s">
        <v>618</v>
      </c>
      <c r="O256" s="13" t="s">
        <v>597</v>
      </c>
      <c r="P256" s="13">
        <v>25</v>
      </c>
      <c r="Q256" s="39" t="s">
        <v>672</v>
      </c>
      <c r="R256" s="511">
        <v>1120</v>
      </c>
      <c r="S256" s="512">
        <v>3950</v>
      </c>
      <c r="T256" s="512">
        <v>3950</v>
      </c>
      <c r="U256" s="511">
        <v>1120</v>
      </c>
      <c r="V256" s="13">
        <v>1</v>
      </c>
      <c r="W256" s="512">
        <v>4000</v>
      </c>
      <c r="X256" s="13">
        <v>1</v>
      </c>
      <c r="Y256" s="512">
        <v>4000</v>
      </c>
      <c r="Z256" s="511">
        <v>3950</v>
      </c>
      <c r="AA256" s="42" t="s">
        <v>1273</v>
      </c>
      <c r="AB256" s="42"/>
      <c r="AC256" s="43">
        <v>0.8125</v>
      </c>
      <c r="AD256" s="44">
        <v>0.83333333333333337</v>
      </c>
      <c r="AE256" s="44">
        <v>0.83333333333333337</v>
      </c>
      <c r="AF256" s="43">
        <v>0.84027777777777779</v>
      </c>
      <c r="AG256" s="13" t="s">
        <v>5</v>
      </c>
      <c r="AH256" s="37"/>
      <c r="AI256" s="37" t="s">
        <v>17</v>
      </c>
      <c r="AJ256" s="37" t="s">
        <v>929</v>
      </c>
      <c r="AK256" s="45" t="s">
        <v>615</v>
      </c>
      <c r="AL256" s="46">
        <v>1</v>
      </c>
      <c r="AM256" s="236"/>
      <c r="AN256" s="236" t="s">
        <v>432</v>
      </c>
      <c r="AO256" s="233"/>
      <c r="AP256" s="233"/>
      <c r="AQ256" s="318">
        <f t="shared" si="8"/>
        <v>2.083333333333337E-2</v>
      </c>
      <c r="AR256" s="318">
        <f t="shared" si="9"/>
        <v>6.9444444444444198E-3</v>
      </c>
    </row>
    <row r="257" spans="1:44" ht="14.25">
      <c r="B257" s="34">
        <v>2023</v>
      </c>
      <c r="C257" s="34">
        <v>4</v>
      </c>
      <c r="D257" s="34">
        <v>8</v>
      </c>
      <c r="E257" s="322" t="s">
        <v>629</v>
      </c>
      <c r="F257" s="34">
        <v>2</v>
      </c>
      <c r="G257" s="36" t="s">
        <v>614</v>
      </c>
      <c r="H257" s="37" t="s">
        <v>595</v>
      </c>
      <c r="I257" s="38" t="s">
        <v>47</v>
      </c>
      <c r="J257" s="37" t="s">
        <v>596</v>
      </c>
      <c r="K257" s="13">
        <v>3703994</v>
      </c>
      <c r="L257" s="14">
        <v>2</v>
      </c>
      <c r="M257" s="14">
        <v>6</v>
      </c>
      <c r="N257" s="14" t="s">
        <v>618</v>
      </c>
      <c r="O257" s="13" t="s">
        <v>597</v>
      </c>
      <c r="P257" s="13">
        <v>25</v>
      </c>
      <c r="Q257" s="39" t="s">
        <v>672</v>
      </c>
      <c r="R257" s="511">
        <v>1120</v>
      </c>
      <c r="S257" s="512">
        <v>3840</v>
      </c>
      <c r="T257" s="512">
        <v>3840</v>
      </c>
      <c r="U257" s="511">
        <v>1120</v>
      </c>
      <c r="V257" s="13">
        <v>1</v>
      </c>
      <c r="W257" s="512">
        <v>4000</v>
      </c>
      <c r="X257" s="13">
        <v>1</v>
      </c>
      <c r="Y257" s="512">
        <v>4000</v>
      </c>
      <c r="Z257" s="512">
        <v>3840</v>
      </c>
      <c r="AA257" s="42" t="s">
        <v>1274</v>
      </c>
      <c r="AB257" s="42"/>
      <c r="AC257" s="43">
        <v>0.84027777777777779</v>
      </c>
      <c r="AD257" s="44">
        <v>0.86111111111111116</v>
      </c>
      <c r="AE257" s="44">
        <v>0.86111111111111116</v>
      </c>
      <c r="AF257" s="43">
        <v>0.86805555555555558</v>
      </c>
      <c r="AG257" s="13" t="s">
        <v>5</v>
      </c>
      <c r="AH257" s="37"/>
      <c r="AI257" s="37" t="s">
        <v>17</v>
      </c>
      <c r="AJ257" s="37" t="s">
        <v>929</v>
      </c>
      <c r="AK257" s="45" t="s">
        <v>615</v>
      </c>
      <c r="AL257" s="46">
        <v>1</v>
      </c>
      <c r="AM257" s="236"/>
      <c r="AN257" s="236" t="s">
        <v>432</v>
      </c>
      <c r="AO257" s="233"/>
      <c r="AP257" s="233"/>
      <c r="AQ257" s="318">
        <f t="shared" ref="AQ257:AQ281" si="10">IF(IF(AC257&gt;AD257,1-AC257+AD257,AD257-AC257)=0,"",IF(AC257&gt;AD257,1-AC257+AD257,AD257-AC257))</f>
        <v>2.083333333333337E-2</v>
      </c>
      <c r="AR257" s="318">
        <f t="shared" ref="AR257:AR281" si="11">IF(IF(AE257&gt;AF257,1-AE257+AF257,AF257-AE257)=0,"",IF(AE257&gt;AF257,1-AE257+AF257,AF257-AE257))</f>
        <v>6.9444444444444198E-3</v>
      </c>
    </row>
    <row r="258" spans="1:44" ht="14.25">
      <c r="B258" s="34">
        <v>2023</v>
      </c>
      <c r="C258" s="34">
        <v>4</v>
      </c>
      <c r="D258" s="34">
        <v>8</v>
      </c>
      <c r="E258" s="322" t="s">
        <v>629</v>
      </c>
      <c r="F258" s="34">
        <v>2</v>
      </c>
      <c r="G258" s="36" t="s">
        <v>614</v>
      </c>
      <c r="H258" s="37" t="s">
        <v>595</v>
      </c>
      <c r="I258" s="38" t="s">
        <v>47</v>
      </c>
      <c r="J258" s="37" t="s">
        <v>596</v>
      </c>
      <c r="K258" s="13">
        <v>3703994</v>
      </c>
      <c r="L258" s="14">
        <v>3</v>
      </c>
      <c r="M258" s="14">
        <v>6</v>
      </c>
      <c r="N258" s="14" t="s">
        <v>618</v>
      </c>
      <c r="O258" s="13" t="s">
        <v>597</v>
      </c>
      <c r="P258" s="13">
        <v>25</v>
      </c>
      <c r="Q258" s="39" t="s">
        <v>672</v>
      </c>
      <c r="R258" s="511">
        <v>1120</v>
      </c>
      <c r="S258" s="512">
        <v>3920</v>
      </c>
      <c r="T258" s="512">
        <v>3920</v>
      </c>
      <c r="U258" s="511">
        <v>1120</v>
      </c>
      <c r="V258" s="13">
        <v>1</v>
      </c>
      <c r="W258" s="512">
        <v>4000</v>
      </c>
      <c r="X258" s="13">
        <v>1</v>
      </c>
      <c r="Y258" s="512">
        <v>4000</v>
      </c>
      <c r="Z258" s="512">
        <v>3920</v>
      </c>
      <c r="AA258" s="42" t="s">
        <v>1275</v>
      </c>
      <c r="AB258" s="76" t="s">
        <v>1259</v>
      </c>
      <c r="AC258" s="43">
        <v>0.86805555555555558</v>
      </c>
      <c r="AD258" s="44">
        <v>0.88888888888888895</v>
      </c>
      <c r="AE258" s="44">
        <v>0.88888888888888895</v>
      </c>
      <c r="AF258" s="43">
        <v>0.89583333333333337</v>
      </c>
      <c r="AG258" s="13" t="s">
        <v>5</v>
      </c>
      <c r="AH258" s="37"/>
      <c r="AI258" s="37" t="s">
        <v>17</v>
      </c>
      <c r="AJ258" s="37" t="s">
        <v>929</v>
      </c>
      <c r="AK258" s="45" t="s">
        <v>615</v>
      </c>
      <c r="AL258" s="46">
        <v>1</v>
      </c>
      <c r="AM258" s="236" t="s">
        <v>1278</v>
      </c>
      <c r="AN258" s="236" t="s">
        <v>432</v>
      </c>
      <c r="AO258" s="233"/>
      <c r="AP258" s="233"/>
      <c r="AQ258" s="318">
        <f t="shared" si="10"/>
        <v>2.083333333333337E-2</v>
      </c>
      <c r="AR258" s="318">
        <f t="shared" si="11"/>
        <v>6.9444444444444198E-3</v>
      </c>
    </row>
    <row r="259" spans="1:44" ht="14.25">
      <c r="B259" s="34">
        <v>2023</v>
      </c>
      <c r="C259" s="34">
        <v>4</v>
      </c>
      <c r="D259" s="34">
        <v>8</v>
      </c>
      <c r="E259" s="322" t="s">
        <v>629</v>
      </c>
      <c r="F259" s="34"/>
      <c r="G259" s="260"/>
      <c r="H259" s="37" t="s">
        <v>595</v>
      </c>
      <c r="I259" s="38" t="s">
        <v>43</v>
      </c>
      <c r="J259" s="37" t="s">
        <v>596</v>
      </c>
      <c r="K259" s="13"/>
      <c r="L259" s="14"/>
      <c r="M259" s="14"/>
      <c r="N259" s="14"/>
      <c r="O259" s="13"/>
      <c r="P259" s="239">
        <v>25</v>
      </c>
      <c r="Q259" s="39" t="s">
        <v>612</v>
      </c>
      <c r="R259" s="511">
        <v>1120</v>
      </c>
      <c r="S259" s="512" t="s">
        <v>30</v>
      </c>
      <c r="T259" s="513">
        <v>350</v>
      </c>
      <c r="U259" s="511">
        <v>1120</v>
      </c>
      <c r="V259" s="13">
        <v>1</v>
      </c>
      <c r="W259" s="511"/>
      <c r="X259" s="13">
        <v>1</v>
      </c>
      <c r="Y259" s="513">
        <v>350</v>
      </c>
      <c r="Z259" s="511">
        <v>12550</v>
      </c>
      <c r="AA259" s="42" t="s">
        <v>653</v>
      </c>
      <c r="AB259" s="76" t="s">
        <v>1259</v>
      </c>
      <c r="AC259" s="43">
        <v>0.89583333333333337</v>
      </c>
      <c r="AD259" s="44">
        <v>0.89930555555555558</v>
      </c>
      <c r="AE259" s="44"/>
      <c r="AF259" s="43"/>
      <c r="AG259" s="13"/>
      <c r="AH259" s="37"/>
      <c r="AI259" s="37" t="s">
        <v>17</v>
      </c>
      <c r="AJ259" s="37" t="s">
        <v>929</v>
      </c>
      <c r="AK259" s="45" t="s">
        <v>615</v>
      </c>
      <c r="AL259" s="46">
        <v>1</v>
      </c>
      <c r="AM259" s="236"/>
      <c r="AN259" s="236"/>
      <c r="AO259" s="233"/>
      <c r="AP259" s="233"/>
      <c r="AQ259" s="318">
        <f t="shared" si="10"/>
        <v>3.4722222222222099E-3</v>
      </c>
      <c r="AR259" s="318" t="str">
        <f t="shared" si="11"/>
        <v/>
      </c>
    </row>
    <row r="260" spans="1:44" ht="14.25">
      <c r="B260" s="34">
        <v>2023</v>
      </c>
      <c r="C260" s="34">
        <v>4</v>
      </c>
      <c r="D260" s="34">
        <v>8</v>
      </c>
      <c r="E260" s="322" t="s">
        <v>629</v>
      </c>
      <c r="F260" s="34"/>
      <c r="G260" s="36"/>
      <c r="H260" s="37" t="s">
        <v>595</v>
      </c>
      <c r="I260" s="320"/>
      <c r="J260" s="37"/>
      <c r="K260" s="13"/>
      <c r="L260" s="232"/>
      <c r="M260" s="232"/>
      <c r="N260" s="321"/>
      <c r="O260" s="503"/>
      <c r="P260" s="13"/>
      <c r="Q260" s="393"/>
      <c r="R260" s="40"/>
      <c r="S260" s="234"/>
      <c r="T260" s="40"/>
      <c r="U260" s="40"/>
      <c r="V260" s="13"/>
      <c r="W260" s="40"/>
      <c r="X260" s="13"/>
      <c r="Y260" s="40"/>
      <c r="Z260" s="40"/>
      <c r="AA260" s="235"/>
      <c r="AB260" s="235"/>
      <c r="AC260" s="77"/>
      <c r="AD260" s="78"/>
      <c r="AE260" s="78">
        <v>0.89930555555555558</v>
      </c>
      <c r="AF260" s="77">
        <v>0.93055555555555547</v>
      </c>
      <c r="AG260" s="74" t="s">
        <v>752</v>
      </c>
      <c r="AH260" s="72"/>
      <c r="AI260" s="37"/>
      <c r="AJ260" s="37"/>
      <c r="AK260" s="45"/>
      <c r="AL260" s="46"/>
      <c r="AM260" s="236"/>
      <c r="AN260" s="236"/>
      <c r="AO260" s="233"/>
      <c r="AP260" s="233"/>
      <c r="AQ260" s="318" t="str">
        <f t="shared" si="10"/>
        <v/>
      </c>
      <c r="AR260" s="318">
        <f t="shared" si="11"/>
        <v>3.1249999999999889E-2</v>
      </c>
    </row>
    <row r="261" spans="1:44" ht="14.25">
      <c r="B261" s="34">
        <v>2023</v>
      </c>
      <c r="C261" s="34">
        <v>4</v>
      </c>
      <c r="D261" s="34">
        <v>8</v>
      </c>
      <c r="E261" s="322" t="s">
        <v>627</v>
      </c>
      <c r="F261" s="34"/>
      <c r="G261" s="36"/>
      <c r="H261" s="37" t="s">
        <v>595</v>
      </c>
      <c r="I261" s="38" t="s">
        <v>58</v>
      </c>
      <c r="J261" s="37" t="s">
        <v>596</v>
      </c>
      <c r="K261" s="13"/>
      <c r="L261" s="14"/>
      <c r="M261" s="13"/>
      <c r="N261" s="14"/>
      <c r="O261" s="13"/>
      <c r="P261" s="13">
        <v>12</v>
      </c>
      <c r="Q261" s="39" t="s">
        <v>612</v>
      </c>
      <c r="R261" s="511">
        <v>1120</v>
      </c>
      <c r="S261" s="512" t="s">
        <v>30</v>
      </c>
      <c r="T261" s="511">
        <v>200</v>
      </c>
      <c r="U261" s="511">
        <v>1120</v>
      </c>
      <c r="V261" s="13">
        <v>1</v>
      </c>
      <c r="W261" s="511">
        <v>200</v>
      </c>
      <c r="X261" s="13">
        <v>1</v>
      </c>
      <c r="Y261" s="511">
        <v>200</v>
      </c>
      <c r="Z261" s="511"/>
      <c r="AA261" s="241" t="s">
        <v>619</v>
      </c>
      <c r="AB261" s="42"/>
      <c r="AC261" s="43"/>
      <c r="AD261" s="44"/>
      <c r="AE261" s="44"/>
      <c r="AF261" s="43"/>
      <c r="AG261" s="13"/>
      <c r="AH261" s="37"/>
      <c r="AI261" s="37"/>
      <c r="AJ261" s="37"/>
      <c r="AK261" s="45"/>
      <c r="AL261" s="46"/>
      <c r="AM261" s="236"/>
      <c r="AN261" s="236"/>
      <c r="AO261" s="233"/>
      <c r="AP261" s="233"/>
      <c r="AQ261" s="318" t="str">
        <f t="shared" si="10"/>
        <v/>
      </c>
      <c r="AR261" s="318" t="str">
        <f t="shared" si="11"/>
        <v/>
      </c>
    </row>
    <row r="262" spans="1:44" ht="14.25">
      <c r="A262">
        <v>1</v>
      </c>
      <c r="B262" s="34">
        <v>2023</v>
      </c>
      <c r="C262" s="34">
        <v>4</v>
      </c>
      <c r="D262" s="34">
        <v>8</v>
      </c>
      <c r="E262" s="322" t="s">
        <v>627</v>
      </c>
      <c r="F262" s="34">
        <v>3</v>
      </c>
      <c r="G262" s="36" t="s">
        <v>614</v>
      </c>
      <c r="H262" s="37" t="s">
        <v>595</v>
      </c>
      <c r="I262" s="38" t="s">
        <v>47</v>
      </c>
      <c r="J262" s="37" t="s">
        <v>596</v>
      </c>
      <c r="K262" s="13">
        <v>3703994</v>
      </c>
      <c r="L262" s="14">
        <v>4</v>
      </c>
      <c r="M262" s="14">
        <v>6</v>
      </c>
      <c r="N262" s="14" t="s">
        <v>618</v>
      </c>
      <c r="O262" s="13" t="s">
        <v>597</v>
      </c>
      <c r="P262" s="13">
        <v>25</v>
      </c>
      <c r="Q262" s="39" t="s">
        <v>672</v>
      </c>
      <c r="R262" s="511">
        <v>1120</v>
      </c>
      <c r="S262" s="512">
        <v>4000</v>
      </c>
      <c r="T262" s="512">
        <v>4000</v>
      </c>
      <c r="U262" s="511">
        <v>1120</v>
      </c>
      <c r="V262" s="13">
        <v>1</v>
      </c>
      <c r="W262" s="512">
        <v>4000</v>
      </c>
      <c r="X262" s="13">
        <v>1</v>
      </c>
      <c r="Y262" s="512">
        <v>4000</v>
      </c>
      <c r="Z262" s="511">
        <v>4000</v>
      </c>
      <c r="AA262" s="42" t="s">
        <v>1282</v>
      </c>
      <c r="AB262" s="42"/>
      <c r="AC262" s="43">
        <v>0.93055555555555547</v>
      </c>
      <c r="AD262" s="44">
        <v>0.95138888888888884</v>
      </c>
      <c r="AE262" s="44">
        <v>0.95138888888888884</v>
      </c>
      <c r="AF262" s="43">
        <v>0.95833333333333326</v>
      </c>
      <c r="AG262" s="13" t="s">
        <v>5</v>
      </c>
      <c r="AH262" s="37"/>
      <c r="AI262" s="37" t="s">
        <v>17</v>
      </c>
      <c r="AJ262" s="37" t="s">
        <v>930</v>
      </c>
      <c r="AK262" s="45" t="s">
        <v>615</v>
      </c>
      <c r="AL262" s="46">
        <v>2</v>
      </c>
      <c r="AM262" s="236" t="s">
        <v>1288</v>
      </c>
      <c r="AN262" s="236" t="s">
        <v>432</v>
      </c>
      <c r="AO262" s="233"/>
      <c r="AP262" s="233"/>
      <c r="AQ262" s="318">
        <f t="shared" si="10"/>
        <v>2.083333333333337E-2</v>
      </c>
      <c r="AR262" s="318">
        <f t="shared" si="11"/>
        <v>6.9444444444444198E-3</v>
      </c>
    </row>
    <row r="263" spans="1:44" ht="14.25">
      <c r="B263" s="34">
        <v>2023</v>
      </c>
      <c r="C263" s="34">
        <v>4</v>
      </c>
      <c r="D263" s="34">
        <v>8</v>
      </c>
      <c r="E263" s="322" t="s">
        <v>627</v>
      </c>
      <c r="F263" s="34">
        <v>3</v>
      </c>
      <c r="G263" s="36" t="s">
        <v>614</v>
      </c>
      <c r="H263" s="37" t="s">
        <v>595</v>
      </c>
      <c r="I263" s="38" t="s">
        <v>47</v>
      </c>
      <c r="J263" s="37" t="s">
        <v>596</v>
      </c>
      <c r="K263" s="13">
        <v>3703994</v>
      </c>
      <c r="L263" s="14">
        <v>5</v>
      </c>
      <c r="M263" s="14">
        <v>6</v>
      </c>
      <c r="N263" s="14" t="s">
        <v>618</v>
      </c>
      <c r="O263" s="13" t="s">
        <v>597</v>
      </c>
      <c r="P263" s="13">
        <v>25</v>
      </c>
      <c r="Q263" s="39" t="s">
        <v>672</v>
      </c>
      <c r="R263" s="511">
        <v>1120</v>
      </c>
      <c r="S263" s="512">
        <v>3990</v>
      </c>
      <c r="T263" s="512">
        <v>3990</v>
      </c>
      <c r="U263" s="511">
        <v>1120</v>
      </c>
      <c r="V263" s="13">
        <v>1</v>
      </c>
      <c r="W263" s="512">
        <v>4000</v>
      </c>
      <c r="X263" s="13">
        <v>1</v>
      </c>
      <c r="Y263" s="512">
        <v>4000</v>
      </c>
      <c r="Z263" s="511">
        <v>3990</v>
      </c>
      <c r="AA263" s="42" t="s">
        <v>1283</v>
      </c>
      <c r="AB263" s="42"/>
      <c r="AC263" s="43">
        <v>0.95833333333333326</v>
      </c>
      <c r="AD263" s="44">
        <v>0.97916666666666663</v>
      </c>
      <c r="AE263" s="44">
        <v>0.97916666666666663</v>
      </c>
      <c r="AF263" s="43">
        <v>0.98611111111111105</v>
      </c>
      <c r="AG263" s="13" t="s">
        <v>5</v>
      </c>
      <c r="AH263" s="37"/>
      <c r="AI263" s="37" t="s">
        <v>17</v>
      </c>
      <c r="AJ263" s="37" t="s">
        <v>929</v>
      </c>
      <c r="AK263" s="45" t="s">
        <v>615</v>
      </c>
      <c r="AL263" s="46">
        <v>1</v>
      </c>
      <c r="AM263" s="236"/>
      <c r="AN263" s="236" t="s">
        <v>432</v>
      </c>
      <c r="AO263" s="233"/>
      <c r="AP263" s="233"/>
      <c r="AQ263" s="318">
        <f t="shared" si="10"/>
        <v>2.083333333333337E-2</v>
      </c>
      <c r="AR263" s="318">
        <f t="shared" si="11"/>
        <v>6.9444444444444198E-3</v>
      </c>
    </row>
    <row r="264" spans="1:44" ht="14.25">
      <c r="B264" s="34">
        <v>2023</v>
      </c>
      <c r="C264" s="34">
        <v>4</v>
      </c>
      <c r="D264" s="34">
        <v>8</v>
      </c>
      <c r="E264" s="322" t="s">
        <v>627</v>
      </c>
      <c r="F264" s="34">
        <v>3</v>
      </c>
      <c r="G264" s="36" t="s">
        <v>614</v>
      </c>
      <c r="H264" s="37" t="s">
        <v>595</v>
      </c>
      <c r="I264" s="38" t="s">
        <v>47</v>
      </c>
      <c r="J264" s="37" t="s">
        <v>596</v>
      </c>
      <c r="K264" s="13">
        <v>3703994</v>
      </c>
      <c r="L264" s="14">
        <v>6</v>
      </c>
      <c r="M264" s="14">
        <v>6</v>
      </c>
      <c r="N264" s="14" t="s">
        <v>618</v>
      </c>
      <c r="O264" s="13" t="s">
        <v>597</v>
      </c>
      <c r="P264" s="13">
        <v>25</v>
      </c>
      <c r="Q264" s="39" t="s">
        <v>672</v>
      </c>
      <c r="R264" s="511">
        <v>1120</v>
      </c>
      <c r="S264" s="512">
        <v>3950</v>
      </c>
      <c r="T264" s="512">
        <v>3950</v>
      </c>
      <c r="U264" s="511">
        <v>1120</v>
      </c>
      <c r="V264" s="13">
        <v>1</v>
      </c>
      <c r="W264" s="512">
        <v>4000</v>
      </c>
      <c r="X264" s="13">
        <v>1</v>
      </c>
      <c r="Y264" s="512">
        <v>4000</v>
      </c>
      <c r="Z264" s="511">
        <v>3960</v>
      </c>
      <c r="AA264" s="42" t="s">
        <v>1284</v>
      </c>
      <c r="AB264" s="76" t="s">
        <v>1260</v>
      </c>
      <c r="AC264" s="43">
        <v>0.98611111111111105</v>
      </c>
      <c r="AD264" s="44">
        <v>1.0069444444444444</v>
      </c>
      <c r="AE264" s="44">
        <v>1.0069444444444444</v>
      </c>
      <c r="AF264" s="43">
        <v>1.0138888888888888</v>
      </c>
      <c r="AG264" s="13" t="s">
        <v>5</v>
      </c>
      <c r="AH264" s="37"/>
      <c r="AI264" s="37" t="s">
        <v>17</v>
      </c>
      <c r="AJ264" s="37" t="s">
        <v>929</v>
      </c>
      <c r="AK264" s="45" t="s">
        <v>615</v>
      </c>
      <c r="AL264" s="46">
        <v>1</v>
      </c>
      <c r="AM264" s="236"/>
      <c r="AN264" s="236" t="s">
        <v>432</v>
      </c>
      <c r="AO264" s="233"/>
      <c r="AP264" s="233"/>
      <c r="AQ264" s="318">
        <f t="shared" si="10"/>
        <v>2.083333333333337E-2</v>
      </c>
      <c r="AR264" s="318">
        <f t="shared" si="11"/>
        <v>6.9444444444444198E-3</v>
      </c>
    </row>
    <row r="265" spans="1:44" ht="14.25">
      <c r="B265" s="34">
        <v>2023</v>
      </c>
      <c r="C265" s="34">
        <v>4</v>
      </c>
      <c r="D265" s="34">
        <v>8</v>
      </c>
      <c r="E265" s="322" t="s">
        <v>627</v>
      </c>
      <c r="F265" s="34"/>
      <c r="G265" s="260"/>
      <c r="H265" s="37" t="s">
        <v>595</v>
      </c>
      <c r="I265" s="38" t="s">
        <v>43</v>
      </c>
      <c r="J265" s="37" t="s">
        <v>596</v>
      </c>
      <c r="K265" s="13"/>
      <c r="L265" s="14"/>
      <c r="M265" s="14"/>
      <c r="N265" s="14"/>
      <c r="O265" s="13"/>
      <c r="P265" s="239">
        <v>25</v>
      </c>
      <c r="Q265" s="39" t="s">
        <v>612</v>
      </c>
      <c r="R265" s="511">
        <v>1120</v>
      </c>
      <c r="S265" s="512" t="s">
        <v>30</v>
      </c>
      <c r="T265" s="513">
        <v>350</v>
      </c>
      <c r="U265" s="511">
        <v>1120</v>
      </c>
      <c r="V265" s="13">
        <v>1</v>
      </c>
      <c r="W265" s="511"/>
      <c r="X265" s="13">
        <v>1</v>
      </c>
      <c r="Y265" s="513">
        <v>350</v>
      </c>
      <c r="Z265" s="511">
        <v>12550</v>
      </c>
      <c r="AA265" s="42" t="s">
        <v>653</v>
      </c>
      <c r="AB265" s="76" t="s">
        <v>1260</v>
      </c>
      <c r="AC265" s="43">
        <v>1.0138888888888888</v>
      </c>
      <c r="AD265" s="44">
        <v>1.0173611111111112</v>
      </c>
      <c r="AE265" s="44"/>
      <c r="AF265" s="43"/>
      <c r="AG265" s="13"/>
      <c r="AH265" s="37"/>
      <c r="AI265" s="37" t="s">
        <v>17</v>
      </c>
      <c r="AJ265" s="37" t="s">
        <v>929</v>
      </c>
      <c r="AK265" s="45" t="s">
        <v>615</v>
      </c>
      <c r="AL265" s="46">
        <v>1</v>
      </c>
      <c r="AM265" s="236"/>
      <c r="AN265" s="236"/>
      <c r="AO265" s="233"/>
      <c r="AP265" s="233"/>
      <c r="AQ265" s="318">
        <f t="shared" si="10"/>
        <v>3.4722222222223209E-3</v>
      </c>
      <c r="AR265" s="318" t="str">
        <f t="shared" si="11"/>
        <v/>
      </c>
    </row>
    <row r="266" spans="1:44" ht="14.25">
      <c r="B266" s="34">
        <v>2023</v>
      </c>
      <c r="C266" s="34">
        <v>4</v>
      </c>
      <c r="D266" s="34">
        <v>8</v>
      </c>
      <c r="E266" s="322" t="s">
        <v>627</v>
      </c>
      <c r="F266" s="34"/>
      <c r="G266" s="36"/>
      <c r="H266" s="37" t="s">
        <v>595</v>
      </c>
      <c r="I266" s="38"/>
      <c r="J266" s="37"/>
      <c r="K266" s="13"/>
      <c r="L266" s="14"/>
      <c r="M266" s="14"/>
      <c r="N266" s="14"/>
      <c r="O266" s="13"/>
      <c r="P266" s="13"/>
      <c r="Q266" s="393"/>
      <c r="R266" s="40"/>
      <c r="S266" s="234"/>
      <c r="T266" s="40"/>
      <c r="U266" s="40"/>
      <c r="V266" s="13"/>
      <c r="W266" s="40"/>
      <c r="X266" s="13"/>
      <c r="Y266" s="40"/>
      <c r="Z266" s="511"/>
      <c r="AA266" s="42"/>
      <c r="AB266" s="76"/>
      <c r="AC266" s="43"/>
      <c r="AD266" s="44"/>
      <c r="AE266" s="44">
        <v>1.0173611111111112</v>
      </c>
      <c r="AF266" s="43">
        <v>1.0381944444444444</v>
      </c>
      <c r="AG266" s="13" t="s">
        <v>752</v>
      </c>
      <c r="AH266" s="37"/>
      <c r="AI266" s="37"/>
      <c r="AJ266" s="37"/>
      <c r="AK266" s="45"/>
      <c r="AL266" s="46"/>
      <c r="AM266" s="236"/>
      <c r="AN266" s="236"/>
      <c r="AO266" s="233"/>
      <c r="AP266" s="233"/>
      <c r="AQ266" s="318" t="str">
        <f t="shared" si="10"/>
        <v/>
      </c>
      <c r="AR266" s="318">
        <f t="shared" si="11"/>
        <v>2.0833333333333259E-2</v>
      </c>
    </row>
    <row r="267" spans="1:44" ht="14.25">
      <c r="B267" s="34">
        <v>2023</v>
      </c>
      <c r="C267" s="34">
        <v>4</v>
      </c>
      <c r="D267" s="34">
        <v>8</v>
      </c>
      <c r="E267" s="322" t="s">
        <v>627</v>
      </c>
      <c r="F267" s="34"/>
      <c r="G267" s="36"/>
      <c r="H267" s="37" t="s">
        <v>595</v>
      </c>
      <c r="I267" s="38" t="s">
        <v>58</v>
      </c>
      <c r="J267" s="37" t="s">
        <v>1104</v>
      </c>
      <c r="K267" s="13"/>
      <c r="L267" s="14"/>
      <c r="M267" s="13"/>
      <c r="N267" s="75"/>
      <c r="O267" s="13"/>
      <c r="P267" s="13">
        <v>12</v>
      </c>
      <c r="Q267" s="39" t="s">
        <v>612</v>
      </c>
      <c r="R267" s="40">
        <v>1120</v>
      </c>
      <c r="S267" s="41" t="s">
        <v>30</v>
      </c>
      <c r="T267" s="40">
        <v>200</v>
      </c>
      <c r="U267" s="40">
        <v>1120</v>
      </c>
      <c r="V267" s="13">
        <v>1</v>
      </c>
      <c r="W267" s="40">
        <v>200</v>
      </c>
      <c r="X267" s="13">
        <v>1</v>
      </c>
      <c r="Y267" s="40">
        <v>200</v>
      </c>
      <c r="Z267" s="40"/>
      <c r="AA267" s="241" t="s">
        <v>619</v>
      </c>
      <c r="AB267" s="238" t="s">
        <v>620</v>
      </c>
      <c r="AC267" s="77"/>
      <c r="AD267" s="44"/>
      <c r="AE267" s="44"/>
      <c r="AF267" s="43"/>
      <c r="AG267" s="13"/>
      <c r="AH267" s="37"/>
      <c r="AI267" s="37"/>
      <c r="AJ267" s="37"/>
      <c r="AK267" s="45"/>
      <c r="AL267" s="46"/>
      <c r="AM267" s="236"/>
      <c r="AN267" s="236"/>
      <c r="AO267" s="233"/>
      <c r="AP267" s="233"/>
      <c r="AQ267" s="318" t="str">
        <f t="shared" si="10"/>
        <v/>
      </c>
      <c r="AR267" s="318" t="str">
        <f t="shared" si="11"/>
        <v/>
      </c>
    </row>
    <row r="268" spans="1:44" ht="14.25">
      <c r="A268">
        <v>1</v>
      </c>
      <c r="B268" s="34">
        <v>2023</v>
      </c>
      <c r="C268" s="34">
        <v>4</v>
      </c>
      <c r="D268" s="34">
        <v>8</v>
      </c>
      <c r="E268" s="322" t="s">
        <v>627</v>
      </c>
      <c r="F268" s="34">
        <v>4</v>
      </c>
      <c r="G268" s="36" t="s">
        <v>614</v>
      </c>
      <c r="H268" s="37" t="s">
        <v>595</v>
      </c>
      <c r="I268" s="38" t="s">
        <v>47</v>
      </c>
      <c r="J268" s="37" t="s">
        <v>1104</v>
      </c>
      <c r="K268" s="13">
        <v>3706358</v>
      </c>
      <c r="L268" s="14">
        <v>1</v>
      </c>
      <c r="M268" s="14">
        <v>2</v>
      </c>
      <c r="N268" s="14" t="s">
        <v>621</v>
      </c>
      <c r="O268" s="13" t="s">
        <v>34</v>
      </c>
      <c r="P268" s="13">
        <v>50</v>
      </c>
      <c r="Q268" s="39" t="s">
        <v>360</v>
      </c>
      <c r="R268" s="40">
        <v>1120</v>
      </c>
      <c r="S268" s="41">
        <v>4000</v>
      </c>
      <c r="T268" s="41">
        <v>4000</v>
      </c>
      <c r="U268" s="40">
        <v>1120</v>
      </c>
      <c r="V268" s="13">
        <v>1</v>
      </c>
      <c r="W268" s="41">
        <v>4000</v>
      </c>
      <c r="X268" s="13">
        <v>1</v>
      </c>
      <c r="Y268" s="41">
        <v>4000</v>
      </c>
      <c r="Z268" s="40">
        <v>3990</v>
      </c>
      <c r="AA268" s="42" t="s">
        <v>1297</v>
      </c>
      <c r="AB268" s="42"/>
      <c r="AC268" s="43">
        <v>1.0381944444444444</v>
      </c>
      <c r="AD268" s="44">
        <v>1.0590277777777777</v>
      </c>
      <c r="AE268" s="44">
        <v>1.0590277777777777</v>
      </c>
      <c r="AF268" s="43">
        <v>1.1076388888888888</v>
      </c>
      <c r="AG268" s="13" t="s">
        <v>5</v>
      </c>
      <c r="AH268" s="37"/>
      <c r="AI268" s="37" t="s">
        <v>17</v>
      </c>
      <c r="AJ268" s="37" t="s">
        <v>929</v>
      </c>
      <c r="AK268" s="45" t="s">
        <v>615</v>
      </c>
      <c r="AL268" s="46">
        <v>1</v>
      </c>
      <c r="AM268" s="236"/>
      <c r="AN268" s="236"/>
      <c r="AO268" s="233"/>
      <c r="AP268" s="233"/>
      <c r="AQ268" s="318">
        <f t="shared" si="10"/>
        <v>2.0833333333333259E-2</v>
      </c>
      <c r="AR268" s="318">
        <f t="shared" si="11"/>
        <v>4.861111111111116E-2</v>
      </c>
    </row>
    <row r="269" spans="1:44" ht="14.25">
      <c r="B269" s="34">
        <v>2023</v>
      </c>
      <c r="C269" s="34">
        <v>4</v>
      </c>
      <c r="D269" s="34">
        <v>8</v>
      </c>
      <c r="E269" s="322" t="s">
        <v>627</v>
      </c>
      <c r="F269" s="34">
        <v>4</v>
      </c>
      <c r="G269" s="36" t="s">
        <v>614</v>
      </c>
      <c r="H269" s="37" t="s">
        <v>595</v>
      </c>
      <c r="I269" s="38" t="s">
        <v>47</v>
      </c>
      <c r="J269" s="37" t="s">
        <v>1104</v>
      </c>
      <c r="K269" s="13">
        <v>3706358</v>
      </c>
      <c r="L269" s="14">
        <v>2</v>
      </c>
      <c r="M269" s="14">
        <v>2</v>
      </c>
      <c r="N269" s="14" t="s">
        <v>621</v>
      </c>
      <c r="O269" s="13" t="s">
        <v>34</v>
      </c>
      <c r="P269" s="13">
        <v>50</v>
      </c>
      <c r="Q269" s="39" t="s">
        <v>360</v>
      </c>
      <c r="R269" s="40">
        <v>1120</v>
      </c>
      <c r="S269" s="41">
        <v>3970</v>
      </c>
      <c r="T269" s="41">
        <v>3970</v>
      </c>
      <c r="U269" s="40">
        <v>1120</v>
      </c>
      <c r="V269" s="13">
        <v>1</v>
      </c>
      <c r="W269" s="41">
        <v>4000</v>
      </c>
      <c r="X269" s="13">
        <v>1</v>
      </c>
      <c r="Y269" s="41">
        <v>4000</v>
      </c>
      <c r="Z269" s="40">
        <v>3980</v>
      </c>
      <c r="AA269" s="42" t="s">
        <v>1298</v>
      </c>
      <c r="AB269" s="76" t="s">
        <v>1277</v>
      </c>
      <c r="AC269" s="43">
        <v>1.1076388888888888</v>
      </c>
      <c r="AD269" s="44">
        <v>1.1284722222222221</v>
      </c>
      <c r="AE269" s="44">
        <v>1.1284722222222221</v>
      </c>
      <c r="AF269" s="43">
        <v>1.1354166666666665</v>
      </c>
      <c r="AG269" s="13" t="s">
        <v>5</v>
      </c>
      <c r="AH269" s="37"/>
      <c r="AI269" s="37" t="s">
        <v>17</v>
      </c>
      <c r="AJ269" s="37" t="s">
        <v>929</v>
      </c>
      <c r="AK269" s="45" t="s">
        <v>615</v>
      </c>
      <c r="AL269" s="46">
        <v>1</v>
      </c>
      <c r="AM269" s="236"/>
      <c r="AN269" s="236" t="s">
        <v>432</v>
      </c>
      <c r="AO269" s="233"/>
      <c r="AP269" s="233"/>
      <c r="AQ269" s="318">
        <f t="shared" si="10"/>
        <v>2.0833333333333259E-2</v>
      </c>
      <c r="AR269" s="318">
        <f t="shared" si="11"/>
        <v>6.9444444444444198E-3</v>
      </c>
    </row>
    <row r="270" spans="1:44" ht="14.25">
      <c r="B270" s="34">
        <v>2023</v>
      </c>
      <c r="C270" s="34">
        <v>4</v>
      </c>
      <c r="D270" s="34">
        <v>8</v>
      </c>
      <c r="E270" s="322" t="s">
        <v>627</v>
      </c>
      <c r="F270" s="34"/>
      <c r="G270" s="36"/>
      <c r="H270" s="37" t="s">
        <v>595</v>
      </c>
      <c r="I270" s="73" t="s">
        <v>43</v>
      </c>
      <c r="J270" s="37" t="s">
        <v>1104</v>
      </c>
      <c r="K270" s="13"/>
      <c r="L270" s="14"/>
      <c r="M270" s="14"/>
      <c r="N270" s="14"/>
      <c r="O270" s="74"/>
      <c r="P270" s="239">
        <v>25</v>
      </c>
      <c r="Q270" s="39" t="s">
        <v>612</v>
      </c>
      <c r="R270" s="40">
        <v>1120</v>
      </c>
      <c r="S270" s="41" t="s">
        <v>30</v>
      </c>
      <c r="T270" s="240">
        <v>350</v>
      </c>
      <c r="U270" s="40">
        <v>1120</v>
      </c>
      <c r="V270" s="13">
        <v>1</v>
      </c>
      <c r="W270" s="40"/>
      <c r="X270" s="13">
        <v>1</v>
      </c>
      <c r="Y270" s="240">
        <v>350</v>
      </c>
      <c r="Z270" s="40">
        <v>8550</v>
      </c>
      <c r="AA270" s="42" t="s">
        <v>653</v>
      </c>
      <c r="AB270" s="76" t="s">
        <v>1285</v>
      </c>
      <c r="AC270" s="77">
        <v>1.1354166666666665</v>
      </c>
      <c r="AD270" s="78">
        <v>1.1388888888888888</v>
      </c>
      <c r="AE270" s="78"/>
      <c r="AF270" s="77"/>
      <c r="AG270" s="74"/>
      <c r="AH270" s="72"/>
      <c r="AI270" s="37" t="s">
        <v>17</v>
      </c>
      <c r="AJ270" s="37" t="s">
        <v>929</v>
      </c>
      <c r="AK270" s="45" t="s">
        <v>615</v>
      </c>
      <c r="AL270" s="46">
        <v>1</v>
      </c>
      <c r="AM270" s="236"/>
      <c r="AN270" s="236" t="s">
        <v>432</v>
      </c>
      <c r="AO270" s="233"/>
      <c r="AP270" s="233"/>
      <c r="AQ270" s="318">
        <f t="shared" si="10"/>
        <v>3.4722222222223209E-3</v>
      </c>
      <c r="AR270" s="318" t="str">
        <f t="shared" si="11"/>
        <v/>
      </c>
    </row>
    <row r="271" spans="1:44" ht="14.25">
      <c r="B271" s="34">
        <v>2023</v>
      </c>
      <c r="C271" s="34">
        <v>4</v>
      </c>
      <c r="D271" s="34">
        <v>8</v>
      </c>
      <c r="E271" s="322" t="s">
        <v>627</v>
      </c>
      <c r="F271" s="34"/>
      <c r="G271" s="36"/>
      <c r="H271" s="37" t="s">
        <v>595</v>
      </c>
      <c r="I271" s="38"/>
      <c r="J271" s="37"/>
      <c r="K271" s="13"/>
      <c r="L271" s="14"/>
      <c r="M271" s="14"/>
      <c r="N271" s="14"/>
      <c r="O271" s="13"/>
      <c r="P271" s="13"/>
      <c r="Q271" s="393"/>
      <c r="R271" s="40"/>
      <c r="S271" s="234"/>
      <c r="T271" s="40"/>
      <c r="U271" s="40"/>
      <c r="V271" s="13"/>
      <c r="W271" s="40"/>
      <c r="X271" s="13"/>
      <c r="Y271" s="40"/>
      <c r="Z271" s="511"/>
      <c r="AA271" s="42"/>
      <c r="AB271" s="76"/>
      <c r="AC271" s="43"/>
      <c r="AD271" s="44"/>
      <c r="AE271" s="44">
        <v>1.1388888888888888</v>
      </c>
      <c r="AF271" s="43">
        <v>1.1597222222222221</v>
      </c>
      <c r="AG271" s="13" t="s">
        <v>752</v>
      </c>
      <c r="AH271" s="37"/>
      <c r="AI271" s="37"/>
      <c r="AJ271" s="37"/>
      <c r="AK271" s="45"/>
      <c r="AL271" s="46"/>
      <c r="AM271" s="236"/>
      <c r="AN271" s="236"/>
      <c r="AO271" s="233"/>
      <c r="AP271" s="233"/>
      <c r="AQ271" s="318" t="str">
        <f t="shared" si="10"/>
        <v/>
      </c>
      <c r="AR271" s="318">
        <f t="shared" si="11"/>
        <v>2.0833333333333259E-2</v>
      </c>
    </row>
    <row r="272" spans="1:44" ht="14.25">
      <c r="B272" s="34">
        <v>2023</v>
      </c>
      <c r="C272" s="34">
        <v>4</v>
      </c>
      <c r="D272" s="34">
        <v>8</v>
      </c>
      <c r="E272" s="322" t="s">
        <v>627</v>
      </c>
      <c r="F272" s="34"/>
      <c r="G272" s="36"/>
      <c r="H272" s="37" t="s">
        <v>595</v>
      </c>
      <c r="I272" s="38" t="s">
        <v>58</v>
      </c>
      <c r="J272" s="37" t="s">
        <v>1104</v>
      </c>
      <c r="K272" s="13"/>
      <c r="L272" s="14"/>
      <c r="M272" s="14"/>
      <c r="N272" s="14"/>
      <c r="O272" s="13"/>
      <c r="P272" s="13">
        <v>12</v>
      </c>
      <c r="Q272" s="39" t="s">
        <v>612</v>
      </c>
      <c r="R272" s="511">
        <v>1120</v>
      </c>
      <c r="S272" s="512" t="s">
        <v>30</v>
      </c>
      <c r="T272" s="511">
        <v>200</v>
      </c>
      <c r="U272" s="511">
        <v>1120</v>
      </c>
      <c r="V272" s="13">
        <v>1</v>
      </c>
      <c r="W272" s="511">
        <v>200</v>
      </c>
      <c r="X272" s="13">
        <v>1</v>
      </c>
      <c r="Y272" s="511">
        <v>200</v>
      </c>
      <c r="Z272" s="511"/>
      <c r="AA272" s="515"/>
      <c r="AB272" s="42"/>
      <c r="AC272" s="43"/>
      <c r="AD272" s="44"/>
      <c r="AE272" s="44"/>
      <c r="AF272" s="43"/>
      <c r="AG272" s="13"/>
      <c r="AH272" s="37"/>
      <c r="AI272" s="37"/>
      <c r="AJ272" s="37"/>
      <c r="AK272" s="45"/>
      <c r="AL272" s="46"/>
      <c r="AM272" s="236"/>
      <c r="AN272" s="236"/>
      <c r="AO272" s="233"/>
      <c r="AP272" s="233"/>
      <c r="AQ272" s="318" t="str">
        <f t="shared" si="10"/>
        <v/>
      </c>
      <c r="AR272" s="318" t="str">
        <f t="shared" si="11"/>
        <v/>
      </c>
    </row>
    <row r="273" spans="1:44" ht="14.25">
      <c r="A273">
        <v>1</v>
      </c>
      <c r="B273" s="34">
        <v>2023</v>
      </c>
      <c r="C273" s="34">
        <v>4</v>
      </c>
      <c r="D273" s="34">
        <v>8</v>
      </c>
      <c r="E273" s="322" t="s">
        <v>627</v>
      </c>
      <c r="F273" s="34">
        <v>5</v>
      </c>
      <c r="G273" s="36" t="s">
        <v>614</v>
      </c>
      <c r="H273" s="37" t="s">
        <v>595</v>
      </c>
      <c r="I273" s="38" t="s">
        <v>47</v>
      </c>
      <c r="J273" s="37" t="s">
        <v>1104</v>
      </c>
      <c r="K273" s="13">
        <v>3706174</v>
      </c>
      <c r="L273" s="14">
        <v>9</v>
      </c>
      <c r="M273" s="14">
        <v>12</v>
      </c>
      <c r="N273" s="14" t="s">
        <v>622</v>
      </c>
      <c r="O273" s="13" t="s">
        <v>597</v>
      </c>
      <c r="P273" s="13">
        <v>50</v>
      </c>
      <c r="Q273" s="39" t="s">
        <v>292</v>
      </c>
      <c r="R273" s="511">
        <v>1120</v>
      </c>
      <c r="S273" s="512">
        <v>5000</v>
      </c>
      <c r="T273" s="512">
        <v>5000</v>
      </c>
      <c r="U273" s="511">
        <v>1120</v>
      </c>
      <c r="V273" s="13">
        <v>1</v>
      </c>
      <c r="W273" s="512">
        <v>5000</v>
      </c>
      <c r="X273" s="13">
        <v>1</v>
      </c>
      <c r="Y273" s="512">
        <v>5000</v>
      </c>
      <c r="Z273" s="511">
        <v>5050</v>
      </c>
      <c r="AA273" s="42" t="s">
        <v>1299</v>
      </c>
      <c r="AB273" s="42"/>
      <c r="AC273" s="43">
        <v>1.1597222222222221</v>
      </c>
      <c r="AD273" s="44">
        <v>1.1840277777777777</v>
      </c>
      <c r="AE273" s="44">
        <v>1.1840277777777777</v>
      </c>
      <c r="AF273" s="43">
        <v>1.1909722222222221</v>
      </c>
      <c r="AG273" s="13" t="s">
        <v>5</v>
      </c>
      <c r="AH273" s="37"/>
      <c r="AI273" s="37" t="s">
        <v>6</v>
      </c>
      <c r="AJ273" s="37" t="s">
        <v>930</v>
      </c>
      <c r="AK273" s="45" t="s">
        <v>615</v>
      </c>
      <c r="AL273" s="46">
        <v>1</v>
      </c>
      <c r="AM273" s="236"/>
      <c r="AN273" s="236" t="s">
        <v>432</v>
      </c>
      <c r="AO273" s="233"/>
      <c r="AP273" s="233"/>
      <c r="AQ273" s="318">
        <f t="shared" si="10"/>
        <v>2.430555555555558E-2</v>
      </c>
      <c r="AR273" s="318">
        <f t="shared" si="11"/>
        <v>6.9444444444444198E-3</v>
      </c>
    </row>
    <row r="274" spans="1:44" ht="14.25">
      <c r="B274" s="34">
        <v>2023</v>
      </c>
      <c r="C274" s="34">
        <v>4</v>
      </c>
      <c r="D274" s="34">
        <v>8</v>
      </c>
      <c r="E274" s="322" t="s">
        <v>627</v>
      </c>
      <c r="F274" s="34">
        <v>5</v>
      </c>
      <c r="G274" s="36" t="s">
        <v>614</v>
      </c>
      <c r="H274" s="37" t="s">
        <v>595</v>
      </c>
      <c r="I274" s="38" t="s">
        <v>47</v>
      </c>
      <c r="J274" s="37" t="s">
        <v>1104</v>
      </c>
      <c r="K274" s="13">
        <v>3706174</v>
      </c>
      <c r="L274" s="14">
        <v>10</v>
      </c>
      <c r="M274" s="14">
        <v>12</v>
      </c>
      <c r="N274" s="14" t="s">
        <v>622</v>
      </c>
      <c r="O274" s="13" t="s">
        <v>597</v>
      </c>
      <c r="P274" s="13">
        <v>50</v>
      </c>
      <c r="Q274" s="39" t="s">
        <v>292</v>
      </c>
      <c r="R274" s="511">
        <v>1120</v>
      </c>
      <c r="S274" s="512">
        <v>5000</v>
      </c>
      <c r="T274" s="512">
        <v>5000</v>
      </c>
      <c r="U274" s="511">
        <v>1120</v>
      </c>
      <c r="V274" s="13">
        <v>1</v>
      </c>
      <c r="W274" s="512">
        <v>5000</v>
      </c>
      <c r="X274" s="13">
        <v>1</v>
      </c>
      <c r="Y274" s="512">
        <v>5000</v>
      </c>
      <c r="Z274" s="511">
        <v>5070</v>
      </c>
      <c r="AA274" s="42" t="s">
        <v>1300</v>
      </c>
      <c r="AB274" s="42" t="s">
        <v>1286</v>
      </c>
      <c r="AC274" s="43">
        <v>1.1909722222222221</v>
      </c>
      <c r="AD274" s="44">
        <v>1.2152777777777777</v>
      </c>
      <c r="AE274" s="44">
        <v>1.2152777777777777</v>
      </c>
      <c r="AF274" s="43">
        <v>1.2222222222222221</v>
      </c>
      <c r="AG274" s="13" t="s">
        <v>5</v>
      </c>
      <c r="AH274" s="37"/>
      <c r="AI274" s="37" t="s">
        <v>6</v>
      </c>
      <c r="AJ274" s="37" t="s">
        <v>930</v>
      </c>
      <c r="AK274" s="45" t="s">
        <v>615</v>
      </c>
      <c r="AL274" s="46">
        <v>1</v>
      </c>
      <c r="AM274" s="236"/>
      <c r="AN274" s="236" t="s">
        <v>432</v>
      </c>
      <c r="AO274" s="233"/>
      <c r="AP274" s="233"/>
      <c r="AQ274" s="318">
        <f t="shared" si="10"/>
        <v>2.430555555555558E-2</v>
      </c>
      <c r="AR274" s="318">
        <f t="shared" si="11"/>
        <v>6.9444444444444198E-3</v>
      </c>
    </row>
    <row r="275" spans="1:44" ht="14.25">
      <c r="B275" s="34">
        <v>2023</v>
      </c>
      <c r="C275" s="34">
        <v>4</v>
      </c>
      <c r="D275" s="34">
        <v>8</v>
      </c>
      <c r="E275" s="322" t="s">
        <v>627</v>
      </c>
      <c r="F275" s="34"/>
      <c r="G275" s="260"/>
      <c r="H275" s="37" t="s">
        <v>595</v>
      </c>
      <c r="I275" s="38" t="s">
        <v>43</v>
      </c>
      <c r="J275" s="37" t="s">
        <v>1104</v>
      </c>
      <c r="K275" s="13"/>
      <c r="L275" s="14"/>
      <c r="M275" s="14"/>
      <c r="N275" s="14"/>
      <c r="O275" s="13"/>
      <c r="P275" s="239">
        <v>25</v>
      </c>
      <c r="Q275" s="39" t="s">
        <v>612</v>
      </c>
      <c r="R275" s="511">
        <v>1120</v>
      </c>
      <c r="S275" s="512" t="s">
        <v>30</v>
      </c>
      <c r="T275" s="513">
        <v>350</v>
      </c>
      <c r="U275" s="511">
        <v>1120</v>
      </c>
      <c r="V275" s="13">
        <v>1</v>
      </c>
      <c r="W275" s="511"/>
      <c r="X275" s="13">
        <v>1</v>
      </c>
      <c r="Y275" s="513">
        <v>350</v>
      </c>
      <c r="Z275" s="511">
        <v>10550</v>
      </c>
      <c r="AA275" s="42" t="s">
        <v>653</v>
      </c>
      <c r="AB275" s="42" t="s">
        <v>1286</v>
      </c>
      <c r="AC275" s="43">
        <v>1.2222222222222221</v>
      </c>
      <c r="AD275" s="44">
        <v>1.2256944444444444</v>
      </c>
      <c r="AE275" s="44"/>
      <c r="AF275" s="43"/>
      <c r="AG275" s="13"/>
      <c r="AH275" s="37"/>
      <c r="AI275" s="37" t="s">
        <v>6</v>
      </c>
      <c r="AJ275" s="37" t="s">
        <v>930</v>
      </c>
      <c r="AK275" s="45" t="s">
        <v>615</v>
      </c>
      <c r="AL275" s="46">
        <v>1</v>
      </c>
      <c r="AM275" s="236"/>
      <c r="AN275" s="236"/>
      <c r="AO275" s="233"/>
      <c r="AP275" s="233"/>
      <c r="AQ275" s="318">
        <f t="shared" si="10"/>
        <v>3.4722222222223209E-3</v>
      </c>
      <c r="AR275" s="318" t="str">
        <f t="shared" si="11"/>
        <v/>
      </c>
    </row>
    <row r="276" spans="1:44" ht="14.25">
      <c r="B276" s="34">
        <v>2023</v>
      </c>
      <c r="C276" s="34">
        <v>4</v>
      </c>
      <c r="D276" s="34">
        <v>8</v>
      </c>
      <c r="E276" s="322" t="s">
        <v>627</v>
      </c>
      <c r="F276" s="34"/>
      <c r="G276" s="36"/>
      <c r="H276" s="37" t="s">
        <v>595</v>
      </c>
      <c r="I276" s="316"/>
      <c r="J276" s="37"/>
      <c r="K276" s="13"/>
      <c r="L276" s="232"/>
      <c r="M276" s="232"/>
      <c r="N276" s="321"/>
      <c r="O276" s="502"/>
      <c r="P276" s="13"/>
      <c r="Q276" s="393"/>
      <c r="R276" s="40"/>
      <c r="S276" s="234"/>
      <c r="T276" s="234"/>
      <c r="U276" s="40"/>
      <c r="V276" s="13"/>
      <c r="W276" s="40"/>
      <c r="X276" s="13"/>
      <c r="Y276" s="40"/>
      <c r="Z276" s="40"/>
      <c r="AA276" s="235"/>
      <c r="AB276" s="235"/>
      <c r="AC276" s="43"/>
      <c r="AD276" s="44"/>
      <c r="AE276" s="44">
        <v>1.2256944444444444</v>
      </c>
      <c r="AF276" s="43">
        <v>0.28125</v>
      </c>
      <c r="AG276" s="13" t="s">
        <v>16</v>
      </c>
      <c r="AH276" s="37"/>
      <c r="AI276" s="37"/>
      <c r="AJ276" s="37"/>
      <c r="AK276" s="45"/>
      <c r="AL276" s="46"/>
      <c r="AM276" s="236"/>
      <c r="AN276" s="236"/>
      <c r="AO276" s="233"/>
      <c r="AP276" s="233"/>
      <c r="AQ276" s="318" t="str">
        <f t="shared" si="10"/>
        <v/>
      </c>
      <c r="AR276" s="318">
        <f t="shared" si="11"/>
        <v>5.555555555555558E-2</v>
      </c>
    </row>
    <row r="277" spans="1:44" ht="14.25">
      <c r="B277" s="34">
        <v>2023</v>
      </c>
      <c r="C277" s="34">
        <v>4</v>
      </c>
      <c r="D277" s="34">
        <v>10</v>
      </c>
      <c r="E277" s="322" t="s">
        <v>629</v>
      </c>
      <c r="F277" s="34"/>
      <c r="G277" s="36"/>
      <c r="H277" s="37" t="s">
        <v>595</v>
      </c>
      <c r="I277" s="316"/>
      <c r="J277" s="37"/>
      <c r="K277" s="13"/>
      <c r="L277" s="232"/>
      <c r="M277" s="232"/>
      <c r="N277" s="321"/>
      <c r="O277" s="502"/>
      <c r="P277" s="13"/>
      <c r="Q277" s="393"/>
      <c r="R277" s="40"/>
      <c r="S277" s="234"/>
      <c r="T277" s="234"/>
      <c r="U277" s="40"/>
      <c r="V277" s="13"/>
      <c r="W277" s="40"/>
      <c r="X277" s="13"/>
      <c r="Y277" s="40"/>
      <c r="Z277" s="40"/>
      <c r="AA277" s="235"/>
      <c r="AB277" s="235"/>
      <c r="AC277" s="43"/>
      <c r="AD277" s="44"/>
      <c r="AE277" s="44">
        <v>0.28125</v>
      </c>
      <c r="AF277" s="43">
        <v>0.375</v>
      </c>
      <c r="AG277" s="13" t="s">
        <v>5</v>
      </c>
      <c r="AH277" s="37"/>
      <c r="AI277" s="37"/>
      <c r="AJ277" s="37"/>
      <c r="AK277" s="45"/>
      <c r="AL277" s="46"/>
      <c r="AM277" s="236" t="s">
        <v>1305</v>
      </c>
      <c r="AN277" s="236"/>
      <c r="AO277" s="233"/>
      <c r="AP277" s="233"/>
      <c r="AQ277" s="318"/>
      <c r="AR277" s="318">
        <f t="shared" si="11"/>
        <v>9.375E-2</v>
      </c>
    </row>
    <row r="278" spans="1:44" ht="14.25">
      <c r="B278" s="34">
        <v>2023</v>
      </c>
      <c r="C278" s="34">
        <v>4</v>
      </c>
      <c r="D278" s="34">
        <v>10</v>
      </c>
      <c r="E278" s="322" t="s">
        <v>629</v>
      </c>
      <c r="F278" s="34"/>
      <c r="G278" s="36"/>
      <c r="H278" s="37" t="s">
        <v>595</v>
      </c>
      <c r="I278" s="38" t="s">
        <v>58</v>
      </c>
      <c r="J278" s="37" t="s">
        <v>1104</v>
      </c>
      <c r="K278" s="13"/>
      <c r="L278" s="14"/>
      <c r="M278" s="14"/>
      <c r="N278" s="14"/>
      <c r="O278" s="13"/>
      <c r="P278" s="13">
        <v>12</v>
      </c>
      <c r="Q278" s="39" t="s">
        <v>612</v>
      </c>
      <c r="R278" s="511">
        <v>1120</v>
      </c>
      <c r="S278" s="512" t="s">
        <v>30</v>
      </c>
      <c r="T278" s="511">
        <v>200</v>
      </c>
      <c r="U278" s="511">
        <v>1120</v>
      </c>
      <c r="V278" s="13">
        <v>1</v>
      </c>
      <c r="W278" s="511">
        <v>200</v>
      </c>
      <c r="X278" s="13">
        <v>1</v>
      </c>
      <c r="Y278" s="511">
        <v>200</v>
      </c>
      <c r="Z278" s="511"/>
      <c r="AA278" s="42"/>
      <c r="AB278" s="42"/>
      <c r="AC278" s="43"/>
      <c r="AD278" s="44"/>
      <c r="AE278" s="44"/>
      <c r="AF278" s="43"/>
      <c r="AG278" s="13"/>
      <c r="AH278" s="37"/>
      <c r="AI278" s="37"/>
      <c r="AJ278" s="37"/>
      <c r="AK278" s="45"/>
      <c r="AL278" s="46"/>
      <c r="AM278" s="236"/>
      <c r="AN278" s="236"/>
      <c r="AO278" s="233"/>
      <c r="AP278" s="233"/>
      <c r="AQ278" s="318" t="str">
        <f t="shared" si="10"/>
        <v/>
      </c>
      <c r="AR278" s="318" t="str">
        <f t="shared" si="11"/>
        <v/>
      </c>
    </row>
    <row r="279" spans="1:44" ht="14.25">
      <c r="A279">
        <v>1</v>
      </c>
      <c r="B279" s="34">
        <v>2023</v>
      </c>
      <c r="C279" s="34">
        <v>4</v>
      </c>
      <c r="D279" s="34">
        <v>10</v>
      </c>
      <c r="E279" s="322" t="s">
        <v>629</v>
      </c>
      <c r="F279" s="34">
        <v>1</v>
      </c>
      <c r="G279" s="36" t="s">
        <v>614</v>
      </c>
      <c r="H279" s="37" t="s">
        <v>595</v>
      </c>
      <c r="I279" s="38" t="s">
        <v>47</v>
      </c>
      <c r="J279" s="37" t="s">
        <v>1104</v>
      </c>
      <c r="K279" s="13">
        <v>3706174</v>
      </c>
      <c r="L279" s="14">
        <v>11</v>
      </c>
      <c r="M279" s="14">
        <v>12</v>
      </c>
      <c r="N279" s="14" t="s">
        <v>622</v>
      </c>
      <c r="O279" s="13" t="s">
        <v>597</v>
      </c>
      <c r="P279" s="13">
        <v>50</v>
      </c>
      <c r="Q279" s="39" t="s">
        <v>292</v>
      </c>
      <c r="R279" s="511">
        <v>1120</v>
      </c>
      <c r="S279" s="512">
        <v>4540</v>
      </c>
      <c r="T279" s="512">
        <v>4540</v>
      </c>
      <c r="U279" s="511">
        <v>1120</v>
      </c>
      <c r="V279" s="13">
        <v>1</v>
      </c>
      <c r="W279" s="512">
        <v>5000</v>
      </c>
      <c r="X279" s="13">
        <v>1</v>
      </c>
      <c r="Y279" s="512">
        <v>5000</v>
      </c>
      <c r="Z279" s="511">
        <v>4490</v>
      </c>
      <c r="AA279" s="42" t="s">
        <v>1308</v>
      </c>
      <c r="AB279" s="42"/>
      <c r="AC279" s="43"/>
      <c r="AD279" s="44"/>
      <c r="AE279" s="44"/>
      <c r="AF279" s="43"/>
      <c r="AG279" s="13" t="s">
        <v>5</v>
      </c>
      <c r="AH279" s="37"/>
      <c r="AI279" s="37" t="s">
        <v>6</v>
      </c>
      <c r="AJ279" s="37" t="s">
        <v>929</v>
      </c>
      <c r="AK279" s="45" t="s">
        <v>615</v>
      </c>
      <c r="AL279" s="46">
        <v>1</v>
      </c>
      <c r="AM279" s="236" t="s">
        <v>1307</v>
      </c>
      <c r="AN279" s="236"/>
      <c r="AO279" s="233"/>
      <c r="AP279" s="233"/>
      <c r="AQ279" s="318" t="str">
        <f t="shared" si="10"/>
        <v/>
      </c>
      <c r="AR279" s="318" t="str">
        <f t="shared" si="11"/>
        <v/>
      </c>
    </row>
    <row r="280" spans="1:44" ht="14.25">
      <c r="B280" s="34">
        <v>2023</v>
      </c>
      <c r="C280" s="34">
        <v>4</v>
      </c>
      <c r="D280" s="34">
        <v>10</v>
      </c>
      <c r="E280" s="322" t="s">
        <v>629</v>
      </c>
      <c r="F280" s="34">
        <v>1</v>
      </c>
      <c r="G280" s="36" t="s">
        <v>614</v>
      </c>
      <c r="H280" s="37" t="s">
        <v>595</v>
      </c>
      <c r="I280" s="38" t="s">
        <v>47</v>
      </c>
      <c r="J280" s="37" t="s">
        <v>1104</v>
      </c>
      <c r="K280" s="13">
        <v>3706174</v>
      </c>
      <c r="L280" s="14">
        <v>12</v>
      </c>
      <c r="M280" s="14">
        <v>12</v>
      </c>
      <c r="N280" s="14" t="s">
        <v>622</v>
      </c>
      <c r="O280" s="13" t="s">
        <v>597</v>
      </c>
      <c r="P280" s="13">
        <v>50</v>
      </c>
      <c r="Q280" s="39" t="s">
        <v>292</v>
      </c>
      <c r="R280" s="511">
        <v>1120</v>
      </c>
      <c r="S280" s="512">
        <v>5000</v>
      </c>
      <c r="T280" s="512">
        <v>5000</v>
      </c>
      <c r="U280" s="511">
        <v>1120</v>
      </c>
      <c r="V280" s="13">
        <v>1</v>
      </c>
      <c r="W280" s="512">
        <v>5000</v>
      </c>
      <c r="X280" s="13">
        <v>1</v>
      </c>
      <c r="Y280" s="512">
        <v>5000</v>
      </c>
      <c r="Z280" s="511">
        <v>5060</v>
      </c>
      <c r="AA280" s="42" t="s">
        <v>1306</v>
      </c>
      <c r="AB280" s="42" t="s">
        <v>1287</v>
      </c>
      <c r="AC280" s="43">
        <v>0.375</v>
      </c>
      <c r="AD280" s="44">
        <v>0.39930555555555558</v>
      </c>
      <c r="AE280" s="44">
        <v>0.39930555555555558</v>
      </c>
      <c r="AF280" s="43">
        <v>0.40625</v>
      </c>
      <c r="AG280" s="13"/>
      <c r="AH280" s="37"/>
      <c r="AI280" s="37" t="s">
        <v>6</v>
      </c>
      <c r="AJ280" s="37" t="s">
        <v>1137</v>
      </c>
      <c r="AK280" s="45" t="s">
        <v>615</v>
      </c>
      <c r="AL280" s="46">
        <v>1</v>
      </c>
      <c r="AM280" s="236" t="s">
        <v>1318</v>
      </c>
      <c r="AN280" s="236" t="s">
        <v>432</v>
      </c>
      <c r="AO280" s="233"/>
      <c r="AP280" s="233"/>
      <c r="AQ280" s="318">
        <f t="shared" si="10"/>
        <v>2.430555555555558E-2</v>
      </c>
      <c r="AR280" s="318">
        <f t="shared" si="11"/>
        <v>6.9444444444444198E-3</v>
      </c>
    </row>
    <row r="281" spans="1:44" ht="14.25">
      <c r="B281" s="34">
        <v>2023</v>
      </c>
      <c r="C281" s="34">
        <v>4</v>
      </c>
      <c r="D281" s="34">
        <v>10</v>
      </c>
      <c r="E281" s="322" t="s">
        <v>629</v>
      </c>
      <c r="F281" s="34"/>
      <c r="G281" s="36"/>
      <c r="H281" s="37" t="s">
        <v>595</v>
      </c>
      <c r="I281" s="316"/>
      <c r="J281" s="37"/>
      <c r="K281" s="13"/>
      <c r="L281" s="232"/>
      <c r="M281" s="232"/>
      <c r="N281" s="321"/>
      <c r="O281" s="502"/>
      <c r="P281" s="13"/>
      <c r="Q281" s="393"/>
      <c r="R281" s="40"/>
      <c r="S281" s="234"/>
      <c r="T281" s="234"/>
      <c r="U281" s="40"/>
      <c r="V281" s="13"/>
      <c r="W281" s="40"/>
      <c r="X281" s="13"/>
      <c r="Y281" s="40"/>
      <c r="Z281" s="40"/>
      <c r="AA281" s="235"/>
      <c r="AB281" s="235"/>
      <c r="AC281" s="43"/>
      <c r="AD281" s="44"/>
      <c r="AE281" s="44">
        <v>0.40972222222222227</v>
      </c>
      <c r="AF281" s="43">
        <v>0.41666666666666669</v>
      </c>
      <c r="AG281" s="13" t="s">
        <v>5</v>
      </c>
      <c r="AH281" s="37"/>
      <c r="AI281" s="37"/>
      <c r="AJ281" s="37"/>
      <c r="AK281" s="45"/>
      <c r="AL281" s="46"/>
      <c r="AM281" s="236" t="s">
        <v>1309</v>
      </c>
      <c r="AN281" s="236"/>
      <c r="AO281" s="233"/>
      <c r="AP281" s="233"/>
      <c r="AQ281" s="318" t="str">
        <f t="shared" si="10"/>
        <v/>
      </c>
      <c r="AR281" s="318">
        <f t="shared" si="11"/>
        <v>6.9444444444444198E-3</v>
      </c>
    </row>
    <row r="282" spans="1:44" ht="14.25">
      <c r="B282" s="34">
        <v>2023</v>
      </c>
      <c r="C282" s="34">
        <v>4</v>
      </c>
      <c r="D282" s="34">
        <v>10</v>
      </c>
      <c r="E282" s="322" t="s">
        <v>629</v>
      </c>
      <c r="F282" s="34"/>
      <c r="G282" s="36"/>
      <c r="H282" s="37" t="s">
        <v>595</v>
      </c>
      <c r="I282" s="38" t="s">
        <v>58</v>
      </c>
      <c r="J282" s="37" t="s">
        <v>1104</v>
      </c>
      <c r="K282" s="13"/>
      <c r="L282" s="14"/>
      <c r="M282" s="14"/>
      <c r="N282" s="14"/>
      <c r="O282" s="13"/>
      <c r="P282" s="13">
        <v>12</v>
      </c>
      <c r="Q282" s="39" t="s">
        <v>612</v>
      </c>
      <c r="R282" s="511">
        <v>1120</v>
      </c>
      <c r="S282" s="512" t="s">
        <v>30</v>
      </c>
      <c r="T282" s="511">
        <v>200</v>
      </c>
      <c r="U282" s="511">
        <v>1120</v>
      </c>
      <c r="V282" s="13">
        <v>1</v>
      </c>
      <c r="W282" s="511">
        <v>200</v>
      </c>
      <c r="X282" s="13">
        <v>1</v>
      </c>
      <c r="Y282" s="511">
        <v>200</v>
      </c>
      <c r="Z282" s="511"/>
      <c r="AA282" s="235"/>
      <c r="AB282" s="42"/>
      <c r="AC282" s="43"/>
      <c r="AD282" s="44"/>
      <c r="AE282" s="44"/>
      <c r="AF282" s="43"/>
      <c r="AG282" s="13"/>
      <c r="AH282" s="37"/>
      <c r="AI282" s="37"/>
      <c r="AJ282" s="37"/>
      <c r="AK282" s="45"/>
      <c r="AL282" s="46"/>
      <c r="AM282" s="236"/>
      <c r="AN282" s="236"/>
      <c r="AO282" s="233"/>
      <c r="AP282" s="233"/>
      <c r="AQ282" s="318" t="str">
        <f t="shared" ref="AQ282:AQ285" si="12">IF(IF(AC282&gt;AD282,1-AC282+AD282,AD282-AC282)=0,"",IF(AC282&gt;AD282,1-AC282+AD282,AD282-AC282))</f>
        <v/>
      </c>
      <c r="AR282" s="318" t="str">
        <f t="shared" ref="AR282:AR285" si="13">IF(IF(AE282&gt;AF282,1-AE282+AF282,AF282-AE282)=0,"",IF(AE282&gt;AF282,1-AE282+AF282,AF282-AE282))</f>
        <v/>
      </c>
    </row>
    <row r="283" spans="1:44" ht="14.25">
      <c r="A283">
        <v>1</v>
      </c>
      <c r="B283" s="34">
        <v>2023</v>
      </c>
      <c r="C283" s="34">
        <v>4</v>
      </c>
      <c r="D283" s="34">
        <v>10</v>
      </c>
      <c r="E283" s="322" t="s">
        <v>629</v>
      </c>
      <c r="F283" s="34">
        <v>2</v>
      </c>
      <c r="G283" s="36" t="s">
        <v>614</v>
      </c>
      <c r="H283" s="37" t="s">
        <v>595</v>
      </c>
      <c r="I283" s="38" t="s">
        <v>47</v>
      </c>
      <c r="J283" s="37" t="s">
        <v>1104</v>
      </c>
      <c r="K283" s="13">
        <v>3706174</v>
      </c>
      <c r="L283" s="14">
        <v>11</v>
      </c>
      <c r="M283" s="14">
        <v>12</v>
      </c>
      <c r="N283" s="14" t="s">
        <v>622</v>
      </c>
      <c r="O283" s="13" t="s">
        <v>597</v>
      </c>
      <c r="P283" s="13">
        <v>50</v>
      </c>
      <c r="Q283" s="39" t="s">
        <v>292</v>
      </c>
      <c r="R283" s="511">
        <v>1120</v>
      </c>
      <c r="S283" s="512">
        <v>5000</v>
      </c>
      <c r="T283" s="512">
        <v>5000</v>
      </c>
      <c r="U283" s="511">
        <v>1120</v>
      </c>
      <c r="V283" s="13">
        <v>1</v>
      </c>
      <c r="W283" s="512">
        <v>5000</v>
      </c>
      <c r="X283" s="13">
        <v>1</v>
      </c>
      <c r="Y283" s="512">
        <v>5000</v>
      </c>
      <c r="Z283" s="511">
        <v>5060</v>
      </c>
      <c r="AA283" s="42" t="s">
        <v>1306</v>
      </c>
      <c r="AB283" s="42"/>
      <c r="AC283" s="43">
        <v>0.41666666666666669</v>
      </c>
      <c r="AD283" s="44"/>
      <c r="AE283" s="44"/>
      <c r="AF283" s="43"/>
      <c r="AG283" s="13" t="s">
        <v>5</v>
      </c>
      <c r="AH283" s="37"/>
      <c r="AI283" s="37" t="s">
        <v>6</v>
      </c>
      <c r="AJ283" s="37" t="s">
        <v>930</v>
      </c>
      <c r="AK283" s="45" t="s">
        <v>615</v>
      </c>
      <c r="AL283" s="46">
        <v>1</v>
      </c>
      <c r="AM283" s="236"/>
      <c r="AN283" s="236"/>
      <c r="AO283" s="233"/>
      <c r="AP283" s="233"/>
      <c r="AQ283" s="318">
        <f t="shared" si="12"/>
        <v>0.58333333333333326</v>
      </c>
      <c r="AR283" s="318" t="str">
        <f t="shared" si="13"/>
        <v/>
      </c>
    </row>
    <row r="284" spans="1:44" ht="14.25">
      <c r="B284" s="34">
        <v>2023</v>
      </c>
      <c r="C284" s="34">
        <v>4</v>
      </c>
      <c r="D284" s="34">
        <v>10</v>
      </c>
      <c r="E284" s="322" t="s">
        <v>629</v>
      </c>
      <c r="F284" s="34">
        <v>2</v>
      </c>
      <c r="G284" s="36" t="s">
        <v>614</v>
      </c>
      <c r="H284" s="37" t="s">
        <v>595</v>
      </c>
      <c r="I284" s="38" t="s">
        <v>47</v>
      </c>
      <c r="J284" s="37" t="s">
        <v>1104</v>
      </c>
      <c r="K284" s="13">
        <v>3706174</v>
      </c>
      <c r="L284" s="14">
        <v>12</v>
      </c>
      <c r="M284" s="14">
        <v>12</v>
      </c>
      <c r="N284" s="14" t="s">
        <v>622</v>
      </c>
      <c r="O284" s="13" t="s">
        <v>597</v>
      </c>
      <c r="P284" s="13">
        <v>50</v>
      </c>
      <c r="Q284" s="39" t="s">
        <v>292</v>
      </c>
      <c r="R284" s="511">
        <v>1120</v>
      </c>
      <c r="S284" s="512">
        <v>4490</v>
      </c>
      <c r="T284" s="512">
        <v>4490</v>
      </c>
      <c r="U284" s="511">
        <v>1120</v>
      </c>
      <c r="V284" s="13">
        <v>1</v>
      </c>
      <c r="W284" s="512">
        <v>5000</v>
      </c>
      <c r="X284" s="13">
        <v>1</v>
      </c>
      <c r="Y284" s="512">
        <v>5000</v>
      </c>
      <c r="Z284" s="511">
        <v>4470</v>
      </c>
      <c r="AA284" s="42" t="s">
        <v>1308</v>
      </c>
      <c r="AB284" s="42" t="s">
        <v>1319</v>
      </c>
      <c r="AC284" s="43"/>
      <c r="AD284" s="44">
        <v>0.46527777777777773</v>
      </c>
      <c r="AE284" s="44">
        <v>0.46527777777777773</v>
      </c>
      <c r="AF284" s="43">
        <v>0.47222222222222227</v>
      </c>
      <c r="AG284" s="13" t="s">
        <v>5</v>
      </c>
      <c r="AH284" s="37"/>
      <c r="AI284" s="37" t="s">
        <v>6</v>
      </c>
      <c r="AJ284" s="37" t="s">
        <v>929</v>
      </c>
      <c r="AK284" s="45" t="s">
        <v>615</v>
      </c>
      <c r="AL284" s="46">
        <v>1</v>
      </c>
      <c r="AM284" s="236"/>
      <c r="AN284" s="236" t="s">
        <v>432</v>
      </c>
      <c r="AO284" s="233"/>
      <c r="AP284" s="233"/>
      <c r="AQ284" s="318">
        <f t="shared" si="12"/>
        <v>0.46527777777777773</v>
      </c>
      <c r="AR284" s="318">
        <f t="shared" si="13"/>
        <v>6.9444444444445308E-3</v>
      </c>
    </row>
    <row r="285" spans="1:44" ht="14.25">
      <c r="B285" s="34">
        <v>2023</v>
      </c>
      <c r="C285" s="34">
        <v>4</v>
      </c>
      <c r="D285" s="34">
        <v>10</v>
      </c>
      <c r="E285" s="322" t="s">
        <v>629</v>
      </c>
      <c r="F285" s="34"/>
      <c r="G285" s="260"/>
      <c r="H285" s="37" t="s">
        <v>595</v>
      </c>
      <c r="I285" s="38" t="s">
        <v>43</v>
      </c>
      <c r="J285" s="37" t="s">
        <v>1104</v>
      </c>
      <c r="K285" s="13"/>
      <c r="L285" s="14"/>
      <c r="M285" s="14"/>
      <c r="N285" s="14"/>
      <c r="O285" s="13"/>
      <c r="P285" s="239">
        <v>25</v>
      </c>
      <c r="Q285" s="39" t="s">
        <v>612</v>
      </c>
      <c r="R285" s="511">
        <v>1120</v>
      </c>
      <c r="S285" s="512" t="s">
        <v>30</v>
      </c>
      <c r="T285" s="513">
        <v>350</v>
      </c>
      <c r="U285" s="511">
        <v>1120</v>
      </c>
      <c r="V285" s="13">
        <v>1</v>
      </c>
      <c r="W285" s="511"/>
      <c r="X285" s="13">
        <v>1</v>
      </c>
      <c r="Y285" s="513">
        <v>350</v>
      </c>
      <c r="Z285" s="511">
        <v>10550</v>
      </c>
      <c r="AA285" s="42" t="s">
        <v>653</v>
      </c>
      <c r="AB285" s="42" t="s">
        <v>1319</v>
      </c>
      <c r="AC285" s="43">
        <v>0.47222222222222227</v>
      </c>
      <c r="AD285" s="44">
        <v>0.47569444444444442</v>
      </c>
      <c r="AE285" s="44"/>
      <c r="AF285" s="43"/>
      <c r="AG285" s="13"/>
      <c r="AH285" s="37"/>
      <c r="AI285" s="37" t="s">
        <v>6</v>
      </c>
      <c r="AJ285" s="37" t="s">
        <v>929</v>
      </c>
      <c r="AK285" s="45" t="s">
        <v>615</v>
      </c>
      <c r="AL285" s="46">
        <v>1</v>
      </c>
      <c r="AM285" s="236"/>
      <c r="AN285" s="236"/>
      <c r="AO285" s="233"/>
      <c r="AP285" s="233"/>
      <c r="AQ285" s="318">
        <f t="shared" si="12"/>
        <v>3.4722222222221544E-3</v>
      </c>
      <c r="AR285" s="318" t="str">
        <f t="shared" si="13"/>
        <v/>
      </c>
    </row>
    <row r="286" spans="1:44" ht="14.25">
      <c r="B286" s="34">
        <v>2023</v>
      </c>
      <c r="C286" s="34">
        <v>4</v>
      </c>
      <c r="D286" s="34"/>
      <c r="E286" s="322"/>
      <c r="F286" s="34"/>
      <c r="G286" s="36"/>
      <c r="H286" s="37" t="s">
        <v>595</v>
      </c>
      <c r="I286" s="38"/>
      <c r="J286" s="37"/>
      <c r="K286" s="13"/>
      <c r="L286" s="14"/>
      <c r="M286" s="14"/>
      <c r="N286" s="14"/>
      <c r="O286" s="13"/>
      <c r="P286" s="13"/>
      <c r="Q286" s="393"/>
      <c r="R286" s="40"/>
      <c r="S286" s="234"/>
      <c r="T286" s="40"/>
      <c r="U286" s="40"/>
      <c r="V286" s="13"/>
      <c r="W286" s="40"/>
      <c r="X286" s="13"/>
      <c r="Y286" s="40"/>
      <c r="Z286" s="511"/>
      <c r="AA286" s="42"/>
      <c r="AB286" s="76"/>
      <c r="AC286" s="43"/>
      <c r="AD286" s="44"/>
      <c r="AE286" s="44">
        <v>0.47569444444444442</v>
      </c>
      <c r="AF286" s="43">
        <v>0.58333333333333337</v>
      </c>
      <c r="AG286" s="13" t="s">
        <v>928</v>
      </c>
      <c r="AH286" s="37"/>
      <c r="AI286" s="37"/>
      <c r="AJ286" s="37"/>
      <c r="AK286" s="45"/>
      <c r="AL286" s="46"/>
      <c r="AM286" s="236" t="s">
        <v>1320</v>
      </c>
      <c r="AN286" s="236"/>
      <c r="AO286" s="233"/>
      <c r="AP286" s="233"/>
      <c r="AQ286" s="318"/>
      <c r="AR286" s="318"/>
    </row>
    <row r="287" spans="1:44" ht="14.25">
      <c r="B287" s="34">
        <v>2023</v>
      </c>
      <c r="C287" s="34">
        <v>4</v>
      </c>
      <c r="D287" s="34"/>
      <c r="E287" s="322"/>
      <c r="F287" s="34"/>
      <c r="G287" s="36"/>
      <c r="H287" s="37" t="s">
        <v>595</v>
      </c>
      <c r="I287" s="38"/>
      <c r="J287" s="37"/>
      <c r="K287" s="13"/>
      <c r="L287" s="14"/>
      <c r="M287" s="14"/>
      <c r="N287" s="14"/>
      <c r="O287" s="13"/>
      <c r="P287" s="13"/>
      <c r="Q287" s="393"/>
      <c r="R287" s="40"/>
      <c r="S287" s="234"/>
      <c r="T287" s="40"/>
      <c r="U287" s="40"/>
      <c r="V287" s="13"/>
      <c r="W287" s="40"/>
      <c r="X287" s="13"/>
      <c r="Y287" s="40"/>
      <c r="Z287" s="511"/>
      <c r="AA287" s="42"/>
      <c r="AB287" s="76"/>
      <c r="AC287" s="43"/>
      <c r="AD287" s="44"/>
      <c r="AE287" s="44"/>
      <c r="AF287" s="43"/>
      <c r="AG287" s="13"/>
      <c r="AH287" s="37"/>
      <c r="AI287" s="37"/>
      <c r="AJ287" s="37"/>
      <c r="AK287" s="45"/>
      <c r="AL287" s="46"/>
      <c r="AM287" s="236"/>
      <c r="AN287" s="236"/>
      <c r="AO287" s="233"/>
      <c r="AP287" s="233"/>
      <c r="AQ287" s="318"/>
      <c r="AR287" s="318"/>
    </row>
    <row r="288" spans="1:44" ht="14.25">
      <c r="B288" s="34">
        <v>2023</v>
      </c>
      <c r="C288" s="34">
        <v>4</v>
      </c>
      <c r="D288" s="34"/>
      <c r="E288" s="322"/>
      <c r="F288" s="34"/>
      <c r="G288" s="36"/>
      <c r="H288" s="37" t="s">
        <v>595</v>
      </c>
      <c r="I288" s="38"/>
      <c r="J288" s="37"/>
      <c r="K288" s="13"/>
      <c r="L288" s="14"/>
      <c r="M288" s="14"/>
      <c r="N288" s="14"/>
      <c r="O288" s="13"/>
      <c r="P288" s="13"/>
      <c r="Q288" s="393"/>
      <c r="R288" s="40"/>
      <c r="S288" s="234"/>
      <c r="T288" s="40"/>
      <c r="U288" s="40"/>
      <c r="V288" s="13"/>
      <c r="W288" s="40"/>
      <c r="X288" s="13"/>
      <c r="Y288" s="40"/>
      <c r="Z288" s="511"/>
      <c r="AA288" s="42"/>
      <c r="AB288" s="76"/>
      <c r="AC288" s="43"/>
      <c r="AD288" s="44"/>
      <c r="AE288" s="44"/>
      <c r="AF288" s="43"/>
      <c r="AG288" s="13"/>
      <c r="AH288" s="37"/>
      <c r="AI288" s="37"/>
      <c r="AJ288" s="37"/>
      <c r="AK288" s="45"/>
      <c r="AL288" s="46"/>
      <c r="AM288" s="236"/>
      <c r="AN288" s="236"/>
      <c r="AO288" s="233"/>
      <c r="AP288" s="233"/>
      <c r="AQ288" s="318"/>
      <c r="AR288" s="318"/>
    </row>
    <row r="289" spans="2:44" ht="14.25">
      <c r="B289" s="34">
        <v>2023</v>
      </c>
      <c r="C289" s="34">
        <v>4</v>
      </c>
      <c r="D289" s="34"/>
      <c r="E289" s="322"/>
      <c r="F289" s="34"/>
      <c r="G289" s="36"/>
      <c r="H289" s="37" t="s">
        <v>595</v>
      </c>
      <c r="I289" s="38"/>
      <c r="J289" s="37"/>
      <c r="K289" s="13"/>
      <c r="L289" s="14"/>
      <c r="M289" s="14"/>
      <c r="N289" s="14"/>
      <c r="O289" s="13"/>
      <c r="P289" s="13"/>
      <c r="Q289" s="393"/>
      <c r="R289" s="40"/>
      <c r="S289" s="234"/>
      <c r="T289" s="40"/>
      <c r="U289" s="40"/>
      <c r="V289" s="13"/>
      <c r="W289" s="40"/>
      <c r="X289" s="13"/>
      <c r="Y289" s="40"/>
      <c r="Z289" s="511"/>
      <c r="AA289" s="42"/>
      <c r="AB289" s="76"/>
      <c r="AC289" s="43"/>
      <c r="AD289" s="44"/>
      <c r="AE289" s="44"/>
      <c r="AF289" s="43"/>
      <c r="AG289" s="13"/>
      <c r="AH289" s="37"/>
      <c r="AI289" s="37"/>
      <c r="AJ289" s="37"/>
      <c r="AK289" s="45"/>
      <c r="AL289" s="46"/>
      <c r="AM289" s="236"/>
      <c r="AN289" s="236"/>
      <c r="AO289" s="233"/>
      <c r="AP289" s="233"/>
      <c r="AQ289" s="318"/>
      <c r="AR289" s="318"/>
    </row>
    <row r="290" spans="2:44" ht="14.25">
      <c r="B290" s="34">
        <v>2023</v>
      </c>
      <c r="C290" s="34">
        <v>4</v>
      </c>
      <c r="D290" s="34"/>
      <c r="E290" s="322"/>
      <c r="F290" s="34"/>
      <c r="G290" s="36"/>
      <c r="H290" s="37" t="s">
        <v>595</v>
      </c>
      <c r="I290" s="38"/>
      <c r="J290" s="37"/>
      <c r="K290" s="13"/>
      <c r="L290" s="14"/>
      <c r="M290" s="14"/>
      <c r="N290" s="14"/>
      <c r="O290" s="13"/>
      <c r="P290" s="13"/>
      <c r="Q290" s="393"/>
      <c r="R290" s="40"/>
      <c r="S290" s="234"/>
      <c r="T290" s="40"/>
      <c r="U290" s="40"/>
      <c r="V290" s="13"/>
      <c r="W290" s="40"/>
      <c r="X290" s="13"/>
      <c r="Y290" s="40"/>
      <c r="Z290" s="511"/>
      <c r="AA290" s="42"/>
      <c r="AB290" s="76"/>
      <c r="AC290" s="43"/>
      <c r="AD290" s="44"/>
      <c r="AE290" s="44"/>
      <c r="AF290" s="43"/>
      <c r="AG290" s="13"/>
      <c r="AH290" s="37"/>
      <c r="AI290" s="37"/>
      <c r="AJ290" s="37"/>
      <c r="AK290" s="45"/>
      <c r="AL290" s="46"/>
      <c r="AM290" s="236"/>
      <c r="AN290" s="236"/>
      <c r="AO290" s="233"/>
      <c r="AP290" s="233"/>
      <c r="AQ290" s="318"/>
      <c r="AR290" s="318"/>
    </row>
    <row r="291" spans="2:44" ht="14.25">
      <c r="B291" s="34">
        <v>2023</v>
      </c>
      <c r="C291" s="34">
        <v>4</v>
      </c>
      <c r="D291" s="34"/>
      <c r="E291" s="322"/>
      <c r="F291" s="34"/>
      <c r="G291" s="36"/>
      <c r="H291" s="37" t="s">
        <v>595</v>
      </c>
      <c r="I291" s="38"/>
      <c r="J291" s="37"/>
      <c r="K291" s="13"/>
      <c r="L291" s="14"/>
      <c r="M291" s="14"/>
      <c r="N291" s="14"/>
      <c r="O291" s="13"/>
      <c r="P291" s="13"/>
      <c r="Q291" s="393"/>
      <c r="R291" s="40"/>
      <c r="S291" s="234"/>
      <c r="T291" s="40"/>
      <c r="U291" s="40"/>
      <c r="V291" s="13"/>
      <c r="W291" s="40"/>
      <c r="X291" s="13"/>
      <c r="Y291" s="40"/>
      <c r="Z291" s="511"/>
      <c r="AA291" s="42"/>
      <c r="AB291" s="76"/>
      <c r="AC291" s="43"/>
      <c r="AD291" s="44"/>
      <c r="AE291" s="44"/>
      <c r="AF291" s="43"/>
      <c r="AG291" s="13"/>
      <c r="AH291" s="37"/>
      <c r="AI291" s="37"/>
      <c r="AJ291" s="37"/>
      <c r="AK291" s="45"/>
      <c r="AL291" s="46"/>
      <c r="AM291" s="236"/>
      <c r="AN291" s="236"/>
      <c r="AO291" s="233"/>
      <c r="AP291" s="233"/>
      <c r="AQ291" s="318"/>
      <c r="AR291" s="318"/>
    </row>
    <row r="292" spans="2:44" ht="14.25">
      <c r="B292" s="34">
        <v>2023</v>
      </c>
      <c r="C292" s="34">
        <v>4</v>
      </c>
      <c r="D292" s="34"/>
      <c r="E292" s="322"/>
      <c r="F292" s="34"/>
      <c r="G292" s="36"/>
      <c r="H292" s="37" t="s">
        <v>595</v>
      </c>
      <c r="I292" s="38"/>
      <c r="J292" s="37"/>
      <c r="K292" s="13"/>
      <c r="L292" s="14"/>
      <c r="M292" s="14"/>
      <c r="N292" s="14"/>
      <c r="O292" s="13"/>
      <c r="P292" s="13"/>
      <c r="Q292" s="393"/>
      <c r="R292" s="40"/>
      <c r="S292" s="234"/>
      <c r="T292" s="40"/>
      <c r="U292" s="40"/>
      <c r="V292" s="13"/>
      <c r="W292" s="40"/>
      <c r="X292" s="13"/>
      <c r="Y292" s="40"/>
      <c r="Z292" s="511"/>
      <c r="AA292" s="42"/>
      <c r="AB292" s="76"/>
      <c r="AC292" s="43"/>
      <c r="AD292" s="44"/>
      <c r="AE292" s="44"/>
      <c r="AF292" s="43"/>
      <c r="AG292" s="13"/>
      <c r="AH292" s="37"/>
      <c r="AI292" s="37"/>
      <c r="AJ292" s="37"/>
      <c r="AK292" s="45"/>
      <c r="AL292" s="46"/>
      <c r="AM292" s="236"/>
      <c r="AN292" s="236"/>
      <c r="AO292" s="233"/>
      <c r="AP292" s="233"/>
      <c r="AQ292" s="318"/>
      <c r="AR292" s="318"/>
    </row>
    <row r="293" spans="2:44" ht="14.25">
      <c r="B293" s="34">
        <v>2023</v>
      </c>
      <c r="C293" s="34">
        <v>4</v>
      </c>
      <c r="D293" s="34"/>
      <c r="E293" s="322"/>
      <c r="F293" s="34"/>
      <c r="G293" s="36"/>
      <c r="H293" s="37" t="s">
        <v>595</v>
      </c>
      <c r="I293" s="38"/>
      <c r="J293" s="37"/>
      <c r="K293" s="13"/>
      <c r="L293" s="14"/>
      <c r="M293" s="14"/>
      <c r="N293" s="14"/>
      <c r="O293" s="13"/>
      <c r="P293" s="13"/>
      <c r="Q293" s="393"/>
      <c r="R293" s="40"/>
      <c r="S293" s="234"/>
      <c r="T293" s="40"/>
      <c r="U293" s="40"/>
      <c r="V293" s="13"/>
      <c r="W293" s="40"/>
      <c r="X293" s="13"/>
      <c r="Y293" s="40"/>
      <c r="Z293" s="511"/>
      <c r="AA293" s="42"/>
      <c r="AB293" s="76"/>
      <c r="AC293" s="43"/>
      <c r="AD293" s="44"/>
      <c r="AE293" s="44"/>
      <c r="AF293" s="43"/>
      <c r="AG293" s="13"/>
      <c r="AH293" s="37"/>
      <c r="AI293" s="37"/>
      <c r="AJ293" s="37"/>
      <c r="AK293" s="45"/>
      <c r="AL293" s="46"/>
      <c r="AM293" s="236"/>
      <c r="AN293" s="236"/>
      <c r="AO293" s="233"/>
      <c r="AP293" s="233"/>
      <c r="AQ293" s="318"/>
      <c r="AR293" s="318"/>
    </row>
    <row r="294" spans="2:44" ht="14.25">
      <c r="B294" s="34">
        <v>2023</v>
      </c>
      <c r="C294" s="34">
        <v>4</v>
      </c>
      <c r="D294" s="34"/>
      <c r="E294" s="322"/>
      <c r="F294" s="34"/>
      <c r="G294" s="36"/>
      <c r="H294" s="37" t="s">
        <v>595</v>
      </c>
      <c r="I294" s="316"/>
      <c r="J294" s="37"/>
      <c r="K294" s="13"/>
      <c r="L294" s="232"/>
      <c r="M294" s="232"/>
      <c r="N294" s="321"/>
      <c r="O294" s="502"/>
      <c r="P294" s="13"/>
      <c r="Q294" s="393"/>
      <c r="R294" s="40"/>
      <c r="S294" s="234"/>
      <c r="T294" s="40"/>
      <c r="U294" s="40"/>
      <c r="V294" s="13"/>
      <c r="W294" s="40"/>
      <c r="X294" s="13"/>
      <c r="Y294" s="40"/>
      <c r="Z294" s="40"/>
      <c r="AA294" s="235"/>
      <c r="AB294" s="235"/>
      <c r="AC294" s="43"/>
      <c r="AD294" s="44"/>
      <c r="AE294" s="44"/>
      <c r="AF294" s="43"/>
      <c r="AG294" s="13" t="s">
        <v>1072</v>
      </c>
      <c r="AH294" s="37"/>
      <c r="AI294" s="37"/>
      <c r="AJ294" s="37"/>
      <c r="AK294" s="45"/>
      <c r="AL294" s="46"/>
      <c r="AM294" s="236"/>
      <c r="AN294" s="236"/>
      <c r="AO294" s="233"/>
      <c r="AP294" s="233"/>
      <c r="AQ294" s="318" t="str">
        <f t="shared" si="8"/>
        <v/>
      </c>
      <c r="AR294" s="318" t="str">
        <f t="shared" si="9"/>
        <v/>
      </c>
    </row>
    <row r="295" spans="2:44" ht="14.25">
      <c r="B295" s="34">
        <v>2023</v>
      </c>
      <c r="C295" s="34">
        <v>4</v>
      </c>
      <c r="D295" s="34"/>
      <c r="E295" s="322"/>
      <c r="F295" s="34"/>
      <c r="G295" s="36" t="s">
        <v>594</v>
      </c>
      <c r="H295" s="37" t="s">
        <v>1073</v>
      </c>
      <c r="I295" s="316" t="s">
        <v>1027</v>
      </c>
      <c r="J295" s="37" t="s">
        <v>596</v>
      </c>
      <c r="K295" s="13">
        <v>3704008</v>
      </c>
      <c r="L295" s="232">
        <v>1</v>
      </c>
      <c r="M295" s="232">
        <v>2</v>
      </c>
      <c r="N295" s="321" t="s">
        <v>1074</v>
      </c>
      <c r="O295" s="502" t="s">
        <v>1031</v>
      </c>
      <c r="P295" s="13">
        <v>50</v>
      </c>
      <c r="Q295" s="393" t="s">
        <v>289</v>
      </c>
      <c r="R295" s="40">
        <v>1125</v>
      </c>
      <c r="S295" s="234">
        <v>6100</v>
      </c>
      <c r="T295" s="234">
        <v>6100</v>
      </c>
      <c r="U295" s="40">
        <v>1120</v>
      </c>
      <c r="V295" s="13">
        <v>1</v>
      </c>
      <c r="W295" s="40">
        <v>6000</v>
      </c>
      <c r="X295" s="13">
        <v>1</v>
      </c>
      <c r="Y295" s="40"/>
      <c r="Z295" s="40"/>
      <c r="AA295" s="235"/>
      <c r="AB295" s="235"/>
      <c r="AC295" s="43"/>
      <c r="AD295" s="44"/>
      <c r="AE295" s="44"/>
      <c r="AF295" s="43"/>
      <c r="AG295" s="13"/>
      <c r="AH295" s="37" t="s">
        <v>1026</v>
      </c>
      <c r="AI295" s="37"/>
      <c r="AJ295" s="37"/>
      <c r="AK295" s="45" t="s">
        <v>601</v>
      </c>
      <c r="AL295" s="46"/>
      <c r="AM295" s="236"/>
      <c r="AN295" s="236"/>
      <c r="AO295" s="233"/>
      <c r="AP295" s="233"/>
      <c r="AQ295" s="318" t="str">
        <f t="shared" si="8"/>
        <v/>
      </c>
      <c r="AR295" s="318" t="str">
        <f t="shared" si="9"/>
        <v/>
      </c>
    </row>
    <row r="296" spans="2:44" ht="14.25">
      <c r="B296" s="34">
        <v>2023</v>
      </c>
      <c r="C296" s="34">
        <v>4</v>
      </c>
      <c r="D296" s="34"/>
      <c r="E296" s="322"/>
      <c r="F296" s="34"/>
      <c r="G296" s="36"/>
      <c r="H296" s="37" t="s">
        <v>595</v>
      </c>
      <c r="I296" s="316"/>
      <c r="J296" s="37"/>
      <c r="K296" s="13"/>
      <c r="L296" s="232"/>
      <c r="M296" s="232"/>
      <c r="N296" s="321"/>
      <c r="O296" s="502"/>
      <c r="P296" s="13"/>
      <c r="Q296" s="393"/>
      <c r="R296" s="40"/>
      <c r="S296" s="234"/>
      <c r="T296" s="40"/>
      <c r="U296" s="40"/>
      <c r="V296" s="13"/>
      <c r="W296" s="40"/>
      <c r="X296" s="13"/>
      <c r="Y296" s="40"/>
      <c r="Z296" s="40"/>
      <c r="AA296" s="235"/>
      <c r="AB296" s="235"/>
      <c r="AC296" s="43"/>
      <c r="AD296" s="44"/>
      <c r="AE296" s="44"/>
      <c r="AF296" s="43"/>
      <c r="AG296" s="13" t="s">
        <v>752</v>
      </c>
      <c r="AH296" s="37"/>
      <c r="AI296" s="37"/>
      <c r="AJ296" s="37"/>
      <c r="AK296" s="45"/>
      <c r="AL296" s="46"/>
      <c r="AM296" s="236"/>
      <c r="AN296" s="236"/>
      <c r="AO296" s="233"/>
      <c r="AP296" s="233"/>
      <c r="AQ296" s="318" t="str">
        <f t="shared" si="8"/>
        <v/>
      </c>
      <c r="AR296" s="318" t="str">
        <f t="shared" si="9"/>
        <v/>
      </c>
    </row>
    <row r="297" spans="2:44" ht="14.25">
      <c r="B297" s="34">
        <v>2023</v>
      </c>
      <c r="C297" s="34">
        <v>4</v>
      </c>
      <c r="D297" s="34"/>
      <c r="E297" s="322"/>
      <c r="F297" s="34"/>
      <c r="G297" s="36" t="s">
        <v>594</v>
      </c>
      <c r="H297" s="37" t="s">
        <v>1073</v>
      </c>
      <c r="I297" s="316" t="s">
        <v>1027</v>
      </c>
      <c r="J297" s="37" t="s">
        <v>596</v>
      </c>
      <c r="K297" s="13">
        <v>3704008</v>
      </c>
      <c r="L297" s="232">
        <v>2</v>
      </c>
      <c r="M297" s="232">
        <v>2</v>
      </c>
      <c r="N297" s="321" t="s">
        <v>1074</v>
      </c>
      <c r="O297" s="502" t="s">
        <v>1031</v>
      </c>
      <c r="P297" s="13">
        <v>50</v>
      </c>
      <c r="Q297" s="393" t="s">
        <v>289</v>
      </c>
      <c r="R297" s="40">
        <v>1125</v>
      </c>
      <c r="S297" s="234">
        <v>6100</v>
      </c>
      <c r="T297" s="234">
        <v>6100</v>
      </c>
      <c r="U297" s="40">
        <v>1120</v>
      </c>
      <c r="V297" s="13">
        <v>1</v>
      </c>
      <c r="W297" s="40">
        <v>6000</v>
      </c>
      <c r="X297" s="13">
        <v>1</v>
      </c>
      <c r="Y297" s="40"/>
      <c r="Z297" s="40"/>
      <c r="AA297" s="235"/>
      <c r="AB297" s="235"/>
      <c r="AC297" s="43"/>
      <c r="AD297" s="44"/>
      <c r="AE297" s="44"/>
      <c r="AF297" s="43"/>
      <c r="AG297" s="13"/>
      <c r="AH297" s="37" t="s">
        <v>1026</v>
      </c>
      <c r="AI297" s="37"/>
      <c r="AJ297" s="37"/>
      <c r="AK297" s="45" t="s">
        <v>601</v>
      </c>
      <c r="AL297" s="46"/>
      <c r="AM297" s="236"/>
      <c r="AN297" s="236"/>
      <c r="AO297" s="233"/>
      <c r="AP297" s="233"/>
      <c r="AQ297" s="318" t="str">
        <f t="shared" si="8"/>
        <v/>
      </c>
      <c r="AR297" s="318" t="str">
        <f t="shared" si="9"/>
        <v/>
      </c>
    </row>
    <row r="298" spans="2:44" ht="14.25">
      <c r="B298" s="34">
        <v>2023</v>
      </c>
      <c r="C298" s="34">
        <v>4</v>
      </c>
      <c r="D298" s="34"/>
      <c r="E298" s="322"/>
      <c r="F298" s="34"/>
      <c r="G298" s="36"/>
      <c r="H298" s="37" t="s">
        <v>595</v>
      </c>
      <c r="I298" s="316"/>
      <c r="J298" s="37"/>
      <c r="K298" s="13"/>
      <c r="L298" s="232"/>
      <c r="M298" s="232"/>
      <c r="N298" s="321"/>
      <c r="O298" s="502"/>
      <c r="P298" s="13"/>
      <c r="Q298" s="393"/>
      <c r="R298" s="40"/>
      <c r="S298" s="234"/>
      <c r="T298" s="40"/>
      <c r="U298" s="40"/>
      <c r="V298" s="13"/>
      <c r="W298" s="40"/>
      <c r="X298" s="13"/>
      <c r="Y298" s="40"/>
      <c r="Z298" s="40"/>
      <c r="AA298" s="235"/>
      <c r="AB298" s="235"/>
      <c r="AC298" s="43"/>
      <c r="AD298" s="44"/>
      <c r="AE298" s="44"/>
      <c r="AF298" s="43"/>
      <c r="AG298" s="13" t="s">
        <v>1072</v>
      </c>
      <c r="AH298" s="37"/>
      <c r="AI298" s="37"/>
      <c r="AJ298" s="37"/>
      <c r="AK298" s="45"/>
      <c r="AL298" s="46"/>
      <c r="AM298" s="236"/>
      <c r="AN298" s="236"/>
      <c r="AO298" s="233"/>
      <c r="AP298" s="233"/>
      <c r="AQ298" s="318" t="str">
        <f t="shared" si="8"/>
        <v/>
      </c>
      <c r="AR298" s="318" t="str">
        <f t="shared" si="9"/>
        <v/>
      </c>
    </row>
    <row r="299" spans="2:44" ht="14.25">
      <c r="B299" s="34">
        <v>2023</v>
      </c>
      <c r="C299" s="34">
        <v>4</v>
      </c>
      <c r="D299" s="34"/>
      <c r="E299" s="322"/>
      <c r="F299" s="34"/>
      <c r="G299" s="36" t="s">
        <v>594</v>
      </c>
      <c r="H299" s="37" t="s">
        <v>1073</v>
      </c>
      <c r="I299" s="316" t="s">
        <v>1027</v>
      </c>
      <c r="J299" s="37" t="s">
        <v>596</v>
      </c>
      <c r="K299" s="13">
        <v>3703986</v>
      </c>
      <c r="L299" s="232">
        <v>1</v>
      </c>
      <c r="M299" s="232">
        <v>8</v>
      </c>
      <c r="N299" s="321" t="s">
        <v>774</v>
      </c>
      <c r="O299" s="502" t="s">
        <v>1028</v>
      </c>
      <c r="P299" s="13">
        <v>38</v>
      </c>
      <c r="Q299" s="393" t="s">
        <v>287</v>
      </c>
      <c r="R299" s="40">
        <v>1005</v>
      </c>
      <c r="S299" s="234">
        <v>8000</v>
      </c>
      <c r="T299" s="234">
        <v>8000</v>
      </c>
      <c r="U299" s="40">
        <v>1005</v>
      </c>
      <c r="V299" s="13">
        <v>1</v>
      </c>
      <c r="W299" s="40">
        <v>4000</v>
      </c>
      <c r="X299" s="13">
        <v>2</v>
      </c>
      <c r="Y299" s="40"/>
      <c r="Z299" s="40"/>
      <c r="AA299" s="235"/>
      <c r="AB299" s="235"/>
      <c r="AC299" s="43"/>
      <c r="AD299" s="44"/>
      <c r="AE299" s="44"/>
      <c r="AF299" s="43"/>
      <c r="AG299" s="13" t="s">
        <v>928</v>
      </c>
      <c r="AH299" s="37" t="s">
        <v>1026</v>
      </c>
      <c r="AI299" s="37"/>
      <c r="AJ299" s="37"/>
      <c r="AK299" s="45" t="s">
        <v>598</v>
      </c>
      <c r="AL299" s="46"/>
      <c r="AM299" s="236"/>
      <c r="AN299" s="236"/>
      <c r="AO299" s="233"/>
      <c r="AP299" s="233"/>
      <c r="AQ299" s="318" t="str">
        <f t="shared" si="8"/>
        <v/>
      </c>
      <c r="AR299" s="318" t="str">
        <f t="shared" si="9"/>
        <v/>
      </c>
    </row>
    <row r="300" spans="2:44" ht="14.25">
      <c r="B300" s="34">
        <v>2023</v>
      </c>
      <c r="C300" s="34">
        <v>4</v>
      </c>
      <c r="D300" s="34"/>
      <c r="E300" s="322"/>
      <c r="F300" s="34"/>
      <c r="G300" s="36" t="s">
        <v>594</v>
      </c>
      <c r="H300" s="37" t="s">
        <v>1073</v>
      </c>
      <c r="I300" s="316" t="s">
        <v>1027</v>
      </c>
      <c r="J300" s="37" t="s">
        <v>596</v>
      </c>
      <c r="K300" s="13">
        <v>3703986</v>
      </c>
      <c r="L300" s="232">
        <v>2</v>
      </c>
      <c r="M300" s="232">
        <v>8</v>
      </c>
      <c r="N300" s="321" t="s">
        <v>774</v>
      </c>
      <c r="O300" s="502" t="s">
        <v>1028</v>
      </c>
      <c r="P300" s="13">
        <v>38</v>
      </c>
      <c r="Q300" s="393" t="s">
        <v>287</v>
      </c>
      <c r="R300" s="40">
        <v>1005</v>
      </c>
      <c r="S300" s="234">
        <v>8000</v>
      </c>
      <c r="T300" s="40">
        <v>8000</v>
      </c>
      <c r="U300" s="40">
        <v>1005</v>
      </c>
      <c r="V300" s="13">
        <v>1</v>
      </c>
      <c r="W300" s="40">
        <v>4000</v>
      </c>
      <c r="X300" s="13">
        <v>2</v>
      </c>
      <c r="Y300" s="40"/>
      <c r="Z300" s="40"/>
      <c r="AA300" s="235"/>
      <c r="AB300" s="235"/>
      <c r="AC300" s="43"/>
      <c r="AD300" s="44"/>
      <c r="AE300" s="44"/>
      <c r="AF300" s="43"/>
      <c r="AG300" s="13"/>
      <c r="AH300" s="37" t="s">
        <v>1026</v>
      </c>
      <c r="AI300" s="37"/>
      <c r="AJ300" s="37"/>
      <c r="AK300" s="45" t="s">
        <v>598</v>
      </c>
      <c r="AL300" s="46"/>
      <c r="AM300" s="236"/>
      <c r="AN300" s="236"/>
      <c r="AO300" s="233"/>
      <c r="AP300" s="233"/>
      <c r="AQ300" s="318" t="str">
        <f t="shared" si="8"/>
        <v/>
      </c>
      <c r="AR300" s="318" t="str">
        <f t="shared" si="9"/>
        <v/>
      </c>
    </row>
    <row r="301" spans="2:44" ht="14.25">
      <c r="B301" s="34">
        <v>2023</v>
      </c>
      <c r="C301" s="34">
        <v>4</v>
      </c>
      <c r="D301" s="34"/>
      <c r="E301" s="322"/>
      <c r="F301" s="34"/>
      <c r="G301" s="36"/>
      <c r="H301" s="37" t="s">
        <v>595</v>
      </c>
      <c r="I301" s="316"/>
      <c r="J301" s="37"/>
      <c r="K301" s="13"/>
      <c r="L301" s="232"/>
      <c r="M301" s="232"/>
      <c r="N301" s="321"/>
      <c r="O301" s="502"/>
      <c r="P301" s="13"/>
      <c r="Q301" s="393"/>
      <c r="R301" s="40"/>
      <c r="S301" s="234"/>
      <c r="T301" s="234"/>
      <c r="U301" s="40"/>
      <c r="V301" s="13"/>
      <c r="W301" s="40"/>
      <c r="X301" s="13"/>
      <c r="Y301" s="40"/>
      <c r="Z301" s="40"/>
      <c r="AA301" s="235"/>
      <c r="AB301" s="235"/>
      <c r="AC301" s="43"/>
      <c r="AD301" s="44"/>
      <c r="AE301" s="44"/>
      <c r="AF301" s="43"/>
      <c r="AG301" s="13" t="s">
        <v>752</v>
      </c>
      <c r="AH301" s="37"/>
      <c r="AI301" s="37"/>
      <c r="AJ301" s="37"/>
      <c r="AK301" s="45"/>
      <c r="AL301" s="46"/>
      <c r="AM301" s="236"/>
      <c r="AN301" s="236"/>
      <c r="AO301" s="233"/>
      <c r="AP301" s="233"/>
      <c r="AQ301" s="318" t="str">
        <f t="shared" si="8"/>
        <v/>
      </c>
      <c r="AR301" s="318" t="str">
        <f t="shared" si="9"/>
        <v/>
      </c>
    </row>
    <row r="302" spans="2:44" ht="14.25">
      <c r="B302" s="34">
        <v>2023</v>
      </c>
      <c r="C302" s="34">
        <v>4</v>
      </c>
      <c r="D302" s="34"/>
      <c r="E302" s="322"/>
      <c r="F302" s="34"/>
      <c r="G302" s="36" t="s">
        <v>594</v>
      </c>
      <c r="H302" s="37" t="s">
        <v>1073</v>
      </c>
      <c r="I302" s="316" t="s">
        <v>1027</v>
      </c>
      <c r="J302" s="37" t="s">
        <v>596</v>
      </c>
      <c r="K302" s="13">
        <v>3703986</v>
      </c>
      <c r="L302" s="232">
        <v>3</v>
      </c>
      <c r="M302" s="232">
        <v>8</v>
      </c>
      <c r="N302" s="321" t="s">
        <v>774</v>
      </c>
      <c r="O302" s="502" t="s">
        <v>1028</v>
      </c>
      <c r="P302" s="13">
        <v>38</v>
      </c>
      <c r="Q302" s="393" t="s">
        <v>287</v>
      </c>
      <c r="R302" s="40">
        <v>1005</v>
      </c>
      <c r="S302" s="234">
        <v>8000</v>
      </c>
      <c r="T302" s="40">
        <v>8000</v>
      </c>
      <c r="U302" s="40">
        <v>1005</v>
      </c>
      <c r="V302" s="13">
        <v>1</v>
      </c>
      <c r="W302" s="40">
        <v>4000</v>
      </c>
      <c r="X302" s="13">
        <v>2</v>
      </c>
      <c r="Y302" s="40"/>
      <c r="Z302" s="40"/>
      <c r="AA302" s="235"/>
      <c r="AB302" s="235"/>
      <c r="AC302" s="43"/>
      <c r="AD302" s="44"/>
      <c r="AE302" s="44"/>
      <c r="AF302" s="43"/>
      <c r="AG302" s="13" t="s">
        <v>928</v>
      </c>
      <c r="AH302" s="37" t="s">
        <v>1026</v>
      </c>
      <c r="AI302" s="37"/>
      <c r="AJ302" s="37"/>
      <c r="AK302" s="45" t="s">
        <v>598</v>
      </c>
      <c r="AL302" s="46"/>
      <c r="AM302" s="236"/>
      <c r="AN302" s="236"/>
      <c r="AO302" s="233"/>
      <c r="AP302" s="233"/>
      <c r="AQ302" s="318" t="str">
        <f t="shared" si="8"/>
        <v/>
      </c>
      <c r="AR302" s="318" t="str">
        <f t="shared" si="9"/>
        <v/>
      </c>
    </row>
    <row r="303" spans="2:44" ht="14.25">
      <c r="B303" s="34">
        <v>2023</v>
      </c>
      <c r="C303" s="34">
        <v>4</v>
      </c>
      <c r="D303" s="34"/>
      <c r="E303" s="322"/>
      <c r="F303" s="34"/>
      <c r="G303" s="36" t="s">
        <v>594</v>
      </c>
      <c r="H303" s="37" t="s">
        <v>1073</v>
      </c>
      <c r="I303" s="316" t="s">
        <v>1027</v>
      </c>
      <c r="J303" s="37" t="s">
        <v>596</v>
      </c>
      <c r="K303" s="13">
        <v>3703986</v>
      </c>
      <c r="L303" s="232">
        <v>4</v>
      </c>
      <c r="M303" s="232">
        <v>8</v>
      </c>
      <c r="N303" s="321" t="s">
        <v>774</v>
      </c>
      <c r="O303" s="502" t="s">
        <v>1028</v>
      </c>
      <c r="P303" s="13">
        <v>38</v>
      </c>
      <c r="Q303" s="393" t="s">
        <v>287</v>
      </c>
      <c r="R303" s="40">
        <v>1005</v>
      </c>
      <c r="S303" s="234">
        <v>8000</v>
      </c>
      <c r="T303" s="234">
        <v>8000</v>
      </c>
      <c r="U303" s="40">
        <v>1005</v>
      </c>
      <c r="V303" s="13">
        <v>1</v>
      </c>
      <c r="W303" s="40">
        <v>4000</v>
      </c>
      <c r="X303" s="13">
        <v>2</v>
      </c>
      <c r="Y303" s="40"/>
      <c r="Z303" s="40"/>
      <c r="AA303" s="235"/>
      <c r="AB303" s="235"/>
      <c r="AC303" s="43"/>
      <c r="AD303" s="44"/>
      <c r="AE303" s="44"/>
      <c r="AF303" s="43"/>
      <c r="AG303" s="13"/>
      <c r="AH303" s="37" t="s">
        <v>1026</v>
      </c>
      <c r="AI303" s="37"/>
      <c r="AJ303" s="37"/>
      <c r="AK303" s="45" t="s">
        <v>598</v>
      </c>
      <c r="AL303" s="46"/>
      <c r="AM303" s="236"/>
      <c r="AN303" s="236"/>
      <c r="AO303" s="233"/>
      <c r="AP303" s="233"/>
      <c r="AQ303" s="318" t="str">
        <f t="shared" si="8"/>
        <v/>
      </c>
      <c r="AR303" s="318" t="str">
        <f t="shared" si="9"/>
        <v/>
      </c>
    </row>
    <row r="304" spans="2:44" ht="14.25">
      <c r="B304" s="34">
        <v>2023</v>
      </c>
      <c r="C304" s="34">
        <v>4</v>
      </c>
      <c r="D304" s="34"/>
      <c r="E304" s="322"/>
      <c r="F304" s="34"/>
      <c r="G304" s="36"/>
      <c r="H304" s="37" t="s">
        <v>595</v>
      </c>
      <c r="I304" s="316"/>
      <c r="J304" s="37"/>
      <c r="K304" s="13"/>
      <c r="L304" s="232"/>
      <c r="M304" s="232"/>
      <c r="N304" s="321"/>
      <c r="O304" s="502"/>
      <c r="P304" s="13"/>
      <c r="Q304" s="393"/>
      <c r="R304" s="40"/>
      <c r="S304" s="234"/>
      <c r="T304" s="40"/>
      <c r="U304" s="40"/>
      <c r="V304" s="13"/>
      <c r="W304" s="40"/>
      <c r="X304" s="13"/>
      <c r="Y304" s="40"/>
      <c r="Z304" s="40"/>
      <c r="AA304" s="235"/>
      <c r="AB304" s="235"/>
      <c r="AC304" s="43"/>
      <c r="AD304" s="44"/>
      <c r="AE304" s="44"/>
      <c r="AF304" s="43"/>
      <c r="AG304" s="13" t="s">
        <v>752</v>
      </c>
      <c r="AH304" s="37"/>
      <c r="AI304" s="37"/>
      <c r="AJ304" s="37"/>
      <c r="AK304" s="45"/>
      <c r="AL304" s="46"/>
      <c r="AM304" s="236"/>
      <c r="AN304" s="236"/>
      <c r="AO304" s="233"/>
      <c r="AP304" s="233"/>
      <c r="AQ304" s="318" t="str">
        <f t="shared" si="8"/>
        <v/>
      </c>
      <c r="AR304" s="318" t="str">
        <f t="shared" si="9"/>
        <v/>
      </c>
    </row>
    <row r="305" spans="2:44" ht="14.25">
      <c r="B305" s="34">
        <v>2023</v>
      </c>
      <c r="C305" s="34">
        <v>4</v>
      </c>
      <c r="D305" s="34"/>
      <c r="E305" s="322"/>
      <c r="F305" s="34"/>
      <c r="G305" s="36" t="s">
        <v>594</v>
      </c>
      <c r="H305" s="37" t="s">
        <v>1073</v>
      </c>
      <c r="I305" s="316" t="s">
        <v>1027</v>
      </c>
      <c r="J305" s="37" t="s">
        <v>596</v>
      </c>
      <c r="K305" s="13">
        <v>3703986</v>
      </c>
      <c r="L305" s="232">
        <v>5</v>
      </c>
      <c r="M305" s="232">
        <v>8</v>
      </c>
      <c r="N305" s="321" t="s">
        <v>774</v>
      </c>
      <c r="O305" s="502" t="s">
        <v>1028</v>
      </c>
      <c r="P305" s="13">
        <v>38</v>
      </c>
      <c r="Q305" s="393" t="s">
        <v>287</v>
      </c>
      <c r="R305" s="40">
        <v>1005</v>
      </c>
      <c r="S305" s="234">
        <v>8000</v>
      </c>
      <c r="T305" s="234">
        <v>8000</v>
      </c>
      <c r="U305" s="40">
        <v>1005</v>
      </c>
      <c r="V305" s="13">
        <v>1</v>
      </c>
      <c r="W305" s="40">
        <v>4000</v>
      </c>
      <c r="X305" s="13">
        <v>2</v>
      </c>
      <c r="Y305" s="40"/>
      <c r="Z305" s="40"/>
      <c r="AA305" s="235"/>
      <c r="AB305" s="235"/>
      <c r="AC305" s="43"/>
      <c r="AD305" s="44"/>
      <c r="AE305" s="44"/>
      <c r="AF305" s="43"/>
      <c r="AG305" s="13" t="s">
        <v>928</v>
      </c>
      <c r="AH305" s="37" t="s">
        <v>1026</v>
      </c>
      <c r="AI305" s="37"/>
      <c r="AJ305" s="37"/>
      <c r="AK305" s="45" t="s">
        <v>598</v>
      </c>
      <c r="AL305" s="46"/>
      <c r="AM305" s="236"/>
      <c r="AN305" s="236"/>
      <c r="AO305" s="233"/>
      <c r="AP305" s="233"/>
      <c r="AQ305" s="318" t="str">
        <f t="shared" si="8"/>
        <v/>
      </c>
      <c r="AR305" s="318" t="str">
        <f t="shared" si="9"/>
        <v/>
      </c>
    </row>
    <row r="306" spans="2:44" ht="14.25">
      <c r="B306" s="34">
        <v>2023</v>
      </c>
      <c r="C306" s="34">
        <v>4</v>
      </c>
      <c r="D306" s="34"/>
      <c r="E306" s="322"/>
      <c r="F306" s="34"/>
      <c r="G306" s="36" t="s">
        <v>594</v>
      </c>
      <c r="H306" s="37" t="s">
        <v>1073</v>
      </c>
      <c r="I306" s="316" t="s">
        <v>1027</v>
      </c>
      <c r="J306" s="37" t="s">
        <v>596</v>
      </c>
      <c r="K306" s="13">
        <v>3703986</v>
      </c>
      <c r="L306" s="232">
        <v>6</v>
      </c>
      <c r="M306" s="232">
        <v>8</v>
      </c>
      <c r="N306" s="321" t="s">
        <v>774</v>
      </c>
      <c r="O306" s="502" t="s">
        <v>1028</v>
      </c>
      <c r="P306" s="13">
        <v>38</v>
      </c>
      <c r="Q306" s="393" t="s">
        <v>287</v>
      </c>
      <c r="R306" s="40">
        <v>1005</v>
      </c>
      <c r="S306" s="234">
        <v>8000</v>
      </c>
      <c r="T306" s="40">
        <v>8000</v>
      </c>
      <c r="U306" s="40">
        <v>1005</v>
      </c>
      <c r="V306" s="13">
        <v>1</v>
      </c>
      <c r="W306" s="40">
        <v>4000</v>
      </c>
      <c r="X306" s="13">
        <v>2</v>
      </c>
      <c r="Y306" s="40"/>
      <c r="Z306" s="40"/>
      <c r="AA306" s="235"/>
      <c r="AB306" s="235"/>
      <c r="AC306" s="43"/>
      <c r="AD306" s="44"/>
      <c r="AE306" s="44"/>
      <c r="AF306" s="43"/>
      <c r="AG306" s="13"/>
      <c r="AH306" s="37" t="s">
        <v>1026</v>
      </c>
      <c r="AI306" s="37"/>
      <c r="AJ306" s="37"/>
      <c r="AK306" s="45" t="s">
        <v>598</v>
      </c>
      <c r="AL306" s="46"/>
      <c r="AM306" s="236"/>
      <c r="AN306" s="236"/>
      <c r="AO306" s="233"/>
      <c r="AP306" s="233"/>
      <c r="AQ306" s="318" t="str">
        <f t="shared" si="8"/>
        <v/>
      </c>
      <c r="AR306" s="318" t="str">
        <f t="shared" si="9"/>
        <v/>
      </c>
    </row>
    <row r="307" spans="2:44" ht="14.25">
      <c r="B307" s="34">
        <v>2023</v>
      </c>
      <c r="C307" s="34">
        <v>4</v>
      </c>
      <c r="D307" s="34"/>
      <c r="E307" s="322"/>
      <c r="F307" s="34"/>
      <c r="G307" s="36"/>
      <c r="H307" s="37" t="s">
        <v>595</v>
      </c>
      <c r="I307" s="316"/>
      <c r="J307" s="37"/>
      <c r="K307" s="13"/>
      <c r="L307" s="232"/>
      <c r="M307" s="232"/>
      <c r="N307" s="321"/>
      <c r="O307" s="502"/>
      <c r="P307" s="13"/>
      <c r="Q307" s="393"/>
      <c r="R307" s="40"/>
      <c r="S307" s="234"/>
      <c r="T307" s="234"/>
      <c r="U307" s="40"/>
      <c r="V307" s="13"/>
      <c r="W307" s="40"/>
      <c r="X307" s="13"/>
      <c r="Y307" s="40"/>
      <c r="Z307" s="40"/>
      <c r="AA307" s="235"/>
      <c r="AB307" s="235"/>
      <c r="AC307" s="43"/>
      <c r="AD307" s="44"/>
      <c r="AE307" s="44"/>
      <c r="AF307" s="43"/>
      <c r="AG307" s="13" t="s">
        <v>752</v>
      </c>
      <c r="AH307" s="37"/>
      <c r="AI307" s="37"/>
      <c r="AJ307" s="37"/>
      <c r="AK307" s="45"/>
      <c r="AL307" s="46"/>
      <c r="AM307" s="236"/>
      <c r="AN307" s="236"/>
      <c r="AO307" s="233"/>
      <c r="AP307" s="233"/>
      <c r="AQ307" s="318" t="str">
        <f t="shared" si="8"/>
        <v/>
      </c>
      <c r="AR307" s="318" t="str">
        <f t="shared" si="9"/>
        <v/>
      </c>
    </row>
    <row r="308" spans="2:44" ht="14.25">
      <c r="B308" s="34">
        <v>2023</v>
      </c>
      <c r="C308" s="34">
        <v>4</v>
      </c>
      <c r="D308" s="34"/>
      <c r="E308" s="322"/>
      <c r="F308" s="34"/>
      <c r="G308" s="36" t="s">
        <v>594</v>
      </c>
      <c r="H308" s="37" t="s">
        <v>1073</v>
      </c>
      <c r="I308" s="316" t="s">
        <v>1027</v>
      </c>
      <c r="J308" s="37" t="s">
        <v>596</v>
      </c>
      <c r="K308" s="13">
        <v>3703986</v>
      </c>
      <c r="L308" s="232">
        <v>7</v>
      </c>
      <c r="M308" s="232">
        <v>8</v>
      </c>
      <c r="N308" s="321" t="s">
        <v>774</v>
      </c>
      <c r="O308" s="502" t="s">
        <v>1028</v>
      </c>
      <c r="P308" s="13">
        <v>38</v>
      </c>
      <c r="Q308" s="393" t="s">
        <v>287</v>
      </c>
      <c r="R308" s="40">
        <v>1005</v>
      </c>
      <c r="S308" s="234">
        <v>8000</v>
      </c>
      <c r="T308" s="40">
        <v>8000</v>
      </c>
      <c r="U308" s="40">
        <v>1005</v>
      </c>
      <c r="V308" s="13">
        <v>1</v>
      </c>
      <c r="W308" s="40">
        <v>4000</v>
      </c>
      <c r="X308" s="13">
        <v>2</v>
      </c>
      <c r="Y308" s="40"/>
      <c r="Z308" s="40"/>
      <c r="AA308" s="235"/>
      <c r="AB308" s="235"/>
      <c r="AC308" s="43"/>
      <c r="AD308" s="44"/>
      <c r="AE308" s="44"/>
      <c r="AF308" s="43"/>
      <c r="AG308" s="13" t="s">
        <v>928</v>
      </c>
      <c r="AH308" s="37" t="s">
        <v>1026</v>
      </c>
      <c r="AI308" s="37"/>
      <c r="AJ308" s="37"/>
      <c r="AK308" s="45" t="s">
        <v>598</v>
      </c>
      <c r="AL308" s="46"/>
      <c r="AM308" s="236"/>
      <c r="AN308" s="236"/>
      <c r="AO308" s="233"/>
      <c r="AP308" s="233"/>
      <c r="AQ308" s="318" t="str">
        <f t="shared" si="8"/>
        <v/>
      </c>
      <c r="AR308" s="318" t="str">
        <f t="shared" si="9"/>
        <v/>
      </c>
    </row>
    <row r="309" spans="2:44" ht="14.25">
      <c r="B309" s="34">
        <v>2023</v>
      </c>
      <c r="C309" s="34">
        <v>4</v>
      </c>
      <c r="D309" s="34"/>
      <c r="E309" s="322"/>
      <c r="F309" s="34"/>
      <c r="G309" s="36" t="s">
        <v>594</v>
      </c>
      <c r="H309" s="37" t="s">
        <v>1073</v>
      </c>
      <c r="I309" s="316" t="s">
        <v>1027</v>
      </c>
      <c r="J309" s="37" t="s">
        <v>596</v>
      </c>
      <c r="K309" s="13">
        <v>3703986</v>
      </c>
      <c r="L309" s="232">
        <v>8</v>
      </c>
      <c r="M309" s="232">
        <v>8</v>
      </c>
      <c r="N309" s="321" t="s">
        <v>774</v>
      </c>
      <c r="O309" s="502" t="s">
        <v>1028</v>
      </c>
      <c r="P309" s="13">
        <v>38</v>
      </c>
      <c r="Q309" s="393" t="s">
        <v>287</v>
      </c>
      <c r="R309" s="40">
        <v>1005</v>
      </c>
      <c r="S309" s="234">
        <v>8000</v>
      </c>
      <c r="T309" s="234">
        <v>8000</v>
      </c>
      <c r="U309" s="40">
        <v>1005</v>
      </c>
      <c r="V309" s="13">
        <v>1</v>
      </c>
      <c r="W309" s="40">
        <v>4000</v>
      </c>
      <c r="X309" s="13">
        <v>2</v>
      </c>
      <c r="Y309" s="40"/>
      <c r="Z309" s="40"/>
      <c r="AA309" s="235"/>
      <c r="AB309" s="235"/>
      <c r="AC309" s="43"/>
      <c r="AD309" s="44"/>
      <c r="AE309" s="44"/>
      <c r="AF309" s="43"/>
      <c r="AG309" s="13"/>
      <c r="AH309" s="37" t="s">
        <v>1026</v>
      </c>
      <c r="AI309" s="37"/>
      <c r="AJ309" s="37"/>
      <c r="AK309" s="45" t="s">
        <v>598</v>
      </c>
      <c r="AL309" s="46"/>
      <c r="AM309" s="236"/>
      <c r="AN309" s="236"/>
      <c r="AO309" s="233"/>
      <c r="AP309" s="233"/>
      <c r="AQ309" s="318" t="str">
        <f t="shared" si="8"/>
        <v/>
      </c>
      <c r="AR309" s="318" t="str">
        <f t="shared" si="9"/>
        <v/>
      </c>
    </row>
    <row r="310" spans="2:44" ht="14.25">
      <c r="B310" s="34">
        <v>2023</v>
      </c>
      <c r="C310" s="34">
        <v>4</v>
      </c>
      <c r="D310" s="34"/>
      <c r="E310" s="322"/>
      <c r="F310" s="34"/>
      <c r="G310" s="36"/>
      <c r="H310" s="37" t="s">
        <v>595</v>
      </c>
      <c r="I310" s="316"/>
      <c r="J310" s="37"/>
      <c r="K310" s="13"/>
      <c r="L310" s="232"/>
      <c r="M310" s="232"/>
      <c r="N310" s="321"/>
      <c r="O310" s="502"/>
      <c r="P310" s="13"/>
      <c r="Q310" s="393"/>
      <c r="R310" s="40"/>
      <c r="S310" s="234"/>
      <c r="T310" s="40"/>
      <c r="U310" s="40"/>
      <c r="V310" s="13"/>
      <c r="W310" s="40"/>
      <c r="X310" s="13"/>
      <c r="Y310" s="40"/>
      <c r="Z310" s="40"/>
      <c r="AA310" s="235"/>
      <c r="AB310" s="235"/>
      <c r="AC310" s="43"/>
      <c r="AD310" s="44"/>
      <c r="AE310" s="44"/>
      <c r="AF310" s="43"/>
      <c r="AG310" s="13" t="s">
        <v>1072</v>
      </c>
      <c r="AH310" s="37"/>
      <c r="AI310" s="37"/>
      <c r="AJ310" s="37"/>
      <c r="AK310" s="45"/>
      <c r="AL310" s="46"/>
      <c r="AM310" s="236"/>
      <c r="AN310" s="236"/>
      <c r="AO310" s="233"/>
      <c r="AP310" s="233"/>
      <c r="AQ310" s="318" t="str">
        <f t="shared" si="8"/>
        <v/>
      </c>
      <c r="AR310" s="318" t="str">
        <f t="shared" si="9"/>
        <v/>
      </c>
    </row>
    <row r="311" spans="2:44" ht="14.25">
      <c r="B311" s="34">
        <v>2023</v>
      </c>
      <c r="C311" s="34">
        <v>4</v>
      </c>
      <c r="D311" s="34"/>
      <c r="E311" s="322"/>
      <c r="F311" s="34"/>
      <c r="G311" s="36" t="s">
        <v>594</v>
      </c>
      <c r="H311" s="37" t="s">
        <v>1073</v>
      </c>
      <c r="I311" s="316" t="s">
        <v>1027</v>
      </c>
      <c r="J311" s="37" t="s">
        <v>596</v>
      </c>
      <c r="K311" s="13">
        <v>3704463</v>
      </c>
      <c r="L311" s="232">
        <v>1</v>
      </c>
      <c r="M311" s="232">
        <v>4</v>
      </c>
      <c r="N311" s="321" t="s">
        <v>609</v>
      </c>
      <c r="O311" s="502" t="s">
        <v>1030</v>
      </c>
      <c r="P311" s="13">
        <v>50</v>
      </c>
      <c r="Q311" s="393" t="s">
        <v>294</v>
      </c>
      <c r="R311" s="40">
        <v>1200</v>
      </c>
      <c r="S311" s="234">
        <v>12000</v>
      </c>
      <c r="T311" s="234">
        <v>12000</v>
      </c>
      <c r="U311" s="40">
        <v>1200</v>
      </c>
      <c r="V311" s="13">
        <v>1</v>
      </c>
      <c r="W311" s="40">
        <v>6000</v>
      </c>
      <c r="X311" s="13">
        <v>2</v>
      </c>
      <c r="Y311" s="40"/>
      <c r="Z311" s="40"/>
      <c r="AA311" s="235"/>
      <c r="AB311" s="235"/>
      <c r="AC311" s="43"/>
      <c r="AD311" s="44"/>
      <c r="AE311" s="44"/>
      <c r="AF311" s="43"/>
      <c r="AG311" s="13" t="s">
        <v>928</v>
      </c>
      <c r="AH311" s="37" t="s">
        <v>1026</v>
      </c>
      <c r="AI311" s="37"/>
      <c r="AJ311" s="37"/>
      <c r="AK311" s="45" t="s">
        <v>601</v>
      </c>
      <c r="AL311" s="46"/>
      <c r="AM311" s="236"/>
      <c r="AN311" s="236"/>
      <c r="AO311" s="233"/>
      <c r="AP311" s="233"/>
      <c r="AQ311" s="318" t="str">
        <f t="shared" si="8"/>
        <v/>
      </c>
      <c r="AR311" s="318" t="str">
        <f t="shared" si="9"/>
        <v/>
      </c>
    </row>
    <row r="312" spans="2:44" ht="14.25">
      <c r="B312" s="34">
        <v>2023</v>
      </c>
      <c r="C312" s="34">
        <v>4</v>
      </c>
      <c r="D312" s="34"/>
      <c r="E312" s="322"/>
      <c r="F312" s="34"/>
      <c r="G312" s="36" t="s">
        <v>594</v>
      </c>
      <c r="H312" s="37" t="s">
        <v>1073</v>
      </c>
      <c r="I312" s="316" t="s">
        <v>1027</v>
      </c>
      <c r="J312" s="37" t="s">
        <v>596</v>
      </c>
      <c r="K312" s="13">
        <v>3704463</v>
      </c>
      <c r="L312" s="232">
        <v>2</v>
      </c>
      <c r="M312" s="232">
        <v>4</v>
      </c>
      <c r="N312" s="321" t="s">
        <v>609</v>
      </c>
      <c r="O312" s="502" t="s">
        <v>1030</v>
      </c>
      <c r="P312" s="13">
        <v>50</v>
      </c>
      <c r="Q312" s="393" t="s">
        <v>294</v>
      </c>
      <c r="R312" s="40">
        <v>1200</v>
      </c>
      <c r="S312" s="234">
        <v>12000</v>
      </c>
      <c r="T312" s="40">
        <v>12000</v>
      </c>
      <c r="U312" s="40">
        <v>1200</v>
      </c>
      <c r="V312" s="13">
        <v>1</v>
      </c>
      <c r="W312" s="40">
        <v>6000</v>
      </c>
      <c r="X312" s="13">
        <v>2</v>
      </c>
      <c r="Y312" s="40"/>
      <c r="Z312" s="40"/>
      <c r="AA312" s="235"/>
      <c r="AB312" s="235"/>
      <c r="AC312" s="43"/>
      <c r="AD312" s="44"/>
      <c r="AE312" s="44"/>
      <c r="AF312" s="43"/>
      <c r="AG312" s="13"/>
      <c r="AH312" s="37" t="s">
        <v>1026</v>
      </c>
      <c r="AI312" s="37"/>
      <c r="AJ312" s="37"/>
      <c r="AK312" s="45" t="s">
        <v>601</v>
      </c>
      <c r="AL312" s="46"/>
      <c r="AM312" s="236"/>
      <c r="AN312" s="236"/>
      <c r="AO312" s="233"/>
      <c r="AP312" s="233"/>
      <c r="AQ312" s="318" t="str">
        <f t="shared" si="8"/>
        <v/>
      </c>
      <c r="AR312" s="318" t="str">
        <f t="shared" si="9"/>
        <v/>
      </c>
    </row>
    <row r="313" spans="2:44" ht="14.25">
      <c r="B313" s="34">
        <v>2023</v>
      </c>
      <c r="C313" s="34">
        <v>4</v>
      </c>
      <c r="D313" s="34"/>
      <c r="E313" s="322"/>
      <c r="F313" s="34"/>
      <c r="G313" s="36"/>
      <c r="H313" s="37" t="s">
        <v>595</v>
      </c>
      <c r="I313" s="316"/>
      <c r="J313" s="37"/>
      <c r="K313" s="13"/>
      <c r="L313" s="232"/>
      <c r="M313" s="232"/>
      <c r="N313" s="321"/>
      <c r="O313" s="502"/>
      <c r="P313" s="13"/>
      <c r="Q313" s="393"/>
      <c r="R313" s="40"/>
      <c r="S313" s="234"/>
      <c r="T313" s="234"/>
      <c r="U313" s="40"/>
      <c r="V313" s="13"/>
      <c r="W313" s="40"/>
      <c r="X313" s="13"/>
      <c r="Y313" s="40"/>
      <c r="Z313" s="40"/>
      <c r="AA313" s="235"/>
      <c r="AB313" s="235"/>
      <c r="AC313" s="43"/>
      <c r="AD313" s="44"/>
      <c r="AE313" s="44"/>
      <c r="AF313" s="43"/>
      <c r="AG313" s="13" t="s">
        <v>752</v>
      </c>
      <c r="AH313" s="37"/>
      <c r="AI313" s="37"/>
      <c r="AJ313" s="37"/>
      <c r="AK313" s="45"/>
      <c r="AL313" s="46"/>
      <c r="AM313" s="236"/>
      <c r="AN313" s="236"/>
      <c r="AO313" s="233"/>
      <c r="AP313" s="233"/>
      <c r="AQ313" s="318" t="str">
        <f t="shared" ref="AQ313:AQ376" si="14">IF(IF(AC313&gt;AD313,1-AC313+AD313,AD313-AC313)=0,"",IF(AC313&gt;AD313,1-AC313+AD313,AD313-AC313))</f>
        <v/>
      </c>
      <c r="AR313" s="318" t="str">
        <f t="shared" ref="AR313:AR376" si="15">IF(IF(AE313&gt;AF313,1-AE313+AF313,AF313-AE313)=0,"",IF(AE313&gt;AF313,1-AE313+AF313,AF313-AE313))</f>
        <v/>
      </c>
    </row>
    <row r="314" spans="2:44" ht="14.25">
      <c r="B314" s="34">
        <v>2023</v>
      </c>
      <c r="C314" s="34">
        <v>4</v>
      </c>
      <c r="D314" s="34"/>
      <c r="E314" s="322"/>
      <c r="F314" s="34"/>
      <c r="G314" s="36" t="s">
        <v>594</v>
      </c>
      <c r="H314" s="37" t="s">
        <v>1073</v>
      </c>
      <c r="I314" s="316" t="s">
        <v>1027</v>
      </c>
      <c r="J314" s="37" t="s">
        <v>596</v>
      </c>
      <c r="K314" s="13">
        <v>3704463</v>
      </c>
      <c r="L314" s="232">
        <v>3</v>
      </c>
      <c r="M314" s="232">
        <v>4</v>
      </c>
      <c r="N314" s="321" t="s">
        <v>609</v>
      </c>
      <c r="O314" s="502" t="s">
        <v>1030</v>
      </c>
      <c r="P314" s="13">
        <v>50</v>
      </c>
      <c r="Q314" s="393" t="s">
        <v>294</v>
      </c>
      <c r="R314" s="40">
        <v>1200</v>
      </c>
      <c r="S314" s="234">
        <v>12000</v>
      </c>
      <c r="T314" s="40">
        <v>12000</v>
      </c>
      <c r="U314" s="40">
        <v>1200</v>
      </c>
      <c r="V314" s="13">
        <v>1</v>
      </c>
      <c r="W314" s="40">
        <v>6000</v>
      </c>
      <c r="X314" s="13">
        <v>2</v>
      </c>
      <c r="Y314" s="40"/>
      <c r="Z314" s="40"/>
      <c r="AA314" s="235"/>
      <c r="AB314" s="235"/>
      <c r="AC314" s="43"/>
      <c r="AD314" s="44"/>
      <c r="AE314" s="44"/>
      <c r="AF314" s="43"/>
      <c r="AG314" s="13" t="s">
        <v>928</v>
      </c>
      <c r="AH314" s="37" t="s">
        <v>1026</v>
      </c>
      <c r="AI314" s="37"/>
      <c r="AJ314" s="37"/>
      <c r="AK314" s="45" t="s">
        <v>601</v>
      </c>
      <c r="AL314" s="46"/>
      <c r="AM314" s="236"/>
      <c r="AN314" s="236"/>
      <c r="AO314" s="233"/>
      <c r="AP314" s="233"/>
      <c r="AQ314" s="318" t="str">
        <f t="shared" si="14"/>
        <v/>
      </c>
      <c r="AR314" s="318" t="str">
        <f t="shared" si="15"/>
        <v/>
      </c>
    </row>
    <row r="315" spans="2:44" ht="14.25">
      <c r="B315" s="34">
        <v>2023</v>
      </c>
      <c r="C315" s="34">
        <v>4</v>
      </c>
      <c r="D315" s="34"/>
      <c r="E315" s="322"/>
      <c r="F315" s="34"/>
      <c r="G315" s="36" t="s">
        <v>594</v>
      </c>
      <c r="H315" s="37" t="s">
        <v>1073</v>
      </c>
      <c r="I315" s="316" t="s">
        <v>1027</v>
      </c>
      <c r="J315" s="37" t="s">
        <v>596</v>
      </c>
      <c r="K315" s="13">
        <v>3704463</v>
      </c>
      <c r="L315" s="232">
        <v>4</v>
      </c>
      <c r="M315" s="232">
        <v>4</v>
      </c>
      <c r="N315" s="321" t="s">
        <v>609</v>
      </c>
      <c r="O315" s="502" t="s">
        <v>1030</v>
      </c>
      <c r="P315" s="13">
        <v>50</v>
      </c>
      <c r="Q315" s="393" t="s">
        <v>294</v>
      </c>
      <c r="R315" s="40">
        <v>1200</v>
      </c>
      <c r="S315" s="234">
        <v>12000</v>
      </c>
      <c r="T315" s="234">
        <v>12000</v>
      </c>
      <c r="U315" s="40">
        <v>1200</v>
      </c>
      <c r="V315" s="13">
        <v>1</v>
      </c>
      <c r="W315" s="40">
        <v>6000</v>
      </c>
      <c r="X315" s="13">
        <v>2</v>
      </c>
      <c r="Y315" s="40"/>
      <c r="Z315" s="40"/>
      <c r="AA315" s="235"/>
      <c r="AB315" s="235"/>
      <c r="AC315" s="43"/>
      <c r="AD315" s="44"/>
      <c r="AE315" s="44"/>
      <c r="AF315" s="43"/>
      <c r="AG315" s="13"/>
      <c r="AH315" s="37" t="s">
        <v>1026</v>
      </c>
      <c r="AI315" s="37"/>
      <c r="AJ315" s="37"/>
      <c r="AK315" s="45" t="s">
        <v>601</v>
      </c>
      <c r="AL315" s="46"/>
      <c r="AM315" s="236"/>
      <c r="AN315" s="236"/>
      <c r="AO315" s="233"/>
      <c r="AP315" s="233"/>
      <c r="AQ315" s="318" t="str">
        <f t="shared" si="14"/>
        <v/>
      </c>
      <c r="AR315" s="318" t="str">
        <f t="shared" si="15"/>
        <v/>
      </c>
    </row>
    <row r="316" spans="2:44" ht="14.25">
      <c r="B316" s="34">
        <v>2023</v>
      </c>
      <c r="C316" s="34">
        <v>4</v>
      </c>
      <c r="D316" s="34"/>
      <c r="E316" s="322"/>
      <c r="F316" s="34"/>
      <c r="G316" s="36"/>
      <c r="H316" s="37" t="s">
        <v>595</v>
      </c>
      <c r="I316" s="316"/>
      <c r="J316" s="37"/>
      <c r="K316" s="13"/>
      <c r="L316" s="232"/>
      <c r="M316" s="232"/>
      <c r="N316" s="321"/>
      <c r="O316" s="502"/>
      <c r="P316" s="13"/>
      <c r="Q316" s="393"/>
      <c r="R316" s="40"/>
      <c r="S316" s="234"/>
      <c r="T316" s="40"/>
      <c r="U316" s="40"/>
      <c r="V316" s="13"/>
      <c r="W316" s="40"/>
      <c r="X316" s="13"/>
      <c r="Y316" s="40"/>
      <c r="Z316" s="40"/>
      <c r="AA316" s="235"/>
      <c r="AB316" s="235"/>
      <c r="AC316" s="43"/>
      <c r="AD316" s="44"/>
      <c r="AE316" s="44"/>
      <c r="AF316" s="43"/>
      <c r="AG316" s="13" t="s">
        <v>1072</v>
      </c>
      <c r="AH316" s="37"/>
      <c r="AI316" s="37"/>
      <c r="AJ316" s="37"/>
      <c r="AK316" s="45"/>
      <c r="AL316" s="46"/>
      <c r="AM316" s="236"/>
      <c r="AN316" s="236"/>
      <c r="AO316" s="233"/>
      <c r="AP316" s="233"/>
      <c r="AQ316" s="318" t="str">
        <f t="shared" si="14"/>
        <v/>
      </c>
      <c r="AR316" s="318" t="str">
        <f t="shared" si="15"/>
        <v/>
      </c>
    </row>
    <row r="317" spans="2:44" ht="14.25">
      <c r="B317" s="34">
        <v>2023</v>
      </c>
      <c r="C317" s="34">
        <v>4</v>
      </c>
      <c r="D317" s="34"/>
      <c r="E317" s="322"/>
      <c r="F317" s="34"/>
      <c r="G317" s="36" t="s">
        <v>594</v>
      </c>
      <c r="H317" s="37" t="s">
        <v>1073</v>
      </c>
      <c r="I317" s="316" t="s">
        <v>1027</v>
      </c>
      <c r="J317" s="37" t="s">
        <v>596</v>
      </c>
      <c r="K317" s="13">
        <v>3704002</v>
      </c>
      <c r="L317" s="232">
        <v>1</v>
      </c>
      <c r="M317" s="232">
        <v>1</v>
      </c>
      <c r="N317" s="321" t="s">
        <v>1029</v>
      </c>
      <c r="O317" s="502" t="s">
        <v>1030</v>
      </c>
      <c r="P317" s="13">
        <v>50</v>
      </c>
      <c r="Q317" s="393" t="s">
        <v>289</v>
      </c>
      <c r="R317" s="40">
        <v>1195</v>
      </c>
      <c r="S317" s="234">
        <v>6100</v>
      </c>
      <c r="T317" s="234">
        <v>6100</v>
      </c>
      <c r="U317" s="40">
        <v>1190</v>
      </c>
      <c r="V317" s="13">
        <v>1</v>
      </c>
      <c r="W317" s="40">
        <v>6000</v>
      </c>
      <c r="X317" s="13">
        <v>1</v>
      </c>
      <c r="Y317" s="40"/>
      <c r="Z317" s="40"/>
      <c r="AA317" s="235"/>
      <c r="AB317" s="235"/>
      <c r="AC317" s="43"/>
      <c r="AD317" s="44"/>
      <c r="AE317" s="44"/>
      <c r="AF317" s="43"/>
      <c r="AG317" s="13"/>
      <c r="AH317" s="37" t="s">
        <v>1026</v>
      </c>
      <c r="AI317" s="37"/>
      <c r="AJ317" s="37"/>
      <c r="AK317" s="45" t="s">
        <v>601</v>
      </c>
      <c r="AL317" s="46"/>
      <c r="AM317" s="236"/>
      <c r="AN317" s="236"/>
      <c r="AO317" s="233"/>
      <c r="AP317" s="233"/>
      <c r="AQ317" s="318" t="str">
        <f t="shared" si="14"/>
        <v/>
      </c>
      <c r="AR317" s="318" t="str">
        <f t="shared" si="15"/>
        <v/>
      </c>
    </row>
    <row r="318" spans="2:44" ht="14.25">
      <c r="B318" s="34">
        <v>2023</v>
      </c>
      <c r="C318" s="34">
        <v>4</v>
      </c>
      <c r="D318" s="34"/>
      <c r="E318" s="322"/>
      <c r="F318" s="34"/>
      <c r="G318" s="36"/>
      <c r="H318" s="37" t="s">
        <v>595</v>
      </c>
      <c r="I318" s="316"/>
      <c r="J318" s="37"/>
      <c r="K318" s="13"/>
      <c r="L318" s="232"/>
      <c r="M318" s="232"/>
      <c r="N318" s="321"/>
      <c r="O318" s="502"/>
      <c r="P318" s="13"/>
      <c r="Q318" s="393"/>
      <c r="R318" s="40"/>
      <c r="S318" s="234"/>
      <c r="T318" s="40"/>
      <c r="U318" s="40"/>
      <c r="V318" s="13"/>
      <c r="W318" s="40"/>
      <c r="X318" s="13"/>
      <c r="Y318" s="40"/>
      <c r="Z318" s="40"/>
      <c r="AA318" s="235"/>
      <c r="AB318" s="235"/>
      <c r="AC318" s="43"/>
      <c r="AD318" s="44"/>
      <c r="AE318" s="44"/>
      <c r="AF318" s="43"/>
      <c r="AG318" s="13" t="s">
        <v>1072</v>
      </c>
      <c r="AH318" s="37"/>
      <c r="AI318" s="37"/>
      <c r="AJ318" s="37"/>
      <c r="AK318" s="45"/>
      <c r="AL318" s="46"/>
      <c r="AM318" s="236"/>
      <c r="AN318" s="236"/>
      <c r="AO318" s="233"/>
      <c r="AP318" s="233"/>
      <c r="AQ318" s="318" t="str">
        <f t="shared" si="14"/>
        <v/>
      </c>
      <c r="AR318" s="318" t="str">
        <f t="shared" si="15"/>
        <v/>
      </c>
    </row>
    <row r="319" spans="2:44" ht="14.25">
      <c r="B319" s="34">
        <v>2023</v>
      </c>
      <c r="C319" s="34">
        <v>4</v>
      </c>
      <c r="D319" s="34"/>
      <c r="E319" s="322"/>
      <c r="F319" s="34"/>
      <c r="G319" s="36" t="s">
        <v>594</v>
      </c>
      <c r="H319" s="37" t="s">
        <v>1073</v>
      </c>
      <c r="I319" s="316" t="s">
        <v>1027</v>
      </c>
      <c r="J319" s="37" t="s">
        <v>596</v>
      </c>
      <c r="K319" s="13">
        <v>3703990</v>
      </c>
      <c r="L319" s="232">
        <v>1</v>
      </c>
      <c r="M319" s="232">
        <v>3</v>
      </c>
      <c r="N319" s="321" t="s">
        <v>1075</v>
      </c>
      <c r="O319" s="502" t="s">
        <v>1028</v>
      </c>
      <c r="P319" s="13">
        <v>50</v>
      </c>
      <c r="Q319" s="393" t="s">
        <v>227</v>
      </c>
      <c r="R319" s="40">
        <v>1005</v>
      </c>
      <c r="S319" s="234">
        <v>12300</v>
      </c>
      <c r="T319" s="234">
        <v>12300</v>
      </c>
      <c r="U319" s="40">
        <v>1005</v>
      </c>
      <c r="V319" s="13">
        <v>1</v>
      </c>
      <c r="W319" s="40">
        <v>4000</v>
      </c>
      <c r="X319" s="13">
        <v>3</v>
      </c>
      <c r="Y319" s="40"/>
      <c r="Z319" s="40"/>
      <c r="AA319" s="235"/>
      <c r="AB319" s="235"/>
      <c r="AC319" s="43"/>
      <c r="AD319" s="44"/>
      <c r="AE319" s="44"/>
      <c r="AF319" s="43"/>
      <c r="AG319" s="13" t="s">
        <v>928</v>
      </c>
      <c r="AH319" s="37" t="s">
        <v>1026</v>
      </c>
      <c r="AI319" s="37"/>
      <c r="AJ319" s="37"/>
      <c r="AK319" s="45" t="s">
        <v>598</v>
      </c>
      <c r="AL319" s="46"/>
      <c r="AM319" s="236"/>
      <c r="AN319" s="236"/>
      <c r="AO319" s="233"/>
      <c r="AP319" s="233"/>
      <c r="AQ319" s="318" t="str">
        <f t="shared" si="14"/>
        <v/>
      </c>
      <c r="AR319" s="318" t="str">
        <f t="shared" si="15"/>
        <v/>
      </c>
    </row>
    <row r="320" spans="2:44" ht="14.25">
      <c r="B320" s="34">
        <v>2023</v>
      </c>
      <c r="C320" s="34">
        <v>4</v>
      </c>
      <c r="D320" s="34"/>
      <c r="E320" s="322"/>
      <c r="F320" s="34"/>
      <c r="G320" s="36" t="s">
        <v>594</v>
      </c>
      <c r="H320" s="37" t="s">
        <v>1073</v>
      </c>
      <c r="I320" s="316" t="s">
        <v>1027</v>
      </c>
      <c r="J320" s="37" t="s">
        <v>596</v>
      </c>
      <c r="K320" s="13">
        <v>3703990</v>
      </c>
      <c r="L320" s="232">
        <v>2</v>
      </c>
      <c r="M320" s="232">
        <v>3</v>
      </c>
      <c r="N320" s="321" t="s">
        <v>1075</v>
      </c>
      <c r="O320" s="502" t="s">
        <v>1028</v>
      </c>
      <c r="P320" s="13">
        <v>50</v>
      </c>
      <c r="Q320" s="393" t="s">
        <v>227</v>
      </c>
      <c r="R320" s="40">
        <v>1005</v>
      </c>
      <c r="S320" s="234">
        <v>12300</v>
      </c>
      <c r="T320" s="40">
        <v>12300</v>
      </c>
      <c r="U320" s="40">
        <v>1005</v>
      </c>
      <c r="V320" s="13">
        <v>1</v>
      </c>
      <c r="W320" s="40">
        <v>4000</v>
      </c>
      <c r="X320" s="13">
        <v>3</v>
      </c>
      <c r="Y320" s="40"/>
      <c r="Z320" s="40"/>
      <c r="AA320" s="235"/>
      <c r="AB320" s="235"/>
      <c r="AC320" s="43"/>
      <c r="AD320" s="44"/>
      <c r="AE320" s="44"/>
      <c r="AF320" s="43"/>
      <c r="AG320" s="13" t="s">
        <v>928</v>
      </c>
      <c r="AH320" s="37" t="s">
        <v>1026</v>
      </c>
      <c r="AI320" s="37"/>
      <c r="AJ320" s="37"/>
      <c r="AK320" s="45" t="s">
        <v>598</v>
      </c>
      <c r="AL320" s="46"/>
      <c r="AM320" s="236"/>
      <c r="AN320" s="236"/>
      <c r="AO320" s="233"/>
      <c r="AP320" s="233"/>
      <c r="AQ320" s="318" t="str">
        <f t="shared" si="14"/>
        <v/>
      </c>
      <c r="AR320" s="318" t="str">
        <f t="shared" si="15"/>
        <v/>
      </c>
    </row>
    <row r="321" spans="2:44" ht="14.25">
      <c r="B321" s="34">
        <v>2023</v>
      </c>
      <c r="C321" s="34">
        <v>4</v>
      </c>
      <c r="D321" s="34"/>
      <c r="E321" s="322"/>
      <c r="F321" s="34"/>
      <c r="G321" s="36" t="s">
        <v>594</v>
      </c>
      <c r="H321" s="37" t="s">
        <v>1073</v>
      </c>
      <c r="I321" s="316" t="s">
        <v>1027</v>
      </c>
      <c r="J321" s="37" t="s">
        <v>596</v>
      </c>
      <c r="K321" s="13">
        <v>3703990</v>
      </c>
      <c r="L321" s="232">
        <v>3</v>
      </c>
      <c r="M321" s="232">
        <v>3</v>
      </c>
      <c r="N321" s="321" t="s">
        <v>1075</v>
      </c>
      <c r="O321" s="502" t="s">
        <v>1028</v>
      </c>
      <c r="P321" s="13">
        <v>50</v>
      </c>
      <c r="Q321" s="393" t="s">
        <v>227</v>
      </c>
      <c r="R321" s="40">
        <v>1005</v>
      </c>
      <c r="S321" s="234">
        <v>12300</v>
      </c>
      <c r="T321" s="234">
        <v>12300</v>
      </c>
      <c r="U321" s="40">
        <v>1005</v>
      </c>
      <c r="V321" s="13">
        <v>1</v>
      </c>
      <c r="W321" s="40">
        <v>4000</v>
      </c>
      <c r="X321" s="13">
        <v>3</v>
      </c>
      <c r="Y321" s="40"/>
      <c r="Z321" s="40"/>
      <c r="AA321" s="235"/>
      <c r="AB321" s="235"/>
      <c r="AC321" s="43"/>
      <c r="AD321" s="44"/>
      <c r="AE321" s="44"/>
      <c r="AF321" s="43"/>
      <c r="AG321" s="13"/>
      <c r="AH321" s="37" t="s">
        <v>1026</v>
      </c>
      <c r="AI321" s="37"/>
      <c r="AJ321" s="37"/>
      <c r="AK321" s="45" t="s">
        <v>598</v>
      </c>
      <c r="AL321" s="46"/>
      <c r="AM321" s="236"/>
      <c r="AN321" s="236"/>
      <c r="AO321" s="233"/>
      <c r="AP321" s="233"/>
      <c r="AQ321" s="318" t="str">
        <f t="shared" si="14"/>
        <v/>
      </c>
      <c r="AR321" s="318" t="str">
        <f t="shared" si="15"/>
        <v/>
      </c>
    </row>
    <row r="322" spans="2:44" ht="14.25">
      <c r="B322" s="34">
        <v>2023</v>
      </c>
      <c r="C322" s="34">
        <v>4</v>
      </c>
      <c r="D322" s="34"/>
      <c r="E322" s="322"/>
      <c r="F322" s="34"/>
      <c r="G322" s="36"/>
      <c r="H322" s="37" t="s">
        <v>595</v>
      </c>
      <c r="I322" s="316"/>
      <c r="J322" s="37"/>
      <c r="K322" s="13"/>
      <c r="L322" s="232"/>
      <c r="M322" s="232"/>
      <c r="N322" s="321"/>
      <c r="O322" s="502"/>
      <c r="P322" s="13"/>
      <c r="Q322" s="393"/>
      <c r="R322" s="40"/>
      <c r="S322" s="234"/>
      <c r="T322" s="40"/>
      <c r="U322" s="40"/>
      <c r="V322" s="13"/>
      <c r="W322" s="40"/>
      <c r="X322" s="13"/>
      <c r="Y322" s="40"/>
      <c r="Z322" s="40"/>
      <c r="AA322" s="235"/>
      <c r="AB322" s="235"/>
      <c r="AC322" s="43"/>
      <c r="AD322" s="44"/>
      <c r="AE322" s="44"/>
      <c r="AF322" s="43"/>
      <c r="AG322" s="13" t="s">
        <v>1072</v>
      </c>
      <c r="AH322" s="37"/>
      <c r="AI322" s="37"/>
      <c r="AJ322" s="37"/>
      <c r="AK322" s="45"/>
      <c r="AL322" s="46"/>
      <c r="AM322" s="236"/>
      <c r="AN322" s="236"/>
      <c r="AO322" s="233"/>
      <c r="AP322" s="233"/>
      <c r="AQ322" s="318" t="str">
        <f t="shared" si="14"/>
        <v/>
      </c>
      <c r="AR322" s="318" t="str">
        <f t="shared" si="15"/>
        <v/>
      </c>
    </row>
    <row r="323" spans="2:44" ht="14.25">
      <c r="B323" s="34">
        <v>2023</v>
      </c>
      <c r="C323" s="34">
        <v>4</v>
      </c>
      <c r="D323" s="34"/>
      <c r="E323" s="322"/>
      <c r="F323" s="34"/>
      <c r="G323" s="36" t="s">
        <v>594</v>
      </c>
      <c r="H323" s="37" t="s">
        <v>1073</v>
      </c>
      <c r="I323" s="316" t="s">
        <v>1027</v>
      </c>
      <c r="J323" s="37" t="s">
        <v>596</v>
      </c>
      <c r="K323" s="13">
        <v>3703991</v>
      </c>
      <c r="L323" s="232">
        <v>1</v>
      </c>
      <c r="M323" s="232">
        <v>3</v>
      </c>
      <c r="N323" s="321" t="s">
        <v>1076</v>
      </c>
      <c r="O323" s="502" t="s">
        <v>1028</v>
      </c>
      <c r="P323" s="13">
        <v>50</v>
      </c>
      <c r="Q323" s="393" t="s">
        <v>227</v>
      </c>
      <c r="R323" s="40">
        <v>1005</v>
      </c>
      <c r="S323" s="234">
        <v>12300</v>
      </c>
      <c r="T323" s="234">
        <v>12300</v>
      </c>
      <c r="U323" s="40">
        <v>1005</v>
      </c>
      <c r="V323" s="13">
        <v>1</v>
      </c>
      <c r="W323" s="40">
        <v>4000</v>
      </c>
      <c r="X323" s="13">
        <v>3</v>
      </c>
      <c r="Y323" s="40"/>
      <c r="Z323" s="40"/>
      <c r="AA323" s="235"/>
      <c r="AB323" s="235"/>
      <c r="AC323" s="43"/>
      <c r="AD323" s="44"/>
      <c r="AE323" s="44"/>
      <c r="AF323" s="43"/>
      <c r="AG323" s="13" t="s">
        <v>928</v>
      </c>
      <c r="AH323" s="37" t="s">
        <v>1026</v>
      </c>
      <c r="AI323" s="37"/>
      <c r="AJ323" s="37"/>
      <c r="AK323" s="45" t="s">
        <v>598</v>
      </c>
      <c r="AL323" s="46"/>
      <c r="AM323" s="236"/>
      <c r="AN323" s="236"/>
      <c r="AO323" s="233"/>
      <c r="AP323" s="233"/>
      <c r="AQ323" s="318" t="str">
        <f t="shared" si="14"/>
        <v/>
      </c>
      <c r="AR323" s="318" t="str">
        <f t="shared" si="15"/>
        <v/>
      </c>
    </row>
    <row r="324" spans="2:44" ht="14.25">
      <c r="B324" s="34">
        <v>2023</v>
      </c>
      <c r="C324" s="34">
        <v>4</v>
      </c>
      <c r="D324" s="34"/>
      <c r="E324" s="322"/>
      <c r="F324" s="34"/>
      <c r="G324" s="36" t="s">
        <v>594</v>
      </c>
      <c r="H324" s="37" t="s">
        <v>1073</v>
      </c>
      <c r="I324" s="316" t="s">
        <v>1027</v>
      </c>
      <c r="J324" s="37" t="s">
        <v>596</v>
      </c>
      <c r="K324" s="13">
        <v>3703991</v>
      </c>
      <c r="L324" s="232">
        <v>2</v>
      </c>
      <c r="M324" s="232">
        <v>3</v>
      </c>
      <c r="N324" s="321" t="s">
        <v>1076</v>
      </c>
      <c r="O324" s="502" t="s">
        <v>1028</v>
      </c>
      <c r="P324" s="13">
        <v>50</v>
      </c>
      <c r="Q324" s="393" t="s">
        <v>227</v>
      </c>
      <c r="R324" s="40">
        <v>1005</v>
      </c>
      <c r="S324" s="234">
        <v>12300</v>
      </c>
      <c r="T324" s="40">
        <v>12300</v>
      </c>
      <c r="U324" s="40">
        <v>1005</v>
      </c>
      <c r="V324" s="13">
        <v>1</v>
      </c>
      <c r="W324" s="40">
        <v>4000</v>
      </c>
      <c r="X324" s="13">
        <v>3</v>
      </c>
      <c r="Y324" s="40"/>
      <c r="Z324" s="40"/>
      <c r="AA324" s="235"/>
      <c r="AB324" s="235"/>
      <c r="AC324" s="43"/>
      <c r="AD324" s="44"/>
      <c r="AE324" s="44"/>
      <c r="AF324" s="43"/>
      <c r="AG324" s="13" t="s">
        <v>928</v>
      </c>
      <c r="AH324" s="37" t="s">
        <v>1026</v>
      </c>
      <c r="AI324" s="37"/>
      <c r="AJ324" s="37"/>
      <c r="AK324" s="45" t="s">
        <v>598</v>
      </c>
      <c r="AL324" s="46"/>
      <c r="AM324" s="236"/>
      <c r="AN324" s="236"/>
      <c r="AO324" s="233"/>
      <c r="AP324" s="233"/>
      <c r="AQ324" s="318" t="str">
        <f t="shared" si="14"/>
        <v/>
      </c>
      <c r="AR324" s="318" t="str">
        <f t="shared" si="15"/>
        <v/>
      </c>
    </row>
    <row r="325" spans="2:44" ht="14.25">
      <c r="B325" s="34">
        <v>2023</v>
      </c>
      <c r="C325" s="34">
        <v>4</v>
      </c>
      <c r="D325" s="34"/>
      <c r="E325" s="322"/>
      <c r="F325" s="34"/>
      <c r="G325" s="36" t="s">
        <v>594</v>
      </c>
      <c r="H325" s="37" t="s">
        <v>1073</v>
      </c>
      <c r="I325" s="316" t="s">
        <v>1027</v>
      </c>
      <c r="J325" s="37" t="s">
        <v>596</v>
      </c>
      <c r="K325" s="13">
        <v>3703991</v>
      </c>
      <c r="L325" s="232">
        <v>3</v>
      </c>
      <c r="M325" s="232">
        <v>3</v>
      </c>
      <c r="N325" s="321" t="s">
        <v>1076</v>
      </c>
      <c r="O325" s="502" t="s">
        <v>1028</v>
      </c>
      <c r="P325" s="13">
        <v>50</v>
      </c>
      <c r="Q325" s="393" t="s">
        <v>227</v>
      </c>
      <c r="R325" s="40">
        <v>1005</v>
      </c>
      <c r="S325" s="234">
        <v>12300</v>
      </c>
      <c r="T325" s="234">
        <v>12300</v>
      </c>
      <c r="U325" s="40">
        <v>1005</v>
      </c>
      <c r="V325" s="13">
        <v>1</v>
      </c>
      <c r="W325" s="40">
        <v>4000</v>
      </c>
      <c r="X325" s="13">
        <v>3</v>
      </c>
      <c r="Y325" s="40"/>
      <c r="Z325" s="40"/>
      <c r="AA325" s="235"/>
      <c r="AB325" s="235"/>
      <c r="AC325" s="43"/>
      <c r="AD325" s="44"/>
      <c r="AE325" s="44"/>
      <c r="AF325" s="43"/>
      <c r="AG325" s="13"/>
      <c r="AH325" s="37" t="s">
        <v>1026</v>
      </c>
      <c r="AI325" s="37"/>
      <c r="AJ325" s="37"/>
      <c r="AK325" s="45" t="s">
        <v>598</v>
      </c>
      <c r="AL325" s="46"/>
      <c r="AM325" s="236"/>
      <c r="AN325" s="236"/>
      <c r="AO325" s="233"/>
      <c r="AP325" s="233"/>
      <c r="AQ325" s="318" t="str">
        <f t="shared" si="14"/>
        <v/>
      </c>
      <c r="AR325" s="318" t="str">
        <f t="shared" si="15"/>
        <v/>
      </c>
    </row>
    <row r="326" spans="2:44" ht="14.25">
      <c r="B326" s="34">
        <v>2023</v>
      </c>
      <c r="C326" s="34">
        <v>4</v>
      </c>
      <c r="D326" s="34"/>
      <c r="E326" s="322"/>
      <c r="F326" s="34"/>
      <c r="G326" s="36"/>
      <c r="H326" s="37" t="s">
        <v>595</v>
      </c>
      <c r="I326" s="316"/>
      <c r="J326" s="37"/>
      <c r="K326" s="13"/>
      <c r="L326" s="232"/>
      <c r="M326" s="232"/>
      <c r="N326" s="321"/>
      <c r="O326" s="502"/>
      <c r="P326" s="13"/>
      <c r="Q326" s="393"/>
      <c r="R326" s="40"/>
      <c r="S326" s="234"/>
      <c r="T326" s="40"/>
      <c r="U326" s="40"/>
      <c r="V326" s="13"/>
      <c r="W326" s="40"/>
      <c r="X326" s="13"/>
      <c r="Y326" s="40"/>
      <c r="Z326" s="40"/>
      <c r="AA326" s="235"/>
      <c r="AB326" s="235"/>
      <c r="AC326" s="43"/>
      <c r="AD326" s="44"/>
      <c r="AE326" s="44"/>
      <c r="AF326" s="43"/>
      <c r="AG326" s="13" t="s">
        <v>1072</v>
      </c>
      <c r="AH326" s="37"/>
      <c r="AI326" s="37"/>
      <c r="AJ326" s="37"/>
      <c r="AK326" s="45"/>
      <c r="AL326" s="46"/>
      <c r="AM326" s="236"/>
      <c r="AN326" s="236"/>
      <c r="AO326" s="233"/>
      <c r="AP326" s="233"/>
      <c r="AQ326" s="318" t="str">
        <f t="shared" si="14"/>
        <v/>
      </c>
      <c r="AR326" s="318" t="str">
        <f t="shared" si="15"/>
        <v/>
      </c>
    </row>
    <row r="327" spans="2:44" ht="14.25">
      <c r="B327" s="34">
        <v>2023</v>
      </c>
      <c r="C327" s="34">
        <v>4</v>
      </c>
      <c r="D327" s="34"/>
      <c r="E327" s="322"/>
      <c r="F327" s="34"/>
      <c r="G327" s="36" t="s">
        <v>594</v>
      </c>
      <c r="H327" s="37" t="s">
        <v>1073</v>
      </c>
      <c r="I327" s="316" t="s">
        <v>1027</v>
      </c>
      <c r="J327" s="37" t="s">
        <v>596</v>
      </c>
      <c r="K327" s="13">
        <v>3703988</v>
      </c>
      <c r="L327" s="232">
        <v>1</v>
      </c>
      <c r="M327" s="232">
        <v>3</v>
      </c>
      <c r="N327" s="321" t="s">
        <v>1077</v>
      </c>
      <c r="O327" s="502" t="s">
        <v>1028</v>
      </c>
      <c r="P327" s="13">
        <v>50</v>
      </c>
      <c r="Q327" s="393" t="s">
        <v>605</v>
      </c>
      <c r="R327" s="40">
        <v>1005</v>
      </c>
      <c r="S327" s="234">
        <v>12300</v>
      </c>
      <c r="T327" s="234">
        <v>12300</v>
      </c>
      <c r="U327" s="40">
        <v>1005</v>
      </c>
      <c r="V327" s="13">
        <v>1</v>
      </c>
      <c r="W327" s="40">
        <v>4000</v>
      </c>
      <c r="X327" s="13">
        <v>3</v>
      </c>
      <c r="Y327" s="40"/>
      <c r="Z327" s="40"/>
      <c r="AA327" s="235"/>
      <c r="AB327" s="235"/>
      <c r="AC327" s="43"/>
      <c r="AD327" s="44"/>
      <c r="AE327" s="44"/>
      <c r="AF327" s="43"/>
      <c r="AG327" s="13" t="s">
        <v>928</v>
      </c>
      <c r="AH327" s="37" t="s">
        <v>1026</v>
      </c>
      <c r="AI327" s="37"/>
      <c r="AJ327" s="37"/>
      <c r="AK327" s="45" t="s">
        <v>601</v>
      </c>
      <c r="AL327" s="46"/>
      <c r="AM327" s="236"/>
      <c r="AN327" s="236"/>
      <c r="AO327" s="233"/>
      <c r="AP327" s="233"/>
      <c r="AQ327" s="318" t="str">
        <f t="shared" si="14"/>
        <v/>
      </c>
      <c r="AR327" s="318" t="str">
        <f t="shared" si="15"/>
        <v/>
      </c>
    </row>
    <row r="328" spans="2:44" ht="14.25">
      <c r="B328" s="34">
        <v>2023</v>
      </c>
      <c r="C328" s="34">
        <v>4</v>
      </c>
      <c r="D328" s="34"/>
      <c r="E328" s="322"/>
      <c r="F328" s="34"/>
      <c r="G328" s="36" t="s">
        <v>594</v>
      </c>
      <c r="H328" s="37" t="s">
        <v>1073</v>
      </c>
      <c r="I328" s="316" t="s">
        <v>1027</v>
      </c>
      <c r="J328" s="37" t="s">
        <v>596</v>
      </c>
      <c r="K328" s="13">
        <v>3703988</v>
      </c>
      <c r="L328" s="232">
        <v>2</v>
      </c>
      <c r="M328" s="232">
        <v>3</v>
      </c>
      <c r="N328" s="321" t="s">
        <v>1077</v>
      </c>
      <c r="O328" s="502" t="s">
        <v>1028</v>
      </c>
      <c r="P328" s="13">
        <v>50</v>
      </c>
      <c r="Q328" s="393" t="s">
        <v>605</v>
      </c>
      <c r="R328" s="40">
        <v>1005</v>
      </c>
      <c r="S328" s="234">
        <v>12300</v>
      </c>
      <c r="T328" s="40">
        <v>12300</v>
      </c>
      <c r="U328" s="40">
        <v>1005</v>
      </c>
      <c r="V328" s="13">
        <v>1</v>
      </c>
      <c r="W328" s="40">
        <v>4000</v>
      </c>
      <c r="X328" s="13">
        <v>3</v>
      </c>
      <c r="Y328" s="40"/>
      <c r="Z328" s="40"/>
      <c r="AA328" s="235"/>
      <c r="AB328" s="235"/>
      <c r="AC328" s="43"/>
      <c r="AD328" s="44"/>
      <c r="AE328" s="44"/>
      <c r="AF328" s="43"/>
      <c r="AG328" s="13" t="s">
        <v>928</v>
      </c>
      <c r="AH328" s="37" t="s">
        <v>1026</v>
      </c>
      <c r="AI328" s="37"/>
      <c r="AJ328" s="37"/>
      <c r="AK328" s="45" t="s">
        <v>601</v>
      </c>
      <c r="AL328" s="46"/>
      <c r="AM328" s="236"/>
      <c r="AN328" s="236"/>
      <c r="AO328" s="233"/>
      <c r="AP328" s="233"/>
      <c r="AQ328" s="318" t="str">
        <f t="shared" si="14"/>
        <v/>
      </c>
      <c r="AR328" s="318" t="str">
        <f t="shared" si="15"/>
        <v/>
      </c>
    </row>
    <row r="329" spans="2:44" ht="14.25">
      <c r="B329" s="34">
        <v>2023</v>
      </c>
      <c r="C329" s="34">
        <v>4</v>
      </c>
      <c r="D329" s="34"/>
      <c r="E329" s="322"/>
      <c r="F329" s="34"/>
      <c r="G329" s="36" t="s">
        <v>594</v>
      </c>
      <c r="H329" s="37" t="s">
        <v>1073</v>
      </c>
      <c r="I329" s="316" t="s">
        <v>1027</v>
      </c>
      <c r="J329" s="37" t="s">
        <v>596</v>
      </c>
      <c r="K329" s="13">
        <v>3703988</v>
      </c>
      <c r="L329" s="232">
        <v>3</v>
      </c>
      <c r="M329" s="232">
        <v>3</v>
      </c>
      <c r="N329" s="321" t="s">
        <v>1077</v>
      </c>
      <c r="O329" s="502" t="s">
        <v>1028</v>
      </c>
      <c r="P329" s="13">
        <v>50</v>
      </c>
      <c r="Q329" s="393" t="s">
        <v>605</v>
      </c>
      <c r="R329" s="40">
        <v>1005</v>
      </c>
      <c r="S329" s="234">
        <v>12300</v>
      </c>
      <c r="T329" s="234">
        <v>12300</v>
      </c>
      <c r="U329" s="40">
        <v>1005</v>
      </c>
      <c r="V329" s="13">
        <v>1</v>
      </c>
      <c r="W329" s="40">
        <v>4000</v>
      </c>
      <c r="X329" s="13">
        <v>3</v>
      </c>
      <c r="Y329" s="40"/>
      <c r="Z329" s="40"/>
      <c r="AA329" s="235"/>
      <c r="AB329" s="235"/>
      <c r="AC329" s="43"/>
      <c r="AD329" s="44"/>
      <c r="AE329" s="44"/>
      <c r="AF329" s="43"/>
      <c r="AG329" s="13"/>
      <c r="AH329" s="37" t="s">
        <v>1026</v>
      </c>
      <c r="AI329" s="37"/>
      <c r="AJ329" s="37"/>
      <c r="AK329" s="45" t="s">
        <v>601</v>
      </c>
      <c r="AL329" s="46"/>
      <c r="AM329" s="236"/>
      <c r="AN329" s="236"/>
      <c r="AO329" s="233"/>
      <c r="AP329" s="233"/>
      <c r="AQ329" s="318" t="str">
        <f t="shared" si="14"/>
        <v/>
      </c>
      <c r="AR329" s="318" t="str">
        <f t="shared" si="15"/>
        <v/>
      </c>
    </row>
    <row r="330" spans="2:44" ht="14.25">
      <c r="B330" s="34">
        <v>2023</v>
      </c>
      <c r="C330" s="34">
        <v>4</v>
      </c>
      <c r="D330" s="34"/>
      <c r="E330" s="322"/>
      <c r="F330" s="34"/>
      <c r="G330" s="36"/>
      <c r="H330" s="37" t="s">
        <v>595</v>
      </c>
      <c r="I330" s="316"/>
      <c r="J330" s="37"/>
      <c r="K330" s="13"/>
      <c r="L330" s="232"/>
      <c r="M330" s="232"/>
      <c r="N330" s="321"/>
      <c r="O330" s="502"/>
      <c r="P330" s="13"/>
      <c r="Q330" s="393"/>
      <c r="R330" s="40"/>
      <c r="S330" s="234"/>
      <c r="T330" s="40"/>
      <c r="U330" s="40"/>
      <c r="V330" s="13"/>
      <c r="W330" s="40"/>
      <c r="X330" s="13"/>
      <c r="Y330" s="40"/>
      <c r="Z330" s="40"/>
      <c r="AA330" s="235"/>
      <c r="AB330" s="235"/>
      <c r="AC330" s="43"/>
      <c r="AD330" s="44"/>
      <c r="AE330" s="44"/>
      <c r="AF330" s="43"/>
      <c r="AG330" s="13" t="s">
        <v>1072</v>
      </c>
      <c r="AH330" s="37"/>
      <c r="AI330" s="37"/>
      <c r="AJ330" s="37"/>
      <c r="AK330" s="45"/>
      <c r="AL330" s="46"/>
      <c r="AM330" s="236"/>
      <c r="AN330" s="236"/>
      <c r="AO330" s="233"/>
      <c r="AP330" s="233"/>
      <c r="AQ330" s="318" t="str">
        <f t="shared" si="14"/>
        <v/>
      </c>
      <c r="AR330" s="318" t="str">
        <f t="shared" si="15"/>
        <v/>
      </c>
    </row>
    <row r="331" spans="2:44" ht="14.25">
      <c r="B331" s="34">
        <v>2023</v>
      </c>
      <c r="C331" s="34">
        <v>4</v>
      </c>
      <c r="D331" s="34"/>
      <c r="E331" s="322"/>
      <c r="F331" s="34"/>
      <c r="G331" s="36" t="s">
        <v>594</v>
      </c>
      <c r="H331" s="37" t="s">
        <v>1073</v>
      </c>
      <c r="I331" s="316" t="s">
        <v>1027</v>
      </c>
      <c r="J331" s="37" t="s">
        <v>596</v>
      </c>
      <c r="K331" s="13">
        <v>3703989</v>
      </c>
      <c r="L331" s="232">
        <v>1</v>
      </c>
      <c r="M331" s="232">
        <v>3</v>
      </c>
      <c r="N331" s="321" t="s">
        <v>1078</v>
      </c>
      <c r="O331" s="502" t="s">
        <v>1028</v>
      </c>
      <c r="P331" s="13">
        <v>50</v>
      </c>
      <c r="Q331" s="393" t="s">
        <v>231</v>
      </c>
      <c r="R331" s="40">
        <v>1005</v>
      </c>
      <c r="S331" s="234">
        <v>12000</v>
      </c>
      <c r="T331" s="234">
        <v>12000</v>
      </c>
      <c r="U331" s="40">
        <v>1005</v>
      </c>
      <c r="V331" s="13">
        <v>1</v>
      </c>
      <c r="W331" s="40">
        <v>4000</v>
      </c>
      <c r="X331" s="13">
        <v>3</v>
      </c>
      <c r="Y331" s="40"/>
      <c r="Z331" s="40"/>
      <c r="AA331" s="235"/>
      <c r="AB331" s="235"/>
      <c r="AC331" s="43"/>
      <c r="AD331" s="44"/>
      <c r="AE331" s="44"/>
      <c r="AF331" s="43"/>
      <c r="AG331" s="13" t="s">
        <v>928</v>
      </c>
      <c r="AH331" s="37" t="s">
        <v>1026</v>
      </c>
      <c r="AI331" s="37"/>
      <c r="AJ331" s="37"/>
      <c r="AK331" s="45" t="s">
        <v>598</v>
      </c>
      <c r="AL331" s="46"/>
      <c r="AM331" s="236"/>
      <c r="AN331" s="236"/>
      <c r="AO331" s="233"/>
      <c r="AP331" s="233"/>
      <c r="AQ331" s="318" t="str">
        <f t="shared" si="14"/>
        <v/>
      </c>
      <c r="AR331" s="318" t="str">
        <f t="shared" si="15"/>
        <v/>
      </c>
    </row>
    <row r="332" spans="2:44" ht="14.25">
      <c r="B332" s="34">
        <v>2023</v>
      </c>
      <c r="C332" s="34">
        <v>4</v>
      </c>
      <c r="D332" s="34"/>
      <c r="E332" s="322"/>
      <c r="F332" s="34"/>
      <c r="G332" s="36" t="s">
        <v>594</v>
      </c>
      <c r="H332" s="37" t="s">
        <v>1073</v>
      </c>
      <c r="I332" s="316" t="s">
        <v>1027</v>
      </c>
      <c r="J332" s="37" t="s">
        <v>596</v>
      </c>
      <c r="K332" s="13">
        <v>3703989</v>
      </c>
      <c r="L332" s="232">
        <v>2</v>
      </c>
      <c r="M332" s="232">
        <v>3</v>
      </c>
      <c r="N332" s="321" t="s">
        <v>1078</v>
      </c>
      <c r="O332" s="502" t="s">
        <v>1028</v>
      </c>
      <c r="P332" s="13">
        <v>50</v>
      </c>
      <c r="Q332" s="393" t="s">
        <v>231</v>
      </c>
      <c r="R332" s="40">
        <v>1005</v>
      </c>
      <c r="S332" s="234">
        <v>12000</v>
      </c>
      <c r="T332" s="40">
        <v>12000</v>
      </c>
      <c r="U332" s="40">
        <v>1005</v>
      </c>
      <c r="V332" s="13">
        <v>1</v>
      </c>
      <c r="W332" s="40">
        <v>4000</v>
      </c>
      <c r="X332" s="13">
        <v>3</v>
      </c>
      <c r="Y332" s="40"/>
      <c r="Z332" s="40"/>
      <c r="AA332" s="235"/>
      <c r="AB332" s="235"/>
      <c r="AC332" s="43"/>
      <c r="AD332" s="44"/>
      <c r="AE332" s="44"/>
      <c r="AF332" s="43"/>
      <c r="AG332" s="13" t="s">
        <v>928</v>
      </c>
      <c r="AH332" s="37" t="s">
        <v>1026</v>
      </c>
      <c r="AI332" s="37"/>
      <c r="AJ332" s="37"/>
      <c r="AK332" s="45" t="s">
        <v>598</v>
      </c>
      <c r="AL332" s="46"/>
      <c r="AM332" s="236"/>
      <c r="AN332" s="236"/>
      <c r="AO332" s="233"/>
      <c r="AP332" s="233"/>
      <c r="AQ332" s="318" t="str">
        <f t="shared" si="14"/>
        <v/>
      </c>
      <c r="AR332" s="318" t="str">
        <f t="shared" si="15"/>
        <v/>
      </c>
    </row>
    <row r="333" spans="2:44" ht="14.25">
      <c r="B333" s="34">
        <v>2023</v>
      </c>
      <c r="C333" s="34">
        <v>4</v>
      </c>
      <c r="D333" s="34"/>
      <c r="E333" s="322"/>
      <c r="F333" s="34"/>
      <c r="G333" s="36" t="s">
        <v>594</v>
      </c>
      <c r="H333" s="37" t="s">
        <v>1073</v>
      </c>
      <c r="I333" s="316" t="s">
        <v>1027</v>
      </c>
      <c r="J333" s="37" t="s">
        <v>596</v>
      </c>
      <c r="K333" s="13">
        <v>3703989</v>
      </c>
      <c r="L333" s="232">
        <v>3</v>
      </c>
      <c r="M333" s="232">
        <v>3</v>
      </c>
      <c r="N333" s="321" t="s">
        <v>1078</v>
      </c>
      <c r="O333" s="502" t="s">
        <v>1028</v>
      </c>
      <c r="P333" s="13">
        <v>50</v>
      </c>
      <c r="Q333" s="393" t="s">
        <v>231</v>
      </c>
      <c r="R333" s="40">
        <v>1005</v>
      </c>
      <c r="S333" s="234">
        <v>12000</v>
      </c>
      <c r="T333" s="234">
        <v>12000</v>
      </c>
      <c r="U333" s="40">
        <v>1005</v>
      </c>
      <c r="V333" s="13">
        <v>1</v>
      </c>
      <c r="W333" s="40">
        <v>4000</v>
      </c>
      <c r="X333" s="13">
        <v>3</v>
      </c>
      <c r="Y333" s="40"/>
      <c r="Z333" s="40"/>
      <c r="AA333" s="235"/>
      <c r="AB333" s="235"/>
      <c r="AC333" s="43"/>
      <c r="AD333" s="44"/>
      <c r="AE333" s="44"/>
      <c r="AF333" s="43"/>
      <c r="AG333" s="13"/>
      <c r="AH333" s="37" t="s">
        <v>1026</v>
      </c>
      <c r="AI333" s="37"/>
      <c r="AJ333" s="37"/>
      <c r="AK333" s="45" t="s">
        <v>598</v>
      </c>
      <c r="AL333" s="46"/>
      <c r="AM333" s="236"/>
      <c r="AN333" s="236"/>
      <c r="AO333" s="233"/>
      <c r="AP333" s="233"/>
      <c r="AQ333" s="318" t="str">
        <f t="shared" si="14"/>
        <v/>
      </c>
      <c r="AR333" s="318" t="str">
        <f t="shared" si="15"/>
        <v/>
      </c>
    </row>
    <row r="334" spans="2:44" ht="14.25">
      <c r="B334" s="34">
        <v>2023</v>
      </c>
      <c r="C334" s="34">
        <v>4</v>
      </c>
      <c r="D334" s="34"/>
      <c r="E334" s="322"/>
      <c r="F334" s="34"/>
      <c r="G334" s="36"/>
      <c r="H334" s="37" t="s">
        <v>595</v>
      </c>
      <c r="I334" s="316"/>
      <c r="J334" s="37"/>
      <c r="K334" s="13"/>
      <c r="L334" s="232"/>
      <c r="M334" s="232"/>
      <c r="N334" s="321"/>
      <c r="O334" s="502"/>
      <c r="P334" s="13"/>
      <c r="Q334" s="393"/>
      <c r="R334" s="40"/>
      <c r="S334" s="234"/>
      <c r="T334" s="40"/>
      <c r="U334" s="40"/>
      <c r="V334" s="13"/>
      <c r="W334" s="40"/>
      <c r="X334" s="13"/>
      <c r="Y334" s="40"/>
      <c r="Z334" s="40"/>
      <c r="AA334" s="235"/>
      <c r="AB334" s="235"/>
      <c r="AC334" s="43"/>
      <c r="AD334" s="44"/>
      <c r="AE334" s="44"/>
      <c r="AF334" s="43"/>
      <c r="AG334" s="13" t="s">
        <v>1072</v>
      </c>
      <c r="AH334" s="37"/>
      <c r="AI334" s="37"/>
      <c r="AJ334" s="37"/>
      <c r="AK334" s="45"/>
      <c r="AL334" s="46"/>
      <c r="AM334" s="236"/>
      <c r="AN334" s="236"/>
      <c r="AO334" s="233"/>
      <c r="AP334" s="233"/>
      <c r="AQ334" s="318" t="str">
        <f t="shared" si="14"/>
        <v/>
      </c>
      <c r="AR334" s="318" t="str">
        <f t="shared" si="15"/>
        <v/>
      </c>
    </row>
    <row r="335" spans="2:44" ht="14.25">
      <c r="B335" s="34">
        <v>2023</v>
      </c>
      <c r="C335" s="34">
        <v>4</v>
      </c>
      <c r="D335" s="34"/>
      <c r="E335" s="322"/>
      <c r="F335" s="34"/>
      <c r="G335" s="36" t="s">
        <v>594</v>
      </c>
      <c r="H335" s="37" t="s">
        <v>1073</v>
      </c>
      <c r="I335" s="316" t="s">
        <v>1027</v>
      </c>
      <c r="J335" s="37" t="s">
        <v>596</v>
      </c>
      <c r="K335" s="13">
        <v>3703987</v>
      </c>
      <c r="L335" s="232">
        <v>1</v>
      </c>
      <c r="M335" s="232">
        <v>3</v>
      </c>
      <c r="N335" s="321" t="s">
        <v>1079</v>
      </c>
      <c r="O335" s="502" t="s">
        <v>1028</v>
      </c>
      <c r="P335" s="13">
        <v>50</v>
      </c>
      <c r="Q335" s="393" t="s">
        <v>1080</v>
      </c>
      <c r="R335" s="40">
        <v>1005</v>
      </c>
      <c r="S335" s="234">
        <v>12300</v>
      </c>
      <c r="T335" s="234">
        <v>12300</v>
      </c>
      <c r="U335" s="40">
        <v>1005</v>
      </c>
      <c r="V335" s="13">
        <v>1</v>
      </c>
      <c r="W335" s="40">
        <v>4000</v>
      </c>
      <c r="X335" s="13">
        <v>3</v>
      </c>
      <c r="Y335" s="40"/>
      <c r="Z335" s="40"/>
      <c r="AA335" s="235"/>
      <c r="AB335" s="235"/>
      <c r="AC335" s="43"/>
      <c r="AD335" s="44"/>
      <c r="AE335" s="44"/>
      <c r="AF335" s="43"/>
      <c r="AG335" s="13" t="s">
        <v>928</v>
      </c>
      <c r="AH335" s="37" t="s">
        <v>1026</v>
      </c>
      <c r="AI335" s="37"/>
      <c r="AJ335" s="37"/>
      <c r="AK335" s="45" t="s">
        <v>598</v>
      </c>
      <c r="AL335" s="46"/>
      <c r="AM335" s="236"/>
      <c r="AN335" s="236"/>
      <c r="AO335" s="233"/>
      <c r="AP335" s="233"/>
      <c r="AQ335" s="318" t="str">
        <f t="shared" si="14"/>
        <v/>
      </c>
      <c r="AR335" s="318" t="str">
        <f t="shared" si="15"/>
        <v/>
      </c>
    </row>
    <row r="336" spans="2:44" ht="14.25">
      <c r="B336" s="34">
        <v>2023</v>
      </c>
      <c r="C336" s="34">
        <v>4</v>
      </c>
      <c r="D336" s="34"/>
      <c r="E336" s="322"/>
      <c r="F336" s="34"/>
      <c r="G336" s="36" t="s">
        <v>594</v>
      </c>
      <c r="H336" s="37" t="s">
        <v>1073</v>
      </c>
      <c r="I336" s="316" t="s">
        <v>1027</v>
      </c>
      <c r="J336" s="37" t="s">
        <v>596</v>
      </c>
      <c r="K336" s="13">
        <v>3703987</v>
      </c>
      <c r="L336" s="232">
        <v>2</v>
      </c>
      <c r="M336" s="232">
        <v>3</v>
      </c>
      <c r="N336" s="321" t="s">
        <v>1079</v>
      </c>
      <c r="O336" s="502" t="s">
        <v>1028</v>
      </c>
      <c r="P336" s="13">
        <v>50</v>
      </c>
      <c r="Q336" s="393" t="s">
        <v>1080</v>
      </c>
      <c r="R336" s="40">
        <v>1005</v>
      </c>
      <c r="S336" s="234">
        <v>12300</v>
      </c>
      <c r="T336" s="40">
        <v>12300</v>
      </c>
      <c r="U336" s="40">
        <v>1005</v>
      </c>
      <c r="V336" s="13">
        <v>1</v>
      </c>
      <c r="W336" s="40">
        <v>4000</v>
      </c>
      <c r="X336" s="13">
        <v>3</v>
      </c>
      <c r="Y336" s="40"/>
      <c r="Z336" s="40"/>
      <c r="AA336" s="235"/>
      <c r="AB336" s="235"/>
      <c r="AC336" s="43"/>
      <c r="AD336" s="44"/>
      <c r="AE336" s="44"/>
      <c r="AF336" s="43"/>
      <c r="AG336" s="13" t="s">
        <v>928</v>
      </c>
      <c r="AH336" s="37" t="s">
        <v>1026</v>
      </c>
      <c r="AI336" s="37"/>
      <c r="AJ336" s="37"/>
      <c r="AK336" s="45" t="s">
        <v>598</v>
      </c>
      <c r="AL336" s="46"/>
      <c r="AM336" s="236"/>
      <c r="AN336" s="236"/>
      <c r="AO336" s="233"/>
      <c r="AP336" s="233"/>
      <c r="AQ336" s="318" t="str">
        <f t="shared" si="14"/>
        <v/>
      </c>
      <c r="AR336" s="318" t="str">
        <f t="shared" si="15"/>
        <v/>
      </c>
    </row>
    <row r="337" spans="2:44" ht="14.25">
      <c r="B337" s="34">
        <v>2023</v>
      </c>
      <c r="C337" s="34">
        <v>4</v>
      </c>
      <c r="D337" s="34"/>
      <c r="E337" s="322"/>
      <c r="F337" s="34"/>
      <c r="G337" s="36" t="s">
        <v>594</v>
      </c>
      <c r="H337" s="37" t="s">
        <v>1073</v>
      </c>
      <c r="I337" s="316" t="s">
        <v>1027</v>
      </c>
      <c r="J337" s="37" t="s">
        <v>596</v>
      </c>
      <c r="K337" s="13">
        <v>3703987</v>
      </c>
      <c r="L337" s="232">
        <v>3</v>
      </c>
      <c r="M337" s="232">
        <v>3</v>
      </c>
      <c r="N337" s="321" t="s">
        <v>1079</v>
      </c>
      <c r="O337" s="502" t="s">
        <v>1028</v>
      </c>
      <c r="P337" s="13">
        <v>50</v>
      </c>
      <c r="Q337" s="393" t="s">
        <v>1080</v>
      </c>
      <c r="R337" s="40">
        <v>1005</v>
      </c>
      <c r="S337" s="234">
        <v>12300</v>
      </c>
      <c r="T337" s="234">
        <v>12300</v>
      </c>
      <c r="U337" s="40">
        <v>1005</v>
      </c>
      <c r="V337" s="13">
        <v>1</v>
      </c>
      <c r="W337" s="40">
        <v>4000</v>
      </c>
      <c r="X337" s="13">
        <v>3</v>
      </c>
      <c r="Y337" s="40"/>
      <c r="Z337" s="40"/>
      <c r="AA337" s="235"/>
      <c r="AB337" s="235"/>
      <c r="AC337" s="43"/>
      <c r="AD337" s="44"/>
      <c r="AE337" s="44"/>
      <c r="AF337" s="43"/>
      <c r="AG337" s="13"/>
      <c r="AH337" s="37" t="s">
        <v>1026</v>
      </c>
      <c r="AI337" s="37"/>
      <c r="AJ337" s="37"/>
      <c r="AK337" s="45" t="s">
        <v>598</v>
      </c>
      <c r="AL337" s="46"/>
      <c r="AM337" s="236"/>
      <c r="AN337" s="236"/>
      <c r="AO337" s="233"/>
      <c r="AP337" s="233"/>
      <c r="AQ337" s="318" t="str">
        <f t="shared" si="14"/>
        <v/>
      </c>
      <c r="AR337" s="318" t="str">
        <f t="shared" si="15"/>
        <v/>
      </c>
    </row>
    <row r="338" spans="2:44" ht="14.25">
      <c r="B338" s="34">
        <v>2023</v>
      </c>
      <c r="C338" s="34">
        <v>4</v>
      </c>
      <c r="D338" s="34"/>
      <c r="E338" s="322"/>
      <c r="F338" s="34"/>
      <c r="G338" s="36"/>
      <c r="H338" s="37" t="s">
        <v>595</v>
      </c>
      <c r="I338" s="316"/>
      <c r="J338" s="37"/>
      <c r="K338" s="13"/>
      <c r="L338" s="232"/>
      <c r="M338" s="232"/>
      <c r="N338" s="321"/>
      <c r="O338" s="502"/>
      <c r="P338" s="13"/>
      <c r="Q338" s="393"/>
      <c r="R338" s="40"/>
      <c r="S338" s="234"/>
      <c r="T338" s="40"/>
      <c r="U338" s="40"/>
      <c r="V338" s="13"/>
      <c r="W338" s="40"/>
      <c r="X338" s="13"/>
      <c r="Y338" s="40"/>
      <c r="Z338" s="40"/>
      <c r="AA338" s="235"/>
      <c r="AB338" s="235"/>
      <c r="AC338" s="43"/>
      <c r="AD338" s="44"/>
      <c r="AE338" s="44"/>
      <c r="AF338" s="43"/>
      <c r="AG338" s="13" t="s">
        <v>1072</v>
      </c>
      <c r="AH338" s="37"/>
      <c r="AI338" s="37"/>
      <c r="AJ338" s="37"/>
      <c r="AK338" s="45"/>
      <c r="AL338" s="46"/>
      <c r="AM338" s="236"/>
      <c r="AN338" s="236"/>
      <c r="AO338" s="233"/>
      <c r="AP338" s="233"/>
      <c r="AQ338" s="318" t="str">
        <f t="shared" si="14"/>
        <v/>
      </c>
      <c r="AR338" s="318" t="str">
        <f t="shared" si="15"/>
        <v/>
      </c>
    </row>
    <row r="339" spans="2:44" ht="14.25">
      <c r="B339" s="34">
        <v>2023</v>
      </c>
      <c r="C339" s="34">
        <v>4</v>
      </c>
      <c r="D339" s="34"/>
      <c r="E339" s="322"/>
      <c r="F339" s="34"/>
      <c r="G339" s="36"/>
      <c r="H339" s="37" t="s">
        <v>595</v>
      </c>
      <c r="I339" s="38" t="s">
        <v>58</v>
      </c>
      <c r="J339" s="37" t="s">
        <v>596</v>
      </c>
      <c r="K339" s="13"/>
      <c r="L339" s="14"/>
      <c r="M339" s="14"/>
      <c r="N339" s="14"/>
      <c r="O339" s="13"/>
      <c r="P339" s="13">
        <v>12</v>
      </c>
      <c r="Q339" s="39" t="s">
        <v>612</v>
      </c>
      <c r="R339" s="511">
        <v>1200</v>
      </c>
      <c r="S339" s="512" t="s">
        <v>30</v>
      </c>
      <c r="T339" s="511">
        <v>200</v>
      </c>
      <c r="U339" s="511">
        <v>1200</v>
      </c>
      <c r="V339" s="13">
        <v>1</v>
      </c>
      <c r="W339" s="511">
        <v>200</v>
      </c>
      <c r="X339" s="13">
        <v>1</v>
      </c>
      <c r="Y339" s="511">
        <v>200</v>
      </c>
      <c r="Z339" s="511"/>
      <c r="AA339" s="241" t="s">
        <v>619</v>
      </c>
      <c r="AB339" s="238" t="s">
        <v>620</v>
      </c>
      <c r="AC339" s="43"/>
      <c r="AD339" s="44"/>
      <c r="AE339" s="44"/>
      <c r="AF339" s="43"/>
      <c r="AG339" s="13"/>
      <c r="AH339" s="37"/>
      <c r="AI339" s="37"/>
      <c r="AJ339" s="37"/>
      <c r="AK339" s="45"/>
      <c r="AL339" s="46"/>
      <c r="AM339" s="236"/>
      <c r="AN339" s="236"/>
      <c r="AO339" s="233"/>
      <c r="AP339" s="233"/>
      <c r="AQ339" s="318" t="str">
        <f t="shared" si="14"/>
        <v/>
      </c>
      <c r="AR339" s="318" t="str">
        <f t="shared" si="15"/>
        <v/>
      </c>
    </row>
    <row r="340" spans="2:44" ht="14.25">
      <c r="B340" s="34">
        <v>2023</v>
      </c>
      <c r="C340" s="34">
        <v>4</v>
      </c>
      <c r="D340" s="34"/>
      <c r="E340" s="322"/>
      <c r="F340" s="34"/>
      <c r="G340" s="36" t="s">
        <v>614</v>
      </c>
      <c r="H340" s="37" t="s">
        <v>595</v>
      </c>
      <c r="I340" s="38" t="s">
        <v>47</v>
      </c>
      <c r="J340" s="37" t="s">
        <v>596</v>
      </c>
      <c r="K340" s="13">
        <v>3704004</v>
      </c>
      <c r="L340" s="14">
        <v>1</v>
      </c>
      <c r="M340" s="14">
        <v>8</v>
      </c>
      <c r="N340" s="14" t="s">
        <v>621</v>
      </c>
      <c r="O340" s="13" t="s">
        <v>44</v>
      </c>
      <c r="P340" s="13">
        <v>50</v>
      </c>
      <c r="Q340" s="39" t="s">
        <v>360</v>
      </c>
      <c r="R340" s="511">
        <v>1200</v>
      </c>
      <c r="S340" s="512">
        <v>6000</v>
      </c>
      <c r="T340" s="512">
        <v>6000</v>
      </c>
      <c r="U340" s="511">
        <v>1200</v>
      </c>
      <c r="V340" s="13">
        <v>1</v>
      </c>
      <c r="W340" s="512">
        <v>6000</v>
      </c>
      <c r="X340" s="13">
        <v>1</v>
      </c>
      <c r="Y340" s="512">
        <v>6000</v>
      </c>
      <c r="Z340" s="511"/>
      <c r="AA340" s="42"/>
      <c r="AB340" s="42"/>
      <c r="AC340" s="43"/>
      <c r="AD340" s="44"/>
      <c r="AE340" s="44"/>
      <c r="AF340" s="43"/>
      <c r="AG340" s="13" t="s">
        <v>5</v>
      </c>
      <c r="AH340" s="37"/>
      <c r="AI340" s="37" t="s">
        <v>17</v>
      </c>
      <c r="AJ340" s="37"/>
      <c r="AK340" s="45" t="s">
        <v>615</v>
      </c>
      <c r="AL340" s="46"/>
      <c r="AM340" s="236"/>
      <c r="AN340" s="236"/>
      <c r="AO340" s="233"/>
      <c r="AP340" s="233"/>
      <c r="AQ340" s="318" t="str">
        <f t="shared" si="14"/>
        <v/>
      </c>
      <c r="AR340" s="318" t="str">
        <f t="shared" si="15"/>
        <v/>
      </c>
    </row>
    <row r="341" spans="2:44" ht="14.25">
      <c r="B341" s="34">
        <v>2023</v>
      </c>
      <c r="C341" s="34">
        <v>4</v>
      </c>
      <c r="D341" s="34"/>
      <c r="E341" s="322"/>
      <c r="F341" s="34"/>
      <c r="G341" s="36" t="s">
        <v>614</v>
      </c>
      <c r="H341" s="37" t="s">
        <v>595</v>
      </c>
      <c r="I341" s="38" t="s">
        <v>47</v>
      </c>
      <c r="J341" s="37" t="s">
        <v>596</v>
      </c>
      <c r="K341" s="13">
        <v>3704004</v>
      </c>
      <c r="L341" s="14">
        <v>2</v>
      </c>
      <c r="M341" s="14">
        <v>8</v>
      </c>
      <c r="N341" s="14" t="s">
        <v>621</v>
      </c>
      <c r="O341" s="13" t="s">
        <v>44</v>
      </c>
      <c r="P341" s="13">
        <v>50</v>
      </c>
      <c r="Q341" s="39" t="s">
        <v>360</v>
      </c>
      <c r="R341" s="511">
        <v>1200</v>
      </c>
      <c r="S341" s="512">
        <v>6000</v>
      </c>
      <c r="T341" s="512">
        <v>6000</v>
      </c>
      <c r="U341" s="511">
        <v>1200</v>
      </c>
      <c r="V341" s="13">
        <v>1</v>
      </c>
      <c r="W341" s="512">
        <v>6000</v>
      </c>
      <c r="X341" s="13">
        <v>1</v>
      </c>
      <c r="Y341" s="512">
        <v>6000</v>
      </c>
      <c r="Z341" s="511"/>
      <c r="AA341" s="42"/>
      <c r="AB341" s="76"/>
      <c r="AC341" s="43"/>
      <c r="AD341" s="44"/>
      <c r="AE341" s="44"/>
      <c r="AF341" s="43"/>
      <c r="AG341" s="13" t="s">
        <v>5</v>
      </c>
      <c r="AH341" s="37"/>
      <c r="AI341" s="37" t="s">
        <v>17</v>
      </c>
      <c r="AJ341" s="37"/>
      <c r="AK341" s="45" t="s">
        <v>615</v>
      </c>
      <c r="AL341" s="46"/>
      <c r="AM341" s="236"/>
      <c r="AN341" s="236"/>
      <c r="AO341" s="233"/>
      <c r="AP341" s="233"/>
      <c r="AQ341" s="318" t="str">
        <f t="shared" si="14"/>
        <v/>
      </c>
      <c r="AR341" s="318" t="str">
        <f t="shared" si="15"/>
        <v/>
      </c>
    </row>
    <row r="342" spans="2:44" ht="14.25">
      <c r="B342" s="34">
        <v>2023</v>
      </c>
      <c r="C342" s="34">
        <v>4</v>
      </c>
      <c r="D342" s="34"/>
      <c r="E342" s="322"/>
      <c r="F342" s="34"/>
      <c r="G342" s="36"/>
      <c r="H342" s="37" t="s">
        <v>595</v>
      </c>
      <c r="I342" s="38" t="s">
        <v>43</v>
      </c>
      <c r="J342" s="37" t="s">
        <v>596</v>
      </c>
      <c r="K342" s="13"/>
      <c r="L342" s="14"/>
      <c r="M342" s="14"/>
      <c r="N342" s="14"/>
      <c r="O342" s="13"/>
      <c r="P342" s="239">
        <v>25</v>
      </c>
      <c r="Q342" s="39" t="s">
        <v>612</v>
      </c>
      <c r="R342" s="511">
        <v>1200</v>
      </c>
      <c r="S342" s="512" t="s">
        <v>30</v>
      </c>
      <c r="T342" s="513">
        <v>350</v>
      </c>
      <c r="U342" s="511">
        <v>1200</v>
      </c>
      <c r="V342" s="13">
        <v>1</v>
      </c>
      <c r="W342" s="511"/>
      <c r="X342" s="13">
        <v>1</v>
      </c>
      <c r="Y342" s="513">
        <v>350</v>
      </c>
      <c r="Z342" s="511">
        <v>12550</v>
      </c>
      <c r="AA342" s="42" t="s">
        <v>638</v>
      </c>
      <c r="AB342" s="76"/>
      <c r="AC342" s="43"/>
      <c r="AD342" s="44"/>
      <c r="AE342" s="44"/>
      <c r="AF342" s="43"/>
      <c r="AG342" s="13"/>
      <c r="AH342" s="37"/>
      <c r="AI342" s="37" t="s">
        <v>17</v>
      </c>
      <c r="AJ342" s="37"/>
      <c r="AK342" s="45" t="s">
        <v>615</v>
      </c>
      <c r="AL342" s="46"/>
      <c r="AM342" s="236"/>
      <c r="AN342" s="236"/>
      <c r="AO342" s="233"/>
      <c r="AP342" s="233"/>
      <c r="AQ342" s="318" t="str">
        <f t="shared" si="14"/>
        <v/>
      </c>
      <c r="AR342" s="318" t="str">
        <f t="shared" si="15"/>
        <v/>
      </c>
    </row>
    <row r="343" spans="2:44" ht="14.25">
      <c r="B343" s="34">
        <v>2023</v>
      </c>
      <c r="C343" s="34">
        <v>4</v>
      </c>
      <c r="D343" s="34"/>
      <c r="E343" s="322"/>
      <c r="F343" s="34"/>
      <c r="G343" s="36"/>
      <c r="H343" s="37" t="s">
        <v>595</v>
      </c>
      <c r="I343" s="316"/>
      <c r="J343" s="37"/>
      <c r="K343" s="13"/>
      <c r="L343" s="232"/>
      <c r="M343" s="232"/>
      <c r="N343" s="321"/>
      <c r="O343" s="502"/>
      <c r="P343" s="13"/>
      <c r="Q343" s="393"/>
      <c r="R343" s="40"/>
      <c r="S343" s="234"/>
      <c r="T343" s="234"/>
      <c r="U343" s="40"/>
      <c r="V343" s="13"/>
      <c r="W343" s="40"/>
      <c r="X343" s="13"/>
      <c r="Y343" s="40"/>
      <c r="Z343" s="40"/>
      <c r="AA343" s="235"/>
      <c r="AB343" s="235"/>
      <c r="AC343" s="43"/>
      <c r="AD343" s="44"/>
      <c r="AE343" s="44"/>
      <c r="AF343" s="43"/>
      <c r="AG343" s="13" t="s">
        <v>752</v>
      </c>
      <c r="AH343" s="37"/>
      <c r="AI343" s="37"/>
      <c r="AJ343" s="37"/>
      <c r="AK343" s="45"/>
      <c r="AL343" s="46"/>
      <c r="AM343" s="236"/>
      <c r="AN343" s="236"/>
      <c r="AO343" s="233"/>
      <c r="AP343" s="233"/>
      <c r="AQ343" s="318" t="str">
        <f t="shared" si="14"/>
        <v/>
      </c>
      <c r="AR343" s="318" t="str">
        <f t="shared" si="15"/>
        <v/>
      </c>
    </row>
    <row r="344" spans="2:44" ht="14.25">
      <c r="B344" s="34">
        <v>2023</v>
      </c>
      <c r="C344" s="34">
        <v>4</v>
      </c>
      <c r="D344" s="34"/>
      <c r="E344" s="322"/>
      <c r="F344" s="34"/>
      <c r="G344" s="36"/>
      <c r="H344" s="37" t="s">
        <v>595</v>
      </c>
      <c r="I344" s="38" t="s">
        <v>58</v>
      </c>
      <c r="J344" s="37" t="s">
        <v>596</v>
      </c>
      <c r="K344" s="13"/>
      <c r="L344" s="14"/>
      <c r="M344" s="14"/>
      <c r="N344" s="14"/>
      <c r="O344" s="13"/>
      <c r="P344" s="13">
        <v>12</v>
      </c>
      <c r="Q344" s="39" t="s">
        <v>612</v>
      </c>
      <c r="R344" s="511">
        <v>1200</v>
      </c>
      <c r="S344" s="512" t="s">
        <v>30</v>
      </c>
      <c r="T344" s="511">
        <v>200</v>
      </c>
      <c r="U344" s="511">
        <v>1200</v>
      </c>
      <c r="V344" s="13">
        <v>1</v>
      </c>
      <c r="W344" s="511">
        <v>200</v>
      </c>
      <c r="X344" s="13">
        <v>1</v>
      </c>
      <c r="Y344" s="511">
        <v>200</v>
      </c>
      <c r="Z344" s="511"/>
      <c r="AA344" s="241" t="s">
        <v>619</v>
      </c>
      <c r="AB344" s="238" t="s">
        <v>620</v>
      </c>
      <c r="AC344" s="43"/>
      <c r="AD344" s="44"/>
      <c r="AE344" s="44"/>
      <c r="AF344" s="43"/>
      <c r="AG344" s="13"/>
      <c r="AH344" s="37"/>
      <c r="AI344" s="37"/>
      <c r="AJ344" s="37"/>
      <c r="AK344" s="45"/>
      <c r="AL344" s="46"/>
      <c r="AM344" s="236"/>
      <c r="AN344" s="236"/>
      <c r="AO344" s="233"/>
      <c r="AP344" s="233"/>
      <c r="AQ344" s="318" t="str">
        <f t="shared" si="14"/>
        <v/>
      </c>
      <c r="AR344" s="318" t="str">
        <f t="shared" si="15"/>
        <v/>
      </c>
    </row>
    <row r="345" spans="2:44" ht="14.25">
      <c r="B345" s="34">
        <v>2023</v>
      </c>
      <c r="C345" s="34">
        <v>4</v>
      </c>
      <c r="D345" s="34"/>
      <c r="E345" s="322"/>
      <c r="F345" s="34"/>
      <c r="G345" s="36" t="s">
        <v>614</v>
      </c>
      <c r="H345" s="37" t="s">
        <v>595</v>
      </c>
      <c r="I345" s="38" t="s">
        <v>47</v>
      </c>
      <c r="J345" s="37" t="s">
        <v>596</v>
      </c>
      <c r="K345" s="13">
        <v>3704004</v>
      </c>
      <c r="L345" s="14">
        <v>3</v>
      </c>
      <c r="M345" s="14">
        <v>8</v>
      </c>
      <c r="N345" s="14" t="s">
        <v>621</v>
      </c>
      <c r="O345" s="13" t="s">
        <v>44</v>
      </c>
      <c r="P345" s="13">
        <v>50</v>
      </c>
      <c r="Q345" s="39" t="s">
        <v>360</v>
      </c>
      <c r="R345" s="511">
        <v>1200</v>
      </c>
      <c r="S345" s="512">
        <v>6000</v>
      </c>
      <c r="T345" s="512">
        <v>6000</v>
      </c>
      <c r="U345" s="511">
        <v>1200</v>
      </c>
      <c r="V345" s="13">
        <v>1</v>
      </c>
      <c r="W345" s="512">
        <v>6000</v>
      </c>
      <c r="X345" s="13">
        <v>1</v>
      </c>
      <c r="Y345" s="512">
        <v>6000</v>
      </c>
      <c r="Z345" s="511"/>
      <c r="AA345" s="42"/>
      <c r="AB345" s="42"/>
      <c r="AC345" s="43"/>
      <c r="AD345" s="44"/>
      <c r="AE345" s="44"/>
      <c r="AF345" s="43"/>
      <c r="AG345" s="13" t="s">
        <v>5</v>
      </c>
      <c r="AH345" s="37"/>
      <c r="AI345" s="37" t="s">
        <v>17</v>
      </c>
      <c r="AJ345" s="37"/>
      <c r="AK345" s="45" t="s">
        <v>615</v>
      </c>
      <c r="AL345" s="46"/>
      <c r="AM345" s="236"/>
      <c r="AN345" s="236"/>
      <c r="AO345" s="233"/>
      <c r="AP345" s="233"/>
      <c r="AQ345" s="318" t="str">
        <f t="shared" si="14"/>
        <v/>
      </c>
      <c r="AR345" s="318" t="str">
        <f t="shared" si="15"/>
        <v/>
      </c>
    </row>
    <row r="346" spans="2:44" ht="14.25">
      <c r="B346" s="34">
        <v>2023</v>
      </c>
      <c r="C346" s="34">
        <v>4</v>
      </c>
      <c r="D346" s="34"/>
      <c r="E346" s="322"/>
      <c r="F346" s="34"/>
      <c r="G346" s="36" t="s">
        <v>614</v>
      </c>
      <c r="H346" s="37" t="s">
        <v>595</v>
      </c>
      <c r="I346" s="38" t="s">
        <v>47</v>
      </c>
      <c r="J346" s="37" t="s">
        <v>596</v>
      </c>
      <c r="K346" s="13">
        <v>3704004</v>
      </c>
      <c r="L346" s="14">
        <v>4</v>
      </c>
      <c r="M346" s="14">
        <v>8</v>
      </c>
      <c r="N346" s="14" t="s">
        <v>621</v>
      </c>
      <c r="O346" s="13" t="s">
        <v>44</v>
      </c>
      <c r="P346" s="13">
        <v>50</v>
      </c>
      <c r="Q346" s="39" t="s">
        <v>360</v>
      </c>
      <c r="R346" s="511">
        <v>1200</v>
      </c>
      <c r="S346" s="512">
        <v>6000</v>
      </c>
      <c r="T346" s="512">
        <v>6000</v>
      </c>
      <c r="U346" s="511">
        <v>1200</v>
      </c>
      <c r="V346" s="13">
        <v>1</v>
      </c>
      <c r="W346" s="512">
        <v>6000</v>
      </c>
      <c r="X346" s="13">
        <v>1</v>
      </c>
      <c r="Y346" s="512">
        <v>6000</v>
      </c>
      <c r="Z346" s="511"/>
      <c r="AA346" s="42"/>
      <c r="AB346" s="76"/>
      <c r="AC346" s="43"/>
      <c r="AD346" s="44"/>
      <c r="AE346" s="44"/>
      <c r="AF346" s="43"/>
      <c r="AG346" s="13" t="s">
        <v>5</v>
      </c>
      <c r="AH346" s="37"/>
      <c r="AI346" s="37" t="s">
        <v>17</v>
      </c>
      <c r="AJ346" s="37"/>
      <c r="AK346" s="45" t="s">
        <v>615</v>
      </c>
      <c r="AL346" s="46"/>
      <c r="AM346" s="236"/>
      <c r="AN346" s="236"/>
      <c r="AO346" s="233"/>
      <c r="AP346" s="233"/>
      <c r="AQ346" s="318" t="str">
        <f t="shared" si="14"/>
        <v/>
      </c>
      <c r="AR346" s="318" t="str">
        <f t="shared" si="15"/>
        <v/>
      </c>
    </row>
    <row r="347" spans="2:44" ht="14.25">
      <c r="B347" s="34">
        <v>2023</v>
      </c>
      <c r="C347" s="34">
        <v>4</v>
      </c>
      <c r="D347" s="34"/>
      <c r="E347" s="322"/>
      <c r="F347" s="34"/>
      <c r="G347" s="36"/>
      <c r="H347" s="37" t="s">
        <v>595</v>
      </c>
      <c r="I347" s="38" t="s">
        <v>43</v>
      </c>
      <c r="J347" s="37" t="s">
        <v>596</v>
      </c>
      <c r="K347" s="13"/>
      <c r="L347" s="14"/>
      <c r="M347" s="14"/>
      <c r="N347" s="14"/>
      <c r="O347" s="13"/>
      <c r="P347" s="239">
        <v>25</v>
      </c>
      <c r="Q347" s="39" t="s">
        <v>612</v>
      </c>
      <c r="R347" s="511">
        <v>1200</v>
      </c>
      <c r="S347" s="512" t="s">
        <v>30</v>
      </c>
      <c r="T347" s="513">
        <v>350</v>
      </c>
      <c r="U347" s="511">
        <v>1200</v>
      </c>
      <c r="V347" s="13">
        <v>1</v>
      </c>
      <c r="W347" s="511"/>
      <c r="X347" s="13">
        <v>1</v>
      </c>
      <c r="Y347" s="513">
        <v>350</v>
      </c>
      <c r="Z347" s="511">
        <v>12550</v>
      </c>
      <c r="AA347" s="42" t="s">
        <v>638</v>
      </c>
      <c r="AB347" s="76"/>
      <c r="AC347" s="43"/>
      <c r="AD347" s="44"/>
      <c r="AE347" s="44"/>
      <c r="AF347" s="43"/>
      <c r="AG347" s="13"/>
      <c r="AH347" s="37"/>
      <c r="AI347" s="37" t="s">
        <v>17</v>
      </c>
      <c r="AJ347" s="37"/>
      <c r="AK347" s="45" t="s">
        <v>615</v>
      </c>
      <c r="AL347" s="46"/>
      <c r="AM347" s="236"/>
      <c r="AN347" s="236"/>
      <c r="AO347" s="233"/>
      <c r="AP347" s="233"/>
      <c r="AQ347" s="318" t="str">
        <f t="shared" si="14"/>
        <v/>
      </c>
      <c r="AR347" s="318" t="str">
        <f t="shared" si="15"/>
        <v/>
      </c>
    </row>
    <row r="348" spans="2:44" ht="14.25">
      <c r="B348" s="34">
        <v>2023</v>
      </c>
      <c r="C348" s="34">
        <v>4</v>
      </c>
      <c r="D348" s="34"/>
      <c r="E348" s="322"/>
      <c r="F348" s="34"/>
      <c r="G348" s="36"/>
      <c r="H348" s="37" t="s">
        <v>595</v>
      </c>
      <c r="I348" s="316"/>
      <c r="J348" s="37"/>
      <c r="K348" s="13"/>
      <c r="L348" s="232"/>
      <c r="M348" s="232"/>
      <c r="N348" s="321"/>
      <c r="O348" s="502"/>
      <c r="P348" s="13"/>
      <c r="Q348" s="393"/>
      <c r="R348" s="40"/>
      <c r="S348" s="234"/>
      <c r="T348" s="40"/>
      <c r="U348" s="40"/>
      <c r="V348" s="13"/>
      <c r="W348" s="40"/>
      <c r="X348" s="13"/>
      <c r="Y348" s="40"/>
      <c r="Z348" s="40"/>
      <c r="AA348" s="235"/>
      <c r="AB348" s="235"/>
      <c r="AC348" s="43"/>
      <c r="AD348" s="44"/>
      <c r="AE348" s="44"/>
      <c r="AF348" s="43"/>
      <c r="AG348" s="13" t="s">
        <v>752</v>
      </c>
      <c r="AH348" s="37"/>
      <c r="AI348" s="37"/>
      <c r="AJ348" s="37"/>
      <c r="AK348" s="45"/>
      <c r="AL348" s="46"/>
      <c r="AM348" s="236"/>
      <c r="AN348" s="236"/>
      <c r="AO348" s="233"/>
      <c r="AP348" s="233"/>
      <c r="AQ348" s="318" t="str">
        <f t="shared" si="14"/>
        <v/>
      </c>
      <c r="AR348" s="318" t="str">
        <f t="shared" si="15"/>
        <v/>
      </c>
    </row>
    <row r="349" spans="2:44" ht="14.25">
      <c r="B349" s="34">
        <v>2023</v>
      </c>
      <c r="C349" s="34">
        <v>4</v>
      </c>
      <c r="D349" s="34"/>
      <c r="E349" s="322"/>
      <c r="F349" s="34"/>
      <c r="G349" s="36"/>
      <c r="H349" s="37" t="s">
        <v>595</v>
      </c>
      <c r="I349" s="38" t="s">
        <v>58</v>
      </c>
      <c r="J349" s="37" t="s">
        <v>596</v>
      </c>
      <c r="K349" s="13"/>
      <c r="L349" s="14"/>
      <c r="M349" s="14"/>
      <c r="N349" s="14"/>
      <c r="O349" s="13"/>
      <c r="P349" s="13">
        <v>12</v>
      </c>
      <c r="Q349" s="39" t="s">
        <v>612</v>
      </c>
      <c r="R349" s="511">
        <v>1200</v>
      </c>
      <c r="S349" s="512" t="s">
        <v>30</v>
      </c>
      <c r="T349" s="511">
        <v>200</v>
      </c>
      <c r="U349" s="511">
        <v>1200</v>
      </c>
      <c r="V349" s="13">
        <v>1</v>
      </c>
      <c r="W349" s="511">
        <v>200</v>
      </c>
      <c r="X349" s="13">
        <v>1</v>
      </c>
      <c r="Y349" s="511">
        <v>200</v>
      </c>
      <c r="Z349" s="511"/>
      <c r="AA349" s="241" t="s">
        <v>619</v>
      </c>
      <c r="AB349" s="238" t="s">
        <v>620</v>
      </c>
      <c r="AC349" s="43"/>
      <c r="AD349" s="44"/>
      <c r="AE349" s="44"/>
      <c r="AF349" s="43"/>
      <c r="AG349" s="13"/>
      <c r="AH349" s="37"/>
      <c r="AI349" s="37"/>
      <c r="AJ349" s="37"/>
      <c r="AK349" s="45"/>
      <c r="AL349" s="46"/>
      <c r="AM349" s="236"/>
      <c r="AN349" s="236"/>
      <c r="AO349" s="233"/>
      <c r="AP349" s="233"/>
      <c r="AQ349" s="318" t="str">
        <f t="shared" si="14"/>
        <v/>
      </c>
      <c r="AR349" s="318" t="str">
        <f t="shared" si="15"/>
        <v/>
      </c>
    </row>
    <row r="350" spans="2:44" ht="14.25">
      <c r="B350" s="34">
        <v>2023</v>
      </c>
      <c r="C350" s="34">
        <v>4</v>
      </c>
      <c r="D350" s="34"/>
      <c r="E350" s="322"/>
      <c r="F350" s="34"/>
      <c r="G350" s="36" t="s">
        <v>614</v>
      </c>
      <c r="H350" s="37" t="s">
        <v>595</v>
      </c>
      <c r="I350" s="38" t="s">
        <v>47</v>
      </c>
      <c r="J350" s="37" t="s">
        <v>596</v>
      </c>
      <c r="K350" s="13">
        <v>3704004</v>
      </c>
      <c r="L350" s="14">
        <v>5</v>
      </c>
      <c r="M350" s="14">
        <v>8</v>
      </c>
      <c r="N350" s="14" t="s">
        <v>621</v>
      </c>
      <c r="O350" s="13" t="s">
        <v>44</v>
      </c>
      <c r="P350" s="13">
        <v>50</v>
      </c>
      <c r="Q350" s="39" t="s">
        <v>360</v>
      </c>
      <c r="R350" s="511">
        <v>1200</v>
      </c>
      <c r="S350" s="512">
        <v>6000</v>
      </c>
      <c r="T350" s="512">
        <v>6000</v>
      </c>
      <c r="U350" s="511">
        <v>1200</v>
      </c>
      <c r="V350" s="13">
        <v>1</v>
      </c>
      <c r="W350" s="512">
        <v>6000</v>
      </c>
      <c r="X350" s="13">
        <v>1</v>
      </c>
      <c r="Y350" s="512">
        <v>6000</v>
      </c>
      <c r="Z350" s="511"/>
      <c r="AA350" s="42"/>
      <c r="AB350" s="42"/>
      <c r="AC350" s="43"/>
      <c r="AD350" s="44"/>
      <c r="AE350" s="44"/>
      <c r="AF350" s="43"/>
      <c r="AG350" s="13" t="s">
        <v>5</v>
      </c>
      <c r="AH350" s="37"/>
      <c r="AI350" s="37" t="s">
        <v>17</v>
      </c>
      <c r="AJ350" s="37"/>
      <c r="AK350" s="45" t="s">
        <v>615</v>
      </c>
      <c r="AL350" s="46"/>
      <c r="AM350" s="236"/>
      <c r="AN350" s="236"/>
      <c r="AO350" s="233"/>
      <c r="AP350" s="233"/>
      <c r="AQ350" s="318" t="str">
        <f t="shared" si="14"/>
        <v/>
      </c>
      <c r="AR350" s="318" t="str">
        <f t="shared" si="15"/>
        <v/>
      </c>
    </row>
    <row r="351" spans="2:44" ht="14.25">
      <c r="B351" s="34">
        <v>2023</v>
      </c>
      <c r="C351" s="34">
        <v>4</v>
      </c>
      <c r="D351" s="34"/>
      <c r="E351" s="322"/>
      <c r="F351" s="34"/>
      <c r="G351" s="36" t="s">
        <v>614</v>
      </c>
      <c r="H351" s="37" t="s">
        <v>595</v>
      </c>
      <c r="I351" s="38" t="s">
        <v>47</v>
      </c>
      <c r="J351" s="37" t="s">
        <v>596</v>
      </c>
      <c r="K351" s="13">
        <v>3704004</v>
      </c>
      <c r="L351" s="14">
        <v>6</v>
      </c>
      <c r="M351" s="14">
        <v>8</v>
      </c>
      <c r="N351" s="14" t="s">
        <v>621</v>
      </c>
      <c r="O351" s="13" t="s">
        <v>44</v>
      </c>
      <c r="P351" s="13">
        <v>50</v>
      </c>
      <c r="Q351" s="39" t="s">
        <v>360</v>
      </c>
      <c r="R351" s="511">
        <v>1200</v>
      </c>
      <c r="S351" s="512">
        <v>6000</v>
      </c>
      <c r="T351" s="512">
        <v>6000</v>
      </c>
      <c r="U351" s="511">
        <v>1200</v>
      </c>
      <c r="V351" s="13">
        <v>1</v>
      </c>
      <c r="W351" s="512">
        <v>6000</v>
      </c>
      <c r="X351" s="13">
        <v>1</v>
      </c>
      <c r="Y351" s="512">
        <v>6000</v>
      </c>
      <c r="Z351" s="511"/>
      <c r="AA351" s="42"/>
      <c r="AB351" s="76"/>
      <c r="AC351" s="43"/>
      <c r="AD351" s="44"/>
      <c r="AE351" s="44"/>
      <c r="AF351" s="43"/>
      <c r="AG351" s="13" t="s">
        <v>5</v>
      </c>
      <c r="AH351" s="37"/>
      <c r="AI351" s="37" t="s">
        <v>17</v>
      </c>
      <c r="AJ351" s="37"/>
      <c r="AK351" s="45" t="s">
        <v>615</v>
      </c>
      <c r="AL351" s="46"/>
      <c r="AM351" s="236"/>
      <c r="AN351" s="236"/>
      <c r="AO351" s="233"/>
      <c r="AP351" s="233"/>
      <c r="AQ351" s="318" t="str">
        <f t="shared" si="14"/>
        <v/>
      </c>
      <c r="AR351" s="318" t="str">
        <f t="shared" si="15"/>
        <v/>
      </c>
    </row>
    <row r="352" spans="2:44" ht="14.25">
      <c r="B352" s="34">
        <v>2023</v>
      </c>
      <c r="C352" s="34">
        <v>4</v>
      </c>
      <c r="D352" s="34"/>
      <c r="E352" s="322"/>
      <c r="F352" s="34"/>
      <c r="G352" s="36"/>
      <c r="H352" s="37" t="s">
        <v>595</v>
      </c>
      <c r="I352" s="38" t="s">
        <v>43</v>
      </c>
      <c r="J352" s="37" t="s">
        <v>596</v>
      </c>
      <c r="K352" s="13"/>
      <c r="L352" s="14"/>
      <c r="M352" s="14"/>
      <c r="N352" s="14"/>
      <c r="O352" s="13"/>
      <c r="P352" s="239">
        <v>25</v>
      </c>
      <c r="Q352" s="39" t="s">
        <v>612</v>
      </c>
      <c r="R352" s="511">
        <v>1200</v>
      </c>
      <c r="S352" s="512" t="s">
        <v>30</v>
      </c>
      <c r="T352" s="513">
        <v>350</v>
      </c>
      <c r="U352" s="511">
        <v>1200</v>
      </c>
      <c r="V352" s="13">
        <v>1</v>
      </c>
      <c r="W352" s="511"/>
      <c r="X352" s="13">
        <v>1</v>
      </c>
      <c r="Y352" s="513">
        <v>350</v>
      </c>
      <c r="Z352" s="511">
        <v>12550</v>
      </c>
      <c r="AA352" s="42" t="s">
        <v>638</v>
      </c>
      <c r="AB352" s="76"/>
      <c r="AC352" s="43"/>
      <c r="AD352" s="44"/>
      <c r="AE352" s="44"/>
      <c r="AF352" s="43"/>
      <c r="AG352" s="13"/>
      <c r="AH352" s="37"/>
      <c r="AI352" s="37" t="s">
        <v>17</v>
      </c>
      <c r="AJ352" s="37"/>
      <c r="AK352" s="45" t="s">
        <v>615</v>
      </c>
      <c r="AL352" s="46"/>
      <c r="AM352" s="236"/>
      <c r="AN352" s="236"/>
      <c r="AO352" s="233"/>
      <c r="AP352" s="233"/>
      <c r="AQ352" s="318" t="str">
        <f t="shared" si="14"/>
        <v/>
      </c>
      <c r="AR352" s="318" t="str">
        <f t="shared" si="15"/>
        <v/>
      </c>
    </row>
    <row r="353" spans="2:44" ht="14.25">
      <c r="B353" s="34">
        <v>2023</v>
      </c>
      <c r="C353" s="34">
        <v>4</v>
      </c>
      <c r="D353" s="34"/>
      <c r="E353" s="322"/>
      <c r="F353" s="34"/>
      <c r="G353" s="36"/>
      <c r="H353" s="37" t="s">
        <v>595</v>
      </c>
      <c r="I353" s="316"/>
      <c r="J353" s="37"/>
      <c r="K353" s="13"/>
      <c r="L353" s="232"/>
      <c r="M353" s="232"/>
      <c r="N353" s="321"/>
      <c r="O353" s="502"/>
      <c r="P353" s="13"/>
      <c r="Q353" s="393"/>
      <c r="R353" s="40"/>
      <c r="S353" s="234"/>
      <c r="T353" s="234"/>
      <c r="U353" s="40"/>
      <c r="V353" s="13"/>
      <c r="W353" s="40"/>
      <c r="X353" s="13"/>
      <c r="Y353" s="40"/>
      <c r="Z353" s="40"/>
      <c r="AA353" s="235"/>
      <c r="AB353" s="235"/>
      <c r="AC353" s="43"/>
      <c r="AD353" s="44"/>
      <c r="AE353" s="44"/>
      <c r="AF353" s="43"/>
      <c r="AG353" s="13" t="s">
        <v>752</v>
      </c>
      <c r="AH353" s="37"/>
      <c r="AI353" s="37"/>
      <c r="AJ353" s="37"/>
      <c r="AK353" s="45"/>
      <c r="AL353" s="46"/>
      <c r="AM353" s="236"/>
      <c r="AN353" s="236"/>
      <c r="AO353" s="233"/>
      <c r="AP353" s="233"/>
      <c r="AQ353" s="318" t="str">
        <f t="shared" si="14"/>
        <v/>
      </c>
      <c r="AR353" s="318" t="str">
        <f t="shared" si="15"/>
        <v/>
      </c>
    </row>
    <row r="354" spans="2:44" ht="14.25">
      <c r="B354" s="34">
        <v>2023</v>
      </c>
      <c r="C354" s="34">
        <v>4</v>
      </c>
      <c r="D354" s="34"/>
      <c r="E354" s="322"/>
      <c r="F354" s="34"/>
      <c r="G354" s="36"/>
      <c r="H354" s="37" t="s">
        <v>595</v>
      </c>
      <c r="I354" s="38" t="s">
        <v>58</v>
      </c>
      <c r="J354" s="37" t="s">
        <v>596</v>
      </c>
      <c r="K354" s="13"/>
      <c r="L354" s="14"/>
      <c r="M354" s="14"/>
      <c r="N354" s="14"/>
      <c r="O354" s="13"/>
      <c r="P354" s="13">
        <v>12</v>
      </c>
      <c r="Q354" s="39" t="s">
        <v>612</v>
      </c>
      <c r="R354" s="511">
        <v>1200</v>
      </c>
      <c r="S354" s="512" t="s">
        <v>30</v>
      </c>
      <c r="T354" s="511">
        <v>200</v>
      </c>
      <c r="U354" s="511">
        <v>1200</v>
      </c>
      <c r="V354" s="13">
        <v>1</v>
      </c>
      <c r="W354" s="511">
        <v>200</v>
      </c>
      <c r="X354" s="13">
        <v>1</v>
      </c>
      <c r="Y354" s="511">
        <v>200</v>
      </c>
      <c r="Z354" s="511"/>
      <c r="AA354" s="241" t="s">
        <v>619</v>
      </c>
      <c r="AB354" s="238" t="s">
        <v>620</v>
      </c>
      <c r="AC354" s="43"/>
      <c r="AD354" s="44"/>
      <c r="AE354" s="44"/>
      <c r="AF354" s="43"/>
      <c r="AG354" s="13"/>
      <c r="AH354" s="37"/>
      <c r="AI354" s="37"/>
      <c r="AJ354" s="37"/>
      <c r="AK354" s="45"/>
      <c r="AL354" s="46"/>
      <c r="AM354" s="236"/>
      <c r="AN354" s="236"/>
      <c r="AO354" s="233"/>
      <c r="AP354" s="233"/>
      <c r="AQ354" s="318" t="str">
        <f t="shared" si="14"/>
        <v/>
      </c>
      <c r="AR354" s="318" t="str">
        <f t="shared" si="15"/>
        <v/>
      </c>
    </row>
    <row r="355" spans="2:44" ht="14.25">
      <c r="B355" s="34">
        <v>2023</v>
      </c>
      <c r="C355" s="34">
        <v>4</v>
      </c>
      <c r="D355" s="34"/>
      <c r="E355" s="322"/>
      <c r="F355" s="34"/>
      <c r="G355" s="36" t="s">
        <v>614</v>
      </c>
      <c r="H355" s="37" t="s">
        <v>595</v>
      </c>
      <c r="I355" s="38" t="s">
        <v>47</v>
      </c>
      <c r="J355" s="37" t="s">
        <v>596</v>
      </c>
      <c r="K355" s="13">
        <v>3704004</v>
      </c>
      <c r="L355" s="14">
        <v>7</v>
      </c>
      <c r="M355" s="14">
        <v>8</v>
      </c>
      <c r="N355" s="14" t="s">
        <v>621</v>
      </c>
      <c r="O355" s="13" t="s">
        <v>44</v>
      </c>
      <c r="P355" s="13">
        <v>50</v>
      </c>
      <c r="Q355" s="39" t="s">
        <v>360</v>
      </c>
      <c r="R355" s="511">
        <v>1200</v>
      </c>
      <c r="S355" s="512">
        <v>6000</v>
      </c>
      <c r="T355" s="512">
        <v>6000</v>
      </c>
      <c r="U355" s="511">
        <v>1200</v>
      </c>
      <c r="V355" s="13">
        <v>1</v>
      </c>
      <c r="W355" s="512">
        <v>6000</v>
      </c>
      <c r="X355" s="13">
        <v>1</v>
      </c>
      <c r="Y355" s="512">
        <v>6000</v>
      </c>
      <c r="Z355" s="511"/>
      <c r="AA355" s="42"/>
      <c r="AB355" s="42"/>
      <c r="AC355" s="43"/>
      <c r="AD355" s="44"/>
      <c r="AE355" s="44"/>
      <c r="AF355" s="43"/>
      <c r="AG355" s="13" t="s">
        <v>5</v>
      </c>
      <c r="AH355" s="37"/>
      <c r="AI355" s="37" t="s">
        <v>17</v>
      </c>
      <c r="AJ355" s="37"/>
      <c r="AK355" s="45" t="s">
        <v>615</v>
      </c>
      <c r="AL355" s="46"/>
      <c r="AM355" s="236"/>
      <c r="AN355" s="236"/>
      <c r="AO355" s="233"/>
      <c r="AP355" s="233"/>
      <c r="AQ355" s="318" t="str">
        <f t="shared" si="14"/>
        <v/>
      </c>
      <c r="AR355" s="318" t="str">
        <f t="shared" si="15"/>
        <v/>
      </c>
    </row>
    <row r="356" spans="2:44" ht="14.25">
      <c r="B356" s="34">
        <v>2023</v>
      </c>
      <c r="C356" s="34">
        <v>4</v>
      </c>
      <c r="D356" s="34"/>
      <c r="E356" s="322"/>
      <c r="F356" s="34"/>
      <c r="G356" s="36" t="s">
        <v>614</v>
      </c>
      <c r="H356" s="37" t="s">
        <v>595</v>
      </c>
      <c r="I356" s="38" t="s">
        <v>47</v>
      </c>
      <c r="J356" s="37" t="s">
        <v>596</v>
      </c>
      <c r="K356" s="13">
        <v>3704004</v>
      </c>
      <c r="L356" s="14">
        <v>8</v>
      </c>
      <c r="M356" s="14">
        <v>8</v>
      </c>
      <c r="N356" s="14" t="s">
        <v>621</v>
      </c>
      <c r="O356" s="13" t="s">
        <v>44</v>
      </c>
      <c r="P356" s="13">
        <v>50</v>
      </c>
      <c r="Q356" s="39" t="s">
        <v>360</v>
      </c>
      <c r="R356" s="511">
        <v>1200</v>
      </c>
      <c r="S356" s="512">
        <v>6000</v>
      </c>
      <c r="T356" s="512">
        <v>6000</v>
      </c>
      <c r="U356" s="511">
        <v>1200</v>
      </c>
      <c r="V356" s="13">
        <v>1</v>
      </c>
      <c r="W356" s="512">
        <v>6000</v>
      </c>
      <c r="X356" s="13">
        <v>1</v>
      </c>
      <c r="Y356" s="512">
        <v>6000</v>
      </c>
      <c r="Z356" s="511"/>
      <c r="AA356" s="42"/>
      <c r="AB356" s="76"/>
      <c r="AC356" s="43"/>
      <c r="AD356" s="44"/>
      <c r="AE356" s="44"/>
      <c r="AF356" s="43"/>
      <c r="AG356" s="13" t="s">
        <v>5</v>
      </c>
      <c r="AH356" s="37"/>
      <c r="AI356" s="37" t="s">
        <v>17</v>
      </c>
      <c r="AJ356" s="37"/>
      <c r="AK356" s="45" t="s">
        <v>615</v>
      </c>
      <c r="AL356" s="46"/>
      <c r="AM356" s="236"/>
      <c r="AN356" s="236"/>
      <c r="AO356" s="233"/>
      <c r="AP356" s="233"/>
      <c r="AQ356" s="318" t="str">
        <f t="shared" si="14"/>
        <v/>
      </c>
      <c r="AR356" s="318" t="str">
        <f t="shared" si="15"/>
        <v/>
      </c>
    </row>
    <row r="357" spans="2:44" ht="14.25">
      <c r="B357" s="34">
        <v>2023</v>
      </c>
      <c r="C357" s="34">
        <v>4</v>
      </c>
      <c r="D357" s="34"/>
      <c r="E357" s="322"/>
      <c r="F357" s="34"/>
      <c r="G357" s="36"/>
      <c r="H357" s="37" t="s">
        <v>595</v>
      </c>
      <c r="I357" s="38" t="s">
        <v>43</v>
      </c>
      <c r="J357" s="37" t="s">
        <v>596</v>
      </c>
      <c r="K357" s="13"/>
      <c r="L357" s="14"/>
      <c r="M357" s="14"/>
      <c r="N357" s="14"/>
      <c r="O357" s="13"/>
      <c r="P357" s="239">
        <v>25</v>
      </c>
      <c r="Q357" s="39" t="s">
        <v>612</v>
      </c>
      <c r="R357" s="511">
        <v>1200</v>
      </c>
      <c r="S357" s="512" t="s">
        <v>30</v>
      </c>
      <c r="T357" s="513">
        <v>350</v>
      </c>
      <c r="U357" s="511">
        <v>1200</v>
      </c>
      <c r="V357" s="13">
        <v>1</v>
      </c>
      <c r="W357" s="511"/>
      <c r="X357" s="13">
        <v>1</v>
      </c>
      <c r="Y357" s="513">
        <v>350</v>
      </c>
      <c r="Z357" s="511">
        <v>12550</v>
      </c>
      <c r="AA357" s="42" t="s">
        <v>638</v>
      </c>
      <c r="AB357" s="76"/>
      <c r="AC357" s="43"/>
      <c r="AD357" s="44"/>
      <c r="AE357" s="44"/>
      <c r="AF357" s="43"/>
      <c r="AG357" s="13"/>
      <c r="AH357" s="37"/>
      <c r="AI357" s="37" t="s">
        <v>17</v>
      </c>
      <c r="AJ357" s="37"/>
      <c r="AK357" s="45" t="s">
        <v>615</v>
      </c>
      <c r="AL357" s="46"/>
      <c r="AM357" s="236"/>
      <c r="AN357" s="236"/>
      <c r="AO357" s="233"/>
      <c r="AP357" s="233"/>
      <c r="AQ357" s="318" t="str">
        <f t="shared" si="14"/>
        <v/>
      </c>
      <c r="AR357" s="318" t="str">
        <f t="shared" si="15"/>
        <v/>
      </c>
    </row>
    <row r="358" spans="2:44" ht="14.25">
      <c r="B358" s="34">
        <v>2023</v>
      </c>
      <c r="C358" s="34">
        <v>4</v>
      </c>
      <c r="D358" s="34"/>
      <c r="E358" s="322"/>
      <c r="F358" s="34"/>
      <c r="G358" s="36"/>
      <c r="H358" s="37" t="s">
        <v>595</v>
      </c>
      <c r="I358" s="316"/>
      <c r="J358" s="37"/>
      <c r="K358" s="13"/>
      <c r="L358" s="232"/>
      <c r="M358" s="232"/>
      <c r="N358" s="321"/>
      <c r="O358" s="502"/>
      <c r="P358" s="13"/>
      <c r="Q358" s="393"/>
      <c r="R358" s="40"/>
      <c r="S358" s="234"/>
      <c r="T358" s="40"/>
      <c r="U358" s="40"/>
      <c r="V358" s="13"/>
      <c r="W358" s="40"/>
      <c r="X358" s="13"/>
      <c r="Y358" s="40"/>
      <c r="Z358" s="40"/>
      <c r="AA358" s="235"/>
      <c r="AB358" s="235"/>
      <c r="AC358" s="43"/>
      <c r="AD358" s="44"/>
      <c r="AE358" s="44"/>
      <c r="AF358" s="43"/>
      <c r="AG358" s="13"/>
      <c r="AH358" s="37"/>
      <c r="AI358" s="37"/>
      <c r="AJ358" s="37"/>
      <c r="AK358" s="45"/>
      <c r="AL358" s="46"/>
      <c r="AM358" s="236"/>
      <c r="AN358" s="236"/>
      <c r="AO358" s="233"/>
      <c r="AP358" s="233"/>
      <c r="AQ358" s="318" t="str">
        <f t="shared" si="14"/>
        <v/>
      </c>
      <c r="AR358" s="318" t="str">
        <f t="shared" si="15"/>
        <v/>
      </c>
    </row>
    <row r="359" spans="2:44" ht="14.25">
      <c r="B359" s="34">
        <v>2023</v>
      </c>
      <c r="C359" s="34">
        <v>4</v>
      </c>
      <c r="D359" s="34"/>
      <c r="E359" s="322"/>
      <c r="F359" s="34"/>
      <c r="G359" s="36"/>
      <c r="H359" s="37" t="s">
        <v>595</v>
      </c>
      <c r="I359" s="316"/>
      <c r="J359" s="37"/>
      <c r="K359" s="13"/>
      <c r="L359" s="232"/>
      <c r="M359" s="232"/>
      <c r="N359" s="321"/>
      <c r="O359" s="502"/>
      <c r="P359" s="13"/>
      <c r="Q359" s="393"/>
      <c r="R359" s="40"/>
      <c r="S359" s="234"/>
      <c r="T359" s="234"/>
      <c r="U359" s="40"/>
      <c r="V359" s="13"/>
      <c r="W359" s="40"/>
      <c r="X359" s="13"/>
      <c r="Y359" s="40"/>
      <c r="Z359" s="40"/>
      <c r="AA359" s="235"/>
      <c r="AB359" s="235"/>
      <c r="AC359" s="43"/>
      <c r="AD359" s="44"/>
      <c r="AE359" s="44"/>
      <c r="AF359" s="43"/>
      <c r="AG359" s="13"/>
      <c r="AH359" s="37"/>
      <c r="AI359" s="37"/>
      <c r="AJ359" s="37"/>
      <c r="AK359" s="45"/>
      <c r="AL359" s="46"/>
      <c r="AM359" s="236"/>
      <c r="AN359" s="236"/>
      <c r="AO359" s="233"/>
      <c r="AP359" s="233"/>
      <c r="AQ359" s="318" t="str">
        <f t="shared" si="14"/>
        <v/>
      </c>
      <c r="AR359" s="318" t="str">
        <f t="shared" si="15"/>
        <v/>
      </c>
    </row>
    <row r="360" spans="2:44" ht="14.25">
      <c r="B360" s="34">
        <v>2023</v>
      </c>
      <c r="C360" s="34">
        <v>4</v>
      </c>
      <c r="D360" s="34"/>
      <c r="E360" s="322"/>
      <c r="F360" s="34"/>
      <c r="G360" s="36"/>
      <c r="H360" s="37" t="s">
        <v>595</v>
      </c>
      <c r="I360" s="316"/>
      <c r="J360" s="37"/>
      <c r="K360" s="13"/>
      <c r="L360" s="232"/>
      <c r="M360" s="232"/>
      <c r="N360" s="321"/>
      <c r="O360" s="502"/>
      <c r="P360" s="13"/>
      <c r="Q360" s="393"/>
      <c r="R360" s="40"/>
      <c r="S360" s="234"/>
      <c r="T360" s="234"/>
      <c r="U360" s="40"/>
      <c r="V360" s="13"/>
      <c r="W360" s="40"/>
      <c r="X360" s="13"/>
      <c r="Y360" s="40"/>
      <c r="Z360" s="40"/>
      <c r="AA360" s="235"/>
      <c r="AB360" s="235"/>
      <c r="AC360" s="43"/>
      <c r="AD360" s="44"/>
      <c r="AE360" s="44"/>
      <c r="AF360" s="43"/>
      <c r="AG360" s="13"/>
      <c r="AH360" s="37"/>
      <c r="AI360" s="37"/>
      <c r="AJ360" s="37"/>
      <c r="AK360" s="45"/>
      <c r="AL360" s="46"/>
      <c r="AM360" s="236"/>
      <c r="AN360" s="236"/>
      <c r="AO360" s="233"/>
      <c r="AP360" s="233"/>
      <c r="AQ360" s="318" t="str">
        <f t="shared" si="14"/>
        <v/>
      </c>
      <c r="AR360" s="318" t="str">
        <f t="shared" si="15"/>
        <v/>
      </c>
    </row>
    <row r="361" spans="2:44" ht="14.25">
      <c r="B361" s="34">
        <v>2023</v>
      </c>
      <c r="C361" s="34">
        <v>4</v>
      </c>
      <c r="D361" s="34"/>
      <c r="E361" s="322"/>
      <c r="F361" s="34"/>
      <c r="G361" s="36"/>
      <c r="H361" s="37" t="s">
        <v>595</v>
      </c>
      <c r="I361" s="316"/>
      <c r="J361" s="37"/>
      <c r="K361" s="13"/>
      <c r="L361" s="232"/>
      <c r="M361" s="232"/>
      <c r="N361" s="321"/>
      <c r="O361" s="502"/>
      <c r="P361" s="13"/>
      <c r="Q361" s="393"/>
      <c r="R361" s="40"/>
      <c r="S361" s="234"/>
      <c r="T361" s="234"/>
      <c r="U361" s="40"/>
      <c r="V361" s="13"/>
      <c r="W361" s="40"/>
      <c r="X361" s="13"/>
      <c r="Y361" s="40"/>
      <c r="Z361" s="40"/>
      <c r="AA361" s="235"/>
      <c r="AB361" s="235"/>
      <c r="AC361" s="43"/>
      <c r="AD361" s="44"/>
      <c r="AE361" s="44"/>
      <c r="AF361" s="43"/>
      <c r="AG361" s="13"/>
      <c r="AH361" s="37"/>
      <c r="AI361" s="37"/>
      <c r="AJ361" s="37"/>
      <c r="AK361" s="45"/>
      <c r="AL361" s="46"/>
      <c r="AM361" s="236"/>
      <c r="AN361" s="236"/>
      <c r="AO361" s="233"/>
      <c r="AP361" s="233"/>
      <c r="AQ361" s="318" t="str">
        <f t="shared" si="14"/>
        <v/>
      </c>
      <c r="AR361" s="318" t="str">
        <f t="shared" si="15"/>
        <v/>
      </c>
    </row>
    <row r="362" spans="2:44" ht="14.25">
      <c r="B362" s="34">
        <v>2023</v>
      </c>
      <c r="C362" s="34">
        <v>4</v>
      </c>
      <c r="D362" s="34"/>
      <c r="E362" s="322"/>
      <c r="F362" s="34"/>
      <c r="G362" s="36"/>
      <c r="H362" s="37" t="s">
        <v>595</v>
      </c>
      <c r="I362" s="316"/>
      <c r="J362" s="37"/>
      <c r="K362" s="13"/>
      <c r="L362" s="232"/>
      <c r="M362" s="232"/>
      <c r="N362" s="321"/>
      <c r="O362" s="502"/>
      <c r="P362" s="13"/>
      <c r="Q362" s="393"/>
      <c r="R362" s="40"/>
      <c r="S362" s="234"/>
      <c r="T362" s="234"/>
      <c r="U362" s="40"/>
      <c r="V362" s="13"/>
      <c r="W362" s="40"/>
      <c r="X362" s="13"/>
      <c r="Y362" s="40"/>
      <c r="Z362" s="40"/>
      <c r="AA362" s="235"/>
      <c r="AB362" s="235"/>
      <c r="AC362" s="43"/>
      <c r="AD362" s="44"/>
      <c r="AE362" s="44"/>
      <c r="AF362" s="43"/>
      <c r="AG362" s="13"/>
      <c r="AH362" s="37"/>
      <c r="AI362" s="37"/>
      <c r="AJ362" s="37"/>
      <c r="AK362" s="45"/>
      <c r="AL362" s="46"/>
      <c r="AM362" s="236"/>
      <c r="AN362" s="236"/>
      <c r="AO362" s="233"/>
      <c r="AP362" s="233"/>
      <c r="AQ362" s="318" t="str">
        <f t="shared" si="14"/>
        <v/>
      </c>
      <c r="AR362" s="318" t="str">
        <f t="shared" si="15"/>
        <v/>
      </c>
    </row>
    <row r="363" spans="2:44" ht="14.25">
      <c r="B363" s="34">
        <v>2023</v>
      </c>
      <c r="C363" s="34">
        <v>4</v>
      </c>
      <c r="D363" s="34"/>
      <c r="E363" s="322"/>
      <c r="F363" s="34"/>
      <c r="G363" s="36"/>
      <c r="H363" s="37" t="s">
        <v>595</v>
      </c>
      <c r="I363" s="316"/>
      <c r="J363" s="37"/>
      <c r="K363" s="13"/>
      <c r="L363" s="232"/>
      <c r="M363" s="232"/>
      <c r="N363" s="321"/>
      <c r="O363" s="502"/>
      <c r="P363" s="13"/>
      <c r="Q363" s="393"/>
      <c r="R363" s="40"/>
      <c r="S363" s="234"/>
      <c r="T363" s="234"/>
      <c r="U363" s="40"/>
      <c r="V363" s="13"/>
      <c r="W363" s="40"/>
      <c r="X363" s="13"/>
      <c r="Y363" s="40"/>
      <c r="Z363" s="40"/>
      <c r="AA363" s="235"/>
      <c r="AB363" s="235"/>
      <c r="AC363" s="43"/>
      <c r="AD363" s="44"/>
      <c r="AE363" s="44"/>
      <c r="AF363" s="43"/>
      <c r="AG363" s="13"/>
      <c r="AH363" s="37"/>
      <c r="AI363" s="37"/>
      <c r="AJ363" s="37"/>
      <c r="AK363" s="45"/>
      <c r="AL363" s="46"/>
      <c r="AM363" s="236"/>
      <c r="AN363" s="236"/>
      <c r="AO363" s="233"/>
      <c r="AP363" s="233"/>
      <c r="AQ363" s="318" t="str">
        <f t="shared" si="14"/>
        <v/>
      </c>
      <c r="AR363" s="318" t="str">
        <f t="shared" si="15"/>
        <v/>
      </c>
    </row>
    <row r="364" spans="2:44" ht="14.25">
      <c r="B364" s="34">
        <v>2023</v>
      </c>
      <c r="C364" s="34">
        <v>4</v>
      </c>
      <c r="D364" s="34"/>
      <c r="E364" s="322"/>
      <c r="F364" s="34"/>
      <c r="G364" s="36"/>
      <c r="H364" s="37" t="s">
        <v>595</v>
      </c>
      <c r="I364" s="316"/>
      <c r="J364" s="37"/>
      <c r="K364" s="13"/>
      <c r="L364" s="232"/>
      <c r="M364" s="232"/>
      <c r="N364" s="321"/>
      <c r="O364" s="502"/>
      <c r="P364" s="13"/>
      <c r="Q364" s="393"/>
      <c r="R364" s="40"/>
      <c r="S364" s="234"/>
      <c r="T364" s="234"/>
      <c r="U364" s="40"/>
      <c r="V364" s="13"/>
      <c r="W364" s="40"/>
      <c r="X364" s="13"/>
      <c r="Y364" s="40"/>
      <c r="Z364" s="40"/>
      <c r="AA364" s="235"/>
      <c r="AB364" s="235"/>
      <c r="AC364" s="43"/>
      <c r="AD364" s="44"/>
      <c r="AE364" s="44"/>
      <c r="AF364" s="43"/>
      <c r="AG364" s="13"/>
      <c r="AH364" s="37"/>
      <c r="AI364" s="37"/>
      <c r="AJ364" s="37"/>
      <c r="AK364" s="45"/>
      <c r="AL364" s="46"/>
      <c r="AM364" s="236"/>
      <c r="AN364" s="236"/>
      <c r="AO364" s="233"/>
      <c r="AP364" s="233"/>
      <c r="AQ364" s="318" t="str">
        <f t="shared" si="14"/>
        <v/>
      </c>
      <c r="AR364" s="318" t="str">
        <f t="shared" si="15"/>
        <v/>
      </c>
    </row>
    <row r="365" spans="2:44" ht="14.25">
      <c r="B365" s="34">
        <v>2023</v>
      </c>
      <c r="C365" s="34">
        <v>4</v>
      </c>
      <c r="D365" s="34"/>
      <c r="E365" s="322"/>
      <c r="F365" s="34"/>
      <c r="G365" s="36"/>
      <c r="H365" s="37" t="s">
        <v>595</v>
      </c>
      <c r="I365" s="316"/>
      <c r="J365" s="37"/>
      <c r="K365" s="13"/>
      <c r="L365" s="232"/>
      <c r="M365" s="232"/>
      <c r="N365" s="321"/>
      <c r="O365" s="502"/>
      <c r="P365" s="13"/>
      <c r="Q365" s="393"/>
      <c r="R365" s="40"/>
      <c r="S365" s="234"/>
      <c r="T365" s="234"/>
      <c r="U365" s="40"/>
      <c r="V365" s="13"/>
      <c r="W365" s="40"/>
      <c r="X365" s="13"/>
      <c r="Y365" s="40"/>
      <c r="Z365" s="40"/>
      <c r="AA365" s="235"/>
      <c r="AB365" s="235"/>
      <c r="AC365" s="43"/>
      <c r="AD365" s="44"/>
      <c r="AE365" s="44"/>
      <c r="AF365" s="43"/>
      <c r="AG365" s="13"/>
      <c r="AH365" s="37"/>
      <c r="AI365" s="37"/>
      <c r="AJ365" s="37"/>
      <c r="AK365" s="45"/>
      <c r="AL365" s="46"/>
      <c r="AM365" s="236"/>
      <c r="AN365" s="236"/>
      <c r="AO365" s="233"/>
      <c r="AP365" s="233"/>
      <c r="AQ365" s="318" t="str">
        <f t="shared" si="14"/>
        <v/>
      </c>
      <c r="AR365" s="318" t="str">
        <f t="shared" si="15"/>
        <v/>
      </c>
    </row>
    <row r="366" spans="2:44" ht="14.25">
      <c r="B366" s="34">
        <v>2023</v>
      </c>
      <c r="C366" s="34">
        <v>4</v>
      </c>
      <c r="D366" s="34"/>
      <c r="E366" s="322"/>
      <c r="F366" s="34"/>
      <c r="G366" s="36"/>
      <c r="H366" s="37" t="s">
        <v>595</v>
      </c>
      <c r="I366" s="316"/>
      <c r="J366" s="37"/>
      <c r="K366" s="13"/>
      <c r="L366" s="232"/>
      <c r="M366" s="232"/>
      <c r="N366" s="321"/>
      <c r="O366" s="502"/>
      <c r="P366" s="13"/>
      <c r="Q366" s="393"/>
      <c r="R366" s="40"/>
      <c r="S366" s="234"/>
      <c r="T366" s="234"/>
      <c r="U366" s="40"/>
      <c r="V366" s="13"/>
      <c r="W366" s="40"/>
      <c r="X366" s="13"/>
      <c r="Y366" s="40"/>
      <c r="Z366" s="40"/>
      <c r="AA366" s="235"/>
      <c r="AB366" s="235"/>
      <c r="AC366" s="43"/>
      <c r="AD366" s="44"/>
      <c r="AE366" s="44"/>
      <c r="AF366" s="43"/>
      <c r="AG366" s="13"/>
      <c r="AH366" s="37"/>
      <c r="AI366" s="37"/>
      <c r="AJ366" s="37"/>
      <c r="AK366" s="45"/>
      <c r="AL366" s="46"/>
      <c r="AM366" s="236"/>
      <c r="AN366" s="236"/>
      <c r="AO366" s="233"/>
      <c r="AP366" s="233"/>
      <c r="AQ366" s="318" t="str">
        <f t="shared" si="14"/>
        <v/>
      </c>
      <c r="AR366" s="318" t="str">
        <f t="shared" si="15"/>
        <v/>
      </c>
    </row>
    <row r="367" spans="2:44" ht="14.25">
      <c r="B367" s="34">
        <v>2023</v>
      </c>
      <c r="C367" s="34">
        <v>4</v>
      </c>
      <c r="D367" s="34"/>
      <c r="E367" s="322"/>
      <c r="F367" s="34"/>
      <c r="G367" s="36"/>
      <c r="H367" s="37" t="s">
        <v>595</v>
      </c>
      <c r="I367" s="316"/>
      <c r="J367" s="37"/>
      <c r="K367" s="13"/>
      <c r="L367" s="232"/>
      <c r="M367" s="232"/>
      <c r="N367" s="321"/>
      <c r="O367" s="502"/>
      <c r="P367" s="13"/>
      <c r="Q367" s="393"/>
      <c r="R367" s="40"/>
      <c r="S367" s="234"/>
      <c r="T367" s="234"/>
      <c r="U367" s="40"/>
      <c r="V367" s="13"/>
      <c r="W367" s="40"/>
      <c r="X367" s="13"/>
      <c r="Y367" s="40"/>
      <c r="Z367" s="40"/>
      <c r="AA367" s="235"/>
      <c r="AB367" s="235"/>
      <c r="AC367" s="43"/>
      <c r="AD367" s="44"/>
      <c r="AE367" s="44"/>
      <c r="AF367" s="43"/>
      <c r="AG367" s="13"/>
      <c r="AH367" s="37"/>
      <c r="AI367" s="37"/>
      <c r="AJ367" s="37"/>
      <c r="AK367" s="45"/>
      <c r="AL367" s="46"/>
      <c r="AM367" s="236"/>
      <c r="AN367" s="236"/>
      <c r="AO367" s="233"/>
      <c r="AP367" s="233"/>
      <c r="AQ367" s="318" t="str">
        <f t="shared" si="14"/>
        <v/>
      </c>
      <c r="AR367" s="318" t="str">
        <f t="shared" si="15"/>
        <v/>
      </c>
    </row>
    <row r="368" spans="2:44" ht="14.25">
      <c r="B368" s="34">
        <v>2023</v>
      </c>
      <c r="C368" s="34">
        <v>4</v>
      </c>
      <c r="D368" s="34"/>
      <c r="E368" s="322"/>
      <c r="F368" s="34"/>
      <c r="G368" s="36"/>
      <c r="H368" s="37" t="s">
        <v>595</v>
      </c>
      <c r="I368" s="316"/>
      <c r="J368" s="37"/>
      <c r="K368" s="13"/>
      <c r="L368" s="232"/>
      <c r="M368" s="232"/>
      <c r="N368" s="321"/>
      <c r="O368" s="502"/>
      <c r="P368" s="13"/>
      <c r="Q368" s="393"/>
      <c r="R368" s="40"/>
      <c r="S368" s="234"/>
      <c r="T368" s="234"/>
      <c r="U368" s="40"/>
      <c r="V368" s="13"/>
      <c r="W368" s="40"/>
      <c r="X368" s="13"/>
      <c r="Y368" s="40"/>
      <c r="Z368" s="40"/>
      <c r="AA368" s="235"/>
      <c r="AB368" s="235"/>
      <c r="AC368" s="43"/>
      <c r="AD368" s="44"/>
      <c r="AE368" s="44"/>
      <c r="AF368" s="43"/>
      <c r="AG368" s="13"/>
      <c r="AH368" s="37"/>
      <c r="AI368" s="37"/>
      <c r="AJ368" s="37"/>
      <c r="AK368" s="45"/>
      <c r="AL368" s="46"/>
      <c r="AM368" s="236"/>
      <c r="AN368" s="236"/>
      <c r="AO368" s="233"/>
      <c r="AP368" s="233"/>
      <c r="AQ368" s="318" t="str">
        <f t="shared" si="14"/>
        <v/>
      </c>
      <c r="AR368" s="318" t="str">
        <f t="shared" si="15"/>
        <v/>
      </c>
    </row>
    <row r="369" spans="2:44" ht="14.25">
      <c r="B369" s="34">
        <v>2023</v>
      </c>
      <c r="C369" s="34">
        <v>4</v>
      </c>
      <c r="D369" s="34"/>
      <c r="E369" s="322"/>
      <c r="F369" s="34"/>
      <c r="G369" s="36"/>
      <c r="H369" s="37" t="s">
        <v>595</v>
      </c>
      <c r="I369" s="316"/>
      <c r="J369" s="37"/>
      <c r="K369" s="13"/>
      <c r="L369" s="232"/>
      <c r="M369" s="232"/>
      <c r="N369" s="321"/>
      <c r="O369" s="502"/>
      <c r="P369" s="13"/>
      <c r="Q369" s="393"/>
      <c r="R369" s="40"/>
      <c r="S369" s="234"/>
      <c r="T369" s="234"/>
      <c r="U369" s="40"/>
      <c r="V369" s="13"/>
      <c r="W369" s="40"/>
      <c r="X369" s="13"/>
      <c r="Y369" s="40"/>
      <c r="Z369" s="40"/>
      <c r="AA369" s="235"/>
      <c r="AB369" s="235"/>
      <c r="AC369" s="43"/>
      <c r="AD369" s="44"/>
      <c r="AE369" s="44"/>
      <c r="AF369" s="43"/>
      <c r="AG369" s="13"/>
      <c r="AH369" s="37"/>
      <c r="AI369" s="37"/>
      <c r="AJ369" s="37"/>
      <c r="AK369" s="45"/>
      <c r="AL369" s="46"/>
      <c r="AM369" s="236"/>
      <c r="AN369" s="236"/>
      <c r="AO369" s="233"/>
      <c r="AP369" s="233"/>
      <c r="AQ369" s="318" t="str">
        <f t="shared" si="14"/>
        <v/>
      </c>
      <c r="AR369" s="318" t="str">
        <f t="shared" si="15"/>
        <v/>
      </c>
    </row>
    <row r="370" spans="2:44" ht="14.25">
      <c r="B370" s="34">
        <v>2023</v>
      </c>
      <c r="C370" s="34">
        <v>4</v>
      </c>
      <c r="D370" s="34"/>
      <c r="E370" s="322"/>
      <c r="F370" s="34"/>
      <c r="G370" s="36"/>
      <c r="H370" s="37" t="s">
        <v>595</v>
      </c>
      <c r="I370" s="316"/>
      <c r="J370" s="37"/>
      <c r="K370" s="13"/>
      <c r="L370" s="232"/>
      <c r="M370" s="232"/>
      <c r="N370" s="321"/>
      <c r="O370" s="502"/>
      <c r="P370" s="13"/>
      <c r="Q370" s="393"/>
      <c r="R370" s="40"/>
      <c r="S370" s="234"/>
      <c r="T370" s="234"/>
      <c r="U370" s="40"/>
      <c r="V370" s="13"/>
      <c r="W370" s="40"/>
      <c r="X370" s="13"/>
      <c r="Y370" s="40"/>
      <c r="Z370" s="40"/>
      <c r="AA370" s="235"/>
      <c r="AB370" s="235"/>
      <c r="AC370" s="43"/>
      <c r="AD370" s="44"/>
      <c r="AE370" s="44"/>
      <c r="AF370" s="43"/>
      <c r="AG370" s="13"/>
      <c r="AH370" s="37"/>
      <c r="AI370" s="37"/>
      <c r="AJ370" s="37"/>
      <c r="AK370" s="45"/>
      <c r="AL370" s="46"/>
      <c r="AM370" s="236"/>
      <c r="AN370" s="236"/>
      <c r="AO370" s="233"/>
      <c r="AP370" s="233"/>
      <c r="AQ370" s="318" t="str">
        <f t="shared" si="14"/>
        <v/>
      </c>
      <c r="AR370" s="318" t="str">
        <f t="shared" si="15"/>
        <v/>
      </c>
    </row>
    <row r="371" spans="2:44" ht="14.25">
      <c r="B371" s="34">
        <v>2023</v>
      </c>
      <c r="C371" s="34">
        <v>4</v>
      </c>
      <c r="D371" s="34"/>
      <c r="E371" s="322"/>
      <c r="F371" s="34"/>
      <c r="G371" s="36"/>
      <c r="H371" s="37" t="s">
        <v>595</v>
      </c>
      <c r="I371" s="316"/>
      <c r="J371" s="37"/>
      <c r="K371" s="13"/>
      <c r="L371" s="232"/>
      <c r="M371" s="232"/>
      <c r="N371" s="321"/>
      <c r="O371" s="502"/>
      <c r="P371" s="13"/>
      <c r="Q371" s="393"/>
      <c r="R371" s="40"/>
      <c r="S371" s="234"/>
      <c r="T371" s="234"/>
      <c r="U371" s="40"/>
      <c r="V371" s="13"/>
      <c r="W371" s="40"/>
      <c r="X371" s="13"/>
      <c r="Y371" s="40"/>
      <c r="Z371" s="40"/>
      <c r="AA371" s="235"/>
      <c r="AB371" s="235"/>
      <c r="AC371" s="43"/>
      <c r="AD371" s="44"/>
      <c r="AE371" s="44"/>
      <c r="AF371" s="43"/>
      <c r="AG371" s="13"/>
      <c r="AH371" s="37"/>
      <c r="AI371" s="37"/>
      <c r="AJ371" s="37"/>
      <c r="AK371" s="45"/>
      <c r="AL371" s="46"/>
      <c r="AM371" s="236"/>
      <c r="AN371" s="236"/>
      <c r="AO371" s="233"/>
      <c r="AP371" s="233"/>
      <c r="AQ371" s="318" t="str">
        <f t="shared" si="14"/>
        <v/>
      </c>
      <c r="AR371" s="318" t="str">
        <f t="shared" si="15"/>
        <v/>
      </c>
    </row>
    <row r="372" spans="2:44" ht="14.25">
      <c r="B372" s="34">
        <v>2023</v>
      </c>
      <c r="C372" s="34">
        <v>4</v>
      </c>
      <c r="D372" s="34"/>
      <c r="E372" s="322"/>
      <c r="F372" s="34"/>
      <c r="G372" s="36"/>
      <c r="H372" s="37" t="s">
        <v>595</v>
      </c>
      <c r="I372" s="316"/>
      <c r="J372" s="37"/>
      <c r="K372" s="13"/>
      <c r="L372" s="232"/>
      <c r="M372" s="232"/>
      <c r="N372" s="321"/>
      <c r="O372" s="502"/>
      <c r="P372" s="13"/>
      <c r="Q372" s="393"/>
      <c r="R372" s="40"/>
      <c r="S372" s="234"/>
      <c r="T372" s="234"/>
      <c r="U372" s="40"/>
      <c r="V372" s="13"/>
      <c r="W372" s="40"/>
      <c r="X372" s="13"/>
      <c r="Y372" s="40"/>
      <c r="Z372" s="40"/>
      <c r="AA372" s="235"/>
      <c r="AB372" s="235"/>
      <c r="AC372" s="43"/>
      <c r="AD372" s="44"/>
      <c r="AE372" s="44"/>
      <c r="AF372" s="43"/>
      <c r="AG372" s="13"/>
      <c r="AH372" s="37"/>
      <c r="AI372" s="37"/>
      <c r="AJ372" s="37"/>
      <c r="AK372" s="45"/>
      <c r="AL372" s="46"/>
      <c r="AM372" s="236"/>
      <c r="AN372" s="236"/>
      <c r="AO372" s="233"/>
      <c r="AP372" s="233"/>
      <c r="AQ372" s="318" t="str">
        <f t="shared" si="14"/>
        <v/>
      </c>
      <c r="AR372" s="318" t="str">
        <f t="shared" si="15"/>
        <v/>
      </c>
    </row>
    <row r="373" spans="2:44" ht="14.25">
      <c r="B373" s="34">
        <v>2023</v>
      </c>
      <c r="C373" s="34">
        <v>4</v>
      </c>
      <c r="D373" s="34"/>
      <c r="E373" s="322"/>
      <c r="F373" s="34"/>
      <c r="G373" s="36"/>
      <c r="H373" s="37" t="s">
        <v>595</v>
      </c>
      <c r="I373" s="316"/>
      <c r="J373" s="37"/>
      <c r="K373" s="13"/>
      <c r="L373" s="232"/>
      <c r="M373" s="232"/>
      <c r="N373" s="321"/>
      <c r="O373" s="502"/>
      <c r="P373" s="13"/>
      <c r="Q373" s="393"/>
      <c r="R373" s="40"/>
      <c r="S373" s="234"/>
      <c r="T373" s="234"/>
      <c r="U373" s="40"/>
      <c r="V373" s="13"/>
      <c r="W373" s="40"/>
      <c r="X373" s="13"/>
      <c r="Y373" s="40"/>
      <c r="Z373" s="40"/>
      <c r="AA373" s="235"/>
      <c r="AB373" s="235"/>
      <c r="AC373" s="43"/>
      <c r="AD373" s="44"/>
      <c r="AE373" s="44"/>
      <c r="AF373" s="43"/>
      <c r="AG373" s="13"/>
      <c r="AH373" s="37"/>
      <c r="AI373" s="37"/>
      <c r="AJ373" s="37"/>
      <c r="AK373" s="45"/>
      <c r="AL373" s="46"/>
      <c r="AM373" s="236"/>
      <c r="AN373" s="236"/>
      <c r="AO373" s="233"/>
      <c r="AP373" s="233"/>
      <c r="AQ373" s="318" t="str">
        <f t="shared" si="14"/>
        <v/>
      </c>
      <c r="AR373" s="318" t="str">
        <f t="shared" si="15"/>
        <v/>
      </c>
    </row>
    <row r="374" spans="2:44" ht="14.25">
      <c r="B374" s="34">
        <v>2023</v>
      </c>
      <c r="C374" s="34">
        <v>4</v>
      </c>
      <c r="D374" s="34"/>
      <c r="E374" s="322"/>
      <c r="F374" s="34"/>
      <c r="G374" s="36"/>
      <c r="H374" s="37" t="s">
        <v>595</v>
      </c>
      <c r="I374" s="316"/>
      <c r="J374" s="37"/>
      <c r="K374" s="13"/>
      <c r="L374" s="232"/>
      <c r="M374" s="232"/>
      <c r="N374" s="321"/>
      <c r="O374" s="502"/>
      <c r="P374" s="13"/>
      <c r="Q374" s="393"/>
      <c r="R374" s="40"/>
      <c r="S374" s="234"/>
      <c r="T374" s="234"/>
      <c r="U374" s="40"/>
      <c r="V374" s="13"/>
      <c r="W374" s="40"/>
      <c r="X374" s="13"/>
      <c r="Y374" s="40"/>
      <c r="Z374" s="40"/>
      <c r="AA374" s="235"/>
      <c r="AB374" s="235"/>
      <c r="AC374" s="43"/>
      <c r="AD374" s="44"/>
      <c r="AE374" s="44"/>
      <c r="AF374" s="43"/>
      <c r="AG374" s="13"/>
      <c r="AH374" s="37"/>
      <c r="AI374" s="37"/>
      <c r="AJ374" s="37"/>
      <c r="AK374" s="45"/>
      <c r="AL374" s="46"/>
      <c r="AM374" s="236"/>
      <c r="AN374" s="236"/>
      <c r="AO374" s="233"/>
      <c r="AP374" s="233"/>
      <c r="AQ374" s="318" t="str">
        <f t="shared" si="14"/>
        <v/>
      </c>
      <c r="AR374" s="318" t="str">
        <f t="shared" si="15"/>
        <v/>
      </c>
    </row>
    <row r="375" spans="2:44" ht="14.25">
      <c r="B375" s="34">
        <v>2023</v>
      </c>
      <c r="C375" s="34">
        <v>4</v>
      </c>
      <c r="D375" s="34"/>
      <c r="E375" s="322"/>
      <c r="F375" s="34"/>
      <c r="G375" s="36"/>
      <c r="H375" s="37" t="s">
        <v>595</v>
      </c>
      <c r="I375" s="316"/>
      <c r="J375" s="37"/>
      <c r="K375" s="13"/>
      <c r="L375" s="232"/>
      <c r="M375" s="232"/>
      <c r="N375" s="321"/>
      <c r="O375" s="502"/>
      <c r="P375" s="13"/>
      <c r="Q375" s="393"/>
      <c r="R375" s="40"/>
      <c r="S375" s="234"/>
      <c r="T375" s="234"/>
      <c r="U375" s="40"/>
      <c r="V375" s="13"/>
      <c r="W375" s="40"/>
      <c r="X375" s="13"/>
      <c r="Y375" s="40"/>
      <c r="Z375" s="40"/>
      <c r="AA375" s="235"/>
      <c r="AB375" s="235"/>
      <c r="AC375" s="43"/>
      <c r="AD375" s="44"/>
      <c r="AE375" s="44"/>
      <c r="AF375" s="43"/>
      <c r="AG375" s="13"/>
      <c r="AH375" s="37"/>
      <c r="AI375" s="37"/>
      <c r="AJ375" s="37"/>
      <c r="AK375" s="45"/>
      <c r="AL375" s="46"/>
      <c r="AM375" s="236"/>
      <c r="AN375" s="236"/>
      <c r="AO375" s="233"/>
      <c r="AP375" s="233"/>
      <c r="AQ375" s="318" t="str">
        <f t="shared" si="14"/>
        <v/>
      </c>
      <c r="AR375" s="318" t="str">
        <f t="shared" si="15"/>
        <v/>
      </c>
    </row>
    <row r="376" spans="2:44" ht="14.25">
      <c r="B376" s="34">
        <v>2023</v>
      </c>
      <c r="C376" s="34">
        <v>4</v>
      </c>
      <c r="D376" s="34"/>
      <c r="E376" s="322"/>
      <c r="F376" s="34"/>
      <c r="G376" s="36"/>
      <c r="H376" s="37" t="s">
        <v>595</v>
      </c>
      <c r="I376" s="316"/>
      <c r="J376" s="37"/>
      <c r="K376" s="13"/>
      <c r="L376" s="232"/>
      <c r="M376" s="232"/>
      <c r="N376" s="321"/>
      <c r="O376" s="502"/>
      <c r="P376" s="13"/>
      <c r="Q376" s="393"/>
      <c r="R376" s="40"/>
      <c r="S376" s="234"/>
      <c r="T376" s="234"/>
      <c r="U376" s="40"/>
      <c r="V376" s="13"/>
      <c r="W376" s="40"/>
      <c r="X376" s="13"/>
      <c r="Y376" s="40"/>
      <c r="Z376" s="40"/>
      <c r="AA376" s="235"/>
      <c r="AB376" s="235"/>
      <c r="AC376" s="43"/>
      <c r="AD376" s="44"/>
      <c r="AE376" s="44"/>
      <c r="AF376" s="43"/>
      <c r="AG376" s="13"/>
      <c r="AH376" s="37"/>
      <c r="AI376" s="37"/>
      <c r="AJ376" s="37"/>
      <c r="AK376" s="45"/>
      <c r="AL376" s="46"/>
      <c r="AM376" s="236"/>
      <c r="AN376" s="236"/>
      <c r="AO376" s="233"/>
      <c r="AP376" s="233"/>
      <c r="AQ376" s="318" t="str">
        <f t="shared" si="14"/>
        <v/>
      </c>
      <c r="AR376" s="318" t="str">
        <f t="shared" si="15"/>
        <v/>
      </c>
    </row>
    <row r="377" spans="2:44" ht="14.25">
      <c r="B377" s="34">
        <v>2023</v>
      </c>
      <c r="C377" s="34">
        <v>4</v>
      </c>
      <c r="D377" s="34"/>
      <c r="E377" s="322"/>
      <c r="F377" s="34"/>
      <c r="G377" s="36"/>
      <c r="H377" s="37" t="s">
        <v>595</v>
      </c>
      <c r="I377" s="316"/>
      <c r="J377" s="37"/>
      <c r="K377" s="13"/>
      <c r="L377" s="232"/>
      <c r="M377" s="232"/>
      <c r="N377" s="321"/>
      <c r="O377" s="502"/>
      <c r="P377" s="13"/>
      <c r="Q377" s="393"/>
      <c r="R377" s="40"/>
      <c r="S377" s="234"/>
      <c r="T377" s="234"/>
      <c r="U377" s="40"/>
      <c r="V377" s="13"/>
      <c r="W377" s="40"/>
      <c r="X377" s="13"/>
      <c r="Y377" s="40"/>
      <c r="Z377" s="40"/>
      <c r="AA377" s="235"/>
      <c r="AB377" s="235"/>
      <c r="AC377" s="43"/>
      <c r="AD377" s="44"/>
      <c r="AE377" s="44"/>
      <c r="AF377" s="43"/>
      <c r="AG377" s="13"/>
      <c r="AH377" s="37"/>
      <c r="AI377" s="37"/>
      <c r="AJ377" s="37"/>
      <c r="AK377" s="45"/>
      <c r="AL377" s="46"/>
      <c r="AM377" s="236"/>
      <c r="AN377" s="236"/>
      <c r="AO377" s="233"/>
      <c r="AP377" s="233"/>
      <c r="AQ377" s="318" t="str">
        <f t="shared" ref="AQ377:AQ440" si="16">IF(IF(AC377&gt;AD377,1-AC377+AD377,AD377-AC377)=0,"",IF(AC377&gt;AD377,1-AC377+AD377,AD377-AC377))</f>
        <v/>
      </c>
      <c r="AR377" s="318" t="str">
        <f t="shared" ref="AR377:AR440" si="17">IF(IF(AE377&gt;AF377,1-AE377+AF377,AF377-AE377)=0,"",IF(AE377&gt;AF377,1-AE377+AF377,AF377-AE377))</f>
        <v/>
      </c>
    </row>
    <row r="378" spans="2:44" ht="14.25">
      <c r="B378" s="34">
        <v>2023</v>
      </c>
      <c r="C378" s="34">
        <v>4</v>
      </c>
      <c r="D378" s="34"/>
      <c r="E378" s="322"/>
      <c r="F378" s="34"/>
      <c r="G378" s="36"/>
      <c r="H378" s="37" t="s">
        <v>595</v>
      </c>
      <c r="I378" s="316"/>
      <c r="J378" s="37"/>
      <c r="K378" s="13"/>
      <c r="L378" s="232"/>
      <c r="M378" s="232"/>
      <c r="N378" s="321"/>
      <c r="O378" s="502"/>
      <c r="P378" s="13"/>
      <c r="Q378" s="393"/>
      <c r="R378" s="40"/>
      <c r="S378" s="234"/>
      <c r="T378" s="234"/>
      <c r="U378" s="40"/>
      <c r="V378" s="13"/>
      <c r="W378" s="40"/>
      <c r="X378" s="13"/>
      <c r="Y378" s="40"/>
      <c r="Z378" s="40"/>
      <c r="AA378" s="235"/>
      <c r="AB378" s="235"/>
      <c r="AC378" s="43"/>
      <c r="AD378" s="44"/>
      <c r="AE378" s="44"/>
      <c r="AF378" s="43"/>
      <c r="AG378" s="13"/>
      <c r="AH378" s="37"/>
      <c r="AI378" s="37"/>
      <c r="AJ378" s="37"/>
      <c r="AK378" s="45"/>
      <c r="AL378" s="46"/>
      <c r="AM378" s="236"/>
      <c r="AN378" s="236"/>
      <c r="AO378" s="233"/>
      <c r="AP378" s="233"/>
      <c r="AQ378" s="318" t="str">
        <f t="shared" si="16"/>
        <v/>
      </c>
      <c r="AR378" s="318" t="str">
        <f t="shared" si="17"/>
        <v/>
      </c>
    </row>
    <row r="379" spans="2:44" ht="14.25">
      <c r="B379" s="34">
        <v>2023</v>
      </c>
      <c r="C379" s="34">
        <v>4</v>
      </c>
      <c r="D379" s="34"/>
      <c r="E379" s="322"/>
      <c r="F379" s="34"/>
      <c r="G379" s="36"/>
      <c r="H379" s="37" t="s">
        <v>595</v>
      </c>
      <c r="I379" s="316"/>
      <c r="J379" s="37"/>
      <c r="K379" s="13"/>
      <c r="L379" s="232"/>
      <c r="M379" s="232"/>
      <c r="N379" s="321"/>
      <c r="O379" s="502"/>
      <c r="P379" s="13"/>
      <c r="Q379" s="393"/>
      <c r="R379" s="40"/>
      <c r="S379" s="234"/>
      <c r="T379" s="234"/>
      <c r="U379" s="40"/>
      <c r="V379" s="13"/>
      <c r="W379" s="40"/>
      <c r="X379" s="13"/>
      <c r="Y379" s="40"/>
      <c r="Z379" s="40"/>
      <c r="AA379" s="235"/>
      <c r="AB379" s="235"/>
      <c r="AC379" s="43"/>
      <c r="AD379" s="44"/>
      <c r="AE379" s="44"/>
      <c r="AF379" s="43"/>
      <c r="AG379" s="13"/>
      <c r="AH379" s="37"/>
      <c r="AI379" s="37"/>
      <c r="AJ379" s="37"/>
      <c r="AK379" s="45"/>
      <c r="AL379" s="46"/>
      <c r="AM379" s="236"/>
      <c r="AN379" s="236"/>
      <c r="AO379" s="233"/>
      <c r="AP379" s="233"/>
      <c r="AQ379" s="318" t="str">
        <f t="shared" si="16"/>
        <v/>
      </c>
      <c r="AR379" s="318" t="str">
        <f t="shared" si="17"/>
        <v/>
      </c>
    </row>
    <row r="380" spans="2:44" ht="14.25">
      <c r="B380" s="34">
        <v>2023</v>
      </c>
      <c r="C380" s="34">
        <v>4</v>
      </c>
      <c r="D380" s="34"/>
      <c r="E380" s="322"/>
      <c r="F380" s="34"/>
      <c r="G380" s="36"/>
      <c r="H380" s="37" t="s">
        <v>595</v>
      </c>
      <c r="I380" s="316"/>
      <c r="J380" s="37"/>
      <c r="K380" s="13"/>
      <c r="L380" s="232"/>
      <c r="M380" s="232"/>
      <c r="N380" s="321"/>
      <c r="O380" s="502"/>
      <c r="P380" s="13"/>
      <c r="Q380" s="393"/>
      <c r="R380" s="40"/>
      <c r="S380" s="234"/>
      <c r="T380" s="234"/>
      <c r="U380" s="40"/>
      <c r="V380" s="13"/>
      <c r="W380" s="40"/>
      <c r="X380" s="13"/>
      <c r="Y380" s="40"/>
      <c r="Z380" s="40"/>
      <c r="AA380" s="235"/>
      <c r="AB380" s="235"/>
      <c r="AC380" s="43"/>
      <c r="AD380" s="44"/>
      <c r="AE380" s="44"/>
      <c r="AF380" s="43"/>
      <c r="AG380" s="13"/>
      <c r="AH380" s="37"/>
      <c r="AI380" s="37"/>
      <c r="AJ380" s="37"/>
      <c r="AK380" s="45"/>
      <c r="AL380" s="46"/>
      <c r="AM380" s="236"/>
      <c r="AN380" s="236"/>
      <c r="AO380" s="233"/>
      <c r="AP380" s="233"/>
      <c r="AQ380" s="318" t="str">
        <f t="shared" si="16"/>
        <v/>
      </c>
      <c r="AR380" s="318" t="str">
        <f t="shared" si="17"/>
        <v/>
      </c>
    </row>
    <row r="381" spans="2:44" ht="14.25">
      <c r="B381" s="34">
        <v>2023</v>
      </c>
      <c r="C381" s="34">
        <v>4</v>
      </c>
      <c r="D381" s="34"/>
      <c r="E381" s="322"/>
      <c r="F381" s="34"/>
      <c r="G381" s="36"/>
      <c r="H381" s="37" t="s">
        <v>595</v>
      </c>
      <c r="I381" s="316"/>
      <c r="J381" s="37"/>
      <c r="K381" s="13"/>
      <c r="L381" s="232"/>
      <c r="M381" s="232"/>
      <c r="N381" s="321"/>
      <c r="O381" s="502"/>
      <c r="P381" s="13"/>
      <c r="Q381" s="393"/>
      <c r="R381" s="40"/>
      <c r="S381" s="234"/>
      <c r="T381" s="234"/>
      <c r="U381" s="40"/>
      <c r="V381" s="13"/>
      <c r="W381" s="40"/>
      <c r="X381" s="13"/>
      <c r="Y381" s="40"/>
      <c r="Z381" s="40"/>
      <c r="AA381" s="235"/>
      <c r="AB381" s="235"/>
      <c r="AC381" s="43"/>
      <c r="AD381" s="44"/>
      <c r="AE381" s="44"/>
      <c r="AF381" s="43"/>
      <c r="AG381" s="13"/>
      <c r="AH381" s="37"/>
      <c r="AI381" s="37"/>
      <c r="AJ381" s="37"/>
      <c r="AK381" s="45"/>
      <c r="AL381" s="46"/>
      <c r="AM381" s="236"/>
      <c r="AN381" s="236"/>
      <c r="AO381" s="233"/>
      <c r="AP381" s="233"/>
      <c r="AQ381" s="318" t="str">
        <f t="shared" si="16"/>
        <v/>
      </c>
      <c r="AR381" s="318" t="str">
        <f t="shared" si="17"/>
        <v/>
      </c>
    </row>
    <row r="382" spans="2:44" ht="14.25">
      <c r="B382" s="34">
        <v>2023</v>
      </c>
      <c r="C382" s="34">
        <v>4</v>
      </c>
      <c r="D382" s="34"/>
      <c r="E382" s="322"/>
      <c r="F382" s="34"/>
      <c r="G382" s="36"/>
      <c r="H382" s="37" t="s">
        <v>595</v>
      </c>
      <c r="I382" s="316"/>
      <c r="J382" s="37"/>
      <c r="K382" s="13"/>
      <c r="L382" s="232"/>
      <c r="M382" s="232"/>
      <c r="N382" s="321"/>
      <c r="O382" s="502"/>
      <c r="P382" s="13"/>
      <c r="Q382" s="393"/>
      <c r="R382" s="40"/>
      <c r="S382" s="234"/>
      <c r="T382" s="234"/>
      <c r="U382" s="40"/>
      <c r="V382" s="13"/>
      <c r="W382" s="40"/>
      <c r="X382" s="13"/>
      <c r="Y382" s="40"/>
      <c r="Z382" s="40"/>
      <c r="AA382" s="235"/>
      <c r="AB382" s="235"/>
      <c r="AC382" s="43"/>
      <c r="AD382" s="44"/>
      <c r="AE382" s="44"/>
      <c r="AF382" s="43"/>
      <c r="AG382" s="13"/>
      <c r="AH382" s="37"/>
      <c r="AI382" s="37"/>
      <c r="AJ382" s="37"/>
      <c r="AK382" s="45"/>
      <c r="AL382" s="46"/>
      <c r="AM382" s="236"/>
      <c r="AN382" s="236"/>
      <c r="AO382" s="233"/>
      <c r="AP382" s="233"/>
      <c r="AQ382" s="318" t="str">
        <f t="shared" si="16"/>
        <v/>
      </c>
      <c r="AR382" s="318" t="str">
        <f t="shared" si="17"/>
        <v/>
      </c>
    </row>
    <row r="383" spans="2:44" ht="14.25">
      <c r="B383" s="34">
        <v>2023</v>
      </c>
      <c r="C383" s="34">
        <v>4</v>
      </c>
      <c r="D383" s="34"/>
      <c r="E383" s="322"/>
      <c r="F383" s="34"/>
      <c r="G383" s="36"/>
      <c r="H383" s="37" t="s">
        <v>595</v>
      </c>
      <c r="I383" s="316"/>
      <c r="J383" s="37"/>
      <c r="K383" s="13"/>
      <c r="L383" s="232"/>
      <c r="M383" s="232"/>
      <c r="N383" s="321"/>
      <c r="O383" s="502"/>
      <c r="P383" s="13"/>
      <c r="Q383" s="393"/>
      <c r="R383" s="40"/>
      <c r="S383" s="234"/>
      <c r="T383" s="234"/>
      <c r="U383" s="40"/>
      <c r="V383" s="13"/>
      <c r="W383" s="40"/>
      <c r="X383" s="13"/>
      <c r="Y383" s="40"/>
      <c r="Z383" s="40"/>
      <c r="AA383" s="235"/>
      <c r="AB383" s="235"/>
      <c r="AC383" s="43"/>
      <c r="AD383" s="44"/>
      <c r="AE383" s="44"/>
      <c r="AF383" s="43"/>
      <c r="AG383" s="13"/>
      <c r="AH383" s="37"/>
      <c r="AI383" s="37"/>
      <c r="AJ383" s="37"/>
      <c r="AK383" s="45"/>
      <c r="AL383" s="46"/>
      <c r="AM383" s="236"/>
      <c r="AN383" s="236"/>
      <c r="AO383" s="233"/>
      <c r="AP383" s="233"/>
      <c r="AQ383" s="318" t="str">
        <f t="shared" si="16"/>
        <v/>
      </c>
      <c r="AR383" s="318" t="str">
        <f t="shared" si="17"/>
        <v/>
      </c>
    </row>
    <row r="384" spans="2:44" ht="14.25">
      <c r="B384" s="34">
        <v>2023</v>
      </c>
      <c r="C384" s="34">
        <v>4</v>
      </c>
      <c r="D384" s="34"/>
      <c r="E384" s="322"/>
      <c r="F384" s="34"/>
      <c r="G384" s="36"/>
      <c r="H384" s="37" t="s">
        <v>595</v>
      </c>
      <c r="I384" s="316"/>
      <c r="J384" s="37"/>
      <c r="K384" s="13"/>
      <c r="L384" s="232"/>
      <c r="M384" s="232"/>
      <c r="N384" s="321"/>
      <c r="O384" s="502"/>
      <c r="P384" s="13"/>
      <c r="Q384" s="393"/>
      <c r="R384" s="40"/>
      <c r="S384" s="234"/>
      <c r="T384" s="234"/>
      <c r="U384" s="40"/>
      <c r="V384" s="13"/>
      <c r="W384" s="40"/>
      <c r="X384" s="13"/>
      <c r="Y384" s="40"/>
      <c r="Z384" s="40"/>
      <c r="AA384" s="235"/>
      <c r="AB384" s="235"/>
      <c r="AC384" s="43"/>
      <c r="AD384" s="44"/>
      <c r="AE384" s="44"/>
      <c r="AF384" s="43"/>
      <c r="AG384" s="13"/>
      <c r="AH384" s="37"/>
      <c r="AI384" s="37"/>
      <c r="AJ384" s="37"/>
      <c r="AK384" s="45"/>
      <c r="AL384" s="46"/>
      <c r="AM384" s="236"/>
      <c r="AN384" s="236"/>
      <c r="AO384" s="233"/>
      <c r="AP384" s="233"/>
      <c r="AQ384" s="318" t="str">
        <f t="shared" si="16"/>
        <v/>
      </c>
      <c r="AR384" s="318" t="str">
        <f t="shared" si="17"/>
        <v/>
      </c>
    </row>
    <row r="385" spans="2:44" ht="14.25">
      <c r="B385" s="34">
        <v>2023</v>
      </c>
      <c r="C385" s="34">
        <v>4</v>
      </c>
      <c r="D385" s="34"/>
      <c r="E385" s="322"/>
      <c r="F385" s="34"/>
      <c r="G385" s="36"/>
      <c r="H385" s="37" t="s">
        <v>595</v>
      </c>
      <c r="I385" s="316"/>
      <c r="J385" s="37"/>
      <c r="K385" s="13"/>
      <c r="L385" s="232"/>
      <c r="M385" s="232"/>
      <c r="N385" s="321"/>
      <c r="O385" s="502"/>
      <c r="P385" s="13"/>
      <c r="Q385" s="393"/>
      <c r="R385" s="40"/>
      <c r="S385" s="234"/>
      <c r="T385" s="234"/>
      <c r="U385" s="40"/>
      <c r="V385" s="13"/>
      <c r="W385" s="40"/>
      <c r="X385" s="13"/>
      <c r="Y385" s="40"/>
      <c r="Z385" s="40"/>
      <c r="AA385" s="235"/>
      <c r="AB385" s="235"/>
      <c r="AC385" s="43"/>
      <c r="AD385" s="44"/>
      <c r="AE385" s="44"/>
      <c r="AF385" s="43"/>
      <c r="AG385" s="13"/>
      <c r="AH385" s="37"/>
      <c r="AI385" s="37"/>
      <c r="AJ385" s="37"/>
      <c r="AK385" s="45"/>
      <c r="AL385" s="46"/>
      <c r="AM385" s="236"/>
      <c r="AN385" s="236"/>
      <c r="AO385" s="233"/>
      <c r="AP385" s="233"/>
      <c r="AQ385" s="318" t="str">
        <f t="shared" si="16"/>
        <v/>
      </c>
      <c r="AR385" s="318" t="str">
        <f t="shared" si="17"/>
        <v/>
      </c>
    </row>
    <row r="386" spans="2:44" ht="14.25">
      <c r="B386" s="34">
        <v>2023</v>
      </c>
      <c r="C386" s="34">
        <v>4</v>
      </c>
      <c r="D386" s="34"/>
      <c r="E386" s="322"/>
      <c r="F386" s="34"/>
      <c r="G386" s="36"/>
      <c r="H386" s="37" t="s">
        <v>595</v>
      </c>
      <c r="I386" s="316"/>
      <c r="J386" s="37"/>
      <c r="K386" s="13"/>
      <c r="L386" s="232"/>
      <c r="M386" s="232"/>
      <c r="N386" s="321"/>
      <c r="O386" s="502"/>
      <c r="P386" s="13"/>
      <c r="Q386" s="393"/>
      <c r="R386" s="40"/>
      <c r="S386" s="234"/>
      <c r="T386" s="234"/>
      <c r="U386" s="40"/>
      <c r="V386" s="13"/>
      <c r="W386" s="40"/>
      <c r="X386" s="13"/>
      <c r="Y386" s="40"/>
      <c r="Z386" s="40"/>
      <c r="AA386" s="235"/>
      <c r="AB386" s="235"/>
      <c r="AC386" s="43"/>
      <c r="AD386" s="44"/>
      <c r="AE386" s="44"/>
      <c r="AF386" s="43"/>
      <c r="AG386" s="13"/>
      <c r="AH386" s="37"/>
      <c r="AI386" s="37"/>
      <c r="AJ386" s="37"/>
      <c r="AK386" s="45"/>
      <c r="AL386" s="46"/>
      <c r="AM386" s="236"/>
      <c r="AN386" s="236"/>
      <c r="AO386" s="233"/>
      <c r="AP386" s="233"/>
      <c r="AQ386" s="318" t="str">
        <f t="shared" si="16"/>
        <v/>
      </c>
      <c r="AR386" s="318" t="str">
        <f t="shared" si="17"/>
        <v/>
      </c>
    </row>
    <row r="387" spans="2:44" ht="14.25">
      <c r="B387" s="34">
        <v>2023</v>
      </c>
      <c r="C387" s="34">
        <v>4</v>
      </c>
      <c r="D387" s="34"/>
      <c r="E387" s="322"/>
      <c r="F387" s="34"/>
      <c r="G387" s="36"/>
      <c r="H387" s="37" t="s">
        <v>595</v>
      </c>
      <c r="I387" s="316"/>
      <c r="J387" s="37"/>
      <c r="K387" s="13"/>
      <c r="L387" s="232"/>
      <c r="M387" s="232"/>
      <c r="N387" s="321"/>
      <c r="O387" s="502"/>
      <c r="P387" s="13"/>
      <c r="Q387" s="393"/>
      <c r="R387" s="40"/>
      <c r="S387" s="234"/>
      <c r="T387" s="234"/>
      <c r="U387" s="40"/>
      <c r="V387" s="13"/>
      <c r="W387" s="40"/>
      <c r="X387" s="13"/>
      <c r="Y387" s="40"/>
      <c r="Z387" s="40"/>
      <c r="AA387" s="235"/>
      <c r="AB387" s="235"/>
      <c r="AC387" s="43"/>
      <c r="AD387" s="44"/>
      <c r="AE387" s="44"/>
      <c r="AF387" s="43"/>
      <c r="AG387" s="13"/>
      <c r="AH387" s="37"/>
      <c r="AI387" s="37"/>
      <c r="AJ387" s="37"/>
      <c r="AK387" s="45"/>
      <c r="AL387" s="46"/>
      <c r="AM387" s="236"/>
      <c r="AN387" s="236"/>
      <c r="AO387" s="233"/>
      <c r="AP387" s="233"/>
      <c r="AQ387" s="318" t="str">
        <f t="shared" si="16"/>
        <v/>
      </c>
      <c r="AR387" s="318" t="str">
        <f t="shared" si="17"/>
        <v/>
      </c>
    </row>
    <row r="388" spans="2:44" ht="14.25">
      <c r="B388" s="34">
        <v>2023</v>
      </c>
      <c r="C388" s="34">
        <v>4</v>
      </c>
      <c r="D388" s="34"/>
      <c r="E388" s="322"/>
      <c r="F388" s="34"/>
      <c r="G388" s="36"/>
      <c r="H388" s="37" t="s">
        <v>595</v>
      </c>
      <c r="I388" s="316"/>
      <c r="J388" s="37"/>
      <c r="K388" s="13"/>
      <c r="L388" s="232"/>
      <c r="M388" s="232"/>
      <c r="N388" s="321"/>
      <c r="O388" s="502"/>
      <c r="P388" s="13"/>
      <c r="Q388" s="393"/>
      <c r="R388" s="40"/>
      <c r="S388" s="234"/>
      <c r="T388" s="234"/>
      <c r="U388" s="40"/>
      <c r="V388" s="13"/>
      <c r="W388" s="40"/>
      <c r="X388" s="13"/>
      <c r="Y388" s="40"/>
      <c r="Z388" s="40"/>
      <c r="AA388" s="235"/>
      <c r="AB388" s="235"/>
      <c r="AC388" s="43"/>
      <c r="AD388" s="44"/>
      <c r="AE388" s="44"/>
      <c r="AF388" s="43"/>
      <c r="AG388" s="13"/>
      <c r="AH388" s="37"/>
      <c r="AI388" s="37"/>
      <c r="AJ388" s="37"/>
      <c r="AK388" s="45"/>
      <c r="AL388" s="46"/>
      <c r="AM388" s="236"/>
      <c r="AN388" s="236"/>
      <c r="AO388" s="233"/>
      <c r="AP388" s="233"/>
      <c r="AQ388" s="318" t="str">
        <f t="shared" si="16"/>
        <v/>
      </c>
      <c r="AR388" s="318" t="str">
        <f t="shared" si="17"/>
        <v/>
      </c>
    </row>
    <row r="389" spans="2:44" ht="14.25">
      <c r="B389" s="34">
        <v>2023</v>
      </c>
      <c r="C389" s="34">
        <v>4</v>
      </c>
      <c r="D389" s="34"/>
      <c r="E389" s="322"/>
      <c r="F389" s="34"/>
      <c r="G389" s="36"/>
      <c r="H389" s="37" t="s">
        <v>595</v>
      </c>
      <c r="I389" s="316"/>
      <c r="J389" s="37"/>
      <c r="K389" s="13"/>
      <c r="L389" s="232"/>
      <c r="M389" s="232"/>
      <c r="N389" s="321"/>
      <c r="O389" s="502"/>
      <c r="P389" s="13"/>
      <c r="Q389" s="393"/>
      <c r="R389" s="40"/>
      <c r="S389" s="234"/>
      <c r="T389" s="234"/>
      <c r="U389" s="40"/>
      <c r="V389" s="13"/>
      <c r="W389" s="40"/>
      <c r="X389" s="13"/>
      <c r="Y389" s="40"/>
      <c r="Z389" s="40"/>
      <c r="AA389" s="235"/>
      <c r="AB389" s="235"/>
      <c r="AC389" s="43"/>
      <c r="AD389" s="44"/>
      <c r="AE389" s="44"/>
      <c r="AF389" s="43"/>
      <c r="AG389" s="13"/>
      <c r="AH389" s="37"/>
      <c r="AI389" s="37"/>
      <c r="AJ389" s="37"/>
      <c r="AK389" s="45"/>
      <c r="AL389" s="46"/>
      <c r="AM389" s="236"/>
      <c r="AN389" s="236"/>
      <c r="AO389" s="233"/>
      <c r="AP389" s="233"/>
      <c r="AQ389" s="318" t="str">
        <f t="shared" si="16"/>
        <v/>
      </c>
      <c r="AR389" s="318" t="str">
        <f t="shared" si="17"/>
        <v/>
      </c>
    </row>
    <row r="390" spans="2:44" ht="14.25">
      <c r="B390" s="34">
        <v>2023</v>
      </c>
      <c r="C390" s="34">
        <v>4</v>
      </c>
      <c r="D390" s="34"/>
      <c r="E390" s="322"/>
      <c r="F390" s="34"/>
      <c r="G390" s="36"/>
      <c r="H390" s="37" t="s">
        <v>595</v>
      </c>
      <c r="I390" s="316"/>
      <c r="J390" s="37"/>
      <c r="K390" s="13"/>
      <c r="L390" s="232"/>
      <c r="M390" s="232"/>
      <c r="N390" s="321"/>
      <c r="O390" s="502"/>
      <c r="P390" s="13"/>
      <c r="Q390" s="393"/>
      <c r="R390" s="40"/>
      <c r="S390" s="234"/>
      <c r="T390" s="234"/>
      <c r="U390" s="40"/>
      <c r="V390" s="13"/>
      <c r="W390" s="40"/>
      <c r="X390" s="13"/>
      <c r="Y390" s="40"/>
      <c r="Z390" s="40"/>
      <c r="AA390" s="235"/>
      <c r="AB390" s="235"/>
      <c r="AC390" s="43"/>
      <c r="AD390" s="44"/>
      <c r="AE390" s="44"/>
      <c r="AF390" s="43"/>
      <c r="AG390" s="13"/>
      <c r="AH390" s="37"/>
      <c r="AI390" s="37"/>
      <c r="AJ390" s="37"/>
      <c r="AK390" s="45"/>
      <c r="AL390" s="46"/>
      <c r="AM390" s="236"/>
      <c r="AN390" s="236"/>
      <c r="AO390" s="233"/>
      <c r="AP390" s="233"/>
      <c r="AQ390" s="318" t="str">
        <f t="shared" si="16"/>
        <v/>
      </c>
      <c r="AR390" s="318" t="str">
        <f t="shared" si="17"/>
        <v/>
      </c>
    </row>
    <row r="391" spans="2:44" ht="14.25">
      <c r="B391" s="34">
        <v>2023</v>
      </c>
      <c r="C391" s="34">
        <v>4</v>
      </c>
      <c r="D391" s="34"/>
      <c r="E391" s="322"/>
      <c r="F391" s="34"/>
      <c r="G391" s="36"/>
      <c r="H391" s="37" t="s">
        <v>595</v>
      </c>
      <c r="I391" s="316"/>
      <c r="J391" s="37"/>
      <c r="K391" s="13"/>
      <c r="L391" s="232"/>
      <c r="M391" s="232"/>
      <c r="N391" s="321"/>
      <c r="O391" s="502"/>
      <c r="P391" s="13"/>
      <c r="Q391" s="393"/>
      <c r="R391" s="40"/>
      <c r="S391" s="234"/>
      <c r="T391" s="234"/>
      <c r="U391" s="40"/>
      <c r="V391" s="13"/>
      <c r="W391" s="40"/>
      <c r="X391" s="13"/>
      <c r="Y391" s="40"/>
      <c r="Z391" s="40"/>
      <c r="AA391" s="235"/>
      <c r="AB391" s="235"/>
      <c r="AC391" s="43"/>
      <c r="AD391" s="44"/>
      <c r="AE391" s="44"/>
      <c r="AF391" s="43"/>
      <c r="AG391" s="13"/>
      <c r="AH391" s="37"/>
      <c r="AI391" s="37"/>
      <c r="AJ391" s="37"/>
      <c r="AK391" s="45"/>
      <c r="AL391" s="46"/>
      <c r="AM391" s="236"/>
      <c r="AN391" s="236"/>
      <c r="AO391" s="233"/>
      <c r="AP391" s="233"/>
      <c r="AQ391" s="318" t="str">
        <f t="shared" si="16"/>
        <v/>
      </c>
      <c r="AR391" s="318" t="str">
        <f t="shared" si="17"/>
        <v/>
      </c>
    </row>
    <row r="392" spans="2:44" ht="14.25">
      <c r="B392" s="34">
        <v>2023</v>
      </c>
      <c r="C392" s="34">
        <v>4</v>
      </c>
      <c r="D392" s="34"/>
      <c r="E392" s="322"/>
      <c r="F392" s="34"/>
      <c r="G392" s="36"/>
      <c r="H392" s="37" t="s">
        <v>595</v>
      </c>
      <c r="I392" s="316"/>
      <c r="J392" s="37"/>
      <c r="K392" s="13"/>
      <c r="L392" s="232"/>
      <c r="M392" s="232"/>
      <c r="N392" s="321"/>
      <c r="O392" s="502"/>
      <c r="P392" s="13"/>
      <c r="Q392" s="393"/>
      <c r="R392" s="40"/>
      <c r="S392" s="234"/>
      <c r="T392" s="234"/>
      <c r="U392" s="40"/>
      <c r="V392" s="13"/>
      <c r="W392" s="40"/>
      <c r="X392" s="13"/>
      <c r="Y392" s="40"/>
      <c r="Z392" s="40"/>
      <c r="AA392" s="235"/>
      <c r="AB392" s="235"/>
      <c r="AC392" s="43"/>
      <c r="AD392" s="44"/>
      <c r="AE392" s="44"/>
      <c r="AF392" s="43"/>
      <c r="AG392" s="13"/>
      <c r="AH392" s="37"/>
      <c r="AI392" s="37"/>
      <c r="AJ392" s="37"/>
      <c r="AK392" s="45"/>
      <c r="AL392" s="46"/>
      <c r="AM392" s="236"/>
      <c r="AN392" s="236"/>
      <c r="AO392" s="233"/>
      <c r="AP392" s="233"/>
      <c r="AQ392" s="318" t="str">
        <f t="shared" si="16"/>
        <v/>
      </c>
      <c r="AR392" s="318" t="str">
        <f t="shared" si="17"/>
        <v/>
      </c>
    </row>
    <row r="393" spans="2:44" ht="14.25">
      <c r="B393" s="34">
        <v>2023</v>
      </c>
      <c r="C393" s="34">
        <v>4</v>
      </c>
      <c r="D393" s="34"/>
      <c r="E393" s="322"/>
      <c r="F393" s="34"/>
      <c r="G393" s="36"/>
      <c r="H393" s="37" t="s">
        <v>595</v>
      </c>
      <c r="I393" s="316"/>
      <c r="J393" s="37"/>
      <c r="K393" s="13"/>
      <c r="L393" s="232"/>
      <c r="M393" s="232"/>
      <c r="N393" s="321"/>
      <c r="O393" s="502"/>
      <c r="P393" s="13"/>
      <c r="Q393" s="393"/>
      <c r="R393" s="40"/>
      <c r="S393" s="234"/>
      <c r="T393" s="234"/>
      <c r="U393" s="40"/>
      <c r="V393" s="13"/>
      <c r="W393" s="40"/>
      <c r="X393" s="13"/>
      <c r="Y393" s="40"/>
      <c r="Z393" s="40"/>
      <c r="AA393" s="235"/>
      <c r="AB393" s="235"/>
      <c r="AC393" s="43"/>
      <c r="AD393" s="44"/>
      <c r="AE393" s="44"/>
      <c r="AF393" s="43"/>
      <c r="AG393" s="13"/>
      <c r="AH393" s="37"/>
      <c r="AI393" s="37"/>
      <c r="AJ393" s="37"/>
      <c r="AK393" s="45"/>
      <c r="AL393" s="46"/>
      <c r="AM393" s="236"/>
      <c r="AN393" s="236"/>
      <c r="AO393" s="233"/>
      <c r="AP393" s="233"/>
      <c r="AQ393" s="318" t="str">
        <f t="shared" si="16"/>
        <v/>
      </c>
      <c r="AR393" s="318" t="str">
        <f t="shared" si="17"/>
        <v/>
      </c>
    </row>
    <row r="394" spans="2:44" ht="14.25">
      <c r="B394" s="34">
        <v>2023</v>
      </c>
      <c r="C394" s="34">
        <v>4</v>
      </c>
      <c r="D394" s="34"/>
      <c r="E394" s="322"/>
      <c r="F394" s="34"/>
      <c r="G394" s="36"/>
      <c r="H394" s="37" t="s">
        <v>595</v>
      </c>
      <c r="I394" s="316"/>
      <c r="J394" s="37"/>
      <c r="K394" s="13"/>
      <c r="L394" s="232"/>
      <c r="M394" s="232"/>
      <c r="N394" s="321"/>
      <c r="O394" s="502"/>
      <c r="P394" s="13"/>
      <c r="Q394" s="393"/>
      <c r="R394" s="40"/>
      <c r="S394" s="234"/>
      <c r="T394" s="234"/>
      <c r="U394" s="40"/>
      <c r="V394" s="13"/>
      <c r="W394" s="40"/>
      <c r="X394" s="13"/>
      <c r="Y394" s="40"/>
      <c r="Z394" s="40"/>
      <c r="AA394" s="235"/>
      <c r="AB394" s="235"/>
      <c r="AC394" s="43"/>
      <c r="AD394" s="44"/>
      <c r="AE394" s="44"/>
      <c r="AF394" s="43"/>
      <c r="AG394" s="13"/>
      <c r="AH394" s="37"/>
      <c r="AI394" s="37"/>
      <c r="AJ394" s="37"/>
      <c r="AK394" s="45"/>
      <c r="AL394" s="46"/>
      <c r="AM394" s="236"/>
      <c r="AN394" s="236"/>
      <c r="AO394" s="233"/>
      <c r="AP394" s="233"/>
      <c r="AQ394" s="318" t="str">
        <f t="shared" si="16"/>
        <v/>
      </c>
      <c r="AR394" s="318" t="str">
        <f t="shared" si="17"/>
        <v/>
      </c>
    </row>
    <row r="395" spans="2:44" ht="14.25">
      <c r="B395" s="34">
        <v>2023</v>
      </c>
      <c r="C395" s="34">
        <v>4</v>
      </c>
      <c r="D395" s="34"/>
      <c r="E395" s="322"/>
      <c r="F395" s="34"/>
      <c r="G395" s="36"/>
      <c r="H395" s="37" t="s">
        <v>595</v>
      </c>
      <c r="I395" s="316"/>
      <c r="J395" s="37"/>
      <c r="K395" s="13"/>
      <c r="L395" s="232"/>
      <c r="M395" s="232"/>
      <c r="N395" s="321"/>
      <c r="O395" s="502"/>
      <c r="P395" s="13"/>
      <c r="Q395" s="393"/>
      <c r="R395" s="40"/>
      <c r="S395" s="234"/>
      <c r="T395" s="234"/>
      <c r="U395" s="40"/>
      <c r="V395" s="13"/>
      <c r="W395" s="40"/>
      <c r="X395" s="13"/>
      <c r="Y395" s="40"/>
      <c r="Z395" s="40"/>
      <c r="AA395" s="235"/>
      <c r="AB395" s="235"/>
      <c r="AC395" s="43"/>
      <c r="AD395" s="44"/>
      <c r="AE395" s="44"/>
      <c r="AF395" s="43"/>
      <c r="AG395" s="13"/>
      <c r="AH395" s="37"/>
      <c r="AI395" s="37"/>
      <c r="AJ395" s="37"/>
      <c r="AK395" s="45"/>
      <c r="AL395" s="46"/>
      <c r="AM395" s="236"/>
      <c r="AN395" s="236"/>
      <c r="AO395" s="233"/>
      <c r="AP395" s="233"/>
      <c r="AQ395" s="318" t="str">
        <f t="shared" si="16"/>
        <v/>
      </c>
      <c r="AR395" s="318" t="str">
        <f t="shared" si="17"/>
        <v/>
      </c>
    </row>
    <row r="396" spans="2:44" ht="14.25">
      <c r="B396" s="34">
        <v>2023</v>
      </c>
      <c r="C396" s="34">
        <v>4</v>
      </c>
      <c r="D396" s="34"/>
      <c r="E396" s="322"/>
      <c r="F396" s="34"/>
      <c r="G396" s="36"/>
      <c r="H396" s="37" t="s">
        <v>595</v>
      </c>
      <c r="I396" s="316"/>
      <c r="J396" s="37"/>
      <c r="K396" s="13"/>
      <c r="L396" s="232"/>
      <c r="M396" s="232"/>
      <c r="N396" s="321"/>
      <c r="O396" s="502"/>
      <c r="P396" s="13"/>
      <c r="Q396" s="393"/>
      <c r="R396" s="40"/>
      <c r="S396" s="234"/>
      <c r="T396" s="234"/>
      <c r="U396" s="40"/>
      <c r="V396" s="13"/>
      <c r="W396" s="40"/>
      <c r="X396" s="13"/>
      <c r="Y396" s="40"/>
      <c r="Z396" s="40"/>
      <c r="AA396" s="235"/>
      <c r="AB396" s="235"/>
      <c r="AC396" s="43"/>
      <c r="AD396" s="44"/>
      <c r="AE396" s="44"/>
      <c r="AF396" s="43"/>
      <c r="AG396" s="13"/>
      <c r="AH396" s="37"/>
      <c r="AI396" s="37"/>
      <c r="AJ396" s="37"/>
      <c r="AK396" s="45"/>
      <c r="AL396" s="46"/>
      <c r="AM396" s="236"/>
      <c r="AN396" s="236"/>
      <c r="AO396" s="233"/>
      <c r="AP396" s="233"/>
      <c r="AQ396" s="318" t="str">
        <f t="shared" si="16"/>
        <v/>
      </c>
      <c r="AR396" s="318" t="str">
        <f t="shared" si="17"/>
        <v/>
      </c>
    </row>
    <row r="397" spans="2:44" ht="14.25">
      <c r="B397" s="34">
        <v>2023</v>
      </c>
      <c r="C397" s="34">
        <v>4</v>
      </c>
      <c r="D397" s="34"/>
      <c r="E397" s="322"/>
      <c r="F397" s="34"/>
      <c r="G397" s="36"/>
      <c r="H397" s="37" t="s">
        <v>595</v>
      </c>
      <c r="I397" s="316"/>
      <c r="J397" s="37"/>
      <c r="K397" s="13"/>
      <c r="L397" s="232"/>
      <c r="M397" s="232"/>
      <c r="N397" s="321"/>
      <c r="O397" s="502"/>
      <c r="P397" s="13"/>
      <c r="Q397" s="393"/>
      <c r="R397" s="40"/>
      <c r="S397" s="234"/>
      <c r="T397" s="234"/>
      <c r="U397" s="40"/>
      <c r="V397" s="13"/>
      <c r="W397" s="40"/>
      <c r="X397" s="13"/>
      <c r="Y397" s="40"/>
      <c r="Z397" s="40"/>
      <c r="AA397" s="235"/>
      <c r="AB397" s="235"/>
      <c r="AC397" s="43"/>
      <c r="AD397" s="44"/>
      <c r="AE397" s="44"/>
      <c r="AF397" s="43"/>
      <c r="AG397" s="13"/>
      <c r="AH397" s="37"/>
      <c r="AI397" s="37"/>
      <c r="AJ397" s="37"/>
      <c r="AK397" s="45"/>
      <c r="AL397" s="46"/>
      <c r="AM397" s="236"/>
      <c r="AN397" s="236"/>
      <c r="AO397" s="233"/>
      <c r="AP397" s="233"/>
      <c r="AQ397" s="318" t="str">
        <f t="shared" si="16"/>
        <v/>
      </c>
      <c r="AR397" s="318" t="str">
        <f t="shared" si="17"/>
        <v/>
      </c>
    </row>
    <row r="398" spans="2:44" ht="14.25">
      <c r="B398" s="34">
        <v>2023</v>
      </c>
      <c r="C398" s="34">
        <v>4</v>
      </c>
      <c r="D398" s="34"/>
      <c r="E398" s="322"/>
      <c r="F398" s="34"/>
      <c r="G398" s="36"/>
      <c r="H398" s="37" t="s">
        <v>595</v>
      </c>
      <c r="I398" s="316"/>
      <c r="J398" s="37"/>
      <c r="K398" s="13"/>
      <c r="L398" s="232"/>
      <c r="M398" s="232"/>
      <c r="N398" s="321"/>
      <c r="O398" s="502"/>
      <c r="P398" s="13"/>
      <c r="Q398" s="393"/>
      <c r="R398" s="40"/>
      <c r="S398" s="234"/>
      <c r="T398" s="234"/>
      <c r="U398" s="40"/>
      <c r="V398" s="13"/>
      <c r="W398" s="40"/>
      <c r="X398" s="13"/>
      <c r="Y398" s="40"/>
      <c r="Z398" s="40"/>
      <c r="AA398" s="235"/>
      <c r="AB398" s="235"/>
      <c r="AC398" s="43"/>
      <c r="AD398" s="44"/>
      <c r="AE398" s="44"/>
      <c r="AF398" s="43"/>
      <c r="AG398" s="13"/>
      <c r="AH398" s="37"/>
      <c r="AI398" s="37"/>
      <c r="AJ398" s="37"/>
      <c r="AK398" s="45"/>
      <c r="AL398" s="46"/>
      <c r="AM398" s="236"/>
      <c r="AN398" s="236"/>
      <c r="AO398" s="233"/>
      <c r="AP398" s="233"/>
      <c r="AQ398" s="318" t="str">
        <f t="shared" si="16"/>
        <v/>
      </c>
      <c r="AR398" s="318" t="str">
        <f t="shared" si="17"/>
        <v/>
      </c>
    </row>
    <row r="399" spans="2:44" ht="14.25">
      <c r="B399" s="34">
        <v>2023</v>
      </c>
      <c r="C399" s="34">
        <v>4</v>
      </c>
      <c r="D399" s="34"/>
      <c r="E399" s="322"/>
      <c r="F399" s="34"/>
      <c r="G399" s="36"/>
      <c r="H399" s="37" t="s">
        <v>595</v>
      </c>
      <c r="I399" s="316"/>
      <c r="J399" s="37"/>
      <c r="K399" s="13"/>
      <c r="L399" s="232"/>
      <c r="M399" s="232"/>
      <c r="N399" s="321"/>
      <c r="O399" s="502"/>
      <c r="P399" s="13"/>
      <c r="Q399" s="393"/>
      <c r="R399" s="40"/>
      <c r="S399" s="234"/>
      <c r="T399" s="234"/>
      <c r="U399" s="40"/>
      <c r="V399" s="13"/>
      <c r="W399" s="40"/>
      <c r="X399" s="13"/>
      <c r="Y399" s="40"/>
      <c r="Z399" s="40"/>
      <c r="AA399" s="235"/>
      <c r="AB399" s="235"/>
      <c r="AC399" s="43"/>
      <c r="AD399" s="44"/>
      <c r="AE399" s="44"/>
      <c r="AF399" s="43"/>
      <c r="AG399" s="13"/>
      <c r="AH399" s="37"/>
      <c r="AI399" s="37"/>
      <c r="AJ399" s="37"/>
      <c r="AK399" s="45"/>
      <c r="AL399" s="46"/>
      <c r="AM399" s="236"/>
      <c r="AN399" s="236"/>
      <c r="AO399" s="233"/>
      <c r="AP399" s="233"/>
      <c r="AQ399" s="318" t="str">
        <f t="shared" si="16"/>
        <v/>
      </c>
      <c r="AR399" s="318" t="str">
        <f t="shared" si="17"/>
        <v/>
      </c>
    </row>
    <row r="400" spans="2:44" ht="14.25">
      <c r="B400" s="34">
        <v>2023</v>
      </c>
      <c r="C400" s="34">
        <v>4</v>
      </c>
      <c r="D400" s="34"/>
      <c r="E400" s="322"/>
      <c r="F400" s="34"/>
      <c r="G400" s="36"/>
      <c r="H400" s="37" t="s">
        <v>595</v>
      </c>
      <c r="I400" s="316"/>
      <c r="J400" s="37"/>
      <c r="K400" s="13"/>
      <c r="L400" s="232"/>
      <c r="M400" s="232"/>
      <c r="N400" s="321"/>
      <c r="O400" s="502"/>
      <c r="P400" s="13"/>
      <c r="Q400" s="393"/>
      <c r="R400" s="40"/>
      <c r="S400" s="234"/>
      <c r="T400" s="234"/>
      <c r="U400" s="40"/>
      <c r="V400" s="13"/>
      <c r="W400" s="40"/>
      <c r="X400" s="13"/>
      <c r="Y400" s="40"/>
      <c r="Z400" s="40"/>
      <c r="AA400" s="235"/>
      <c r="AB400" s="235"/>
      <c r="AC400" s="43"/>
      <c r="AD400" s="44"/>
      <c r="AE400" s="44"/>
      <c r="AF400" s="43"/>
      <c r="AG400" s="13"/>
      <c r="AH400" s="37"/>
      <c r="AI400" s="37"/>
      <c r="AJ400" s="37"/>
      <c r="AK400" s="45"/>
      <c r="AL400" s="46"/>
      <c r="AM400" s="236"/>
      <c r="AN400" s="236"/>
      <c r="AO400" s="233"/>
      <c r="AP400" s="233"/>
      <c r="AQ400" s="318" t="str">
        <f t="shared" si="16"/>
        <v/>
      </c>
      <c r="AR400" s="318" t="str">
        <f t="shared" si="17"/>
        <v/>
      </c>
    </row>
    <row r="401" spans="2:44" ht="14.25">
      <c r="B401" s="34">
        <v>2023</v>
      </c>
      <c r="C401" s="34">
        <v>4</v>
      </c>
      <c r="D401" s="34"/>
      <c r="E401" s="322"/>
      <c r="F401" s="34"/>
      <c r="G401" s="36"/>
      <c r="H401" s="37" t="s">
        <v>595</v>
      </c>
      <c r="I401" s="316"/>
      <c r="J401" s="37"/>
      <c r="K401" s="13"/>
      <c r="L401" s="232"/>
      <c r="M401" s="232"/>
      <c r="N401" s="321"/>
      <c r="O401" s="502"/>
      <c r="P401" s="13"/>
      <c r="Q401" s="393"/>
      <c r="R401" s="40"/>
      <c r="S401" s="234"/>
      <c r="T401" s="234"/>
      <c r="U401" s="40"/>
      <c r="V401" s="13"/>
      <c r="W401" s="40"/>
      <c r="X401" s="13"/>
      <c r="Y401" s="40"/>
      <c r="Z401" s="40"/>
      <c r="AA401" s="235"/>
      <c r="AB401" s="235"/>
      <c r="AC401" s="43"/>
      <c r="AD401" s="44"/>
      <c r="AE401" s="44"/>
      <c r="AF401" s="43"/>
      <c r="AG401" s="13"/>
      <c r="AH401" s="37"/>
      <c r="AI401" s="37"/>
      <c r="AJ401" s="37"/>
      <c r="AK401" s="45"/>
      <c r="AL401" s="46"/>
      <c r="AM401" s="236"/>
      <c r="AN401" s="236"/>
      <c r="AO401" s="233"/>
      <c r="AP401" s="233"/>
      <c r="AQ401" s="318" t="str">
        <f t="shared" si="16"/>
        <v/>
      </c>
      <c r="AR401" s="318" t="str">
        <f t="shared" si="17"/>
        <v/>
      </c>
    </row>
    <row r="402" spans="2:44" ht="14.25">
      <c r="B402" s="34">
        <v>2023</v>
      </c>
      <c r="C402" s="34">
        <v>4</v>
      </c>
      <c r="D402" s="34"/>
      <c r="E402" s="322"/>
      <c r="F402" s="34"/>
      <c r="G402" s="36"/>
      <c r="H402" s="37" t="s">
        <v>595</v>
      </c>
      <c r="I402" s="316"/>
      <c r="J402" s="37"/>
      <c r="K402" s="13"/>
      <c r="L402" s="232"/>
      <c r="M402" s="232"/>
      <c r="N402" s="321"/>
      <c r="O402" s="502"/>
      <c r="P402" s="13"/>
      <c r="Q402" s="393"/>
      <c r="R402" s="40"/>
      <c r="S402" s="234"/>
      <c r="T402" s="234"/>
      <c r="U402" s="40"/>
      <c r="V402" s="13"/>
      <c r="W402" s="40"/>
      <c r="X402" s="13"/>
      <c r="Y402" s="40"/>
      <c r="Z402" s="40"/>
      <c r="AA402" s="235"/>
      <c r="AB402" s="235"/>
      <c r="AC402" s="43"/>
      <c r="AD402" s="44"/>
      <c r="AE402" s="44"/>
      <c r="AF402" s="43"/>
      <c r="AG402" s="13"/>
      <c r="AH402" s="37"/>
      <c r="AI402" s="37"/>
      <c r="AJ402" s="37"/>
      <c r="AK402" s="45"/>
      <c r="AL402" s="46"/>
      <c r="AM402" s="236"/>
      <c r="AN402" s="236"/>
      <c r="AO402" s="233"/>
      <c r="AP402" s="233"/>
      <c r="AQ402" s="318" t="str">
        <f t="shared" si="16"/>
        <v/>
      </c>
      <c r="AR402" s="318" t="str">
        <f t="shared" si="17"/>
        <v/>
      </c>
    </row>
    <row r="403" spans="2:44" ht="14.25">
      <c r="B403" s="34">
        <v>2023</v>
      </c>
      <c r="C403" s="34">
        <v>4</v>
      </c>
      <c r="D403" s="34"/>
      <c r="E403" s="322"/>
      <c r="F403" s="34"/>
      <c r="G403" s="36"/>
      <c r="H403" s="37" t="s">
        <v>595</v>
      </c>
      <c r="I403" s="316"/>
      <c r="J403" s="37"/>
      <c r="K403" s="13"/>
      <c r="L403" s="232"/>
      <c r="M403" s="232"/>
      <c r="N403" s="321"/>
      <c r="O403" s="502"/>
      <c r="P403" s="13"/>
      <c r="Q403" s="393"/>
      <c r="R403" s="40"/>
      <c r="S403" s="234"/>
      <c r="T403" s="234"/>
      <c r="U403" s="40"/>
      <c r="V403" s="13"/>
      <c r="W403" s="40"/>
      <c r="X403" s="13"/>
      <c r="Y403" s="40"/>
      <c r="Z403" s="40"/>
      <c r="AA403" s="235"/>
      <c r="AB403" s="235"/>
      <c r="AC403" s="43"/>
      <c r="AD403" s="44"/>
      <c r="AE403" s="44"/>
      <c r="AF403" s="43"/>
      <c r="AG403" s="13"/>
      <c r="AH403" s="37"/>
      <c r="AI403" s="37"/>
      <c r="AJ403" s="37"/>
      <c r="AK403" s="45"/>
      <c r="AL403" s="46"/>
      <c r="AM403" s="236"/>
      <c r="AN403" s="236"/>
      <c r="AO403" s="233"/>
      <c r="AP403" s="233"/>
      <c r="AQ403" s="318" t="str">
        <f t="shared" si="16"/>
        <v/>
      </c>
      <c r="AR403" s="318" t="str">
        <f t="shared" si="17"/>
        <v/>
      </c>
    </row>
    <row r="404" spans="2:44" ht="14.25">
      <c r="B404" s="34">
        <v>2023</v>
      </c>
      <c r="C404" s="34">
        <v>4</v>
      </c>
      <c r="D404" s="34"/>
      <c r="E404" s="322"/>
      <c r="F404" s="34"/>
      <c r="G404" s="36"/>
      <c r="H404" s="37" t="s">
        <v>595</v>
      </c>
      <c r="I404" s="316"/>
      <c r="J404" s="37"/>
      <c r="K404" s="13"/>
      <c r="L404" s="232"/>
      <c r="M404" s="232"/>
      <c r="N404" s="321"/>
      <c r="O404" s="502"/>
      <c r="P404" s="13"/>
      <c r="Q404" s="393"/>
      <c r="R404" s="40"/>
      <c r="S404" s="234"/>
      <c r="T404" s="234"/>
      <c r="U404" s="40"/>
      <c r="V404" s="13"/>
      <c r="W404" s="40"/>
      <c r="X404" s="13"/>
      <c r="Y404" s="40"/>
      <c r="Z404" s="40"/>
      <c r="AA404" s="235"/>
      <c r="AB404" s="235"/>
      <c r="AC404" s="43"/>
      <c r="AD404" s="44"/>
      <c r="AE404" s="44"/>
      <c r="AF404" s="43"/>
      <c r="AG404" s="13"/>
      <c r="AH404" s="37"/>
      <c r="AI404" s="37"/>
      <c r="AJ404" s="37"/>
      <c r="AK404" s="45"/>
      <c r="AL404" s="46"/>
      <c r="AM404" s="236"/>
      <c r="AN404" s="236"/>
      <c r="AO404" s="233"/>
      <c r="AP404" s="233"/>
      <c r="AQ404" s="318" t="str">
        <f t="shared" si="16"/>
        <v/>
      </c>
      <c r="AR404" s="318" t="str">
        <f t="shared" si="17"/>
        <v/>
      </c>
    </row>
    <row r="405" spans="2:44" ht="14.25">
      <c r="B405" s="34">
        <v>2023</v>
      </c>
      <c r="C405" s="34">
        <v>4</v>
      </c>
      <c r="D405" s="34"/>
      <c r="E405" s="322"/>
      <c r="F405" s="34"/>
      <c r="G405" s="36"/>
      <c r="H405" s="37" t="s">
        <v>595</v>
      </c>
      <c r="I405" s="316"/>
      <c r="J405" s="37"/>
      <c r="K405" s="13"/>
      <c r="L405" s="232"/>
      <c r="M405" s="232"/>
      <c r="N405" s="321"/>
      <c r="O405" s="502"/>
      <c r="P405" s="13"/>
      <c r="Q405" s="393"/>
      <c r="R405" s="40"/>
      <c r="S405" s="234"/>
      <c r="T405" s="234"/>
      <c r="U405" s="40"/>
      <c r="V405" s="13"/>
      <c r="W405" s="40"/>
      <c r="X405" s="13"/>
      <c r="Y405" s="40"/>
      <c r="Z405" s="40"/>
      <c r="AA405" s="235"/>
      <c r="AB405" s="235"/>
      <c r="AC405" s="43"/>
      <c r="AD405" s="44"/>
      <c r="AE405" s="44"/>
      <c r="AF405" s="43"/>
      <c r="AG405" s="13"/>
      <c r="AH405" s="37"/>
      <c r="AI405" s="37"/>
      <c r="AJ405" s="37"/>
      <c r="AK405" s="45"/>
      <c r="AL405" s="46"/>
      <c r="AM405" s="236"/>
      <c r="AN405" s="236"/>
      <c r="AO405" s="233"/>
      <c r="AP405" s="233"/>
      <c r="AQ405" s="318" t="str">
        <f t="shared" si="16"/>
        <v/>
      </c>
      <c r="AR405" s="318" t="str">
        <f t="shared" si="17"/>
        <v/>
      </c>
    </row>
    <row r="406" spans="2:44" ht="14.25">
      <c r="B406" s="34">
        <v>2023</v>
      </c>
      <c r="C406" s="34">
        <v>4</v>
      </c>
      <c r="D406" s="34"/>
      <c r="E406" s="322"/>
      <c r="F406" s="34"/>
      <c r="G406" s="36"/>
      <c r="H406" s="37" t="s">
        <v>595</v>
      </c>
      <c r="I406" s="316"/>
      <c r="J406" s="37"/>
      <c r="K406" s="13"/>
      <c r="L406" s="232"/>
      <c r="M406" s="232"/>
      <c r="N406" s="321"/>
      <c r="O406" s="502"/>
      <c r="P406" s="13"/>
      <c r="Q406" s="393"/>
      <c r="R406" s="40"/>
      <c r="S406" s="234"/>
      <c r="T406" s="234"/>
      <c r="U406" s="40"/>
      <c r="V406" s="13"/>
      <c r="W406" s="40"/>
      <c r="X406" s="13"/>
      <c r="Y406" s="40"/>
      <c r="Z406" s="40"/>
      <c r="AA406" s="235"/>
      <c r="AB406" s="235"/>
      <c r="AC406" s="43"/>
      <c r="AD406" s="44"/>
      <c r="AE406" s="44"/>
      <c r="AF406" s="43"/>
      <c r="AG406" s="13"/>
      <c r="AH406" s="37"/>
      <c r="AI406" s="37"/>
      <c r="AJ406" s="37"/>
      <c r="AK406" s="45"/>
      <c r="AL406" s="46"/>
      <c r="AM406" s="236"/>
      <c r="AN406" s="236"/>
      <c r="AO406" s="233"/>
      <c r="AP406" s="233"/>
      <c r="AQ406" s="318" t="str">
        <f t="shared" si="16"/>
        <v/>
      </c>
      <c r="AR406" s="318" t="str">
        <f t="shared" si="17"/>
        <v/>
      </c>
    </row>
    <row r="407" spans="2:44" ht="14.25">
      <c r="B407" s="34">
        <v>2023</v>
      </c>
      <c r="C407" s="34">
        <v>4</v>
      </c>
      <c r="D407" s="34"/>
      <c r="E407" s="322"/>
      <c r="F407" s="34"/>
      <c r="G407" s="36"/>
      <c r="H407" s="37" t="s">
        <v>595</v>
      </c>
      <c r="I407" s="316"/>
      <c r="J407" s="37"/>
      <c r="K407" s="13"/>
      <c r="L407" s="232"/>
      <c r="M407" s="232"/>
      <c r="N407" s="321"/>
      <c r="O407" s="502"/>
      <c r="P407" s="13"/>
      <c r="Q407" s="393"/>
      <c r="R407" s="40"/>
      <c r="S407" s="234"/>
      <c r="T407" s="234"/>
      <c r="U407" s="40"/>
      <c r="V407" s="13"/>
      <c r="W407" s="40"/>
      <c r="X407" s="13"/>
      <c r="Y407" s="40"/>
      <c r="Z407" s="40"/>
      <c r="AA407" s="235"/>
      <c r="AB407" s="235"/>
      <c r="AC407" s="43"/>
      <c r="AD407" s="44"/>
      <c r="AE407" s="44"/>
      <c r="AF407" s="43"/>
      <c r="AG407" s="13"/>
      <c r="AH407" s="37"/>
      <c r="AI407" s="37"/>
      <c r="AJ407" s="37"/>
      <c r="AK407" s="45"/>
      <c r="AL407" s="46"/>
      <c r="AM407" s="236"/>
      <c r="AN407" s="236"/>
      <c r="AO407" s="233"/>
      <c r="AP407" s="233"/>
      <c r="AQ407" s="318" t="str">
        <f t="shared" si="16"/>
        <v/>
      </c>
      <c r="AR407" s="318" t="str">
        <f t="shared" si="17"/>
        <v/>
      </c>
    </row>
    <row r="408" spans="2:44" ht="14.25">
      <c r="B408" s="34">
        <v>2023</v>
      </c>
      <c r="C408" s="34">
        <v>4</v>
      </c>
      <c r="D408" s="34"/>
      <c r="E408" s="322"/>
      <c r="F408" s="34"/>
      <c r="G408" s="36"/>
      <c r="H408" s="37" t="s">
        <v>595</v>
      </c>
      <c r="I408" s="316"/>
      <c r="J408" s="37"/>
      <c r="K408" s="13"/>
      <c r="L408" s="232"/>
      <c r="M408" s="232"/>
      <c r="N408" s="321"/>
      <c r="O408" s="502"/>
      <c r="P408" s="13"/>
      <c r="Q408" s="393"/>
      <c r="R408" s="40"/>
      <c r="S408" s="234"/>
      <c r="T408" s="234"/>
      <c r="U408" s="40"/>
      <c r="V408" s="13"/>
      <c r="W408" s="40"/>
      <c r="X408" s="13"/>
      <c r="Y408" s="40"/>
      <c r="Z408" s="40"/>
      <c r="AA408" s="235"/>
      <c r="AB408" s="235"/>
      <c r="AC408" s="43"/>
      <c r="AD408" s="44"/>
      <c r="AE408" s="44"/>
      <c r="AF408" s="43"/>
      <c r="AG408" s="13"/>
      <c r="AH408" s="37"/>
      <c r="AI408" s="37"/>
      <c r="AJ408" s="37"/>
      <c r="AK408" s="45"/>
      <c r="AL408" s="46"/>
      <c r="AM408" s="236"/>
      <c r="AN408" s="236"/>
      <c r="AO408" s="233"/>
      <c r="AP408" s="233"/>
      <c r="AQ408" s="318" t="str">
        <f t="shared" si="16"/>
        <v/>
      </c>
      <c r="AR408" s="318" t="str">
        <f t="shared" si="17"/>
        <v/>
      </c>
    </row>
    <row r="409" spans="2:44" ht="14.25">
      <c r="B409" s="34">
        <v>2023</v>
      </c>
      <c r="C409" s="34">
        <v>4</v>
      </c>
      <c r="D409" s="34"/>
      <c r="E409" s="322"/>
      <c r="F409" s="34"/>
      <c r="G409" s="36"/>
      <c r="H409" s="37" t="s">
        <v>595</v>
      </c>
      <c r="I409" s="316"/>
      <c r="J409" s="37"/>
      <c r="K409" s="13"/>
      <c r="L409" s="232"/>
      <c r="M409" s="232"/>
      <c r="N409" s="321"/>
      <c r="O409" s="502"/>
      <c r="P409" s="13"/>
      <c r="Q409" s="393"/>
      <c r="R409" s="40"/>
      <c r="S409" s="234"/>
      <c r="T409" s="234"/>
      <c r="U409" s="40"/>
      <c r="V409" s="13"/>
      <c r="W409" s="40"/>
      <c r="X409" s="13"/>
      <c r="Y409" s="40"/>
      <c r="Z409" s="40"/>
      <c r="AA409" s="235"/>
      <c r="AB409" s="235"/>
      <c r="AC409" s="43"/>
      <c r="AD409" s="44"/>
      <c r="AE409" s="44"/>
      <c r="AF409" s="43"/>
      <c r="AG409" s="13"/>
      <c r="AH409" s="37"/>
      <c r="AI409" s="37"/>
      <c r="AJ409" s="37"/>
      <c r="AK409" s="45"/>
      <c r="AL409" s="46"/>
      <c r="AM409" s="236"/>
      <c r="AN409" s="236"/>
      <c r="AO409" s="233"/>
      <c r="AP409" s="233"/>
      <c r="AQ409" s="318" t="str">
        <f t="shared" si="16"/>
        <v/>
      </c>
      <c r="AR409" s="318" t="str">
        <f t="shared" si="17"/>
        <v/>
      </c>
    </row>
    <row r="410" spans="2:44" ht="14.25">
      <c r="B410" s="34">
        <v>2023</v>
      </c>
      <c r="C410" s="34">
        <v>4</v>
      </c>
      <c r="D410" s="34"/>
      <c r="E410" s="322"/>
      <c r="F410" s="34"/>
      <c r="G410" s="36"/>
      <c r="H410" s="37" t="s">
        <v>595</v>
      </c>
      <c r="I410" s="316"/>
      <c r="J410" s="37"/>
      <c r="K410" s="13"/>
      <c r="L410" s="232"/>
      <c r="M410" s="232"/>
      <c r="N410" s="321"/>
      <c r="O410" s="502"/>
      <c r="P410" s="13"/>
      <c r="Q410" s="393"/>
      <c r="R410" s="40"/>
      <c r="S410" s="234"/>
      <c r="T410" s="234"/>
      <c r="U410" s="40"/>
      <c r="V410" s="13"/>
      <c r="W410" s="40"/>
      <c r="X410" s="13"/>
      <c r="Y410" s="40"/>
      <c r="Z410" s="40"/>
      <c r="AA410" s="235"/>
      <c r="AB410" s="235"/>
      <c r="AC410" s="43"/>
      <c r="AD410" s="44"/>
      <c r="AE410" s="44"/>
      <c r="AF410" s="43"/>
      <c r="AG410" s="13"/>
      <c r="AH410" s="37"/>
      <c r="AI410" s="37"/>
      <c r="AJ410" s="37"/>
      <c r="AK410" s="45"/>
      <c r="AL410" s="46"/>
      <c r="AM410" s="236"/>
      <c r="AN410" s="236"/>
      <c r="AO410" s="233"/>
      <c r="AP410" s="233"/>
      <c r="AQ410" s="318" t="str">
        <f t="shared" si="16"/>
        <v/>
      </c>
      <c r="AR410" s="318" t="str">
        <f t="shared" si="17"/>
        <v/>
      </c>
    </row>
    <row r="411" spans="2:44" ht="14.25">
      <c r="B411" s="34">
        <v>2023</v>
      </c>
      <c r="C411" s="34">
        <v>4</v>
      </c>
      <c r="D411" s="34"/>
      <c r="E411" s="322"/>
      <c r="F411" s="34"/>
      <c r="G411" s="36"/>
      <c r="H411" s="37" t="s">
        <v>595</v>
      </c>
      <c r="I411" s="316"/>
      <c r="J411" s="37"/>
      <c r="K411" s="13"/>
      <c r="L411" s="232"/>
      <c r="M411" s="232"/>
      <c r="N411" s="321"/>
      <c r="O411" s="502"/>
      <c r="P411" s="13"/>
      <c r="Q411" s="393"/>
      <c r="R411" s="40"/>
      <c r="S411" s="234"/>
      <c r="T411" s="234"/>
      <c r="U411" s="40"/>
      <c r="V411" s="13"/>
      <c r="W411" s="40"/>
      <c r="X411" s="13"/>
      <c r="Y411" s="40"/>
      <c r="Z411" s="40"/>
      <c r="AA411" s="235"/>
      <c r="AB411" s="235"/>
      <c r="AC411" s="43"/>
      <c r="AD411" s="44"/>
      <c r="AE411" s="44"/>
      <c r="AF411" s="43"/>
      <c r="AG411" s="13"/>
      <c r="AH411" s="37"/>
      <c r="AI411" s="37"/>
      <c r="AJ411" s="37"/>
      <c r="AK411" s="45"/>
      <c r="AL411" s="46"/>
      <c r="AM411" s="236"/>
      <c r="AN411" s="236"/>
      <c r="AO411" s="233"/>
      <c r="AP411" s="233"/>
      <c r="AQ411" s="318" t="str">
        <f t="shared" si="16"/>
        <v/>
      </c>
      <c r="AR411" s="318" t="str">
        <f t="shared" si="17"/>
        <v/>
      </c>
    </row>
    <row r="412" spans="2:44" ht="14.25">
      <c r="B412" s="34">
        <v>2023</v>
      </c>
      <c r="C412" s="34">
        <v>4</v>
      </c>
      <c r="D412" s="34"/>
      <c r="E412" s="322"/>
      <c r="F412" s="34"/>
      <c r="G412" s="36"/>
      <c r="H412" s="37" t="s">
        <v>595</v>
      </c>
      <c r="I412" s="316"/>
      <c r="J412" s="37"/>
      <c r="K412" s="13"/>
      <c r="L412" s="232"/>
      <c r="M412" s="232"/>
      <c r="N412" s="321"/>
      <c r="O412" s="502"/>
      <c r="P412" s="13"/>
      <c r="Q412" s="393"/>
      <c r="R412" s="40"/>
      <c r="S412" s="234"/>
      <c r="T412" s="234"/>
      <c r="U412" s="40"/>
      <c r="V412" s="13"/>
      <c r="W412" s="40"/>
      <c r="X412" s="13"/>
      <c r="Y412" s="40"/>
      <c r="Z412" s="40"/>
      <c r="AA412" s="235"/>
      <c r="AB412" s="235"/>
      <c r="AC412" s="43"/>
      <c r="AD412" s="44"/>
      <c r="AE412" s="44"/>
      <c r="AF412" s="43"/>
      <c r="AG412" s="13"/>
      <c r="AH412" s="37"/>
      <c r="AI412" s="37"/>
      <c r="AJ412" s="37"/>
      <c r="AK412" s="45"/>
      <c r="AL412" s="46"/>
      <c r="AM412" s="236"/>
      <c r="AN412" s="236"/>
      <c r="AO412" s="233"/>
      <c r="AP412" s="233"/>
      <c r="AQ412" s="318" t="str">
        <f t="shared" si="16"/>
        <v/>
      </c>
      <c r="AR412" s="318" t="str">
        <f t="shared" si="17"/>
        <v/>
      </c>
    </row>
    <row r="413" spans="2:44" ht="14.25">
      <c r="B413" s="34">
        <v>2023</v>
      </c>
      <c r="C413" s="34">
        <v>4</v>
      </c>
      <c r="D413" s="34"/>
      <c r="E413" s="322"/>
      <c r="F413" s="34"/>
      <c r="G413" s="36"/>
      <c r="H413" s="37" t="s">
        <v>595</v>
      </c>
      <c r="I413" s="316"/>
      <c r="J413" s="37"/>
      <c r="K413" s="13"/>
      <c r="L413" s="232"/>
      <c r="M413" s="232"/>
      <c r="N413" s="321"/>
      <c r="O413" s="502"/>
      <c r="P413" s="13"/>
      <c r="Q413" s="393"/>
      <c r="R413" s="40"/>
      <c r="S413" s="234"/>
      <c r="T413" s="234"/>
      <c r="U413" s="40"/>
      <c r="V413" s="13"/>
      <c r="W413" s="40"/>
      <c r="X413" s="13"/>
      <c r="Y413" s="40"/>
      <c r="Z413" s="40"/>
      <c r="AA413" s="235"/>
      <c r="AB413" s="235"/>
      <c r="AC413" s="43"/>
      <c r="AD413" s="44"/>
      <c r="AE413" s="44"/>
      <c r="AF413" s="43"/>
      <c r="AG413" s="13"/>
      <c r="AH413" s="37"/>
      <c r="AI413" s="37"/>
      <c r="AJ413" s="37"/>
      <c r="AK413" s="45"/>
      <c r="AL413" s="46"/>
      <c r="AM413" s="236"/>
      <c r="AN413" s="236"/>
      <c r="AO413" s="233"/>
      <c r="AP413" s="233"/>
      <c r="AQ413" s="318" t="str">
        <f t="shared" si="16"/>
        <v/>
      </c>
      <c r="AR413" s="318" t="str">
        <f t="shared" si="17"/>
        <v/>
      </c>
    </row>
    <row r="414" spans="2:44" ht="14.25">
      <c r="B414" s="34">
        <v>2023</v>
      </c>
      <c r="C414" s="34">
        <v>4</v>
      </c>
      <c r="D414" s="34"/>
      <c r="E414" s="322"/>
      <c r="F414" s="34"/>
      <c r="G414" s="36"/>
      <c r="H414" s="37" t="s">
        <v>595</v>
      </c>
      <c r="I414" s="316"/>
      <c r="J414" s="37"/>
      <c r="K414" s="13"/>
      <c r="L414" s="232"/>
      <c r="M414" s="232"/>
      <c r="N414" s="321"/>
      <c r="O414" s="502"/>
      <c r="P414" s="13"/>
      <c r="Q414" s="393"/>
      <c r="R414" s="40"/>
      <c r="S414" s="234"/>
      <c r="T414" s="234"/>
      <c r="U414" s="40"/>
      <c r="V414" s="13"/>
      <c r="W414" s="40"/>
      <c r="X414" s="13"/>
      <c r="Y414" s="40"/>
      <c r="Z414" s="40"/>
      <c r="AA414" s="235"/>
      <c r="AB414" s="235"/>
      <c r="AC414" s="43"/>
      <c r="AD414" s="44"/>
      <c r="AE414" s="44"/>
      <c r="AF414" s="43"/>
      <c r="AG414" s="13"/>
      <c r="AH414" s="37"/>
      <c r="AI414" s="37"/>
      <c r="AJ414" s="37"/>
      <c r="AK414" s="45"/>
      <c r="AL414" s="46"/>
      <c r="AM414" s="236"/>
      <c r="AN414" s="236"/>
      <c r="AO414" s="233"/>
      <c r="AP414" s="233"/>
      <c r="AQ414" s="318" t="str">
        <f t="shared" si="16"/>
        <v/>
      </c>
      <c r="AR414" s="318" t="str">
        <f t="shared" si="17"/>
        <v/>
      </c>
    </row>
    <row r="415" spans="2:44" ht="14.25">
      <c r="B415" s="34">
        <v>2023</v>
      </c>
      <c r="C415" s="34">
        <v>4</v>
      </c>
      <c r="D415" s="34"/>
      <c r="E415" s="322"/>
      <c r="F415" s="34"/>
      <c r="G415" s="36"/>
      <c r="H415" s="37" t="s">
        <v>595</v>
      </c>
      <c r="I415" s="316"/>
      <c r="J415" s="37"/>
      <c r="K415" s="13"/>
      <c r="L415" s="232"/>
      <c r="M415" s="232"/>
      <c r="N415" s="321"/>
      <c r="O415" s="502"/>
      <c r="P415" s="13"/>
      <c r="Q415" s="393"/>
      <c r="R415" s="40"/>
      <c r="S415" s="234"/>
      <c r="T415" s="234"/>
      <c r="U415" s="40"/>
      <c r="V415" s="13"/>
      <c r="W415" s="40"/>
      <c r="X415" s="13"/>
      <c r="Y415" s="40"/>
      <c r="Z415" s="40"/>
      <c r="AA415" s="235"/>
      <c r="AB415" s="235"/>
      <c r="AC415" s="43"/>
      <c r="AD415" s="44"/>
      <c r="AE415" s="44"/>
      <c r="AF415" s="43"/>
      <c r="AG415" s="13"/>
      <c r="AH415" s="37"/>
      <c r="AI415" s="37"/>
      <c r="AJ415" s="37"/>
      <c r="AK415" s="45"/>
      <c r="AL415" s="46"/>
      <c r="AM415" s="236"/>
      <c r="AN415" s="236"/>
      <c r="AO415" s="233"/>
      <c r="AP415" s="233"/>
      <c r="AQ415" s="318" t="str">
        <f t="shared" si="16"/>
        <v/>
      </c>
      <c r="AR415" s="318" t="str">
        <f t="shared" si="17"/>
        <v/>
      </c>
    </row>
    <row r="416" spans="2:44" ht="14.25">
      <c r="B416" s="34">
        <v>2023</v>
      </c>
      <c r="C416" s="34">
        <v>4</v>
      </c>
      <c r="D416" s="34"/>
      <c r="E416" s="322"/>
      <c r="F416" s="34"/>
      <c r="G416" s="36"/>
      <c r="H416" s="37" t="s">
        <v>595</v>
      </c>
      <c r="I416" s="316"/>
      <c r="J416" s="37"/>
      <c r="K416" s="13"/>
      <c r="L416" s="232"/>
      <c r="M416" s="232"/>
      <c r="N416" s="321"/>
      <c r="O416" s="502"/>
      <c r="P416" s="13"/>
      <c r="Q416" s="393"/>
      <c r="R416" s="40"/>
      <c r="S416" s="234"/>
      <c r="T416" s="234"/>
      <c r="U416" s="40"/>
      <c r="V416" s="13"/>
      <c r="W416" s="40"/>
      <c r="X416" s="13"/>
      <c r="Y416" s="40"/>
      <c r="Z416" s="40"/>
      <c r="AA416" s="235"/>
      <c r="AB416" s="235"/>
      <c r="AC416" s="43"/>
      <c r="AD416" s="44"/>
      <c r="AE416" s="44"/>
      <c r="AF416" s="43"/>
      <c r="AG416" s="13"/>
      <c r="AH416" s="37"/>
      <c r="AI416" s="37"/>
      <c r="AJ416" s="37"/>
      <c r="AK416" s="45"/>
      <c r="AL416" s="46"/>
      <c r="AM416" s="236"/>
      <c r="AN416" s="236"/>
      <c r="AO416" s="233"/>
      <c r="AP416" s="233"/>
      <c r="AQ416" s="318" t="str">
        <f t="shared" si="16"/>
        <v/>
      </c>
      <c r="AR416" s="318" t="str">
        <f t="shared" si="17"/>
        <v/>
      </c>
    </row>
    <row r="417" spans="2:44" ht="14.25">
      <c r="B417" s="34">
        <v>2023</v>
      </c>
      <c r="C417" s="34">
        <v>4</v>
      </c>
      <c r="D417" s="34"/>
      <c r="E417" s="322"/>
      <c r="F417" s="34"/>
      <c r="G417" s="36"/>
      <c r="H417" s="37" t="s">
        <v>595</v>
      </c>
      <c r="I417" s="316"/>
      <c r="J417" s="37"/>
      <c r="K417" s="13"/>
      <c r="L417" s="232"/>
      <c r="M417" s="232"/>
      <c r="N417" s="321"/>
      <c r="O417" s="502"/>
      <c r="P417" s="13"/>
      <c r="Q417" s="393"/>
      <c r="R417" s="40"/>
      <c r="S417" s="234"/>
      <c r="T417" s="40"/>
      <c r="U417" s="40"/>
      <c r="V417" s="13"/>
      <c r="W417" s="40"/>
      <c r="X417" s="13"/>
      <c r="Y417" s="40"/>
      <c r="Z417" s="40"/>
      <c r="AA417" s="235"/>
      <c r="AB417" s="235"/>
      <c r="AC417" s="43"/>
      <c r="AD417" s="44"/>
      <c r="AE417" s="44"/>
      <c r="AF417" s="43"/>
      <c r="AG417" s="13"/>
      <c r="AH417" s="37"/>
      <c r="AI417" s="37"/>
      <c r="AJ417" s="37"/>
      <c r="AK417" s="45"/>
      <c r="AL417" s="46"/>
      <c r="AM417" s="236"/>
      <c r="AN417" s="236"/>
      <c r="AO417" s="233"/>
      <c r="AP417" s="233"/>
      <c r="AQ417" s="318" t="str">
        <f t="shared" si="16"/>
        <v/>
      </c>
      <c r="AR417" s="318" t="str">
        <f t="shared" si="17"/>
        <v/>
      </c>
    </row>
    <row r="418" spans="2:44" ht="14.25">
      <c r="B418" s="34">
        <v>2023</v>
      </c>
      <c r="C418" s="34">
        <v>4</v>
      </c>
      <c r="D418" s="34"/>
      <c r="E418" s="322"/>
      <c r="F418" s="34"/>
      <c r="G418" s="36"/>
      <c r="H418" s="37" t="s">
        <v>595</v>
      </c>
      <c r="I418" s="316"/>
      <c r="J418" s="37"/>
      <c r="K418" s="13"/>
      <c r="L418" s="232"/>
      <c r="M418" s="232"/>
      <c r="N418" s="321"/>
      <c r="O418" s="502"/>
      <c r="P418" s="13"/>
      <c r="Q418" s="393"/>
      <c r="R418" s="40"/>
      <c r="S418" s="234"/>
      <c r="T418" s="234"/>
      <c r="U418" s="40"/>
      <c r="V418" s="13"/>
      <c r="W418" s="40"/>
      <c r="X418" s="13"/>
      <c r="Y418" s="40"/>
      <c r="Z418" s="40"/>
      <c r="AA418" s="235"/>
      <c r="AB418" s="235"/>
      <c r="AC418" s="43"/>
      <c r="AD418" s="44"/>
      <c r="AE418" s="44"/>
      <c r="AF418" s="43"/>
      <c r="AG418" s="13"/>
      <c r="AH418" s="37"/>
      <c r="AI418" s="37"/>
      <c r="AJ418" s="37"/>
      <c r="AK418" s="45"/>
      <c r="AL418" s="46"/>
      <c r="AM418" s="236"/>
      <c r="AN418" s="236"/>
      <c r="AO418" s="233"/>
      <c r="AP418" s="233"/>
      <c r="AQ418" s="318" t="str">
        <f t="shared" si="16"/>
        <v/>
      </c>
      <c r="AR418" s="318" t="str">
        <f t="shared" si="17"/>
        <v/>
      </c>
    </row>
    <row r="419" spans="2:44" ht="14.25">
      <c r="B419" s="34">
        <v>2023</v>
      </c>
      <c r="C419" s="34">
        <v>4</v>
      </c>
      <c r="D419" s="34"/>
      <c r="E419" s="322"/>
      <c r="F419" s="34"/>
      <c r="G419" s="36"/>
      <c r="H419" s="37" t="s">
        <v>595</v>
      </c>
      <c r="I419" s="320"/>
      <c r="J419" s="37"/>
      <c r="K419" s="13"/>
      <c r="L419" s="232"/>
      <c r="M419" s="232"/>
      <c r="N419" s="321"/>
      <c r="O419" s="503"/>
      <c r="P419" s="13"/>
      <c r="Q419" s="393"/>
      <c r="R419" s="40"/>
      <c r="S419" s="234"/>
      <c r="T419" s="40"/>
      <c r="U419" s="40"/>
      <c r="V419" s="13"/>
      <c r="W419" s="40"/>
      <c r="X419" s="13"/>
      <c r="Y419" s="40"/>
      <c r="Z419" s="40"/>
      <c r="AA419" s="235"/>
      <c r="AB419" s="235"/>
      <c r="AC419" s="77"/>
      <c r="AD419" s="78"/>
      <c r="AE419" s="78"/>
      <c r="AF419" s="77"/>
      <c r="AG419" s="74"/>
      <c r="AH419" s="72"/>
      <c r="AI419" s="37"/>
      <c r="AJ419" s="37"/>
      <c r="AK419" s="45"/>
      <c r="AL419" s="46"/>
      <c r="AM419" s="236"/>
      <c r="AN419" s="236"/>
      <c r="AO419" s="233"/>
      <c r="AP419" s="233"/>
      <c r="AQ419" s="318" t="str">
        <f t="shared" si="16"/>
        <v/>
      </c>
      <c r="AR419" s="318" t="str">
        <f t="shared" si="17"/>
        <v/>
      </c>
    </row>
    <row r="420" spans="2:44" ht="14.25">
      <c r="B420" s="34">
        <v>2023</v>
      </c>
      <c r="C420" s="34">
        <v>4</v>
      </c>
      <c r="D420" s="34"/>
      <c r="E420" s="322"/>
      <c r="F420" s="34"/>
      <c r="G420" s="36"/>
      <c r="H420" s="37" t="s">
        <v>595</v>
      </c>
      <c r="I420" s="320"/>
      <c r="J420" s="37"/>
      <c r="K420" s="13"/>
      <c r="L420" s="232"/>
      <c r="M420" s="232"/>
      <c r="N420" s="321"/>
      <c r="O420" s="503"/>
      <c r="P420" s="13"/>
      <c r="Q420" s="393"/>
      <c r="R420" s="40"/>
      <c r="S420" s="234"/>
      <c r="T420" s="234"/>
      <c r="U420" s="40"/>
      <c r="V420" s="13"/>
      <c r="W420" s="40"/>
      <c r="X420" s="13"/>
      <c r="Y420" s="40"/>
      <c r="Z420" s="40"/>
      <c r="AA420" s="235"/>
      <c r="AB420" s="235"/>
      <c r="AC420" s="77"/>
      <c r="AD420" s="78"/>
      <c r="AE420" s="78"/>
      <c r="AF420" s="77"/>
      <c r="AG420" s="74"/>
      <c r="AH420" s="72"/>
      <c r="AI420" s="37"/>
      <c r="AJ420" s="37"/>
      <c r="AK420" s="45"/>
      <c r="AL420" s="46"/>
      <c r="AM420" s="236"/>
      <c r="AN420" s="236"/>
      <c r="AO420" s="233"/>
      <c r="AP420" s="233"/>
      <c r="AQ420" s="318" t="str">
        <f t="shared" si="16"/>
        <v/>
      </c>
      <c r="AR420" s="318" t="str">
        <f t="shared" si="17"/>
        <v/>
      </c>
    </row>
    <row r="421" spans="2:44" ht="14.25">
      <c r="B421" s="34">
        <v>2023</v>
      </c>
      <c r="C421" s="34">
        <v>4</v>
      </c>
      <c r="D421" s="34"/>
      <c r="E421" s="322"/>
      <c r="F421" s="34"/>
      <c r="G421" s="36"/>
      <c r="H421" s="37" t="s">
        <v>595</v>
      </c>
      <c r="I421" s="316"/>
      <c r="J421" s="37"/>
      <c r="K421" s="13"/>
      <c r="L421" s="232"/>
      <c r="M421" s="13"/>
      <c r="N421" s="321"/>
      <c r="O421" s="502"/>
      <c r="P421" s="13"/>
      <c r="Q421" s="393"/>
      <c r="R421" s="40"/>
      <c r="S421" s="234"/>
      <c r="T421" s="40"/>
      <c r="U421" s="40"/>
      <c r="V421" s="13"/>
      <c r="W421" s="40"/>
      <c r="X421" s="13"/>
      <c r="Y421" s="40"/>
      <c r="Z421" s="40"/>
      <c r="AA421" s="235"/>
      <c r="AB421" s="235"/>
      <c r="AC421" s="43"/>
      <c r="AD421" s="44"/>
      <c r="AE421" s="44"/>
      <c r="AF421" s="43"/>
      <c r="AG421" s="13"/>
      <c r="AH421" s="37"/>
      <c r="AI421" s="37"/>
      <c r="AJ421" s="37"/>
      <c r="AK421" s="45"/>
      <c r="AL421" s="46"/>
      <c r="AM421" s="236"/>
      <c r="AN421" s="236"/>
      <c r="AO421" s="233"/>
      <c r="AP421" s="233"/>
      <c r="AQ421" s="318" t="str">
        <f t="shared" si="16"/>
        <v/>
      </c>
      <c r="AR421" s="318" t="str">
        <f t="shared" si="17"/>
        <v/>
      </c>
    </row>
    <row r="422" spans="2:44" ht="14.25">
      <c r="B422" s="34">
        <v>2023</v>
      </c>
      <c r="C422" s="34">
        <v>4</v>
      </c>
      <c r="D422" s="34"/>
      <c r="E422" s="322"/>
      <c r="F422" s="34"/>
      <c r="G422" s="36"/>
      <c r="H422" s="37" t="s">
        <v>595</v>
      </c>
      <c r="I422" s="316"/>
      <c r="J422" s="37"/>
      <c r="K422" s="13"/>
      <c r="L422" s="232"/>
      <c r="M422" s="232"/>
      <c r="N422" s="321"/>
      <c r="O422" s="502"/>
      <c r="P422" s="13"/>
      <c r="Q422" s="393"/>
      <c r="R422" s="40"/>
      <c r="S422" s="234"/>
      <c r="T422" s="234"/>
      <c r="U422" s="40"/>
      <c r="V422" s="13"/>
      <c r="W422" s="40"/>
      <c r="X422" s="13"/>
      <c r="Y422" s="40"/>
      <c r="Z422" s="40"/>
      <c r="AA422" s="235"/>
      <c r="AB422" s="235"/>
      <c r="AC422" s="43"/>
      <c r="AD422" s="44"/>
      <c r="AE422" s="44"/>
      <c r="AF422" s="43"/>
      <c r="AG422" s="13"/>
      <c r="AH422" s="37"/>
      <c r="AI422" s="37"/>
      <c r="AJ422" s="37"/>
      <c r="AK422" s="45"/>
      <c r="AL422" s="46"/>
      <c r="AM422" s="236"/>
      <c r="AN422" s="236"/>
      <c r="AO422" s="233"/>
      <c r="AP422" s="233"/>
      <c r="AQ422" s="318" t="str">
        <f t="shared" si="16"/>
        <v/>
      </c>
      <c r="AR422" s="318" t="str">
        <f t="shared" si="17"/>
        <v/>
      </c>
    </row>
    <row r="423" spans="2:44" ht="14.25">
      <c r="B423" s="34">
        <v>2023</v>
      </c>
      <c r="C423" s="34">
        <v>4</v>
      </c>
      <c r="D423" s="34"/>
      <c r="E423" s="322"/>
      <c r="F423" s="34"/>
      <c r="G423" s="36"/>
      <c r="H423" s="37" t="s">
        <v>595</v>
      </c>
      <c r="I423" s="316"/>
      <c r="J423" s="37"/>
      <c r="K423" s="13"/>
      <c r="L423" s="232"/>
      <c r="M423" s="232"/>
      <c r="N423" s="321"/>
      <c r="O423" s="502"/>
      <c r="P423" s="13"/>
      <c r="Q423" s="393"/>
      <c r="R423" s="40"/>
      <c r="S423" s="234"/>
      <c r="T423" s="40"/>
      <c r="U423" s="40"/>
      <c r="V423" s="13"/>
      <c r="W423" s="40"/>
      <c r="X423" s="13"/>
      <c r="Y423" s="40"/>
      <c r="Z423" s="40"/>
      <c r="AA423" s="235"/>
      <c r="AB423" s="235"/>
      <c r="AC423" s="43"/>
      <c r="AD423" s="44"/>
      <c r="AE423" s="44"/>
      <c r="AF423" s="43"/>
      <c r="AG423" s="13"/>
      <c r="AH423" s="37"/>
      <c r="AI423" s="37"/>
      <c r="AJ423" s="37"/>
      <c r="AK423" s="45"/>
      <c r="AL423" s="46"/>
      <c r="AM423" s="236"/>
      <c r="AN423" s="236"/>
      <c r="AO423" s="233"/>
      <c r="AP423" s="233"/>
      <c r="AQ423" s="318" t="str">
        <f t="shared" si="16"/>
        <v/>
      </c>
      <c r="AR423" s="318" t="str">
        <f t="shared" si="17"/>
        <v/>
      </c>
    </row>
    <row r="424" spans="2:44" ht="14.25">
      <c r="B424" s="34">
        <v>2023</v>
      </c>
      <c r="C424" s="34">
        <v>4</v>
      </c>
      <c r="D424" s="34"/>
      <c r="E424" s="322"/>
      <c r="F424" s="34"/>
      <c r="G424" s="36"/>
      <c r="H424" s="37" t="s">
        <v>595</v>
      </c>
      <c r="I424" s="316"/>
      <c r="J424" s="37"/>
      <c r="K424" s="13"/>
      <c r="L424" s="232"/>
      <c r="M424" s="232"/>
      <c r="N424" s="321"/>
      <c r="O424" s="502"/>
      <c r="P424" s="13"/>
      <c r="Q424" s="393"/>
      <c r="R424" s="40"/>
      <c r="S424" s="234"/>
      <c r="T424" s="234"/>
      <c r="U424" s="40"/>
      <c r="V424" s="13"/>
      <c r="W424" s="40"/>
      <c r="X424" s="13"/>
      <c r="Y424" s="40"/>
      <c r="Z424" s="40"/>
      <c r="AA424" s="235"/>
      <c r="AB424" s="235"/>
      <c r="AC424" s="43"/>
      <c r="AD424" s="44"/>
      <c r="AE424" s="44"/>
      <c r="AF424" s="43"/>
      <c r="AG424" s="13"/>
      <c r="AH424" s="37"/>
      <c r="AI424" s="37"/>
      <c r="AJ424" s="37"/>
      <c r="AK424" s="45"/>
      <c r="AL424" s="46"/>
      <c r="AM424" s="237"/>
      <c r="AN424" s="236"/>
      <c r="AO424" s="233"/>
      <c r="AP424" s="233"/>
      <c r="AQ424" s="318" t="str">
        <f t="shared" si="16"/>
        <v/>
      </c>
      <c r="AR424" s="318" t="str">
        <f t="shared" si="17"/>
        <v/>
      </c>
    </row>
    <row r="425" spans="2:44" ht="14.25">
      <c r="B425" s="34">
        <v>2023</v>
      </c>
      <c r="C425" s="34">
        <v>4</v>
      </c>
      <c r="D425" s="34"/>
      <c r="E425" s="322"/>
      <c r="F425" s="34"/>
      <c r="G425" s="36"/>
      <c r="H425" s="37" t="s">
        <v>595</v>
      </c>
      <c r="I425" s="320"/>
      <c r="J425" s="37"/>
      <c r="K425" s="13"/>
      <c r="L425" s="232"/>
      <c r="M425" s="232"/>
      <c r="N425" s="321"/>
      <c r="O425" s="503"/>
      <c r="P425" s="13"/>
      <c r="Q425" s="393"/>
      <c r="R425" s="40"/>
      <c r="S425" s="234"/>
      <c r="T425" s="40"/>
      <c r="U425" s="40"/>
      <c r="V425" s="13"/>
      <c r="W425" s="40"/>
      <c r="X425" s="13"/>
      <c r="Y425" s="40"/>
      <c r="Z425" s="40"/>
      <c r="AA425" s="235"/>
      <c r="AB425" s="235"/>
      <c r="AC425" s="77"/>
      <c r="AD425" s="78"/>
      <c r="AE425" s="78"/>
      <c r="AF425" s="77"/>
      <c r="AG425" s="74"/>
      <c r="AH425" s="72"/>
      <c r="AI425" s="37"/>
      <c r="AJ425" s="37"/>
      <c r="AK425" s="45"/>
      <c r="AL425" s="46"/>
      <c r="AM425" s="236"/>
      <c r="AN425" s="236"/>
      <c r="AO425" s="233"/>
      <c r="AP425" s="233"/>
      <c r="AQ425" s="318" t="str">
        <f t="shared" si="16"/>
        <v/>
      </c>
      <c r="AR425" s="318" t="str">
        <f t="shared" si="17"/>
        <v/>
      </c>
    </row>
    <row r="426" spans="2:44" ht="14.25">
      <c r="B426" s="34">
        <v>2023</v>
      </c>
      <c r="C426" s="34">
        <v>4</v>
      </c>
      <c r="D426" s="34"/>
      <c r="E426" s="322"/>
      <c r="F426" s="34"/>
      <c r="G426" s="36"/>
      <c r="H426" s="37" t="s">
        <v>595</v>
      </c>
      <c r="I426" s="320"/>
      <c r="J426" s="37"/>
      <c r="K426" s="13"/>
      <c r="L426" s="232"/>
      <c r="M426" s="232"/>
      <c r="N426" s="321"/>
      <c r="O426" s="503"/>
      <c r="P426" s="13"/>
      <c r="Q426" s="393"/>
      <c r="R426" s="40"/>
      <c r="S426" s="234"/>
      <c r="T426" s="234"/>
      <c r="U426" s="40"/>
      <c r="V426" s="13"/>
      <c r="W426" s="40"/>
      <c r="X426" s="13"/>
      <c r="Y426" s="40"/>
      <c r="Z426" s="40"/>
      <c r="AA426" s="235"/>
      <c r="AB426" s="235"/>
      <c r="AC426" s="77"/>
      <c r="AD426" s="78"/>
      <c r="AE426" s="78"/>
      <c r="AF426" s="77"/>
      <c r="AG426" s="74"/>
      <c r="AH426" s="72"/>
      <c r="AI426" s="37"/>
      <c r="AJ426" s="37"/>
      <c r="AK426" s="45"/>
      <c r="AL426" s="46"/>
      <c r="AM426" s="236"/>
      <c r="AN426" s="236"/>
      <c r="AO426" s="233"/>
      <c r="AP426" s="233"/>
      <c r="AQ426" s="318" t="str">
        <f t="shared" si="16"/>
        <v/>
      </c>
      <c r="AR426" s="318" t="str">
        <f t="shared" si="17"/>
        <v/>
      </c>
    </row>
    <row r="427" spans="2:44" ht="14.25">
      <c r="B427" s="34">
        <v>2023</v>
      </c>
      <c r="C427" s="34">
        <v>4</v>
      </c>
      <c r="D427" s="34"/>
      <c r="E427" s="322"/>
      <c r="F427" s="34"/>
      <c r="G427" s="36"/>
      <c r="H427" s="37" t="s">
        <v>595</v>
      </c>
      <c r="I427" s="320"/>
      <c r="J427" s="37"/>
      <c r="K427" s="13"/>
      <c r="L427" s="232"/>
      <c r="M427" s="232"/>
      <c r="N427" s="321"/>
      <c r="O427" s="503"/>
      <c r="P427" s="13"/>
      <c r="Q427" s="393"/>
      <c r="R427" s="40"/>
      <c r="S427" s="234"/>
      <c r="T427" s="40"/>
      <c r="U427" s="40"/>
      <c r="V427" s="13"/>
      <c r="W427" s="40"/>
      <c r="X427" s="13"/>
      <c r="Y427" s="40"/>
      <c r="Z427" s="40"/>
      <c r="AA427" s="235"/>
      <c r="AB427" s="235"/>
      <c r="AC427" s="77"/>
      <c r="AD427" s="78"/>
      <c r="AE427" s="78"/>
      <c r="AF427" s="77"/>
      <c r="AG427" s="74"/>
      <c r="AH427" s="72"/>
      <c r="AI427" s="37"/>
      <c r="AJ427" s="37"/>
      <c r="AK427" s="45"/>
      <c r="AL427" s="46"/>
      <c r="AM427" s="236"/>
      <c r="AN427" s="236"/>
      <c r="AO427" s="233"/>
      <c r="AP427" s="233"/>
      <c r="AQ427" s="318" t="str">
        <f t="shared" si="16"/>
        <v/>
      </c>
      <c r="AR427" s="318" t="str">
        <f t="shared" si="17"/>
        <v/>
      </c>
    </row>
    <row r="428" spans="2:44" ht="14.25">
      <c r="B428" s="34">
        <v>2023</v>
      </c>
      <c r="C428" s="34">
        <v>4</v>
      </c>
      <c r="D428" s="34"/>
      <c r="E428" s="322"/>
      <c r="F428" s="34"/>
      <c r="G428" s="36"/>
      <c r="H428" s="37" t="s">
        <v>595</v>
      </c>
      <c r="I428" s="316"/>
      <c r="J428" s="37"/>
      <c r="K428" s="13"/>
      <c r="L428" s="232"/>
      <c r="M428" s="13"/>
      <c r="N428" s="321"/>
      <c r="O428" s="502"/>
      <c r="P428" s="13"/>
      <c r="Q428" s="393"/>
      <c r="R428" s="40"/>
      <c r="S428" s="234"/>
      <c r="T428" s="234"/>
      <c r="U428" s="40"/>
      <c r="V428" s="13"/>
      <c r="W428" s="40"/>
      <c r="X428" s="13"/>
      <c r="Y428" s="40"/>
      <c r="Z428" s="40"/>
      <c r="AA428" s="235"/>
      <c r="AB428" s="235"/>
      <c r="AC428" s="43"/>
      <c r="AD428" s="44"/>
      <c r="AE428" s="44"/>
      <c r="AF428" s="43"/>
      <c r="AG428" s="13"/>
      <c r="AH428" s="37"/>
      <c r="AI428" s="37"/>
      <c r="AJ428" s="37"/>
      <c r="AK428" s="45"/>
      <c r="AL428" s="46"/>
      <c r="AM428" s="236"/>
      <c r="AN428" s="236"/>
      <c r="AO428" s="233"/>
      <c r="AP428" s="233"/>
      <c r="AQ428" s="318" t="str">
        <f t="shared" si="16"/>
        <v/>
      </c>
      <c r="AR428" s="318" t="str">
        <f t="shared" si="17"/>
        <v/>
      </c>
    </row>
    <row r="429" spans="2:44" ht="14.25">
      <c r="B429" s="34">
        <v>2023</v>
      </c>
      <c r="C429" s="34">
        <v>4</v>
      </c>
      <c r="D429" s="34"/>
      <c r="E429" s="322"/>
      <c r="F429" s="34"/>
      <c r="G429" s="36"/>
      <c r="H429" s="37" t="s">
        <v>595</v>
      </c>
      <c r="I429" s="316"/>
      <c r="J429" s="37"/>
      <c r="K429" s="13"/>
      <c r="L429" s="232"/>
      <c r="M429" s="232"/>
      <c r="N429" s="321"/>
      <c r="O429" s="502"/>
      <c r="P429" s="13"/>
      <c r="Q429" s="393"/>
      <c r="R429" s="40"/>
      <c r="S429" s="234"/>
      <c r="T429" s="40"/>
      <c r="U429" s="40"/>
      <c r="V429" s="13"/>
      <c r="W429" s="40"/>
      <c r="X429" s="13"/>
      <c r="Y429" s="40"/>
      <c r="Z429" s="40"/>
      <c r="AA429" s="235"/>
      <c r="AB429" s="235"/>
      <c r="AC429" s="43"/>
      <c r="AD429" s="44"/>
      <c r="AE429" s="44"/>
      <c r="AF429" s="43"/>
      <c r="AG429" s="13"/>
      <c r="AH429" s="37"/>
      <c r="AI429" s="37"/>
      <c r="AJ429" s="37"/>
      <c r="AK429" s="45"/>
      <c r="AL429" s="46"/>
      <c r="AM429" s="236"/>
      <c r="AN429" s="236"/>
      <c r="AO429" s="233"/>
      <c r="AP429" s="233"/>
      <c r="AQ429" s="318" t="str">
        <f t="shared" si="16"/>
        <v/>
      </c>
      <c r="AR429" s="318" t="str">
        <f t="shared" si="17"/>
        <v/>
      </c>
    </row>
    <row r="430" spans="2:44" ht="14.25">
      <c r="B430" s="34">
        <v>2023</v>
      </c>
      <c r="C430" s="34">
        <v>4</v>
      </c>
      <c r="D430" s="34"/>
      <c r="E430" s="322"/>
      <c r="F430" s="34"/>
      <c r="G430" s="36"/>
      <c r="H430" s="37" t="s">
        <v>595</v>
      </c>
      <c r="I430" s="316"/>
      <c r="J430" s="37"/>
      <c r="K430" s="13"/>
      <c r="L430" s="232"/>
      <c r="M430" s="232"/>
      <c r="N430" s="321"/>
      <c r="O430" s="502"/>
      <c r="P430" s="13"/>
      <c r="Q430" s="393"/>
      <c r="R430" s="40"/>
      <c r="S430" s="234"/>
      <c r="T430" s="234"/>
      <c r="U430" s="40"/>
      <c r="V430" s="13"/>
      <c r="W430" s="40"/>
      <c r="X430" s="13"/>
      <c r="Y430" s="40"/>
      <c r="Z430" s="40"/>
      <c r="AA430" s="235"/>
      <c r="AB430" s="235"/>
      <c r="AC430" s="43"/>
      <c r="AD430" s="44"/>
      <c r="AE430" s="44"/>
      <c r="AF430" s="43"/>
      <c r="AG430" s="13"/>
      <c r="AH430" s="37"/>
      <c r="AI430" s="37"/>
      <c r="AJ430" s="37"/>
      <c r="AK430" s="45"/>
      <c r="AL430" s="46"/>
      <c r="AM430" s="236"/>
      <c r="AN430" s="236"/>
      <c r="AO430" s="233"/>
      <c r="AP430" s="233"/>
      <c r="AQ430" s="318" t="str">
        <f t="shared" si="16"/>
        <v/>
      </c>
      <c r="AR430" s="318" t="str">
        <f t="shared" si="17"/>
        <v/>
      </c>
    </row>
    <row r="431" spans="2:44" ht="14.25">
      <c r="B431" s="34">
        <v>2023</v>
      </c>
      <c r="C431" s="34">
        <v>4</v>
      </c>
      <c r="D431" s="34"/>
      <c r="E431" s="322"/>
      <c r="F431" s="34"/>
      <c r="G431" s="36"/>
      <c r="H431" s="37" t="s">
        <v>595</v>
      </c>
      <c r="I431" s="316"/>
      <c r="J431" s="37"/>
      <c r="K431" s="13"/>
      <c r="L431" s="232"/>
      <c r="M431" s="232"/>
      <c r="N431" s="321"/>
      <c r="O431" s="502"/>
      <c r="P431" s="13"/>
      <c r="Q431" s="393"/>
      <c r="R431" s="40"/>
      <c r="S431" s="234"/>
      <c r="T431" s="40"/>
      <c r="U431" s="40"/>
      <c r="V431" s="13"/>
      <c r="W431" s="40"/>
      <c r="X431" s="13"/>
      <c r="Y431" s="40"/>
      <c r="Z431" s="40"/>
      <c r="AA431" s="235"/>
      <c r="AB431" s="235"/>
      <c r="AC431" s="43"/>
      <c r="AD431" s="44"/>
      <c r="AE431" s="44"/>
      <c r="AF431" s="43"/>
      <c r="AG431" s="13"/>
      <c r="AH431" s="37"/>
      <c r="AI431" s="37"/>
      <c r="AJ431" s="37"/>
      <c r="AK431" s="45"/>
      <c r="AL431" s="46"/>
      <c r="AM431" s="236"/>
      <c r="AN431" s="236"/>
      <c r="AO431" s="233"/>
      <c r="AP431" s="233"/>
      <c r="AQ431" s="318" t="str">
        <f t="shared" si="16"/>
        <v/>
      </c>
      <c r="AR431" s="318" t="str">
        <f t="shared" si="17"/>
        <v/>
      </c>
    </row>
    <row r="432" spans="2:44" ht="14.25">
      <c r="B432" s="34">
        <v>2023</v>
      </c>
      <c r="C432" s="34">
        <v>4</v>
      </c>
      <c r="D432" s="34"/>
      <c r="E432" s="322"/>
      <c r="F432" s="34"/>
      <c r="G432" s="36"/>
      <c r="H432" s="37" t="s">
        <v>595</v>
      </c>
      <c r="I432" s="320"/>
      <c r="J432" s="37"/>
      <c r="K432" s="13"/>
      <c r="L432" s="232"/>
      <c r="M432" s="232"/>
      <c r="N432" s="321"/>
      <c r="O432" s="503"/>
      <c r="P432" s="13"/>
      <c r="Q432" s="393"/>
      <c r="R432" s="40"/>
      <c r="S432" s="234"/>
      <c r="T432" s="234"/>
      <c r="U432" s="40"/>
      <c r="V432" s="13"/>
      <c r="W432" s="40"/>
      <c r="X432" s="13"/>
      <c r="Y432" s="40"/>
      <c r="Z432" s="40"/>
      <c r="AA432" s="235"/>
      <c r="AB432" s="235"/>
      <c r="AC432" s="77"/>
      <c r="AD432" s="78"/>
      <c r="AE432" s="78"/>
      <c r="AF432" s="77"/>
      <c r="AG432" s="74"/>
      <c r="AH432" s="72"/>
      <c r="AI432" s="37"/>
      <c r="AJ432" s="37"/>
      <c r="AK432" s="45"/>
      <c r="AL432" s="46"/>
      <c r="AM432" s="236"/>
      <c r="AN432" s="236"/>
      <c r="AO432" s="233"/>
      <c r="AP432" s="233"/>
      <c r="AQ432" s="318" t="str">
        <f t="shared" si="16"/>
        <v/>
      </c>
      <c r="AR432" s="318" t="str">
        <f t="shared" si="17"/>
        <v/>
      </c>
    </row>
    <row r="433" spans="2:44" ht="14.25">
      <c r="B433" s="34">
        <v>2023</v>
      </c>
      <c r="C433" s="34">
        <v>4</v>
      </c>
      <c r="D433" s="34"/>
      <c r="E433" s="322"/>
      <c r="F433" s="34"/>
      <c r="G433" s="36"/>
      <c r="H433" s="37" t="s">
        <v>595</v>
      </c>
      <c r="I433" s="320"/>
      <c r="J433" s="37"/>
      <c r="K433" s="13"/>
      <c r="L433" s="232"/>
      <c r="M433" s="232"/>
      <c r="N433" s="321"/>
      <c r="O433" s="503"/>
      <c r="P433" s="13"/>
      <c r="Q433" s="393"/>
      <c r="R433" s="40"/>
      <c r="S433" s="234"/>
      <c r="T433" s="40"/>
      <c r="U433" s="40"/>
      <c r="V433" s="13"/>
      <c r="W433" s="40"/>
      <c r="X433" s="13"/>
      <c r="Y433" s="40"/>
      <c r="Z433" s="40"/>
      <c r="AA433" s="235"/>
      <c r="AB433" s="235"/>
      <c r="AC433" s="77"/>
      <c r="AD433" s="78"/>
      <c r="AE433" s="78"/>
      <c r="AF433" s="77"/>
      <c r="AG433" s="74"/>
      <c r="AH433" s="72"/>
      <c r="AI433" s="37"/>
      <c r="AJ433" s="37"/>
      <c r="AK433" s="45"/>
      <c r="AL433" s="46"/>
      <c r="AM433" s="236"/>
      <c r="AN433" s="236"/>
      <c r="AO433" s="233"/>
      <c r="AP433" s="233"/>
      <c r="AQ433" s="318" t="str">
        <f t="shared" si="16"/>
        <v/>
      </c>
      <c r="AR433" s="318" t="str">
        <f t="shared" si="17"/>
        <v/>
      </c>
    </row>
    <row r="434" spans="2:44" ht="14.25">
      <c r="B434" s="34">
        <v>2023</v>
      </c>
      <c r="C434" s="34">
        <v>4</v>
      </c>
      <c r="D434" s="34"/>
      <c r="E434" s="322"/>
      <c r="F434" s="34"/>
      <c r="G434" s="36"/>
      <c r="H434" s="37" t="s">
        <v>595</v>
      </c>
      <c r="I434" s="316"/>
      <c r="J434" s="37"/>
      <c r="K434" s="13"/>
      <c r="L434" s="232"/>
      <c r="M434" s="13"/>
      <c r="N434" s="321"/>
      <c r="O434" s="502"/>
      <c r="P434" s="13"/>
      <c r="Q434" s="393"/>
      <c r="R434" s="40"/>
      <c r="S434" s="234"/>
      <c r="T434" s="234"/>
      <c r="U434" s="40"/>
      <c r="V434" s="13"/>
      <c r="W434" s="40"/>
      <c r="X434" s="13"/>
      <c r="Y434" s="40"/>
      <c r="Z434" s="40"/>
      <c r="AA434" s="235"/>
      <c r="AB434" s="235"/>
      <c r="AC434" s="43"/>
      <c r="AD434" s="44"/>
      <c r="AE434" s="44"/>
      <c r="AF434" s="43"/>
      <c r="AG434" s="13"/>
      <c r="AH434" s="37"/>
      <c r="AI434" s="37"/>
      <c r="AJ434" s="37"/>
      <c r="AK434" s="45"/>
      <c r="AL434" s="46"/>
      <c r="AM434" s="236"/>
      <c r="AN434" s="236"/>
      <c r="AO434" s="233"/>
      <c r="AP434" s="233"/>
      <c r="AQ434" s="318" t="str">
        <f t="shared" si="16"/>
        <v/>
      </c>
      <c r="AR434" s="318" t="str">
        <f t="shared" si="17"/>
        <v/>
      </c>
    </row>
    <row r="435" spans="2:44" ht="14.25">
      <c r="B435" s="34">
        <v>2023</v>
      </c>
      <c r="C435" s="34">
        <v>4</v>
      </c>
      <c r="D435" s="34"/>
      <c r="E435" s="322"/>
      <c r="F435" s="34"/>
      <c r="G435" s="36"/>
      <c r="H435" s="37" t="s">
        <v>595</v>
      </c>
      <c r="I435" s="316"/>
      <c r="J435" s="37"/>
      <c r="K435" s="13"/>
      <c r="L435" s="232"/>
      <c r="M435" s="232"/>
      <c r="N435" s="321"/>
      <c r="O435" s="502"/>
      <c r="P435" s="13"/>
      <c r="Q435" s="393"/>
      <c r="R435" s="40"/>
      <c r="S435" s="234"/>
      <c r="T435" s="40"/>
      <c r="U435" s="40"/>
      <c r="V435" s="13"/>
      <c r="W435" s="40"/>
      <c r="X435" s="13"/>
      <c r="Y435" s="40"/>
      <c r="Z435" s="40"/>
      <c r="AA435" s="235"/>
      <c r="AB435" s="235"/>
      <c r="AC435" s="43"/>
      <c r="AD435" s="44"/>
      <c r="AE435" s="44"/>
      <c r="AF435" s="43"/>
      <c r="AG435" s="13"/>
      <c r="AH435" s="37"/>
      <c r="AI435" s="37"/>
      <c r="AJ435" s="37"/>
      <c r="AK435" s="45"/>
      <c r="AL435" s="46"/>
      <c r="AM435" s="236"/>
      <c r="AN435" s="236"/>
      <c r="AO435" s="233"/>
      <c r="AP435" s="233"/>
      <c r="AQ435" s="318" t="str">
        <f t="shared" si="16"/>
        <v/>
      </c>
      <c r="AR435" s="318" t="str">
        <f t="shared" si="17"/>
        <v/>
      </c>
    </row>
    <row r="436" spans="2:44" ht="14.25">
      <c r="B436" s="34">
        <v>2023</v>
      </c>
      <c r="C436" s="34">
        <v>4</v>
      </c>
      <c r="D436" s="34"/>
      <c r="E436" s="322"/>
      <c r="F436" s="34"/>
      <c r="G436" s="36"/>
      <c r="H436" s="37" t="s">
        <v>595</v>
      </c>
      <c r="I436" s="316"/>
      <c r="J436" s="37"/>
      <c r="K436" s="13"/>
      <c r="L436" s="232"/>
      <c r="M436" s="13"/>
      <c r="N436" s="321"/>
      <c r="O436" s="502"/>
      <c r="P436" s="13"/>
      <c r="Q436" s="393"/>
      <c r="R436" s="40"/>
      <c r="S436" s="234"/>
      <c r="T436" s="234"/>
      <c r="U436" s="40"/>
      <c r="V436" s="13"/>
      <c r="W436" s="40"/>
      <c r="X436" s="13"/>
      <c r="Y436" s="40"/>
      <c r="Z436" s="40"/>
      <c r="AA436" s="235"/>
      <c r="AB436" s="235"/>
      <c r="AC436" s="43"/>
      <c r="AD436" s="44"/>
      <c r="AE436" s="44"/>
      <c r="AF436" s="43"/>
      <c r="AG436" s="13"/>
      <c r="AH436" s="37"/>
      <c r="AI436" s="37"/>
      <c r="AJ436" s="37"/>
      <c r="AK436" s="45"/>
      <c r="AL436" s="46"/>
      <c r="AM436" s="236"/>
      <c r="AN436" s="236"/>
      <c r="AO436" s="233"/>
      <c r="AP436" s="233"/>
      <c r="AQ436" s="318" t="str">
        <f t="shared" si="16"/>
        <v/>
      </c>
      <c r="AR436" s="318" t="str">
        <f t="shared" si="17"/>
        <v/>
      </c>
    </row>
    <row r="437" spans="2:44" ht="14.25">
      <c r="B437" s="34">
        <v>2023</v>
      </c>
      <c r="C437" s="34">
        <v>4</v>
      </c>
      <c r="D437" s="34"/>
      <c r="E437" s="322"/>
      <c r="F437" s="34"/>
      <c r="G437" s="36"/>
      <c r="H437" s="37" t="s">
        <v>595</v>
      </c>
      <c r="I437" s="316"/>
      <c r="J437" s="37"/>
      <c r="K437" s="13"/>
      <c r="L437" s="232"/>
      <c r="M437" s="232"/>
      <c r="N437" s="321"/>
      <c r="O437" s="502"/>
      <c r="P437" s="13"/>
      <c r="Q437" s="393"/>
      <c r="R437" s="40"/>
      <c r="S437" s="234"/>
      <c r="T437" s="40"/>
      <c r="U437" s="40"/>
      <c r="V437" s="13"/>
      <c r="W437" s="40"/>
      <c r="X437" s="13"/>
      <c r="Y437" s="40"/>
      <c r="Z437" s="40"/>
      <c r="AA437" s="235"/>
      <c r="AB437" s="235"/>
      <c r="AC437" s="43"/>
      <c r="AD437" s="44"/>
      <c r="AE437" s="44"/>
      <c r="AF437" s="43"/>
      <c r="AG437" s="13"/>
      <c r="AH437" s="37"/>
      <c r="AI437" s="37"/>
      <c r="AJ437" s="37"/>
      <c r="AK437" s="45"/>
      <c r="AL437" s="46"/>
      <c r="AM437" s="236"/>
      <c r="AN437" s="236"/>
      <c r="AO437" s="233"/>
      <c r="AP437" s="233"/>
      <c r="AQ437" s="318" t="str">
        <f t="shared" si="16"/>
        <v/>
      </c>
      <c r="AR437" s="318" t="str">
        <f t="shared" si="17"/>
        <v/>
      </c>
    </row>
    <row r="438" spans="2:44" ht="14.25">
      <c r="B438" s="34">
        <v>2023</v>
      </c>
      <c r="C438" s="34">
        <v>4</v>
      </c>
      <c r="D438" s="34"/>
      <c r="E438" s="322"/>
      <c r="F438" s="34"/>
      <c r="G438" s="36"/>
      <c r="H438" s="37" t="s">
        <v>595</v>
      </c>
      <c r="I438" s="316"/>
      <c r="J438" s="37"/>
      <c r="K438" s="13"/>
      <c r="L438" s="232"/>
      <c r="M438" s="13"/>
      <c r="N438" s="321"/>
      <c r="O438" s="502"/>
      <c r="P438" s="13"/>
      <c r="Q438" s="393"/>
      <c r="R438" s="40"/>
      <c r="S438" s="234"/>
      <c r="T438" s="234"/>
      <c r="U438" s="40"/>
      <c r="V438" s="13"/>
      <c r="W438" s="40"/>
      <c r="X438" s="13"/>
      <c r="Y438" s="40"/>
      <c r="Z438" s="40"/>
      <c r="AA438" s="235"/>
      <c r="AB438" s="235"/>
      <c r="AC438" s="43"/>
      <c r="AD438" s="44"/>
      <c r="AE438" s="44"/>
      <c r="AF438" s="43"/>
      <c r="AG438" s="13"/>
      <c r="AH438" s="37"/>
      <c r="AI438" s="37"/>
      <c r="AJ438" s="37"/>
      <c r="AK438" s="45"/>
      <c r="AL438" s="46"/>
      <c r="AM438" s="236"/>
      <c r="AN438" s="236"/>
      <c r="AO438" s="233"/>
      <c r="AP438" s="233"/>
      <c r="AQ438" s="318" t="str">
        <f t="shared" si="16"/>
        <v/>
      </c>
      <c r="AR438" s="318" t="str">
        <f t="shared" si="17"/>
        <v/>
      </c>
    </row>
    <row r="439" spans="2:44" ht="14.25">
      <c r="B439" s="34">
        <v>2023</v>
      </c>
      <c r="C439" s="34">
        <v>4</v>
      </c>
      <c r="D439" s="34"/>
      <c r="E439" s="322"/>
      <c r="F439" s="34"/>
      <c r="G439" s="36"/>
      <c r="H439" s="37" t="s">
        <v>595</v>
      </c>
      <c r="I439" s="316"/>
      <c r="J439" s="37"/>
      <c r="K439" s="13"/>
      <c r="L439" s="232"/>
      <c r="M439" s="232"/>
      <c r="N439" s="321"/>
      <c r="O439" s="502"/>
      <c r="P439" s="13"/>
      <c r="Q439" s="393"/>
      <c r="R439" s="40"/>
      <c r="S439" s="234"/>
      <c r="T439" s="40"/>
      <c r="U439" s="40"/>
      <c r="V439" s="13"/>
      <c r="W439" s="40"/>
      <c r="X439" s="13"/>
      <c r="Y439" s="40"/>
      <c r="Z439" s="40"/>
      <c r="AA439" s="235"/>
      <c r="AB439" s="235"/>
      <c r="AC439" s="43"/>
      <c r="AD439" s="44"/>
      <c r="AE439" s="44"/>
      <c r="AF439" s="43"/>
      <c r="AG439" s="13"/>
      <c r="AH439" s="37"/>
      <c r="AI439" s="37"/>
      <c r="AJ439" s="37"/>
      <c r="AK439" s="45"/>
      <c r="AL439" s="46"/>
      <c r="AM439" s="236"/>
      <c r="AN439" s="236"/>
      <c r="AO439" s="233"/>
      <c r="AP439" s="233"/>
      <c r="AQ439" s="318" t="str">
        <f t="shared" si="16"/>
        <v/>
      </c>
      <c r="AR439" s="318" t="str">
        <f t="shared" si="17"/>
        <v/>
      </c>
    </row>
    <row r="440" spans="2:44" ht="14.25">
      <c r="B440" s="34">
        <v>2023</v>
      </c>
      <c r="C440" s="34">
        <v>4</v>
      </c>
      <c r="D440" s="34"/>
      <c r="E440" s="322"/>
      <c r="F440" s="34"/>
      <c r="G440" s="36"/>
      <c r="H440" s="37" t="s">
        <v>595</v>
      </c>
      <c r="I440" s="316"/>
      <c r="J440" s="37"/>
      <c r="K440" s="13"/>
      <c r="L440" s="232"/>
      <c r="M440" s="13"/>
      <c r="N440" s="321"/>
      <c r="O440" s="502"/>
      <c r="P440" s="13"/>
      <c r="Q440" s="393"/>
      <c r="R440" s="40"/>
      <c r="S440" s="234"/>
      <c r="T440" s="234"/>
      <c r="U440" s="40"/>
      <c r="V440" s="13"/>
      <c r="W440" s="40"/>
      <c r="X440" s="13"/>
      <c r="Y440" s="40"/>
      <c r="Z440" s="40"/>
      <c r="AA440" s="235"/>
      <c r="AB440" s="235"/>
      <c r="AC440" s="43"/>
      <c r="AD440" s="44"/>
      <c r="AE440" s="44"/>
      <c r="AF440" s="43"/>
      <c r="AG440" s="13"/>
      <c r="AH440" s="37"/>
      <c r="AI440" s="37"/>
      <c r="AJ440" s="37"/>
      <c r="AK440" s="45"/>
      <c r="AL440" s="46"/>
      <c r="AM440" s="236"/>
      <c r="AN440" s="236"/>
      <c r="AO440" s="233"/>
      <c r="AP440" s="233"/>
      <c r="AQ440" s="318" t="str">
        <f t="shared" si="16"/>
        <v/>
      </c>
      <c r="AR440" s="318" t="str">
        <f t="shared" si="17"/>
        <v/>
      </c>
    </row>
    <row r="441" spans="2:44" ht="14.25">
      <c r="B441" s="34">
        <v>2023</v>
      </c>
      <c r="C441" s="34">
        <v>4</v>
      </c>
      <c r="D441" s="34"/>
      <c r="E441" s="322"/>
      <c r="F441" s="34"/>
      <c r="G441" s="36"/>
      <c r="H441" s="37" t="s">
        <v>595</v>
      </c>
      <c r="I441" s="316"/>
      <c r="J441" s="37"/>
      <c r="K441" s="13"/>
      <c r="L441" s="232"/>
      <c r="M441" s="232"/>
      <c r="N441" s="321"/>
      <c r="O441" s="502"/>
      <c r="P441" s="13"/>
      <c r="Q441" s="393"/>
      <c r="R441" s="40"/>
      <c r="S441" s="234"/>
      <c r="T441" s="40"/>
      <c r="U441" s="40"/>
      <c r="V441" s="13"/>
      <c r="W441" s="40"/>
      <c r="X441" s="13"/>
      <c r="Y441" s="40"/>
      <c r="Z441" s="40"/>
      <c r="AA441" s="235"/>
      <c r="AB441" s="235"/>
      <c r="AC441" s="43"/>
      <c r="AD441" s="44"/>
      <c r="AE441" s="44"/>
      <c r="AF441" s="43"/>
      <c r="AG441" s="13"/>
      <c r="AH441" s="37"/>
      <c r="AI441" s="37"/>
      <c r="AJ441" s="37"/>
      <c r="AK441" s="45"/>
      <c r="AL441" s="46"/>
      <c r="AM441" s="236"/>
      <c r="AN441" s="236"/>
      <c r="AO441" s="233"/>
      <c r="AP441" s="233"/>
      <c r="AQ441" s="318" t="str">
        <f t="shared" ref="AQ441:AQ463" si="18">IF(IF(AC441&gt;AD441,1-AC441+AD441,AD441-AC441)=0,"",IF(AC441&gt;AD441,1-AC441+AD441,AD441-AC441))</f>
        <v/>
      </c>
      <c r="AR441" s="318" t="str">
        <f t="shared" ref="AR441:AR463" si="19">IF(IF(AE441&gt;AF441,1-AE441+AF441,AF441-AE441)=0,"",IF(AE441&gt;AF441,1-AE441+AF441,AF441-AE441))</f>
        <v/>
      </c>
    </row>
    <row r="442" spans="2:44" ht="14.25">
      <c r="B442" s="34">
        <v>2023</v>
      </c>
      <c r="C442" s="34">
        <v>4</v>
      </c>
      <c r="D442" s="34"/>
      <c r="E442" s="322"/>
      <c r="F442" s="34"/>
      <c r="G442" s="36"/>
      <c r="H442" s="37" t="s">
        <v>595</v>
      </c>
      <c r="I442" s="316"/>
      <c r="J442" s="37"/>
      <c r="K442" s="13"/>
      <c r="L442" s="232"/>
      <c r="M442" s="13"/>
      <c r="N442" s="321"/>
      <c r="O442" s="502"/>
      <c r="P442" s="13"/>
      <c r="Q442" s="393"/>
      <c r="R442" s="40"/>
      <c r="S442" s="234"/>
      <c r="T442" s="234"/>
      <c r="U442" s="40"/>
      <c r="V442" s="13"/>
      <c r="W442" s="40"/>
      <c r="X442" s="13"/>
      <c r="Y442" s="40"/>
      <c r="Z442" s="40"/>
      <c r="AA442" s="235"/>
      <c r="AB442" s="235"/>
      <c r="AC442" s="43"/>
      <c r="AD442" s="44"/>
      <c r="AE442" s="44"/>
      <c r="AF442" s="43"/>
      <c r="AG442" s="13"/>
      <c r="AH442" s="37"/>
      <c r="AI442" s="37"/>
      <c r="AJ442" s="37"/>
      <c r="AK442" s="45"/>
      <c r="AL442" s="46"/>
      <c r="AM442" s="236"/>
      <c r="AN442" s="236"/>
      <c r="AO442" s="233"/>
      <c r="AP442" s="233"/>
      <c r="AQ442" s="318" t="str">
        <f t="shared" si="18"/>
        <v/>
      </c>
      <c r="AR442" s="318" t="str">
        <f t="shared" si="19"/>
        <v/>
      </c>
    </row>
    <row r="443" spans="2:44" ht="14.25">
      <c r="B443" s="34">
        <v>2023</v>
      </c>
      <c r="C443" s="34">
        <v>4</v>
      </c>
      <c r="D443" s="34"/>
      <c r="E443" s="322"/>
      <c r="F443" s="34"/>
      <c r="G443" s="36"/>
      <c r="H443" s="37" t="s">
        <v>595</v>
      </c>
      <c r="I443" s="316"/>
      <c r="J443" s="37"/>
      <c r="K443" s="13"/>
      <c r="L443" s="232"/>
      <c r="M443" s="232"/>
      <c r="N443" s="321"/>
      <c r="O443" s="502"/>
      <c r="P443" s="13"/>
      <c r="Q443" s="393"/>
      <c r="R443" s="40"/>
      <c r="S443" s="234"/>
      <c r="T443" s="40"/>
      <c r="U443" s="40"/>
      <c r="V443" s="13"/>
      <c r="W443" s="40"/>
      <c r="X443" s="13"/>
      <c r="Y443" s="40"/>
      <c r="Z443" s="40"/>
      <c r="AA443" s="235"/>
      <c r="AB443" s="235"/>
      <c r="AC443" s="43"/>
      <c r="AD443" s="44"/>
      <c r="AE443" s="44"/>
      <c r="AF443" s="43"/>
      <c r="AG443" s="13"/>
      <c r="AH443" s="37"/>
      <c r="AI443" s="37"/>
      <c r="AJ443" s="37"/>
      <c r="AK443" s="45"/>
      <c r="AL443" s="46"/>
      <c r="AM443" s="236"/>
      <c r="AN443" s="236"/>
      <c r="AO443" s="233"/>
      <c r="AP443" s="233"/>
      <c r="AQ443" s="318" t="str">
        <f t="shared" si="18"/>
        <v/>
      </c>
      <c r="AR443" s="318" t="str">
        <f t="shared" si="19"/>
        <v/>
      </c>
    </row>
    <row r="444" spans="2:44" ht="14.25">
      <c r="B444" s="34">
        <v>2023</v>
      </c>
      <c r="C444" s="34">
        <v>4</v>
      </c>
      <c r="D444" s="34"/>
      <c r="E444" s="322"/>
      <c r="F444" s="34"/>
      <c r="G444" s="36"/>
      <c r="H444" s="37" t="s">
        <v>595</v>
      </c>
      <c r="I444" s="316"/>
      <c r="J444" s="37"/>
      <c r="K444" s="13"/>
      <c r="L444" s="232"/>
      <c r="M444" s="13"/>
      <c r="N444" s="321"/>
      <c r="O444" s="502"/>
      <c r="P444" s="13"/>
      <c r="Q444" s="393"/>
      <c r="R444" s="40"/>
      <c r="S444" s="234"/>
      <c r="T444" s="234"/>
      <c r="U444" s="40"/>
      <c r="V444" s="13"/>
      <c r="W444" s="40"/>
      <c r="X444" s="13"/>
      <c r="Y444" s="40"/>
      <c r="Z444" s="40"/>
      <c r="AA444" s="235"/>
      <c r="AB444" s="235"/>
      <c r="AC444" s="43"/>
      <c r="AD444" s="44"/>
      <c r="AE444" s="44"/>
      <c r="AF444" s="43"/>
      <c r="AG444" s="13"/>
      <c r="AH444" s="37"/>
      <c r="AI444" s="37"/>
      <c r="AJ444" s="37"/>
      <c r="AK444" s="45"/>
      <c r="AL444" s="46"/>
      <c r="AM444" s="236"/>
      <c r="AN444" s="236"/>
      <c r="AO444" s="233"/>
      <c r="AP444" s="233"/>
      <c r="AQ444" s="318" t="str">
        <f t="shared" si="18"/>
        <v/>
      </c>
      <c r="AR444" s="318" t="str">
        <f t="shared" si="19"/>
        <v/>
      </c>
    </row>
    <row r="445" spans="2:44" ht="14.25">
      <c r="B445" s="34">
        <v>2023</v>
      </c>
      <c r="C445" s="34">
        <v>4</v>
      </c>
      <c r="D445" s="34"/>
      <c r="E445" s="322"/>
      <c r="F445" s="34"/>
      <c r="G445" s="36"/>
      <c r="H445" s="37" t="s">
        <v>595</v>
      </c>
      <c r="I445" s="316"/>
      <c r="J445" s="37"/>
      <c r="K445" s="13"/>
      <c r="L445" s="232"/>
      <c r="M445" s="232"/>
      <c r="N445" s="321"/>
      <c r="O445" s="502"/>
      <c r="P445" s="13"/>
      <c r="Q445" s="393"/>
      <c r="R445" s="40"/>
      <c r="S445" s="234"/>
      <c r="T445" s="40"/>
      <c r="U445" s="40"/>
      <c r="V445" s="13"/>
      <c r="W445" s="40"/>
      <c r="X445" s="13"/>
      <c r="Y445" s="40"/>
      <c r="Z445" s="40"/>
      <c r="AA445" s="235"/>
      <c r="AB445" s="235"/>
      <c r="AC445" s="43"/>
      <c r="AD445" s="44"/>
      <c r="AE445" s="44"/>
      <c r="AF445" s="43"/>
      <c r="AG445" s="13"/>
      <c r="AH445" s="37"/>
      <c r="AI445" s="37"/>
      <c r="AJ445" s="37"/>
      <c r="AK445" s="45"/>
      <c r="AL445" s="46"/>
      <c r="AM445" s="236"/>
      <c r="AN445" s="236"/>
      <c r="AO445" s="233"/>
      <c r="AP445" s="233"/>
      <c r="AQ445" s="318" t="str">
        <f t="shared" si="18"/>
        <v/>
      </c>
      <c r="AR445" s="318" t="str">
        <f t="shared" si="19"/>
        <v/>
      </c>
    </row>
    <row r="446" spans="2:44" ht="14.25">
      <c r="B446" s="34">
        <v>2023</v>
      </c>
      <c r="C446" s="34">
        <v>4</v>
      </c>
      <c r="D446" s="34"/>
      <c r="E446" s="322"/>
      <c r="F446" s="34"/>
      <c r="G446" s="36"/>
      <c r="H446" s="37" t="s">
        <v>595</v>
      </c>
      <c r="I446" s="316"/>
      <c r="J446" s="37"/>
      <c r="K446" s="13"/>
      <c r="L446" s="232"/>
      <c r="M446" s="13"/>
      <c r="N446" s="321"/>
      <c r="O446" s="502"/>
      <c r="P446" s="13"/>
      <c r="Q446" s="393"/>
      <c r="R446" s="40"/>
      <c r="S446" s="234"/>
      <c r="T446" s="234"/>
      <c r="U446" s="40"/>
      <c r="V446" s="13"/>
      <c r="W446" s="40"/>
      <c r="X446" s="13"/>
      <c r="Y446" s="40"/>
      <c r="Z446" s="40"/>
      <c r="AA446" s="235"/>
      <c r="AB446" s="235"/>
      <c r="AC446" s="43"/>
      <c r="AD446" s="44"/>
      <c r="AE446" s="44"/>
      <c r="AF446" s="43"/>
      <c r="AG446" s="13"/>
      <c r="AH446" s="37"/>
      <c r="AI446" s="37"/>
      <c r="AJ446" s="37"/>
      <c r="AK446" s="45"/>
      <c r="AL446" s="46"/>
      <c r="AM446" s="236"/>
      <c r="AN446" s="236"/>
      <c r="AO446" s="233"/>
      <c r="AP446" s="233"/>
      <c r="AQ446" s="318" t="str">
        <f t="shared" si="18"/>
        <v/>
      </c>
      <c r="AR446" s="318" t="str">
        <f t="shared" si="19"/>
        <v/>
      </c>
    </row>
    <row r="447" spans="2:44" ht="14.25">
      <c r="B447" s="34">
        <v>2023</v>
      </c>
      <c r="C447" s="34">
        <v>4</v>
      </c>
      <c r="D447" s="34"/>
      <c r="E447" s="322"/>
      <c r="F447" s="34"/>
      <c r="G447" s="36"/>
      <c r="H447" s="37" t="s">
        <v>595</v>
      </c>
      <c r="I447" s="316"/>
      <c r="J447" s="37"/>
      <c r="K447" s="13"/>
      <c r="L447" s="232"/>
      <c r="M447" s="232"/>
      <c r="N447" s="321"/>
      <c r="O447" s="502"/>
      <c r="P447" s="13"/>
      <c r="Q447" s="393"/>
      <c r="R447" s="40"/>
      <c r="S447" s="234"/>
      <c r="T447" s="40"/>
      <c r="U447" s="40"/>
      <c r="V447" s="13"/>
      <c r="W447" s="40"/>
      <c r="X447" s="13"/>
      <c r="Y447" s="40"/>
      <c r="Z447" s="40"/>
      <c r="AA447" s="235"/>
      <c r="AB447" s="235"/>
      <c r="AC447" s="43"/>
      <c r="AD447" s="44"/>
      <c r="AE447" s="44"/>
      <c r="AF447" s="43"/>
      <c r="AG447" s="13"/>
      <c r="AH447" s="37"/>
      <c r="AI447" s="37"/>
      <c r="AJ447" s="37"/>
      <c r="AK447" s="45"/>
      <c r="AL447" s="46"/>
      <c r="AM447" s="236"/>
      <c r="AN447" s="236"/>
      <c r="AO447" s="233"/>
      <c r="AP447" s="233"/>
      <c r="AQ447" s="318" t="str">
        <f t="shared" si="18"/>
        <v/>
      </c>
      <c r="AR447" s="318" t="str">
        <f t="shared" si="19"/>
        <v/>
      </c>
    </row>
    <row r="448" spans="2:44" ht="14.25">
      <c r="B448" s="34">
        <v>2023</v>
      </c>
      <c r="C448" s="34">
        <v>4</v>
      </c>
      <c r="D448" s="34"/>
      <c r="E448" s="322"/>
      <c r="F448" s="34"/>
      <c r="G448" s="36"/>
      <c r="H448" s="37" t="s">
        <v>595</v>
      </c>
      <c r="I448" s="316"/>
      <c r="J448" s="37"/>
      <c r="K448" s="13"/>
      <c r="L448" s="232"/>
      <c r="M448" s="13"/>
      <c r="N448" s="321"/>
      <c r="O448" s="502"/>
      <c r="P448" s="13"/>
      <c r="Q448" s="393"/>
      <c r="R448" s="40"/>
      <c r="S448" s="234"/>
      <c r="T448" s="234"/>
      <c r="U448" s="40"/>
      <c r="V448" s="13"/>
      <c r="W448" s="40"/>
      <c r="X448" s="13"/>
      <c r="Y448" s="40"/>
      <c r="Z448" s="40"/>
      <c r="AA448" s="235"/>
      <c r="AB448" s="235"/>
      <c r="AC448" s="43"/>
      <c r="AD448" s="44"/>
      <c r="AE448" s="44"/>
      <c r="AF448" s="43"/>
      <c r="AG448" s="13"/>
      <c r="AH448" s="37"/>
      <c r="AI448" s="37"/>
      <c r="AJ448" s="37"/>
      <c r="AK448" s="45"/>
      <c r="AL448" s="46"/>
      <c r="AM448" s="236"/>
      <c r="AN448" s="236"/>
      <c r="AO448" s="233"/>
      <c r="AP448" s="233"/>
      <c r="AQ448" s="318" t="str">
        <f t="shared" si="18"/>
        <v/>
      </c>
      <c r="AR448" s="318" t="str">
        <f t="shared" si="19"/>
        <v/>
      </c>
    </row>
    <row r="449" spans="2:44" ht="14.25">
      <c r="B449" s="34">
        <v>2023</v>
      </c>
      <c r="C449" s="34">
        <v>4</v>
      </c>
      <c r="D449" s="34"/>
      <c r="E449" s="322"/>
      <c r="F449" s="34"/>
      <c r="G449" s="36"/>
      <c r="H449" s="37" t="s">
        <v>595</v>
      </c>
      <c r="I449" s="316"/>
      <c r="J449" s="37"/>
      <c r="K449" s="13"/>
      <c r="L449" s="232"/>
      <c r="M449" s="13"/>
      <c r="N449" s="321"/>
      <c r="O449" s="502"/>
      <c r="P449" s="13"/>
      <c r="Q449" s="393"/>
      <c r="R449" s="40"/>
      <c r="S449" s="234"/>
      <c r="T449" s="40"/>
      <c r="U449" s="40"/>
      <c r="V449" s="13"/>
      <c r="W449" s="40"/>
      <c r="X449" s="13"/>
      <c r="Y449" s="40"/>
      <c r="Z449" s="40"/>
      <c r="AA449" s="235"/>
      <c r="AB449" s="235"/>
      <c r="AC449" s="43"/>
      <c r="AD449" s="44"/>
      <c r="AE449" s="44"/>
      <c r="AF449" s="43"/>
      <c r="AG449" s="13"/>
      <c r="AH449" s="37"/>
      <c r="AI449" s="37"/>
      <c r="AJ449" s="37"/>
      <c r="AK449" s="45"/>
      <c r="AL449" s="46"/>
      <c r="AM449" s="236"/>
      <c r="AN449" s="236"/>
      <c r="AO449" s="233"/>
      <c r="AP449" s="233"/>
      <c r="AQ449" s="318" t="str">
        <f t="shared" si="18"/>
        <v/>
      </c>
      <c r="AR449" s="318" t="str">
        <f t="shared" si="19"/>
        <v/>
      </c>
    </row>
    <row r="450" spans="2:44" ht="14.25">
      <c r="B450" s="34">
        <v>2023</v>
      </c>
      <c r="C450" s="34">
        <v>4</v>
      </c>
      <c r="D450" s="34"/>
      <c r="E450" s="322"/>
      <c r="F450" s="34"/>
      <c r="G450" s="36"/>
      <c r="H450" s="37" t="s">
        <v>595</v>
      </c>
      <c r="I450" s="316"/>
      <c r="J450" s="37"/>
      <c r="K450" s="13"/>
      <c r="L450" s="232"/>
      <c r="M450" s="13"/>
      <c r="N450" s="321"/>
      <c r="O450" s="502"/>
      <c r="P450" s="13"/>
      <c r="Q450" s="393"/>
      <c r="R450" s="40"/>
      <c r="S450" s="234"/>
      <c r="T450" s="234"/>
      <c r="U450" s="40"/>
      <c r="V450" s="13"/>
      <c r="W450" s="40"/>
      <c r="X450" s="13"/>
      <c r="Y450" s="40"/>
      <c r="Z450" s="40"/>
      <c r="AA450" s="235"/>
      <c r="AB450" s="235"/>
      <c r="AC450" s="43"/>
      <c r="AD450" s="44"/>
      <c r="AE450" s="44"/>
      <c r="AF450" s="43"/>
      <c r="AG450" s="13"/>
      <c r="AH450" s="37"/>
      <c r="AI450" s="37"/>
      <c r="AJ450" s="37"/>
      <c r="AK450" s="45"/>
      <c r="AL450" s="46"/>
      <c r="AM450" s="236"/>
      <c r="AN450" s="236"/>
      <c r="AO450" s="233"/>
      <c r="AP450" s="233"/>
      <c r="AQ450" s="318" t="str">
        <f t="shared" si="18"/>
        <v/>
      </c>
      <c r="AR450" s="318" t="str">
        <f t="shared" si="19"/>
        <v/>
      </c>
    </row>
    <row r="451" spans="2:44" ht="14.25">
      <c r="B451" s="34">
        <v>2023</v>
      </c>
      <c r="C451" s="34">
        <v>4</v>
      </c>
      <c r="D451" s="34"/>
      <c r="E451" s="322"/>
      <c r="F451" s="34"/>
      <c r="G451" s="36"/>
      <c r="H451" s="37" t="s">
        <v>595</v>
      </c>
      <c r="I451" s="316"/>
      <c r="J451" s="37"/>
      <c r="K451" s="13"/>
      <c r="L451" s="232"/>
      <c r="M451" s="13"/>
      <c r="N451" s="321"/>
      <c r="O451" s="502"/>
      <c r="P451" s="13"/>
      <c r="Q451" s="393"/>
      <c r="R451" s="40"/>
      <c r="S451" s="234"/>
      <c r="T451" s="40"/>
      <c r="U451" s="40"/>
      <c r="V451" s="13"/>
      <c r="W451" s="40"/>
      <c r="X451" s="13"/>
      <c r="Y451" s="40"/>
      <c r="Z451" s="40"/>
      <c r="AA451" s="235"/>
      <c r="AB451" s="235"/>
      <c r="AC451" s="43"/>
      <c r="AD451" s="44"/>
      <c r="AE451" s="44"/>
      <c r="AF451" s="43"/>
      <c r="AG451" s="13"/>
      <c r="AH451" s="37"/>
      <c r="AI451" s="37"/>
      <c r="AJ451" s="37"/>
      <c r="AK451" s="45"/>
      <c r="AL451" s="46"/>
      <c r="AM451" s="236"/>
      <c r="AN451" s="236"/>
      <c r="AO451" s="233"/>
      <c r="AP451" s="233"/>
      <c r="AQ451" s="318" t="str">
        <f t="shared" si="18"/>
        <v/>
      </c>
      <c r="AR451" s="318" t="str">
        <f t="shared" si="19"/>
        <v/>
      </c>
    </row>
    <row r="452" spans="2:44" ht="14.25">
      <c r="B452" s="34">
        <v>2023</v>
      </c>
      <c r="C452" s="34">
        <v>4</v>
      </c>
      <c r="D452" s="34"/>
      <c r="E452" s="322"/>
      <c r="F452" s="34"/>
      <c r="G452" s="36"/>
      <c r="H452" s="37" t="s">
        <v>595</v>
      </c>
      <c r="I452" s="316"/>
      <c r="J452" s="37"/>
      <c r="K452" s="13"/>
      <c r="L452" s="232"/>
      <c r="M452" s="232"/>
      <c r="N452" s="321"/>
      <c r="O452" s="502"/>
      <c r="P452" s="13"/>
      <c r="Q452" s="393"/>
      <c r="R452" s="40"/>
      <c r="S452" s="234"/>
      <c r="T452" s="234"/>
      <c r="U452" s="40"/>
      <c r="V452" s="13"/>
      <c r="W452" s="40"/>
      <c r="X452" s="13"/>
      <c r="Y452" s="40"/>
      <c r="Z452" s="40"/>
      <c r="AA452" s="235"/>
      <c r="AB452" s="235"/>
      <c r="AC452" s="43"/>
      <c r="AD452" s="44"/>
      <c r="AE452" s="44"/>
      <c r="AF452" s="43"/>
      <c r="AG452" s="13"/>
      <c r="AH452" s="37"/>
      <c r="AI452" s="37"/>
      <c r="AJ452" s="37"/>
      <c r="AK452" s="45"/>
      <c r="AL452" s="46"/>
      <c r="AM452" s="236"/>
      <c r="AN452" s="236"/>
      <c r="AO452" s="233"/>
      <c r="AP452" s="233"/>
      <c r="AQ452" s="318" t="str">
        <f t="shared" si="18"/>
        <v/>
      </c>
      <c r="AR452" s="318" t="str">
        <f t="shared" si="19"/>
        <v/>
      </c>
    </row>
    <row r="453" spans="2:44" ht="14.25">
      <c r="B453" s="34">
        <v>2023</v>
      </c>
      <c r="C453" s="34">
        <v>4</v>
      </c>
      <c r="D453" s="34"/>
      <c r="E453" s="322"/>
      <c r="F453" s="34"/>
      <c r="G453" s="36"/>
      <c r="H453" s="37" t="s">
        <v>595</v>
      </c>
      <c r="I453" s="316"/>
      <c r="J453" s="37"/>
      <c r="K453" s="13"/>
      <c r="L453" s="232"/>
      <c r="M453" s="232"/>
      <c r="N453" s="321"/>
      <c r="O453" s="502"/>
      <c r="P453" s="13"/>
      <c r="Q453" s="393"/>
      <c r="R453" s="40"/>
      <c r="S453" s="234"/>
      <c r="T453" s="40"/>
      <c r="U453" s="40"/>
      <c r="V453" s="13"/>
      <c r="W453" s="40"/>
      <c r="X453" s="13"/>
      <c r="Y453" s="40"/>
      <c r="Z453" s="40"/>
      <c r="AA453" s="235"/>
      <c r="AB453" s="235"/>
      <c r="AC453" s="43"/>
      <c r="AD453" s="44"/>
      <c r="AE453" s="44"/>
      <c r="AF453" s="43"/>
      <c r="AG453" s="13"/>
      <c r="AH453" s="37"/>
      <c r="AI453" s="37"/>
      <c r="AJ453" s="37"/>
      <c r="AK453" s="45"/>
      <c r="AL453" s="46"/>
      <c r="AM453" s="236"/>
      <c r="AN453" s="236"/>
      <c r="AO453" s="233"/>
      <c r="AP453" s="233"/>
      <c r="AQ453" s="318" t="str">
        <f t="shared" si="18"/>
        <v/>
      </c>
      <c r="AR453" s="318" t="str">
        <f t="shared" si="19"/>
        <v/>
      </c>
    </row>
    <row r="454" spans="2:44" ht="14.25">
      <c r="B454" s="34">
        <v>2023</v>
      </c>
      <c r="C454" s="34">
        <v>4</v>
      </c>
      <c r="D454" s="34"/>
      <c r="E454" s="322"/>
      <c r="F454" s="34"/>
      <c r="G454" s="36"/>
      <c r="H454" s="37" t="s">
        <v>595</v>
      </c>
      <c r="I454" s="316"/>
      <c r="J454" s="37"/>
      <c r="K454" s="13"/>
      <c r="L454" s="232"/>
      <c r="M454" s="232"/>
      <c r="N454" s="321"/>
      <c r="O454" s="502"/>
      <c r="P454" s="13"/>
      <c r="Q454" s="393"/>
      <c r="R454" s="40"/>
      <c r="S454" s="234"/>
      <c r="T454" s="234"/>
      <c r="U454" s="40"/>
      <c r="V454" s="13"/>
      <c r="W454" s="40"/>
      <c r="X454" s="13"/>
      <c r="Y454" s="40"/>
      <c r="Z454" s="40"/>
      <c r="AA454" s="235"/>
      <c r="AB454" s="235"/>
      <c r="AC454" s="43"/>
      <c r="AD454" s="44"/>
      <c r="AE454" s="44"/>
      <c r="AF454" s="43"/>
      <c r="AG454" s="13"/>
      <c r="AH454" s="37"/>
      <c r="AI454" s="37"/>
      <c r="AJ454" s="37"/>
      <c r="AK454" s="45"/>
      <c r="AL454" s="46"/>
      <c r="AM454" s="236"/>
      <c r="AN454" s="236"/>
      <c r="AO454" s="233"/>
      <c r="AP454" s="233"/>
      <c r="AQ454" s="318" t="str">
        <f t="shared" si="18"/>
        <v/>
      </c>
      <c r="AR454" s="318" t="str">
        <f t="shared" si="19"/>
        <v/>
      </c>
    </row>
    <row r="455" spans="2:44" ht="14.25">
      <c r="B455" s="34">
        <v>2023</v>
      </c>
      <c r="C455" s="34">
        <v>4</v>
      </c>
      <c r="D455" s="34"/>
      <c r="E455" s="322"/>
      <c r="F455" s="34"/>
      <c r="G455" s="36"/>
      <c r="H455" s="37" t="s">
        <v>595</v>
      </c>
      <c r="I455" s="316"/>
      <c r="J455" s="37"/>
      <c r="K455" s="13"/>
      <c r="L455" s="232"/>
      <c r="M455" s="232"/>
      <c r="N455" s="321"/>
      <c r="O455" s="502"/>
      <c r="P455" s="13"/>
      <c r="Q455" s="393"/>
      <c r="R455" s="40"/>
      <c r="S455" s="234"/>
      <c r="T455" s="40"/>
      <c r="U455" s="40"/>
      <c r="V455" s="13"/>
      <c r="W455" s="40"/>
      <c r="X455" s="13"/>
      <c r="Y455" s="40"/>
      <c r="Z455" s="40"/>
      <c r="AA455" s="235"/>
      <c r="AB455" s="235"/>
      <c r="AC455" s="43"/>
      <c r="AD455" s="44"/>
      <c r="AE455" s="44"/>
      <c r="AF455" s="43"/>
      <c r="AG455" s="13"/>
      <c r="AH455" s="37"/>
      <c r="AI455" s="37"/>
      <c r="AJ455" s="37"/>
      <c r="AK455" s="45"/>
      <c r="AL455" s="46"/>
      <c r="AM455" s="236"/>
      <c r="AN455" s="236"/>
      <c r="AO455" s="233"/>
      <c r="AP455" s="233"/>
      <c r="AQ455" s="318" t="str">
        <f t="shared" si="18"/>
        <v/>
      </c>
      <c r="AR455" s="318" t="str">
        <f t="shared" si="19"/>
        <v/>
      </c>
    </row>
    <row r="456" spans="2:44" ht="14.25">
      <c r="B456" s="34">
        <v>2023</v>
      </c>
      <c r="C456" s="34">
        <v>4</v>
      </c>
      <c r="D456" s="34"/>
      <c r="E456" s="322"/>
      <c r="F456" s="34"/>
      <c r="G456" s="36"/>
      <c r="H456" s="37" t="s">
        <v>595</v>
      </c>
      <c r="I456" s="316"/>
      <c r="J456" s="37"/>
      <c r="K456" s="13"/>
      <c r="L456" s="232"/>
      <c r="M456" s="232"/>
      <c r="N456" s="321"/>
      <c r="O456" s="502"/>
      <c r="P456" s="13"/>
      <c r="Q456" s="393"/>
      <c r="R456" s="40"/>
      <c r="S456" s="234"/>
      <c r="T456" s="234"/>
      <c r="U456" s="40"/>
      <c r="V456" s="13"/>
      <c r="W456" s="40"/>
      <c r="X456" s="13"/>
      <c r="Y456" s="40"/>
      <c r="Z456" s="40"/>
      <c r="AA456" s="235"/>
      <c r="AB456" s="235"/>
      <c r="AC456" s="43"/>
      <c r="AD456" s="44"/>
      <c r="AE456" s="44"/>
      <c r="AF456" s="43"/>
      <c r="AG456" s="13"/>
      <c r="AH456" s="37"/>
      <c r="AI456" s="37"/>
      <c r="AJ456" s="37"/>
      <c r="AK456" s="45"/>
      <c r="AL456" s="46"/>
      <c r="AM456" s="236"/>
      <c r="AN456" s="236"/>
      <c r="AO456" s="233"/>
      <c r="AP456" s="233"/>
      <c r="AQ456" s="318" t="str">
        <f t="shared" si="18"/>
        <v/>
      </c>
      <c r="AR456" s="318" t="str">
        <f t="shared" si="19"/>
        <v/>
      </c>
    </row>
    <row r="457" spans="2:44" ht="14.25">
      <c r="B457" s="34">
        <v>2023</v>
      </c>
      <c r="C457" s="34">
        <v>4</v>
      </c>
      <c r="D457" s="34"/>
      <c r="E457" s="322"/>
      <c r="F457" s="34"/>
      <c r="G457" s="36"/>
      <c r="H457" s="37" t="s">
        <v>595</v>
      </c>
      <c r="I457" s="316"/>
      <c r="J457" s="37"/>
      <c r="K457" s="13"/>
      <c r="L457" s="232"/>
      <c r="M457" s="232"/>
      <c r="N457" s="321"/>
      <c r="O457" s="502"/>
      <c r="P457" s="13"/>
      <c r="Q457" s="393"/>
      <c r="R457" s="40"/>
      <c r="S457" s="234"/>
      <c r="T457" s="40"/>
      <c r="U457" s="40"/>
      <c r="V457" s="13"/>
      <c r="W457" s="40"/>
      <c r="X457" s="13"/>
      <c r="Y457" s="40"/>
      <c r="Z457" s="40"/>
      <c r="AA457" s="235"/>
      <c r="AB457" s="235"/>
      <c r="AC457" s="43"/>
      <c r="AD457" s="44"/>
      <c r="AE457" s="44"/>
      <c r="AF457" s="43"/>
      <c r="AG457" s="13"/>
      <c r="AH457" s="37"/>
      <c r="AI457" s="37"/>
      <c r="AJ457" s="37"/>
      <c r="AK457" s="45"/>
      <c r="AL457" s="46"/>
      <c r="AM457" s="236"/>
      <c r="AN457" s="236"/>
      <c r="AO457" s="233"/>
      <c r="AP457" s="233"/>
      <c r="AQ457" s="318" t="str">
        <f t="shared" si="18"/>
        <v/>
      </c>
      <c r="AR457" s="318" t="str">
        <f t="shared" si="19"/>
        <v/>
      </c>
    </row>
    <row r="458" spans="2:44" ht="14.25">
      <c r="B458" s="34">
        <v>2023</v>
      </c>
      <c r="C458" s="34">
        <v>4</v>
      </c>
      <c r="D458" s="34"/>
      <c r="E458" s="322"/>
      <c r="F458" s="34"/>
      <c r="G458" s="36"/>
      <c r="H458" s="37" t="s">
        <v>595</v>
      </c>
      <c r="I458" s="316"/>
      <c r="J458" s="37"/>
      <c r="K458" s="13"/>
      <c r="L458" s="232"/>
      <c r="M458" s="232"/>
      <c r="N458" s="321"/>
      <c r="O458" s="502"/>
      <c r="P458" s="13"/>
      <c r="Q458" s="393"/>
      <c r="R458" s="40"/>
      <c r="S458" s="234"/>
      <c r="T458" s="234"/>
      <c r="U458" s="40"/>
      <c r="V458" s="13"/>
      <c r="W458" s="40"/>
      <c r="X458" s="13"/>
      <c r="Y458" s="40"/>
      <c r="Z458" s="40"/>
      <c r="AA458" s="235"/>
      <c r="AB458" s="235"/>
      <c r="AC458" s="43"/>
      <c r="AD458" s="44"/>
      <c r="AE458" s="44"/>
      <c r="AF458" s="43"/>
      <c r="AG458" s="13"/>
      <c r="AH458" s="37"/>
      <c r="AI458" s="37"/>
      <c r="AJ458" s="37"/>
      <c r="AK458" s="45"/>
      <c r="AL458" s="46"/>
      <c r="AM458" s="236"/>
      <c r="AN458" s="236"/>
      <c r="AO458" s="233"/>
      <c r="AP458" s="233"/>
      <c r="AQ458" s="318" t="str">
        <f t="shared" si="18"/>
        <v/>
      </c>
      <c r="AR458" s="318" t="str">
        <f t="shared" si="19"/>
        <v/>
      </c>
    </row>
    <row r="459" spans="2:44" ht="14.25">
      <c r="B459" s="34">
        <v>2023</v>
      </c>
      <c r="C459" s="34">
        <v>4</v>
      </c>
      <c r="D459" s="34"/>
      <c r="E459" s="322"/>
      <c r="F459" s="34"/>
      <c r="G459" s="36"/>
      <c r="H459" s="37" t="s">
        <v>595</v>
      </c>
      <c r="I459" s="316"/>
      <c r="J459" s="37"/>
      <c r="K459" s="13"/>
      <c r="L459" s="235"/>
      <c r="M459" s="232"/>
      <c r="N459" s="321"/>
      <c r="O459" s="502"/>
      <c r="P459" s="13"/>
      <c r="Q459" s="393"/>
      <c r="R459" s="40"/>
      <c r="S459" s="234"/>
      <c r="T459" s="40"/>
      <c r="U459" s="40"/>
      <c r="V459" s="13"/>
      <c r="W459" s="40"/>
      <c r="X459" s="13"/>
      <c r="Y459" s="40"/>
      <c r="Z459" s="40"/>
      <c r="AA459" s="235"/>
      <c r="AB459" s="235"/>
      <c r="AC459" s="43"/>
      <c r="AD459" s="44"/>
      <c r="AE459" s="44"/>
      <c r="AF459" s="43"/>
      <c r="AG459" s="13"/>
      <c r="AH459" s="37"/>
      <c r="AI459" s="37"/>
      <c r="AJ459" s="37"/>
      <c r="AK459" s="45"/>
      <c r="AL459" s="46"/>
      <c r="AM459" s="236"/>
      <c r="AN459" s="236"/>
      <c r="AO459" s="233"/>
      <c r="AP459" s="233"/>
      <c r="AQ459" s="318" t="str">
        <f t="shared" si="18"/>
        <v/>
      </c>
      <c r="AR459" s="318" t="str">
        <f t="shared" si="19"/>
        <v/>
      </c>
    </row>
    <row r="460" spans="2:44" ht="14.25">
      <c r="B460" s="34">
        <v>2023</v>
      </c>
      <c r="C460" s="34">
        <v>4</v>
      </c>
      <c r="D460" s="34"/>
      <c r="E460" s="322"/>
      <c r="F460" s="34"/>
      <c r="G460" s="36"/>
      <c r="H460" s="37" t="s">
        <v>595</v>
      </c>
      <c r="I460" s="316"/>
      <c r="J460" s="37"/>
      <c r="K460" s="13"/>
      <c r="L460" s="235"/>
      <c r="M460" s="232"/>
      <c r="N460" s="321"/>
      <c r="O460" s="502"/>
      <c r="P460" s="13"/>
      <c r="Q460" s="393"/>
      <c r="R460" s="40"/>
      <c r="S460" s="234"/>
      <c r="T460" s="234"/>
      <c r="U460" s="40"/>
      <c r="V460" s="13"/>
      <c r="W460" s="40"/>
      <c r="X460" s="13"/>
      <c r="Y460" s="40"/>
      <c r="Z460" s="40"/>
      <c r="AA460" s="235"/>
      <c r="AB460" s="235"/>
      <c r="AC460" s="43"/>
      <c r="AD460" s="44"/>
      <c r="AE460" s="44"/>
      <c r="AF460" s="43"/>
      <c r="AG460" s="13"/>
      <c r="AH460" s="37"/>
      <c r="AI460" s="37"/>
      <c r="AJ460" s="37"/>
      <c r="AK460" s="45"/>
      <c r="AL460" s="46"/>
      <c r="AM460" s="236"/>
      <c r="AN460" s="236"/>
      <c r="AO460" s="233"/>
      <c r="AP460" s="233"/>
      <c r="AQ460" s="318" t="str">
        <f t="shared" si="18"/>
        <v/>
      </c>
      <c r="AR460" s="318" t="str">
        <f t="shared" si="19"/>
        <v/>
      </c>
    </row>
    <row r="461" spans="2:44" ht="14.25">
      <c r="B461" s="34">
        <v>2023</v>
      </c>
      <c r="C461" s="34">
        <v>4</v>
      </c>
      <c r="D461" s="34"/>
      <c r="E461" s="322"/>
      <c r="F461" s="34"/>
      <c r="G461" s="36"/>
      <c r="H461" s="37" t="s">
        <v>595</v>
      </c>
      <c r="I461" s="316"/>
      <c r="J461" s="37"/>
      <c r="K461" s="13"/>
      <c r="L461" s="235"/>
      <c r="M461" s="232"/>
      <c r="N461" s="321"/>
      <c r="O461" s="502"/>
      <c r="P461" s="13"/>
      <c r="Q461" s="393"/>
      <c r="R461" s="40"/>
      <c r="S461" s="234"/>
      <c r="T461" s="40"/>
      <c r="U461" s="40"/>
      <c r="V461" s="13"/>
      <c r="W461" s="40"/>
      <c r="X461" s="13"/>
      <c r="Y461" s="40"/>
      <c r="Z461" s="40"/>
      <c r="AA461" s="235"/>
      <c r="AB461" s="235"/>
      <c r="AC461" s="43"/>
      <c r="AD461" s="44"/>
      <c r="AE461" s="44"/>
      <c r="AF461" s="43"/>
      <c r="AG461" s="13"/>
      <c r="AH461" s="37"/>
      <c r="AI461" s="37"/>
      <c r="AJ461" s="37"/>
      <c r="AK461" s="45"/>
      <c r="AL461" s="46"/>
      <c r="AM461" s="236"/>
      <c r="AN461" s="236"/>
      <c r="AO461" s="233"/>
      <c r="AP461" s="233"/>
      <c r="AQ461" s="318" t="str">
        <f t="shared" si="18"/>
        <v/>
      </c>
      <c r="AR461" s="318" t="str">
        <f t="shared" si="19"/>
        <v/>
      </c>
    </row>
    <row r="462" spans="2:44" ht="14.25">
      <c r="B462" s="34">
        <v>2023</v>
      </c>
      <c r="C462" s="34">
        <v>4</v>
      </c>
      <c r="D462" s="34"/>
      <c r="E462" s="322"/>
      <c r="F462" s="34"/>
      <c r="G462" s="36"/>
      <c r="H462" s="37" t="s">
        <v>595</v>
      </c>
      <c r="I462" s="316"/>
      <c r="J462" s="37"/>
      <c r="K462" s="13"/>
      <c r="L462" s="235"/>
      <c r="M462" s="232"/>
      <c r="N462" s="321"/>
      <c r="O462" s="502"/>
      <c r="P462" s="13"/>
      <c r="Q462" s="393"/>
      <c r="R462" s="40"/>
      <c r="S462" s="234"/>
      <c r="T462" s="234"/>
      <c r="U462" s="40"/>
      <c r="V462" s="13"/>
      <c r="W462" s="40"/>
      <c r="X462" s="13"/>
      <c r="Y462" s="40"/>
      <c r="Z462" s="40"/>
      <c r="AA462" s="235"/>
      <c r="AB462" s="235"/>
      <c r="AC462" s="43"/>
      <c r="AD462" s="44"/>
      <c r="AE462" s="44"/>
      <c r="AF462" s="43"/>
      <c r="AG462" s="13"/>
      <c r="AH462" s="37"/>
      <c r="AI462" s="37"/>
      <c r="AJ462" s="37"/>
      <c r="AK462" s="45"/>
      <c r="AL462" s="46"/>
      <c r="AM462" s="236"/>
      <c r="AN462" s="236"/>
      <c r="AO462" s="233"/>
      <c r="AP462" s="233"/>
      <c r="AQ462" s="318" t="str">
        <f t="shared" si="18"/>
        <v/>
      </c>
      <c r="AR462" s="318" t="str">
        <f t="shared" si="19"/>
        <v/>
      </c>
    </row>
    <row r="463" spans="2:44" ht="14.25">
      <c r="B463" s="34">
        <v>2023</v>
      </c>
      <c r="C463" s="34">
        <v>4</v>
      </c>
      <c r="D463" s="34"/>
      <c r="E463" s="322"/>
      <c r="F463" s="34"/>
      <c r="G463" s="260"/>
      <c r="H463" s="37" t="s">
        <v>595</v>
      </c>
      <c r="I463" s="316"/>
      <c r="J463" s="37"/>
      <c r="K463" s="13"/>
      <c r="L463" s="235"/>
      <c r="M463" s="232"/>
      <c r="N463" s="321"/>
      <c r="O463" s="502"/>
      <c r="P463" s="13"/>
      <c r="Q463" s="393"/>
      <c r="R463" s="40"/>
      <c r="S463" s="234"/>
      <c r="T463" s="40"/>
      <c r="U463" s="40"/>
      <c r="V463" s="13"/>
      <c r="W463" s="40"/>
      <c r="X463" s="13"/>
      <c r="Y463" s="40"/>
      <c r="Z463" s="40"/>
      <c r="AA463" s="235"/>
      <c r="AB463" s="235"/>
      <c r="AC463" s="43"/>
      <c r="AD463" s="44"/>
      <c r="AE463" s="44"/>
      <c r="AF463" s="43"/>
      <c r="AG463" s="13"/>
      <c r="AH463" s="37"/>
      <c r="AI463" s="37"/>
      <c r="AJ463" s="37"/>
      <c r="AK463" s="45"/>
      <c r="AL463" s="46"/>
      <c r="AM463" s="236"/>
      <c r="AN463" s="236"/>
      <c r="AO463" s="233"/>
      <c r="AP463" s="233"/>
      <c r="AQ463" s="318" t="str">
        <f t="shared" si="18"/>
        <v/>
      </c>
      <c r="AR463" s="318" t="str">
        <f t="shared" si="19"/>
        <v/>
      </c>
    </row>
  </sheetData>
  <autoFilter ref="A25:AP463"/>
  <phoneticPr fontId="4"/>
  <conditionalFormatting sqref="AJ1:AJ25 AJ464:AJ1048576">
    <cfRule type="cellIs" dxfId="8533" priority="3484" operator="equal">
      <formula>"合短"</formula>
    </cfRule>
    <cfRule type="cellIs" dxfId="8532" priority="3485" operator="equal">
      <formula>"NG"</formula>
    </cfRule>
    <cfRule type="cellIs" dxfId="8531" priority="3486" operator="equal">
      <formula>"保留"</formula>
    </cfRule>
  </conditionalFormatting>
  <conditionalFormatting sqref="AJ31 AJ36 AJ40 AJ45 AJ50 AJ55 AJ60 AJ65 AJ70 AJ75 AJ81 AJ86 AJ91 AJ96 AJ101 AJ111 AJ118 AJ123 AJ128 AJ133 AJ138 AJ143 AJ158 AJ163 AJ153 AJ167 AJ171 AJ177 AJ183 AJ189 AJ195 AJ201 AJ213 AJ219 AJ225 AJ207 AJ229 AJ235 AJ241 AJ247:AJ248 AJ254 AJ260 AJ294:AJ338 AJ343 AJ348 AJ353 AJ26 AJ358:AJ463">
    <cfRule type="cellIs" dxfId="8530" priority="1061" operator="equal">
      <formula>"合短"</formula>
    </cfRule>
    <cfRule type="cellIs" dxfId="8529" priority="1062" operator="equal">
      <formula>"NG"</formula>
    </cfRule>
    <cfRule type="cellIs" dxfId="8528" priority="1063" operator="equal">
      <formula>"保留"</formula>
    </cfRule>
  </conditionalFormatting>
  <conditionalFormatting sqref="AJ27">
    <cfRule type="cellIs" dxfId="8527" priority="1057" operator="equal">
      <formula>"ＮＧ"</formula>
    </cfRule>
    <cfRule type="cellIs" dxfId="8526" priority="1058" operator="equal">
      <formula>"良短"</formula>
    </cfRule>
    <cfRule type="cellIs" dxfId="8525" priority="1059" operator="equal">
      <formula>"保留"</formula>
    </cfRule>
    <cfRule type="cellIs" dxfId="8524" priority="1060" operator="equal">
      <formula>"合短"</formula>
    </cfRule>
  </conditionalFormatting>
  <conditionalFormatting sqref="AJ27">
    <cfRule type="cellIs" dxfId="8523" priority="1053" operator="equal">
      <formula>"ＮＧ"</formula>
    </cfRule>
    <cfRule type="cellIs" dxfId="8522" priority="1054" operator="equal">
      <formula>"良短"</formula>
    </cfRule>
    <cfRule type="cellIs" dxfId="8521" priority="1055" operator="equal">
      <formula>"保留"</formula>
    </cfRule>
    <cfRule type="cellIs" dxfId="8520" priority="1056" operator="equal">
      <formula>"合短"</formula>
    </cfRule>
  </conditionalFormatting>
  <conditionalFormatting sqref="AJ28:AJ30">
    <cfRule type="cellIs" dxfId="8519" priority="1045" operator="equal">
      <formula>"ＮＧ"</formula>
    </cfRule>
    <cfRule type="cellIs" dxfId="8518" priority="1046" operator="equal">
      <formula>"良短"</formula>
    </cfRule>
    <cfRule type="cellIs" dxfId="8517" priority="1047" operator="equal">
      <formula>"保留"</formula>
    </cfRule>
    <cfRule type="cellIs" dxfId="8516" priority="1048" operator="equal">
      <formula>"合短"</formula>
    </cfRule>
  </conditionalFormatting>
  <conditionalFormatting sqref="AJ28:AJ30">
    <cfRule type="cellIs" dxfId="8515" priority="1049" operator="equal">
      <formula>"ＮＧ"</formula>
    </cfRule>
    <cfRule type="cellIs" dxfId="8514" priority="1050" operator="equal">
      <formula>"良短"</formula>
    </cfRule>
    <cfRule type="cellIs" dxfId="8513" priority="1051" operator="equal">
      <formula>"保留"</formula>
    </cfRule>
    <cfRule type="cellIs" dxfId="8512" priority="1052" operator="equal">
      <formula>"合短"</formula>
    </cfRule>
  </conditionalFormatting>
  <conditionalFormatting sqref="AJ32">
    <cfRule type="cellIs" dxfId="8511" priority="1041" operator="equal">
      <formula>"ＮＧ"</formula>
    </cfRule>
    <cfRule type="cellIs" dxfId="8510" priority="1042" operator="equal">
      <formula>"良短"</formula>
    </cfRule>
    <cfRule type="cellIs" dxfId="8509" priority="1043" operator="equal">
      <formula>"保留"</formula>
    </cfRule>
    <cfRule type="cellIs" dxfId="8508" priority="1044" operator="equal">
      <formula>"合短"</formula>
    </cfRule>
  </conditionalFormatting>
  <conditionalFormatting sqref="AJ32">
    <cfRule type="cellIs" dxfId="8507" priority="1037" operator="equal">
      <formula>"ＮＧ"</formula>
    </cfRule>
    <cfRule type="cellIs" dxfId="8506" priority="1038" operator="equal">
      <formula>"良短"</formula>
    </cfRule>
    <cfRule type="cellIs" dxfId="8505" priority="1039" operator="equal">
      <formula>"保留"</formula>
    </cfRule>
    <cfRule type="cellIs" dxfId="8504" priority="1040" operator="equal">
      <formula>"合短"</formula>
    </cfRule>
  </conditionalFormatting>
  <conditionalFormatting sqref="AJ66">
    <cfRule type="cellIs" dxfId="8503" priority="962" operator="equal">
      <formula>"ＮＧ"</formula>
    </cfRule>
    <cfRule type="cellIs" dxfId="8502" priority="963" operator="equal">
      <formula>"良短"</formula>
    </cfRule>
    <cfRule type="cellIs" dxfId="8501" priority="964" operator="equal">
      <formula>"保留"</formula>
    </cfRule>
    <cfRule type="cellIs" dxfId="8500" priority="965" operator="equal">
      <formula>"合短"</formula>
    </cfRule>
  </conditionalFormatting>
  <conditionalFormatting sqref="AJ66">
    <cfRule type="cellIs" dxfId="8499" priority="966" operator="equal">
      <formula>"ＮＧ"</formula>
    </cfRule>
    <cfRule type="cellIs" dxfId="8498" priority="967" operator="equal">
      <formula>"良短"</formula>
    </cfRule>
    <cfRule type="cellIs" dxfId="8497" priority="968" operator="equal">
      <formula>"保留"</formula>
    </cfRule>
    <cfRule type="cellIs" dxfId="8496" priority="969" operator="equal">
      <formula>"合短"</formula>
    </cfRule>
  </conditionalFormatting>
  <conditionalFormatting sqref="AJ37:AJ39">
    <cfRule type="cellIs" dxfId="8495" priority="1034" operator="equal">
      <formula>"良短"</formula>
    </cfRule>
    <cfRule type="cellIs" dxfId="8494" priority="1035" operator="equal">
      <formula>"保留"</formula>
    </cfRule>
    <cfRule type="cellIs" dxfId="8493" priority="1036" operator="equal">
      <formula>"合短"</formula>
    </cfRule>
  </conditionalFormatting>
  <conditionalFormatting sqref="AJ42:AJ44">
    <cfRule type="cellIs" dxfId="8492" priority="1030" operator="equal">
      <formula>"ＮＧ"</formula>
    </cfRule>
    <cfRule type="cellIs" dxfId="8491" priority="1031" operator="equal">
      <formula>"良短"</formula>
    </cfRule>
    <cfRule type="cellIs" dxfId="8490" priority="1032" operator="equal">
      <formula>"保留"</formula>
    </cfRule>
    <cfRule type="cellIs" dxfId="8489" priority="1033" operator="equal">
      <formula>"合短"</formula>
    </cfRule>
  </conditionalFormatting>
  <conditionalFormatting sqref="AJ42:AJ44">
    <cfRule type="cellIs" dxfId="8488" priority="1026" operator="equal">
      <formula>"ＮＧ"</formula>
    </cfRule>
    <cfRule type="cellIs" dxfId="8487" priority="1027" operator="equal">
      <formula>"良短"</formula>
    </cfRule>
    <cfRule type="cellIs" dxfId="8486" priority="1028" operator="equal">
      <formula>"保留"</formula>
    </cfRule>
    <cfRule type="cellIs" dxfId="8485" priority="1029" operator="equal">
      <formula>"合短"</formula>
    </cfRule>
  </conditionalFormatting>
  <conditionalFormatting sqref="AJ41">
    <cfRule type="cellIs" dxfId="8484" priority="1022" operator="equal">
      <formula>"ＮＧ"</formula>
    </cfRule>
    <cfRule type="cellIs" dxfId="8483" priority="1023" operator="equal">
      <formula>"良短"</formula>
    </cfRule>
    <cfRule type="cellIs" dxfId="8482" priority="1024" operator="equal">
      <formula>"保留"</formula>
    </cfRule>
    <cfRule type="cellIs" dxfId="8481" priority="1025" operator="equal">
      <formula>"合短"</formula>
    </cfRule>
  </conditionalFormatting>
  <conditionalFormatting sqref="AJ41">
    <cfRule type="cellIs" dxfId="8480" priority="1018" operator="equal">
      <formula>"ＮＧ"</formula>
    </cfRule>
    <cfRule type="cellIs" dxfId="8479" priority="1019" operator="equal">
      <formula>"良短"</formula>
    </cfRule>
    <cfRule type="cellIs" dxfId="8478" priority="1020" operator="equal">
      <formula>"保留"</formula>
    </cfRule>
    <cfRule type="cellIs" dxfId="8477" priority="1021" operator="equal">
      <formula>"合短"</formula>
    </cfRule>
  </conditionalFormatting>
  <conditionalFormatting sqref="AJ47:AJ49">
    <cfRule type="cellIs" dxfId="8476" priority="1014" operator="equal">
      <formula>"ＮＧ"</formula>
    </cfRule>
    <cfRule type="cellIs" dxfId="8475" priority="1015" operator="equal">
      <formula>"良短"</formula>
    </cfRule>
    <cfRule type="cellIs" dxfId="8474" priority="1016" operator="equal">
      <formula>"保留"</formula>
    </cfRule>
    <cfRule type="cellIs" dxfId="8473" priority="1017" operator="equal">
      <formula>"合短"</formula>
    </cfRule>
  </conditionalFormatting>
  <conditionalFormatting sqref="AJ47:AJ49">
    <cfRule type="cellIs" dxfId="8472" priority="1010" operator="equal">
      <formula>"ＮＧ"</formula>
    </cfRule>
    <cfRule type="cellIs" dxfId="8471" priority="1011" operator="equal">
      <formula>"良短"</formula>
    </cfRule>
    <cfRule type="cellIs" dxfId="8470" priority="1012" operator="equal">
      <formula>"保留"</formula>
    </cfRule>
    <cfRule type="cellIs" dxfId="8469" priority="1013" operator="equal">
      <formula>"合短"</formula>
    </cfRule>
  </conditionalFormatting>
  <conditionalFormatting sqref="AJ46">
    <cfRule type="cellIs" dxfId="8468" priority="1006" operator="equal">
      <formula>"ＮＧ"</formula>
    </cfRule>
    <cfRule type="cellIs" dxfId="8467" priority="1007" operator="equal">
      <formula>"良短"</formula>
    </cfRule>
    <cfRule type="cellIs" dxfId="8466" priority="1008" operator="equal">
      <formula>"保留"</formula>
    </cfRule>
    <cfRule type="cellIs" dxfId="8465" priority="1009" operator="equal">
      <formula>"合短"</formula>
    </cfRule>
  </conditionalFormatting>
  <conditionalFormatting sqref="AJ46">
    <cfRule type="cellIs" dxfId="8464" priority="1002" operator="equal">
      <formula>"ＮＧ"</formula>
    </cfRule>
    <cfRule type="cellIs" dxfId="8463" priority="1003" operator="equal">
      <formula>"良短"</formula>
    </cfRule>
    <cfRule type="cellIs" dxfId="8462" priority="1004" operator="equal">
      <formula>"保留"</formula>
    </cfRule>
    <cfRule type="cellIs" dxfId="8461" priority="1005" operator="equal">
      <formula>"合短"</formula>
    </cfRule>
  </conditionalFormatting>
  <conditionalFormatting sqref="AJ71">
    <cfRule type="cellIs" dxfId="8460" priority="958" operator="equal">
      <formula>"ＮＧ"</formula>
    </cfRule>
    <cfRule type="cellIs" dxfId="8459" priority="959" operator="equal">
      <formula>"良短"</formula>
    </cfRule>
    <cfRule type="cellIs" dxfId="8458" priority="960" operator="equal">
      <formula>"保留"</formula>
    </cfRule>
    <cfRule type="cellIs" dxfId="8457" priority="961" operator="equal">
      <formula>"合短"</formula>
    </cfRule>
  </conditionalFormatting>
  <conditionalFormatting sqref="AJ71">
    <cfRule type="cellIs" dxfId="8456" priority="954" operator="equal">
      <formula>"ＮＧ"</formula>
    </cfRule>
    <cfRule type="cellIs" dxfId="8455" priority="955" operator="equal">
      <formula>"良短"</formula>
    </cfRule>
    <cfRule type="cellIs" dxfId="8454" priority="956" operator="equal">
      <formula>"保留"</formula>
    </cfRule>
    <cfRule type="cellIs" dxfId="8453" priority="957" operator="equal">
      <formula>"合短"</formula>
    </cfRule>
  </conditionalFormatting>
  <conditionalFormatting sqref="AJ51">
    <cfRule type="cellIs" dxfId="8452" priority="998" operator="equal">
      <formula>"ＮＧ"</formula>
    </cfRule>
    <cfRule type="cellIs" dxfId="8451" priority="999" operator="equal">
      <formula>"良短"</formula>
    </cfRule>
    <cfRule type="cellIs" dxfId="8450" priority="1000" operator="equal">
      <formula>"保留"</formula>
    </cfRule>
    <cfRule type="cellIs" dxfId="8449" priority="1001" operator="equal">
      <formula>"合短"</formula>
    </cfRule>
  </conditionalFormatting>
  <conditionalFormatting sqref="AJ51">
    <cfRule type="cellIs" dxfId="8448" priority="994" operator="equal">
      <formula>"ＮＧ"</formula>
    </cfRule>
    <cfRule type="cellIs" dxfId="8447" priority="995" operator="equal">
      <formula>"良短"</formula>
    </cfRule>
    <cfRule type="cellIs" dxfId="8446" priority="996" operator="equal">
      <formula>"保留"</formula>
    </cfRule>
    <cfRule type="cellIs" dxfId="8445" priority="997" operator="equal">
      <formula>"合短"</formula>
    </cfRule>
  </conditionalFormatting>
  <conditionalFormatting sqref="AJ159">
    <cfRule type="cellIs" dxfId="8444" priority="782" operator="equal">
      <formula>"ＮＧ"</formula>
    </cfRule>
    <cfRule type="cellIs" dxfId="8443" priority="783" operator="equal">
      <formula>"良短"</formula>
    </cfRule>
    <cfRule type="cellIs" dxfId="8442" priority="784" operator="equal">
      <formula>"保留"</formula>
    </cfRule>
    <cfRule type="cellIs" dxfId="8441" priority="785" operator="equal">
      <formula>"合短"</formula>
    </cfRule>
  </conditionalFormatting>
  <conditionalFormatting sqref="AJ56">
    <cfRule type="cellIs" dxfId="8440" priority="990" operator="equal">
      <formula>"ＮＧ"</formula>
    </cfRule>
    <cfRule type="cellIs" dxfId="8439" priority="991" operator="equal">
      <formula>"良短"</formula>
    </cfRule>
    <cfRule type="cellIs" dxfId="8438" priority="992" operator="equal">
      <formula>"保留"</formula>
    </cfRule>
    <cfRule type="cellIs" dxfId="8437" priority="993" operator="equal">
      <formula>"合短"</formula>
    </cfRule>
  </conditionalFormatting>
  <conditionalFormatting sqref="AJ56">
    <cfRule type="cellIs" dxfId="8436" priority="986" operator="equal">
      <formula>"ＮＧ"</formula>
    </cfRule>
    <cfRule type="cellIs" dxfId="8435" priority="987" operator="equal">
      <formula>"良短"</formula>
    </cfRule>
    <cfRule type="cellIs" dxfId="8434" priority="988" operator="equal">
      <formula>"保留"</formula>
    </cfRule>
    <cfRule type="cellIs" dxfId="8433" priority="989" operator="equal">
      <formula>"合短"</formula>
    </cfRule>
  </conditionalFormatting>
  <conditionalFormatting sqref="AJ62">
    <cfRule type="cellIs" dxfId="8432" priority="982" operator="equal">
      <formula>"ＮＧ"</formula>
    </cfRule>
    <cfRule type="cellIs" dxfId="8431" priority="983" operator="equal">
      <formula>"良短"</formula>
    </cfRule>
    <cfRule type="cellIs" dxfId="8430" priority="984" operator="equal">
      <formula>"保留"</formula>
    </cfRule>
    <cfRule type="cellIs" dxfId="8429" priority="985" operator="equal">
      <formula>"合短"</formula>
    </cfRule>
  </conditionalFormatting>
  <conditionalFormatting sqref="AJ62">
    <cfRule type="cellIs" dxfId="8428" priority="978" operator="equal">
      <formula>"ＮＧ"</formula>
    </cfRule>
    <cfRule type="cellIs" dxfId="8427" priority="979" operator="equal">
      <formula>"良短"</formula>
    </cfRule>
    <cfRule type="cellIs" dxfId="8426" priority="980" operator="equal">
      <formula>"保留"</formula>
    </cfRule>
    <cfRule type="cellIs" dxfId="8425" priority="981" operator="equal">
      <formula>"合短"</formula>
    </cfRule>
  </conditionalFormatting>
  <conditionalFormatting sqref="AJ61">
    <cfRule type="cellIs" dxfId="8424" priority="974" operator="equal">
      <formula>"ＮＧ"</formula>
    </cfRule>
    <cfRule type="cellIs" dxfId="8423" priority="975" operator="equal">
      <formula>"良短"</formula>
    </cfRule>
    <cfRule type="cellIs" dxfId="8422" priority="976" operator="equal">
      <formula>"保留"</formula>
    </cfRule>
    <cfRule type="cellIs" dxfId="8421" priority="977" operator="equal">
      <formula>"合短"</formula>
    </cfRule>
  </conditionalFormatting>
  <conditionalFormatting sqref="AJ61">
    <cfRule type="cellIs" dxfId="8420" priority="970" operator="equal">
      <formula>"ＮＧ"</formula>
    </cfRule>
    <cfRule type="cellIs" dxfId="8419" priority="971" operator="equal">
      <formula>"良短"</formula>
    </cfRule>
    <cfRule type="cellIs" dxfId="8418" priority="972" operator="equal">
      <formula>"保留"</formula>
    </cfRule>
    <cfRule type="cellIs" dxfId="8417" priority="973" operator="equal">
      <formula>"合短"</formula>
    </cfRule>
  </conditionalFormatting>
  <conditionalFormatting sqref="AJ83:AJ85">
    <cfRule type="cellIs" dxfId="8416" priority="942" operator="equal">
      <formula>"ＮＧ"</formula>
    </cfRule>
    <cfRule type="cellIs" dxfId="8415" priority="943" operator="equal">
      <formula>"良短"</formula>
    </cfRule>
    <cfRule type="cellIs" dxfId="8414" priority="944" operator="equal">
      <formula>"保留"</formula>
    </cfRule>
    <cfRule type="cellIs" dxfId="8413" priority="945" operator="equal">
      <formula>"合短"</formula>
    </cfRule>
  </conditionalFormatting>
  <conditionalFormatting sqref="AJ83:AJ85">
    <cfRule type="cellIs" dxfId="8412" priority="938" operator="equal">
      <formula>"ＮＧ"</formula>
    </cfRule>
    <cfRule type="cellIs" dxfId="8411" priority="939" operator="equal">
      <formula>"良短"</formula>
    </cfRule>
    <cfRule type="cellIs" dxfId="8410" priority="940" operator="equal">
      <formula>"保留"</formula>
    </cfRule>
    <cfRule type="cellIs" dxfId="8409" priority="941" operator="equal">
      <formula>"合短"</formula>
    </cfRule>
  </conditionalFormatting>
  <conditionalFormatting sqref="AJ76">
    <cfRule type="cellIs" dxfId="8408" priority="950" operator="equal">
      <formula>"ＮＧ"</formula>
    </cfRule>
    <cfRule type="cellIs" dxfId="8407" priority="951" operator="equal">
      <formula>"良短"</formula>
    </cfRule>
    <cfRule type="cellIs" dxfId="8406" priority="952" operator="equal">
      <formula>"保留"</formula>
    </cfRule>
    <cfRule type="cellIs" dxfId="8405" priority="953" operator="equal">
      <formula>"合短"</formula>
    </cfRule>
  </conditionalFormatting>
  <conditionalFormatting sqref="AJ76">
    <cfRule type="cellIs" dxfId="8404" priority="946" operator="equal">
      <formula>"ＮＧ"</formula>
    </cfRule>
    <cfRule type="cellIs" dxfId="8403" priority="947" operator="equal">
      <formula>"良短"</formula>
    </cfRule>
    <cfRule type="cellIs" dxfId="8402" priority="948" operator="equal">
      <formula>"保留"</formula>
    </cfRule>
    <cfRule type="cellIs" dxfId="8401" priority="949" operator="equal">
      <formula>"合短"</formula>
    </cfRule>
  </conditionalFormatting>
  <conditionalFormatting sqref="AJ154">
    <cfRule type="cellIs" dxfId="8400" priority="786" operator="equal">
      <formula>"ＮＧ"</formula>
    </cfRule>
    <cfRule type="cellIs" dxfId="8399" priority="787" operator="equal">
      <formula>"良短"</formula>
    </cfRule>
    <cfRule type="cellIs" dxfId="8398" priority="788" operator="equal">
      <formula>"保留"</formula>
    </cfRule>
    <cfRule type="cellIs" dxfId="8397" priority="789" operator="equal">
      <formula>"合短"</formula>
    </cfRule>
  </conditionalFormatting>
  <conditionalFormatting sqref="AJ82">
    <cfRule type="cellIs" dxfId="8396" priority="934" operator="equal">
      <formula>"ＮＧ"</formula>
    </cfRule>
    <cfRule type="cellIs" dxfId="8395" priority="935" operator="equal">
      <formula>"良短"</formula>
    </cfRule>
    <cfRule type="cellIs" dxfId="8394" priority="936" operator="equal">
      <formula>"保留"</formula>
    </cfRule>
    <cfRule type="cellIs" dxfId="8393" priority="937" operator="equal">
      <formula>"合短"</formula>
    </cfRule>
  </conditionalFormatting>
  <conditionalFormatting sqref="AJ82">
    <cfRule type="cellIs" dxfId="8392" priority="930" operator="equal">
      <formula>"ＮＧ"</formula>
    </cfRule>
    <cfRule type="cellIs" dxfId="8391" priority="931" operator="equal">
      <formula>"良短"</formula>
    </cfRule>
    <cfRule type="cellIs" dxfId="8390" priority="932" operator="equal">
      <formula>"保留"</formula>
    </cfRule>
    <cfRule type="cellIs" dxfId="8389" priority="933" operator="equal">
      <formula>"合短"</formula>
    </cfRule>
  </conditionalFormatting>
  <conditionalFormatting sqref="AJ88:AJ90">
    <cfRule type="cellIs" dxfId="8388" priority="926" operator="equal">
      <formula>"ＮＧ"</formula>
    </cfRule>
    <cfRule type="cellIs" dxfId="8387" priority="927" operator="equal">
      <formula>"良短"</formula>
    </cfRule>
    <cfRule type="cellIs" dxfId="8386" priority="928" operator="equal">
      <formula>"保留"</formula>
    </cfRule>
    <cfRule type="cellIs" dxfId="8385" priority="929" operator="equal">
      <formula>"合短"</formula>
    </cfRule>
  </conditionalFormatting>
  <conditionalFormatting sqref="AJ88:AJ90">
    <cfRule type="cellIs" dxfId="8384" priority="922" operator="equal">
      <formula>"ＮＧ"</formula>
    </cfRule>
    <cfRule type="cellIs" dxfId="8383" priority="923" operator="equal">
      <formula>"良短"</formula>
    </cfRule>
    <cfRule type="cellIs" dxfId="8382" priority="924" operator="equal">
      <formula>"保留"</formula>
    </cfRule>
    <cfRule type="cellIs" dxfId="8381" priority="925" operator="equal">
      <formula>"合短"</formula>
    </cfRule>
  </conditionalFormatting>
  <conditionalFormatting sqref="AJ87">
    <cfRule type="cellIs" dxfId="8380" priority="918" operator="equal">
      <formula>"ＮＧ"</formula>
    </cfRule>
    <cfRule type="cellIs" dxfId="8379" priority="919" operator="equal">
      <formula>"良短"</formula>
    </cfRule>
    <cfRule type="cellIs" dxfId="8378" priority="920" operator="equal">
      <formula>"保留"</formula>
    </cfRule>
    <cfRule type="cellIs" dxfId="8377" priority="921" operator="equal">
      <formula>"合短"</formula>
    </cfRule>
  </conditionalFormatting>
  <conditionalFormatting sqref="AJ87">
    <cfRule type="cellIs" dxfId="8376" priority="914" operator="equal">
      <formula>"ＮＧ"</formula>
    </cfRule>
    <cfRule type="cellIs" dxfId="8375" priority="915" operator="equal">
      <formula>"良短"</formula>
    </cfRule>
    <cfRule type="cellIs" dxfId="8374" priority="916" operator="equal">
      <formula>"保留"</formula>
    </cfRule>
    <cfRule type="cellIs" dxfId="8373" priority="917" operator="equal">
      <formula>"合短"</formula>
    </cfRule>
  </conditionalFormatting>
  <conditionalFormatting sqref="AJ92">
    <cfRule type="cellIs" dxfId="8372" priority="910" operator="equal">
      <formula>"ＮＧ"</formula>
    </cfRule>
    <cfRule type="cellIs" dxfId="8371" priority="911" operator="equal">
      <formula>"良短"</formula>
    </cfRule>
    <cfRule type="cellIs" dxfId="8370" priority="912" operator="equal">
      <formula>"保留"</formula>
    </cfRule>
    <cfRule type="cellIs" dxfId="8369" priority="913" operator="equal">
      <formula>"合短"</formula>
    </cfRule>
  </conditionalFormatting>
  <conditionalFormatting sqref="AJ92">
    <cfRule type="cellIs" dxfId="8368" priority="906" operator="equal">
      <formula>"ＮＧ"</formula>
    </cfRule>
    <cfRule type="cellIs" dxfId="8367" priority="907" operator="equal">
      <formula>"良短"</formula>
    </cfRule>
    <cfRule type="cellIs" dxfId="8366" priority="908" operator="equal">
      <formula>"保留"</formula>
    </cfRule>
    <cfRule type="cellIs" dxfId="8365" priority="909" operator="equal">
      <formula>"合短"</formula>
    </cfRule>
  </conditionalFormatting>
  <conditionalFormatting sqref="AJ149">
    <cfRule type="cellIs" dxfId="8364" priority="762" operator="equal">
      <formula>"ＮＧ"</formula>
    </cfRule>
    <cfRule type="cellIs" dxfId="8363" priority="763" operator="equal">
      <formula>"良短"</formula>
    </cfRule>
    <cfRule type="cellIs" dxfId="8362" priority="764" operator="equal">
      <formula>"保留"</formula>
    </cfRule>
    <cfRule type="cellIs" dxfId="8361" priority="765" operator="equal">
      <formula>"合短"</formula>
    </cfRule>
  </conditionalFormatting>
  <conditionalFormatting sqref="AJ98:AJ100">
    <cfRule type="cellIs" dxfId="8360" priority="902" operator="equal">
      <formula>"ＮＧ"</formula>
    </cfRule>
    <cfRule type="cellIs" dxfId="8359" priority="903" operator="equal">
      <formula>"良短"</formula>
    </cfRule>
    <cfRule type="cellIs" dxfId="8358" priority="904" operator="equal">
      <formula>"保留"</formula>
    </cfRule>
    <cfRule type="cellIs" dxfId="8357" priority="905" operator="equal">
      <formula>"合短"</formula>
    </cfRule>
  </conditionalFormatting>
  <conditionalFormatting sqref="AJ98:AJ100">
    <cfRule type="cellIs" dxfId="8356" priority="898" operator="equal">
      <formula>"ＮＧ"</formula>
    </cfRule>
    <cfRule type="cellIs" dxfId="8355" priority="899" operator="equal">
      <formula>"良短"</formula>
    </cfRule>
    <cfRule type="cellIs" dxfId="8354" priority="900" operator="equal">
      <formula>"保留"</formula>
    </cfRule>
    <cfRule type="cellIs" dxfId="8353" priority="901" operator="equal">
      <formula>"合短"</formula>
    </cfRule>
  </conditionalFormatting>
  <conditionalFormatting sqref="AJ97">
    <cfRule type="cellIs" dxfId="8352" priority="894" operator="equal">
      <formula>"ＮＧ"</formula>
    </cfRule>
    <cfRule type="cellIs" dxfId="8351" priority="895" operator="equal">
      <formula>"良短"</formula>
    </cfRule>
    <cfRule type="cellIs" dxfId="8350" priority="896" operator="equal">
      <formula>"保留"</formula>
    </cfRule>
    <cfRule type="cellIs" dxfId="8349" priority="897" operator="equal">
      <formula>"合短"</formula>
    </cfRule>
  </conditionalFormatting>
  <conditionalFormatting sqref="AJ97">
    <cfRule type="cellIs" dxfId="8348" priority="890" operator="equal">
      <formula>"ＮＧ"</formula>
    </cfRule>
    <cfRule type="cellIs" dxfId="8347" priority="891" operator="equal">
      <formula>"良短"</formula>
    </cfRule>
    <cfRule type="cellIs" dxfId="8346" priority="892" operator="equal">
      <formula>"保留"</formula>
    </cfRule>
    <cfRule type="cellIs" dxfId="8345" priority="893" operator="equal">
      <formula>"合短"</formula>
    </cfRule>
  </conditionalFormatting>
  <conditionalFormatting sqref="AJ108:AJ110">
    <cfRule type="cellIs" dxfId="8344" priority="886" operator="equal">
      <formula>"ＮＧ"</formula>
    </cfRule>
    <cfRule type="cellIs" dxfId="8343" priority="887" operator="equal">
      <formula>"良短"</formula>
    </cfRule>
    <cfRule type="cellIs" dxfId="8342" priority="888" operator="equal">
      <formula>"保留"</formula>
    </cfRule>
    <cfRule type="cellIs" dxfId="8341" priority="889" operator="equal">
      <formula>"合短"</formula>
    </cfRule>
  </conditionalFormatting>
  <conditionalFormatting sqref="AJ108:AJ110">
    <cfRule type="cellIs" dxfId="8340" priority="882" operator="equal">
      <formula>"ＮＧ"</formula>
    </cfRule>
    <cfRule type="cellIs" dxfId="8339" priority="883" operator="equal">
      <formula>"良短"</formula>
    </cfRule>
    <cfRule type="cellIs" dxfId="8338" priority="884" operator="equal">
      <formula>"保留"</formula>
    </cfRule>
    <cfRule type="cellIs" dxfId="8337" priority="885" operator="equal">
      <formula>"合短"</formula>
    </cfRule>
  </conditionalFormatting>
  <conditionalFormatting sqref="AJ107">
    <cfRule type="cellIs" dxfId="8336" priority="878" operator="equal">
      <formula>"ＮＧ"</formula>
    </cfRule>
    <cfRule type="cellIs" dxfId="8335" priority="879" operator="equal">
      <formula>"良短"</formula>
    </cfRule>
    <cfRule type="cellIs" dxfId="8334" priority="880" operator="equal">
      <formula>"保留"</formula>
    </cfRule>
    <cfRule type="cellIs" dxfId="8333" priority="881" operator="equal">
      <formula>"合短"</formula>
    </cfRule>
  </conditionalFormatting>
  <conditionalFormatting sqref="AJ107">
    <cfRule type="cellIs" dxfId="8332" priority="874" operator="equal">
      <formula>"ＮＧ"</formula>
    </cfRule>
    <cfRule type="cellIs" dxfId="8331" priority="875" operator="equal">
      <formula>"良短"</formula>
    </cfRule>
    <cfRule type="cellIs" dxfId="8330" priority="876" operator="equal">
      <formula>"保留"</formula>
    </cfRule>
    <cfRule type="cellIs" dxfId="8329" priority="877" operator="equal">
      <formula>"合短"</formula>
    </cfRule>
  </conditionalFormatting>
  <conditionalFormatting sqref="AJ119">
    <cfRule type="cellIs" dxfId="8328" priority="862" operator="equal">
      <formula>"ＮＧ"</formula>
    </cfRule>
    <cfRule type="cellIs" dxfId="8327" priority="863" operator="equal">
      <formula>"良短"</formula>
    </cfRule>
    <cfRule type="cellIs" dxfId="8326" priority="864" operator="equal">
      <formula>"保留"</formula>
    </cfRule>
    <cfRule type="cellIs" dxfId="8325" priority="865" operator="equal">
      <formula>"合短"</formula>
    </cfRule>
  </conditionalFormatting>
  <conditionalFormatting sqref="AJ119">
    <cfRule type="cellIs" dxfId="8324" priority="858" operator="equal">
      <formula>"ＮＧ"</formula>
    </cfRule>
    <cfRule type="cellIs" dxfId="8323" priority="859" operator="equal">
      <formula>"良短"</formula>
    </cfRule>
    <cfRule type="cellIs" dxfId="8322" priority="860" operator="equal">
      <formula>"保留"</formula>
    </cfRule>
    <cfRule type="cellIs" dxfId="8321" priority="861" operator="equal">
      <formula>"合短"</formula>
    </cfRule>
  </conditionalFormatting>
  <conditionalFormatting sqref="AJ112">
    <cfRule type="cellIs" dxfId="8320" priority="870" operator="equal">
      <formula>"ＮＧ"</formula>
    </cfRule>
    <cfRule type="cellIs" dxfId="8319" priority="871" operator="equal">
      <formula>"良短"</formula>
    </cfRule>
    <cfRule type="cellIs" dxfId="8318" priority="872" operator="equal">
      <formula>"保留"</formula>
    </cfRule>
    <cfRule type="cellIs" dxfId="8317" priority="873" operator="equal">
      <formula>"合短"</formula>
    </cfRule>
  </conditionalFormatting>
  <conditionalFormatting sqref="AJ112">
    <cfRule type="cellIs" dxfId="8316" priority="866" operator="equal">
      <formula>"ＮＧ"</formula>
    </cfRule>
    <cfRule type="cellIs" dxfId="8315" priority="867" operator="equal">
      <formula>"良短"</formula>
    </cfRule>
    <cfRule type="cellIs" dxfId="8314" priority="868" operator="equal">
      <formula>"保留"</formula>
    </cfRule>
    <cfRule type="cellIs" dxfId="8313" priority="869" operator="equal">
      <formula>"合短"</formula>
    </cfRule>
  </conditionalFormatting>
  <conditionalFormatting sqref="AJ124">
    <cfRule type="cellIs" dxfId="8312" priority="854" operator="equal">
      <formula>"ＮＧ"</formula>
    </cfRule>
    <cfRule type="cellIs" dxfId="8311" priority="855" operator="equal">
      <formula>"良短"</formula>
    </cfRule>
    <cfRule type="cellIs" dxfId="8310" priority="856" operator="equal">
      <formula>"保留"</formula>
    </cfRule>
    <cfRule type="cellIs" dxfId="8309" priority="857" operator="equal">
      <formula>"合短"</formula>
    </cfRule>
  </conditionalFormatting>
  <conditionalFormatting sqref="AJ124">
    <cfRule type="cellIs" dxfId="8308" priority="850" operator="equal">
      <formula>"ＮＧ"</formula>
    </cfRule>
    <cfRule type="cellIs" dxfId="8307" priority="851" operator="equal">
      <formula>"良短"</formula>
    </cfRule>
    <cfRule type="cellIs" dxfId="8306" priority="852" operator="equal">
      <formula>"保留"</formula>
    </cfRule>
    <cfRule type="cellIs" dxfId="8305" priority="853" operator="equal">
      <formula>"合短"</formula>
    </cfRule>
  </conditionalFormatting>
  <conditionalFormatting sqref="AJ130:AJ132">
    <cfRule type="cellIs" dxfId="8304" priority="846" operator="equal">
      <formula>"ＮＧ"</formula>
    </cfRule>
    <cfRule type="cellIs" dxfId="8303" priority="847" operator="equal">
      <formula>"良短"</formula>
    </cfRule>
    <cfRule type="cellIs" dxfId="8302" priority="848" operator="equal">
      <formula>"保留"</formula>
    </cfRule>
    <cfRule type="cellIs" dxfId="8301" priority="849" operator="equal">
      <formula>"合短"</formula>
    </cfRule>
  </conditionalFormatting>
  <conditionalFormatting sqref="AJ130:AJ132">
    <cfRule type="cellIs" dxfId="8300" priority="842" operator="equal">
      <formula>"ＮＧ"</formula>
    </cfRule>
    <cfRule type="cellIs" dxfId="8299" priority="843" operator="equal">
      <formula>"良短"</formula>
    </cfRule>
    <cfRule type="cellIs" dxfId="8298" priority="844" operator="equal">
      <formula>"保留"</formula>
    </cfRule>
    <cfRule type="cellIs" dxfId="8297" priority="845" operator="equal">
      <formula>"合短"</formula>
    </cfRule>
  </conditionalFormatting>
  <conditionalFormatting sqref="AJ129">
    <cfRule type="cellIs" dxfId="8296" priority="838" operator="equal">
      <formula>"ＮＧ"</formula>
    </cfRule>
    <cfRule type="cellIs" dxfId="8295" priority="839" operator="equal">
      <formula>"良短"</formula>
    </cfRule>
    <cfRule type="cellIs" dxfId="8294" priority="840" operator="equal">
      <formula>"保留"</formula>
    </cfRule>
    <cfRule type="cellIs" dxfId="8293" priority="841" operator="equal">
      <formula>"合短"</formula>
    </cfRule>
  </conditionalFormatting>
  <conditionalFormatting sqref="AJ129">
    <cfRule type="cellIs" dxfId="8292" priority="834" operator="equal">
      <formula>"ＮＧ"</formula>
    </cfRule>
    <cfRule type="cellIs" dxfId="8291" priority="835" operator="equal">
      <formula>"良短"</formula>
    </cfRule>
    <cfRule type="cellIs" dxfId="8290" priority="836" operator="equal">
      <formula>"保留"</formula>
    </cfRule>
    <cfRule type="cellIs" dxfId="8289" priority="837" operator="equal">
      <formula>"合短"</formula>
    </cfRule>
  </conditionalFormatting>
  <conditionalFormatting sqref="AJ135:AJ137">
    <cfRule type="cellIs" dxfId="8288" priority="830" operator="equal">
      <formula>"ＮＧ"</formula>
    </cfRule>
    <cfRule type="cellIs" dxfId="8287" priority="831" operator="equal">
      <formula>"良短"</formula>
    </cfRule>
    <cfRule type="cellIs" dxfId="8286" priority="832" operator="equal">
      <formula>"保留"</formula>
    </cfRule>
    <cfRule type="cellIs" dxfId="8285" priority="833" operator="equal">
      <formula>"合短"</formula>
    </cfRule>
  </conditionalFormatting>
  <conditionalFormatting sqref="AJ135:AJ137">
    <cfRule type="cellIs" dxfId="8284" priority="826" operator="equal">
      <formula>"ＮＧ"</formula>
    </cfRule>
    <cfRule type="cellIs" dxfId="8283" priority="827" operator="equal">
      <formula>"良短"</formula>
    </cfRule>
    <cfRule type="cellIs" dxfId="8282" priority="828" operator="equal">
      <formula>"保留"</formula>
    </cfRule>
    <cfRule type="cellIs" dxfId="8281" priority="829" operator="equal">
      <formula>"合短"</formula>
    </cfRule>
  </conditionalFormatting>
  <conditionalFormatting sqref="AJ134">
    <cfRule type="cellIs" dxfId="8280" priority="822" operator="equal">
      <formula>"ＮＧ"</formula>
    </cfRule>
    <cfRule type="cellIs" dxfId="8279" priority="823" operator="equal">
      <formula>"良短"</formula>
    </cfRule>
    <cfRule type="cellIs" dxfId="8278" priority="824" operator="equal">
      <formula>"保留"</formula>
    </cfRule>
    <cfRule type="cellIs" dxfId="8277" priority="825" operator="equal">
      <formula>"合短"</formula>
    </cfRule>
  </conditionalFormatting>
  <conditionalFormatting sqref="AJ134">
    <cfRule type="cellIs" dxfId="8276" priority="818" operator="equal">
      <formula>"ＮＧ"</formula>
    </cfRule>
    <cfRule type="cellIs" dxfId="8275" priority="819" operator="equal">
      <formula>"良短"</formula>
    </cfRule>
    <cfRule type="cellIs" dxfId="8274" priority="820" operator="equal">
      <formula>"保留"</formula>
    </cfRule>
    <cfRule type="cellIs" dxfId="8273" priority="821" operator="equal">
      <formula>"合短"</formula>
    </cfRule>
  </conditionalFormatting>
  <conditionalFormatting sqref="AJ140:AJ142">
    <cfRule type="cellIs" dxfId="8272" priority="814" operator="equal">
      <formula>"ＮＧ"</formula>
    </cfRule>
    <cfRule type="cellIs" dxfId="8271" priority="815" operator="equal">
      <formula>"良短"</formula>
    </cfRule>
    <cfRule type="cellIs" dxfId="8270" priority="816" operator="equal">
      <formula>"保留"</formula>
    </cfRule>
    <cfRule type="cellIs" dxfId="8269" priority="817" operator="equal">
      <formula>"合短"</formula>
    </cfRule>
  </conditionalFormatting>
  <conditionalFormatting sqref="AJ140:AJ142">
    <cfRule type="cellIs" dxfId="8268" priority="810" operator="equal">
      <formula>"ＮＧ"</formula>
    </cfRule>
    <cfRule type="cellIs" dxfId="8267" priority="811" operator="equal">
      <formula>"良短"</formula>
    </cfRule>
    <cfRule type="cellIs" dxfId="8266" priority="812" operator="equal">
      <formula>"保留"</formula>
    </cfRule>
    <cfRule type="cellIs" dxfId="8265" priority="813" operator="equal">
      <formula>"合短"</formula>
    </cfRule>
  </conditionalFormatting>
  <conditionalFormatting sqref="AJ139">
    <cfRule type="cellIs" dxfId="8264" priority="806" operator="equal">
      <formula>"ＮＧ"</formula>
    </cfRule>
    <cfRule type="cellIs" dxfId="8263" priority="807" operator="equal">
      <formula>"良短"</formula>
    </cfRule>
    <cfRule type="cellIs" dxfId="8262" priority="808" operator="equal">
      <formula>"保留"</formula>
    </cfRule>
    <cfRule type="cellIs" dxfId="8261" priority="809" operator="equal">
      <formula>"合短"</formula>
    </cfRule>
  </conditionalFormatting>
  <conditionalFormatting sqref="AJ139">
    <cfRule type="cellIs" dxfId="8260" priority="802" operator="equal">
      <formula>"ＮＧ"</formula>
    </cfRule>
    <cfRule type="cellIs" dxfId="8259" priority="803" operator="equal">
      <formula>"良短"</formula>
    </cfRule>
    <cfRule type="cellIs" dxfId="8258" priority="804" operator="equal">
      <formula>"保留"</formula>
    </cfRule>
    <cfRule type="cellIs" dxfId="8257" priority="805" operator="equal">
      <formula>"合短"</formula>
    </cfRule>
  </conditionalFormatting>
  <conditionalFormatting sqref="AJ155">
    <cfRule type="cellIs" dxfId="8256" priority="798" operator="equal">
      <formula>"ＮＧ"</formula>
    </cfRule>
    <cfRule type="cellIs" dxfId="8255" priority="799" operator="equal">
      <formula>"良短"</formula>
    </cfRule>
    <cfRule type="cellIs" dxfId="8254" priority="800" operator="equal">
      <formula>"保留"</formula>
    </cfRule>
    <cfRule type="cellIs" dxfId="8253" priority="801" operator="equal">
      <formula>"合短"</formula>
    </cfRule>
  </conditionalFormatting>
  <conditionalFormatting sqref="AJ155">
    <cfRule type="cellIs" dxfId="8252" priority="794" operator="equal">
      <formula>"ＮＧ"</formula>
    </cfRule>
    <cfRule type="cellIs" dxfId="8251" priority="795" operator="equal">
      <formula>"良短"</formula>
    </cfRule>
    <cfRule type="cellIs" dxfId="8250" priority="796" operator="equal">
      <formula>"保留"</formula>
    </cfRule>
    <cfRule type="cellIs" dxfId="8249" priority="797" operator="equal">
      <formula>"合短"</formula>
    </cfRule>
  </conditionalFormatting>
  <conditionalFormatting sqref="AJ154">
    <cfRule type="cellIs" dxfId="8248" priority="790" operator="equal">
      <formula>"ＮＧ"</formula>
    </cfRule>
    <cfRule type="cellIs" dxfId="8247" priority="791" operator="equal">
      <formula>"良短"</formula>
    </cfRule>
    <cfRule type="cellIs" dxfId="8246" priority="792" operator="equal">
      <formula>"保留"</formula>
    </cfRule>
    <cfRule type="cellIs" dxfId="8245" priority="793" operator="equal">
      <formula>"合短"</formula>
    </cfRule>
  </conditionalFormatting>
  <conditionalFormatting sqref="AJ159">
    <cfRule type="cellIs" dxfId="8244" priority="778" operator="equal">
      <formula>"ＮＧ"</formula>
    </cfRule>
    <cfRule type="cellIs" dxfId="8243" priority="779" operator="equal">
      <formula>"良短"</formula>
    </cfRule>
    <cfRule type="cellIs" dxfId="8242" priority="780" operator="equal">
      <formula>"保留"</formula>
    </cfRule>
    <cfRule type="cellIs" dxfId="8241" priority="781" operator="equal">
      <formula>"合短"</formula>
    </cfRule>
  </conditionalFormatting>
  <conditionalFormatting sqref="AJ150:AJ152">
    <cfRule type="cellIs" dxfId="8240" priority="774" operator="equal">
      <formula>"ＮＧ"</formula>
    </cfRule>
    <cfRule type="cellIs" dxfId="8239" priority="775" operator="equal">
      <formula>"良短"</formula>
    </cfRule>
    <cfRule type="cellIs" dxfId="8238" priority="776" operator="equal">
      <formula>"保留"</formula>
    </cfRule>
    <cfRule type="cellIs" dxfId="8237" priority="777" operator="equal">
      <formula>"合短"</formula>
    </cfRule>
  </conditionalFormatting>
  <conditionalFormatting sqref="AJ150:AJ152">
    <cfRule type="cellIs" dxfId="8236" priority="770" operator="equal">
      <formula>"ＮＧ"</formula>
    </cfRule>
    <cfRule type="cellIs" dxfId="8235" priority="771" operator="equal">
      <formula>"良短"</formula>
    </cfRule>
    <cfRule type="cellIs" dxfId="8234" priority="772" operator="equal">
      <formula>"保留"</formula>
    </cfRule>
    <cfRule type="cellIs" dxfId="8233" priority="773" operator="equal">
      <formula>"合短"</formula>
    </cfRule>
  </conditionalFormatting>
  <conditionalFormatting sqref="AJ149">
    <cfRule type="cellIs" dxfId="8232" priority="766" operator="equal">
      <formula>"ＮＧ"</formula>
    </cfRule>
    <cfRule type="cellIs" dxfId="8231" priority="767" operator="equal">
      <formula>"良短"</formula>
    </cfRule>
    <cfRule type="cellIs" dxfId="8230" priority="768" operator="equal">
      <formula>"保留"</formula>
    </cfRule>
    <cfRule type="cellIs" dxfId="8229" priority="769" operator="equal">
      <formula>"合短"</formula>
    </cfRule>
  </conditionalFormatting>
  <conditionalFormatting sqref="AJ173:AJ176">
    <cfRule type="cellIs" dxfId="8228" priority="710" operator="equal">
      <formula>"ＮＧ"</formula>
    </cfRule>
    <cfRule type="cellIs" dxfId="8227" priority="711" operator="equal">
      <formula>"良短"</formula>
    </cfRule>
    <cfRule type="cellIs" dxfId="8226" priority="712" operator="equal">
      <formula>"保留"</formula>
    </cfRule>
    <cfRule type="cellIs" dxfId="8225" priority="713" operator="equal">
      <formula>"合短"</formula>
    </cfRule>
  </conditionalFormatting>
  <conditionalFormatting sqref="AJ164">
    <cfRule type="cellIs" dxfId="8224" priority="736" operator="equal">
      <formula>"ＮＧ"</formula>
    </cfRule>
    <cfRule type="cellIs" dxfId="8223" priority="737" operator="equal">
      <formula>"良短"</formula>
    </cfRule>
    <cfRule type="cellIs" dxfId="8222" priority="738" operator="equal">
      <formula>"保留"</formula>
    </cfRule>
    <cfRule type="cellIs" dxfId="8221" priority="739" operator="equal">
      <formula>"合短"</formula>
    </cfRule>
  </conditionalFormatting>
  <conditionalFormatting sqref="AJ164">
    <cfRule type="cellIs" dxfId="8220" priority="758" operator="equal">
      <formula>"ＮＧ"</formula>
    </cfRule>
    <cfRule type="cellIs" dxfId="8219" priority="759" operator="equal">
      <formula>"良短"</formula>
    </cfRule>
    <cfRule type="cellIs" dxfId="8218" priority="760" operator="equal">
      <formula>"保留"</formula>
    </cfRule>
    <cfRule type="cellIs" dxfId="8217" priority="761" operator="equal">
      <formula>"合短"</formula>
    </cfRule>
  </conditionalFormatting>
  <conditionalFormatting sqref="AJ164">
    <cfRule type="cellIs" dxfId="8216" priority="755" operator="equal">
      <formula>"良短"</formula>
    </cfRule>
    <cfRule type="cellIs" dxfId="8215" priority="756" operator="equal">
      <formula>"保留"</formula>
    </cfRule>
    <cfRule type="cellIs" dxfId="8214" priority="757" operator="equal">
      <formula>"合短"</formula>
    </cfRule>
  </conditionalFormatting>
  <conditionalFormatting sqref="AJ164">
    <cfRule type="cellIs" dxfId="8213" priority="752" operator="equal">
      <formula>"良短"</formula>
    </cfRule>
    <cfRule type="cellIs" dxfId="8212" priority="753" operator="equal">
      <formula>"保留"</formula>
    </cfRule>
    <cfRule type="cellIs" dxfId="8211" priority="754" operator="equal">
      <formula>"合短"</formula>
    </cfRule>
  </conditionalFormatting>
  <conditionalFormatting sqref="AJ164">
    <cfRule type="cellIs" dxfId="8210" priority="748" operator="equal">
      <formula>"ＮＧ"</formula>
    </cfRule>
    <cfRule type="cellIs" dxfId="8209" priority="749" operator="equal">
      <formula>"良短"</formula>
    </cfRule>
    <cfRule type="cellIs" dxfId="8208" priority="750" operator="equal">
      <formula>"保留"</formula>
    </cfRule>
    <cfRule type="cellIs" dxfId="8207" priority="751" operator="equal">
      <formula>"合短"</formula>
    </cfRule>
  </conditionalFormatting>
  <conditionalFormatting sqref="AJ164">
    <cfRule type="cellIs" dxfId="8206" priority="744" operator="equal">
      <formula>"ＮＧ"</formula>
    </cfRule>
    <cfRule type="cellIs" dxfId="8205" priority="745" operator="equal">
      <formula>"良短"</formula>
    </cfRule>
    <cfRule type="cellIs" dxfId="8204" priority="746" operator="equal">
      <formula>"保留"</formula>
    </cfRule>
    <cfRule type="cellIs" dxfId="8203" priority="747" operator="equal">
      <formula>"合短"</formula>
    </cfRule>
  </conditionalFormatting>
  <conditionalFormatting sqref="AJ164">
    <cfRule type="cellIs" dxfId="8202" priority="740" operator="equal">
      <formula>"ＮＧ"</formula>
    </cfRule>
    <cfRule type="cellIs" dxfId="8201" priority="741" operator="equal">
      <formula>"良短"</formula>
    </cfRule>
    <cfRule type="cellIs" dxfId="8200" priority="742" operator="equal">
      <formula>"保留"</formula>
    </cfRule>
    <cfRule type="cellIs" dxfId="8199" priority="743" operator="equal">
      <formula>"合短"</formula>
    </cfRule>
  </conditionalFormatting>
  <conditionalFormatting sqref="AJ173:AJ176">
    <cfRule type="cellIs" dxfId="8198" priority="732" operator="equal">
      <formula>"ＮＧ"</formula>
    </cfRule>
    <cfRule type="cellIs" dxfId="8197" priority="733" operator="equal">
      <formula>"良短"</formula>
    </cfRule>
    <cfRule type="cellIs" dxfId="8196" priority="734" operator="equal">
      <formula>"保留"</formula>
    </cfRule>
    <cfRule type="cellIs" dxfId="8195" priority="735" operator="equal">
      <formula>"合短"</formula>
    </cfRule>
  </conditionalFormatting>
  <conditionalFormatting sqref="AJ173:AJ176">
    <cfRule type="cellIs" dxfId="8194" priority="714" operator="equal">
      <formula>"ＮＧ"</formula>
    </cfRule>
    <cfRule type="cellIs" dxfId="8193" priority="715" operator="equal">
      <formula>"良短"</formula>
    </cfRule>
    <cfRule type="cellIs" dxfId="8192" priority="716" operator="equal">
      <formula>"保留"</formula>
    </cfRule>
    <cfRule type="cellIs" dxfId="8191" priority="717" operator="equal">
      <formula>"合短"</formula>
    </cfRule>
  </conditionalFormatting>
  <conditionalFormatting sqref="AJ172">
    <cfRule type="cellIs" dxfId="8190" priority="703" operator="equal">
      <formula>"ＮＧ"</formula>
    </cfRule>
    <cfRule type="cellIs" dxfId="8189" priority="704" operator="equal">
      <formula>"良短"</formula>
    </cfRule>
    <cfRule type="cellIs" dxfId="8188" priority="705" operator="equal">
      <formula>"保留"</formula>
    </cfRule>
    <cfRule type="cellIs" dxfId="8187" priority="706" operator="equal">
      <formula>"合短"</formula>
    </cfRule>
  </conditionalFormatting>
  <conditionalFormatting sqref="AJ191:AJ194">
    <cfRule type="cellIs" dxfId="8186" priority="668" operator="equal">
      <formula>"ＮＧ"</formula>
    </cfRule>
    <cfRule type="cellIs" dxfId="8185" priority="669" operator="equal">
      <formula>"良短"</formula>
    </cfRule>
    <cfRule type="cellIs" dxfId="8184" priority="670" operator="equal">
      <formula>"保留"</formula>
    </cfRule>
    <cfRule type="cellIs" dxfId="8183" priority="671" operator="equal">
      <formula>"合短"</formula>
    </cfRule>
  </conditionalFormatting>
  <conditionalFormatting sqref="AJ173:AJ176">
    <cfRule type="cellIs" dxfId="8182" priority="729" operator="equal">
      <formula>"良短"</formula>
    </cfRule>
    <cfRule type="cellIs" dxfId="8181" priority="730" operator="equal">
      <formula>"保留"</formula>
    </cfRule>
    <cfRule type="cellIs" dxfId="8180" priority="731" operator="equal">
      <formula>"合短"</formula>
    </cfRule>
  </conditionalFormatting>
  <conditionalFormatting sqref="AJ173:AJ176">
    <cfRule type="cellIs" dxfId="8179" priority="726" operator="equal">
      <formula>"良短"</formula>
    </cfRule>
    <cfRule type="cellIs" dxfId="8178" priority="727" operator="equal">
      <formula>"保留"</formula>
    </cfRule>
    <cfRule type="cellIs" dxfId="8177" priority="728" operator="equal">
      <formula>"合短"</formula>
    </cfRule>
  </conditionalFormatting>
  <conditionalFormatting sqref="AJ173:AJ176">
    <cfRule type="cellIs" dxfId="8176" priority="722" operator="equal">
      <formula>"ＮＧ"</formula>
    </cfRule>
    <cfRule type="cellIs" dxfId="8175" priority="723" operator="equal">
      <formula>"良短"</formula>
    </cfRule>
    <cfRule type="cellIs" dxfId="8174" priority="724" operator="equal">
      <formula>"保留"</formula>
    </cfRule>
    <cfRule type="cellIs" dxfId="8173" priority="725" operator="equal">
      <formula>"合短"</formula>
    </cfRule>
  </conditionalFormatting>
  <conditionalFormatting sqref="AJ173:AJ176">
    <cfRule type="cellIs" dxfId="8172" priority="718" operator="equal">
      <formula>"ＮＧ"</formula>
    </cfRule>
    <cfRule type="cellIs" dxfId="8171" priority="719" operator="equal">
      <formula>"良短"</formula>
    </cfRule>
    <cfRule type="cellIs" dxfId="8170" priority="720" operator="equal">
      <formula>"保留"</formula>
    </cfRule>
    <cfRule type="cellIs" dxfId="8169" priority="721" operator="equal">
      <formula>"合短"</formula>
    </cfRule>
  </conditionalFormatting>
  <conditionalFormatting sqref="AJ172">
    <cfRule type="cellIs" dxfId="8168" priority="707" operator="equal">
      <formula>"良短"</formula>
    </cfRule>
    <cfRule type="cellIs" dxfId="8167" priority="708" operator="equal">
      <formula>"保留"</formula>
    </cfRule>
    <cfRule type="cellIs" dxfId="8166" priority="709" operator="equal">
      <formula>"合短"</formula>
    </cfRule>
  </conditionalFormatting>
  <conditionalFormatting sqref="AJ179:AJ182">
    <cfRule type="cellIs" dxfId="8165" priority="696" operator="equal">
      <formula>"ＮＧ"</formula>
    </cfRule>
    <cfRule type="cellIs" dxfId="8164" priority="697" operator="equal">
      <formula>"良短"</formula>
    </cfRule>
    <cfRule type="cellIs" dxfId="8163" priority="698" operator="equal">
      <formula>"保留"</formula>
    </cfRule>
    <cfRule type="cellIs" dxfId="8162" priority="699" operator="equal">
      <formula>"合短"</formula>
    </cfRule>
  </conditionalFormatting>
  <conditionalFormatting sqref="AJ179:AJ182">
    <cfRule type="cellIs" dxfId="8161" priority="700" operator="equal">
      <formula>"良短"</formula>
    </cfRule>
    <cfRule type="cellIs" dxfId="8160" priority="701" operator="equal">
      <formula>"保留"</formula>
    </cfRule>
    <cfRule type="cellIs" dxfId="8159" priority="702" operator="equal">
      <formula>"合短"</formula>
    </cfRule>
  </conditionalFormatting>
  <conditionalFormatting sqref="AJ178">
    <cfRule type="cellIs" dxfId="8158" priority="689" operator="equal">
      <formula>"ＮＧ"</formula>
    </cfRule>
    <cfRule type="cellIs" dxfId="8157" priority="690" operator="equal">
      <formula>"良短"</formula>
    </cfRule>
    <cfRule type="cellIs" dxfId="8156" priority="691" operator="equal">
      <formula>"保留"</formula>
    </cfRule>
    <cfRule type="cellIs" dxfId="8155" priority="692" operator="equal">
      <formula>"合短"</formula>
    </cfRule>
  </conditionalFormatting>
  <conditionalFormatting sqref="AJ178">
    <cfRule type="cellIs" dxfId="8154" priority="693" operator="equal">
      <formula>"良短"</formula>
    </cfRule>
    <cfRule type="cellIs" dxfId="8153" priority="694" operator="equal">
      <formula>"保留"</formula>
    </cfRule>
    <cfRule type="cellIs" dxfId="8152" priority="695" operator="equal">
      <formula>"合短"</formula>
    </cfRule>
  </conditionalFormatting>
  <conditionalFormatting sqref="AJ185:AJ188">
    <cfRule type="cellIs" dxfId="8151" priority="682" operator="equal">
      <formula>"ＮＧ"</formula>
    </cfRule>
    <cfRule type="cellIs" dxfId="8150" priority="683" operator="equal">
      <formula>"良短"</formula>
    </cfRule>
    <cfRule type="cellIs" dxfId="8149" priority="684" operator="equal">
      <formula>"保留"</formula>
    </cfRule>
    <cfRule type="cellIs" dxfId="8148" priority="685" operator="equal">
      <formula>"合短"</formula>
    </cfRule>
  </conditionalFormatting>
  <conditionalFormatting sqref="AJ185:AJ188">
    <cfRule type="cellIs" dxfId="8147" priority="686" operator="equal">
      <formula>"良短"</formula>
    </cfRule>
    <cfRule type="cellIs" dxfId="8146" priority="687" operator="equal">
      <formula>"保留"</formula>
    </cfRule>
    <cfRule type="cellIs" dxfId="8145" priority="688" operator="equal">
      <formula>"合短"</formula>
    </cfRule>
  </conditionalFormatting>
  <conditionalFormatting sqref="AJ184">
    <cfRule type="cellIs" dxfId="8144" priority="675" operator="equal">
      <formula>"ＮＧ"</formula>
    </cfRule>
    <cfRule type="cellIs" dxfId="8143" priority="676" operator="equal">
      <formula>"良短"</formula>
    </cfRule>
    <cfRule type="cellIs" dxfId="8142" priority="677" operator="equal">
      <formula>"保留"</formula>
    </cfRule>
    <cfRule type="cellIs" dxfId="8141" priority="678" operator="equal">
      <formula>"合短"</formula>
    </cfRule>
  </conditionalFormatting>
  <conditionalFormatting sqref="AJ184">
    <cfRule type="cellIs" dxfId="8140" priority="679" operator="equal">
      <formula>"良短"</formula>
    </cfRule>
    <cfRule type="cellIs" dxfId="8139" priority="680" operator="equal">
      <formula>"保留"</formula>
    </cfRule>
    <cfRule type="cellIs" dxfId="8138" priority="681" operator="equal">
      <formula>"合短"</formula>
    </cfRule>
  </conditionalFormatting>
  <conditionalFormatting sqref="AJ191:AJ194">
    <cfRule type="cellIs" dxfId="8137" priority="672" operator="equal">
      <formula>"良短"</formula>
    </cfRule>
    <cfRule type="cellIs" dxfId="8136" priority="673" operator="equal">
      <formula>"保留"</formula>
    </cfRule>
    <cfRule type="cellIs" dxfId="8135" priority="674" operator="equal">
      <formula>"合短"</formula>
    </cfRule>
  </conditionalFormatting>
  <conditionalFormatting sqref="AJ190">
    <cfRule type="cellIs" dxfId="8134" priority="661" operator="equal">
      <formula>"ＮＧ"</formula>
    </cfRule>
    <cfRule type="cellIs" dxfId="8133" priority="662" operator="equal">
      <formula>"良短"</formula>
    </cfRule>
    <cfRule type="cellIs" dxfId="8132" priority="663" operator="equal">
      <formula>"保留"</formula>
    </cfRule>
    <cfRule type="cellIs" dxfId="8131" priority="664" operator="equal">
      <formula>"合短"</formula>
    </cfRule>
  </conditionalFormatting>
  <conditionalFormatting sqref="AJ190">
    <cfRule type="cellIs" dxfId="8130" priority="665" operator="equal">
      <formula>"良短"</formula>
    </cfRule>
    <cfRule type="cellIs" dxfId="8129" priority="666" operator="equal">
      <formula>"保留"</formula>
    </cfRule>
    <cfRule type="cellIs" dxfId="8128" priority="667" operator="equal">
      <formula>"合短"</formula>
    </cfRule>
  </conditionalFormatting>
  <conditionalFormatting sqref="AJ196">
    <cfRule type="cellIs" dxfId="8127" priority="654" operator="equal">
      <formula>"ＮＧ"</formula>
    </cfRule>
    <cfRule type="cellIs" dxfId="8126" priority="655" operator="equal">
      <formula>"良短"</formula>
    </cfRule>
    <cfRule type="cellIs" dxfId="8125" priority="656" operator="equal">
      <formula>"保留"</formula>
    </cfRule>
    <cfRule type="cellIs" dxfId="8124" priority="657" operator="equal">
      <formula>"合短"</formula>
    </cfRule>
  </conditionalFormatting>
  <conditionalFormatting sqref="AJ196">
    <cfRule type="cellIs" dxfId="8123" priority="658" operator="equal">
      <formula>"良短"</formula>
    </cfRule>
    <cfRule type="cellIs" dxfId="8122" priority="659" operator="equal">
      <formula>"保留"</formula>
    </cfRule>
    <cfRule type="cellIs" dxfId="8121" priority="660" operator="equal">
      <formula>"合短"</formula>
    </cfRule>
  </conditionalFormatting>
  <conditionalFormatting sqref="AJ203:AJ204">
    <cfRule type="cellIs" dxfId="8120" priority="647" operator="equal">
      <formula>"ＮＧ"</formula>
    </cfRule>
    <cfRule type="cellIs" dxfId="8119" priority="648" operator="equal">
      <formula>"良短"</formula>
    </cfRule>
    <cfRule type="cellIs" dxfId="8118" priority="649" operator="equal">
      <formula>"保留"</formula>
    </cfRule>
    <cfRule type="cellIs" dxfId="8117" priority="650" operator="equal">
      <formula>"合短"</formula>
    </cfRule>
  </conditionalFormatting>
  <conditionalFormatting sqref="AJ203:AJ204">
    <cfRule type="cellIs" dxfId="8116" priority="651" operator="equal">
      <formula>"良短"</formula>
    </cfRule>
    <cfRule type="cellIs" dxfId="8115" priority="652" operator="equal">
      <formula>"保留"</formula>
    </cfRule>
    <cfRule type="cellIs" dxfId="8114" priority="653" operator="equal">
      <formula>"合短"</formula>
    </cfRule>
  </conditionalFormatting>
  <conditionalFormatting sqref="AJ202">
    <cfRule type="cellIs" dxfId="8113" priority="640" operator="equal">
      <formula>"ＮＧ"</formula>
    </cfRule>
    <cfRule type="cellIs" dxfId="8112" priority="641" operator="equal">
      <formula>"良短"</formula>
    </cfRule>
    <cfRule type="cellIs" dxfId="8111" priority="642" operator="equal">
      <formula>"保留"</formula>
    </cfRule>
    <cfRule type="cellIs" dxfId="8110" priority="643" operator="equal">
      <formula>"合短"</formula>
    </cfRule>
  </conditionalFormatting>
  <conditionalFormatting sqref="AJ202">
    <cfRule type="cellIs" dxfId="8109" priority="644" operator="equal">
      <formula>"良短"</formula>
    </cfRule>
    <cfRule type="cellIs" dxfId="8108" priority="645" operator="equal">
      <formula>"保留"</formula>
    </cfRule>
    <cfRule type="cellIs" dxfId="8107" priority="646" operator="equal">
      <formula>"合短"</formula>
    </cfRule>
  </conditionalFormatting>
  <conditionalFormatting sqref="AJ214">
    <cfRule type="cellIs" dxfId="8106" priority="633" operator="equal">
      <formula>"ＮＧ"</formula>
    </cfRule>
    <cfRule type="cellIs" dxfId="8105" priority="634" operator="equal">
      <formula>"良短"</formula>
    </cfRule>
    <cfRule type="cellIs" dxfId="8104" priority="635" operator="equal">
      <formula>"保留"</formula>
    </cfRule>
    <cfRule type="cellIs" dxfId="8103" priority="636" operator="equal">
      <formula>"合短"</formula>
    </cfRule>
  </conditionalFormatting>
  <conditionalFormatting sqref="AJ214">
    <cfRule type="cellIs" dxfId="8102" priority="637" operator="equal">
      <formula>"良短"</formula>
    </cfRule>
    <cfRule type="cellIs" dxfId="8101" priority="638" operator="equal">
      <formula>"保留"</formula>
    </cfRule>
    <cfRule type="cellIs" dxfId="8100" priority="639" operator="equal">
      <formula>"合短"</formula>
    </cfRule>
  </conditionalFormatting>
  <conditionalFormatting sqref="AJ221:AJ224">
    <cfRule type="cellIs" dxfId="8099" priority="626" operator="equal">
      <formula>"ＮＧ"</formula>
    </cfRule>
    <cfRule type="cellIs" dxfId="8098" priority="627" operator="equal">
      <formula>"良短"</formula>
    </cfRule>
    <cfRule type="cellIs" dxfId="8097" priority="628" operator="equal">
      <formula>"保留"</formula>
    </cfRule>
    <cfRule type="cellIs" dxfId="8096" priority="629" operator="equal">
      <formula>"合短"</formula>
    </cfRule>
  </conditionalFormatting>
  <conditionalFormatting sqref="AJ221:AJ224">
    <cfRule type="cellIs" dxfId="8095" priority="630" operator="equal">
      <formula>"良短"</formula>
    </cfRule>
    <cfRule type="cellIs" dxfId="8094" priority="631" operator="equal">
      <formula>"保留"</formula>
    </cfRule>
    <cfRule type="cellIs" dxfId="8093" priority="632" operator="equal">
      <formula>"合短"</formula>
    </cfRule>
  </conditionalFormatting>
  <conditionalFormatting sqref="AJ220">
    <cfRule type="cellIs" dxfId="8092" priority="619" operator="equal">
      <formula>"ＮＧ"</formula>
    </cfRule>
    <cfRule type="cellIs" dxfId="8091" priority="620" operator="equal">
      <formula>"良短"</formula>
    </cfRule>
    <cfRule type="cellIs" dxfId="8090" priority="621" operator="equal">
      <formula>"保留"</formula>
    </cfRule>
    <cfRule type="cellIs" dxfId="8089" priority="622" operator="equal">
      <formula>"合短"</formula>
    </cfRule>
  </conditionalFormatting>
  <conditionalFormatting sqref="AJ220">
    <cfRule type="cellIs" dxfId="8088" priority="623" operator="equal">
      <formula>"良短"</formula>
    </cfRule>
    <cfRule type="cellIs" dxfId="8087" priority="624" operator="equal">
      <formula>"保留"</formula>
    </cfRule>
    <cfRule type="cellIs" dxfId="8086" priority="625" operator="equal">
      <formula>"合短"</formula>
    </cfRule>
  </conditionalFormatting>
  <conditionalFormatting sqref="AJ226:AJ228">
    <cfRule type="cellIs" dxfId="8085" priority="615" operator="equal">
      <formula>"ＮＧ"</formula>
    </cfRule>
    <cfRule type="cellIs" dxfId="8084" priority="616" operator="equal">
      <formula>"良短"</formula>
    </cfRule>
    <cfRule type="cellIs" dxfId="8083" priority="617" operator="equal">
      <formula>"保留"</formula>
    </cfRule>
    <cfRule type="cellIs" dxfId="8082" priority="618" operator="equal">
      <formula>"合短"</formula>
    </cfRule>
  </conditionalFormatting>
  <conditionalFormatting sqref="AJ226:AJ228">
    <cfRule type="cellIs" dxfId="8081" priority="612" operator="equal">
      <formula>"良短"</formula>
    </cfRule>
    <cfRule type="cellIs" dxfId="8080" priority="613" operator="equal">
      <formula>"保留"</formula>
    </cfRule>
    <cfRule type="cellIs" dxfId="8079" priority="614" operator="equal">
      <formula>"合短"</formula>
    </cfRule>
  </conditionalFormatting>
  <conditionalFormatting sqref="AJ208">
    <cfRule type="cellIs" dxfId="8078" priority="609" operator="equal">
      <formula>"良短"</formula>
    </cfRule>
    <cfRule type="cellIs" dxfId="8077" priority="610" operator="equal">
      <formula>"保留"</formula>
    </cfRule>
    <cfRule type="cellIs" dxfId="8076" priority="611" operator="equal">
      <formula>"合短"</formula>
    </cfRule>
  </conditionalFormatting>
  <conditionalFormatting sqref="AJ208">
    <cfRule type="cellIs" dxfId="8075" priority="605" operator="equal">
      <formula>"ＮＧ"</formula>
    </cfRule>
    <cfRule type="cellIs" dxfId="8074" priority="606" operator="equal">
      <formula>"良短"</formula>
    </cfRule>
    <cfRule type="cellIs" dxfId="8073" priority="607" operator="equal">
      <formula>"保留"</formula>
    </cfRule>
    <cfRule type="cellIs" dxfId="8072" priority="608" operator="equal">
      <formula>"合短"</formula>
    </cfRule>
  </conditionalFormatting>
  <conditionalFormatting sqref="AJ208">
    <cfRule type="cellIs" dxfId="8071" priority="598" operator="equal">
      <formula>"ＮＧ"</formula>
    </cfRule>
    <cfRule type="cellIs" dxfId="8070" priority="599" operator="equal">
      <formula>"良短"</formula>
    </cfRule>
    <cfRule type="cellIs" dxfId="8069" priority="600" operator="equal">
      <formula>"保留"</formula>
    </cfRule>
    <cfRule type="cellIs" dxfId="8068" priority="601" operator="equal">
      <formula>"合短"</formula>
    </cfRule>
  </conditionalFormatting>
  <conditionalFormatting sqref="AJ208">
    <cfRule type="cellIs" dxfId="8067" priority="602" operator="equal">
      <formula>"良短"</formula>
    </cfRule>
    <cfRule type="cellIs" dxfId="8066" priority="603" operator="equal">
      <formula>"保留"</formula>
    </cfRule>
    <cfRule type="cellIs" dxfId="8065" priority="604" operator="equal">
      <formula>"合短"</formula>
    </cfRule>
  </conditionalFormatting>
  <conditionalFormatting sqref="AJ230:AJ234">
    <cfRule type="cellIs" dxfId="8064" priority="595" operator="equal">
      <formula>"良短"</formula>
    </cfRule>
    <cfRule type="cellIs" dxfId="8063" priority="596" operator="equal">
      <formula>"保留"</formula>
    </cfRule>
    <cfRule type="cellIs" dxfId="8062" priority="597" operator="equal">
      <formula>"合短"</formula>
    </cfRule>
  </conditionalFormatting>
  <conditionalFormatting sqref="AJ231:AJ234">
    <cfRule type="cellIs" dxfId="8061" priority="591" operator="equal">
      <formula>"ＮＧ"</formula>
    </cfRule>
    <cfRule type="cellIs" dxfId="8060" priority="592" operator="equal">
      <formula>"良短"</formula>
    </cfRule>
    <cfRule type="cellIs" dxfId="8059" priority="593" operator="equal">
      <formula>"保留"</formula>
    </cfRule>
    <cfRule type="cellIs" dxfId="8058" priority="594" operator="equal">
      <formula>"合短"</formula>
    </cfRule>
  </conditionalFormatting>
  <conditionalFormatting sqref="AJ230">
    <cfRule type="cellIs" dxfId="8057" priority="587" operator="equal">
      <formula>"ＮＧ"</formula>
    </cfRule>
    <cfRule type="cellIs" dxfId="8056" priority="588" operator="equal">
      <formula>"良短"</formula>
    </cfRule>
    <cfRule type="cellIs" dxfId="8055" priority="589" operator="equal">
      <formula>"保留"</formula>
    </cfRule>
    <cfRule type="cellIs" dxfId="8054" priority="590" operator="equal">
      <formula>"合短"</formula>
    </cfRule>
  </conditionalFormatting>
  <conditionalFormatting sqref="AJ236:AJ240">
    <cfRule type="cellIs" dxfId="8053" priority="584" operator="equal">
      <formula>"良短"</formula>
    </cfRule>
    <cfRule type="cellIs" dxfId="8052" priority="585" operator="equal">
      <formula>"保留"</formula>
    </cfRule>
    <cfRule type="cellIs" dxfId="8051" priority="586" operator="equal">
      <formula>"合短"</formula>
    </cfRule>
  </conditionalFormatting>
  <conditionalFormatting sqref="AJ237:AJ240">
    <cfRule type="cellIs" dxfId="8050" priority="580" operator="equal">
      <formula>"ＮＧ"</formula>
    </cfRule>
    <cfRule type="cellIs" dxfId="8049" priority="581" operator="equal">
      <formula>"良短"</formula>
    </cfRule>
    <cfRule type="cellIs" dxfId="8048" priority="582" operator="equal">
      <formula>"保留"</formula>
    </cfRule>
    <cfRule type="cellIs" dxfId="8047" priority="583" operator="equal">
      <formula>"合短"</formula>
    </cfRule>
  </conditionalFormatting>
  <conditionalFormatting sqref="AJ236">
    <cfRule type="cellIs" dxfId="8046" priority="576" operator="equal">
      <formula>"ＮＧ"</formula>
    </cfRule>
    <cfRule type="cellIs" dxfId="8045" priority="577" operator="equal">
      <formula>"良短"</formula>
    </cfRule>
    <cfRule type="cellIs" dxfId="8044" priority="578" operator="equal">
      <formula>"保留"</formula>
    </cfRule>
    <cfRule type="cellIs" dxfId="8043" priority="579" operator="equal">
      <formula>"合短"</formula>
    </cfRule>
  </conditionalFormatting>
  <conditionalFormatting sqref="AJ243 AJ245:AJ246">
    <cfRule type="cellIs" dxfId="8042" priority="569" operator="equal">
      <formula>"ＮＧ"</formula>
    </cfRule>
    <cfRule type="cellIs" dxfId="8041" priority="570" operator="equal">
      <formula>"良短"</formula>
    </cfRule>
    <cfRule type="cellIs" dxfId="8040" priority="571" operator="equal">
      <formula>"保留"</formula>
    </cfRule>
    <cfRule type="cellIs" dxfId="8039" priority="572" operator="equal">
      <formula>"合短"</formula>
    </cfRule>
  </conditionalFormatting>
  <conditionalFormatting sqref="AJ242:AJ243 AJ245:AJ246">
    <cfRule type="cellIs" dxfId="8038" priority="573" operator="equal">
      <formula>"良短"</formula>
    </cfRule>
    <cfRule type="cellIs" dxfId="8037" priority="574" operator="equal">
      <formula>"保留"</formula>
    </cfRule>
    <cfRule type="cellIs" dxfId="8036" priority="575" operator="equal">
      <formula>"合短"</formula>
    </cfRule>
  </conditionalFormatting>
  <conditionalFormatting sqref="AJ244">
    <cfRule type="cellIs" dxfId="8035" priority="558" operator="equal">
      <formula>"ＮＧ"</formula>
    </cfRule>
    <cfRule type="cellIs" dxfId="8034" priority="559" operator="equal">
      <formula>"良短"</formula>
    </cfRule>
    <cfRule type="cellIs" dxfId="8033" priority="560" operator="equal">
      <formula>"保留"</formula>
    </cfRule>
    <cfRule type="cellIs" dxfId="8032" priority="561" operator="equal">
      <formula>"合短"</formula>
    </cfRule>
  </conditionalFormatting>
  <conditionalFormatting sqref="AJ242">
    <cfRule type="cellIs" dxfId="8031" priority="565" operator="equal">
      <formula>"ＮＧ"</formula>
    </cfRule>
    <cfRule type="cellIs" dxfId="8030" priority="566" operator="equal">
      <formula>"良短"</formula>
    </cfRule>
    <cfRule type="cellIs" dxfId="8029" priority="567" operator="equal">
      <formula>"保留"</formula>
    </cfRule>
    <cfRule type="cellIs" dxfId="8028" priority="568" operator="equal">
      <formula>"合短"</formula>
    </cfRule>
  </conditionalFormatting>
  <conditionalFormatting sqref="AJ244">
    <cfRule type="cellIs" dxfId="8027" priority="562" operator="equal">
      <formula>"良短"</formula>
    </cfRule>
    <cfRule type="cellIs" dxfId="8026" priority="563" operator="equal">
      <formula>"保留"</formula>
    </cfRule>
    <cfRule type="cellIs" dxfId="8025" priority="564" operator="equal">
      <formula>"合短"</formula>
    </cfRule>
  </conditionalFormatting>
  <conditionalFormatting sqref="AJ250:AJ253">
    <cfRule type="cellIs" dxfId="8024" priority="555" operator="equal">
      <formula>"良短"</formula>
    </cfRule>
    <cfRule type="cellIs" dxfId="8023" priority="556" operator="equal">
      <formula>"保留"</formula>
    </cfRule>
    <cfRule type="cellIs" dxfId="8022" priority="557" operator="equal">
      <formula>"合短"</formula>
    </cfRule>
  </conditionalFormatting>
  <conditionalFormatting sqref="AJ249">
    <cfRule type="cellIs" dxfId="8021" priority="552" operator="equal">
      <formula>"良短"</formula>
    </cfRule>
    <cfRule type="cellIs" dxfId="8020" priority="553" operator="equal">
      <formula>"保留"</formula>
    </cfRule>
    <cfRule type="cellIs" dxfId="8019" priority="554" operator="equal">
      <formula>"合短"</formula>
    </cfRule>
  </conditionalFormatting>
  <conditionalFormatting sqref="AJ249">
    <cfRule type="cellIs" dxfId="8018" priority="549" operator="equal">
      <formula>"良短"</formula>
    </cfRule>
    <cfRule type="cellIs" dxfId="8017" priority="550" operator="equal">
      <formula>"保留"</formula>
    </cfRule>
    <cfRule type="cellIs" dxfId="8016" priority="551" operator="equal">
      <formula>"合短"</formula>
    </cfRule>
  </conditionalFormatting>
  <conditionalFormatting sqref="AJ255:AJ259">
    <cfRule type="cellIs" dxfId="8015" priority="543" operator="equal">
      <formula>"良短"</formula>
    </cfRule>
    <cfRule type="cellIs" dxfId="8014" priority="544" operator="equal">
      <formula>"保留"</formula>
    </cfRule>
    <cfRule type="cellIs" dxfId="8013" priority="545" operator="equal">
      <formula>"合短"</formula>
    </cfRule>
  </conditionalFormatting>
  <conditionalFormatting sqref="AJ255">
    <cfRule type="cellIs" dxfId="8012" priority="539" operator="equal">
      <formula>"ＮＧ"</formula>
    </cfRule>
    <cfRule type="cellIs" dxfId="8011" priority="540" operator="equal">
      <formula>"良短"</formula>
    </cfRule>
    <cfRule type="cellIs" dxfId="8010" priority="541" operator="equal">
      <formula>"保留"</formula>
    </cfRule>
    <cfRule type="cellIs" dxfId="8009" priority="542" operator="equal">
      <formula>"合短"</formula>
    </cfRule>
  </conditionalFormatting>
  <conditionalFormatting sqref="AJ256:AJ259">
    <cfRule type="cellIs" dxfId="8008" priority="536" operator="equal">
      <formula>"良短"</formula>
    </cfRule>
    <cfRule type="cellIs" dxfId="8007" priority="537" operator="equal">
      <formula>"保留"</formula>
    </cfRule>
    <cfRule type="cellIs" dxfId="8006" priority="538" operator="equal">
      <formula>"合短"</formula>
    </cfRule>
  </conditionalFormatting>
  <conditionalFormatting sqref="AJ256:AJ259">
    <cfRule type="cellIs" dxfId="8005" priority="533" operator="equal">
      <formula>"良短"</formula>
    </cfRule>
    <cfRule type="cellIs" dxfId="8004" priority="534" operator="equal">
      <formula>"保留"</formula>
    </cfRule>
    <cfRule type="cellIs" dxfId="8003" priority="535" operator="equal">
      <formula>"合短"</formula>
    </cfRule>
  </conditionalFormatting>
  <conditionalFormatting sqref="AJ256:AJ259">
    <cfRule type="cellIs" dxfId="8002" priority="529" operator="equal">
      <formula>"ＮＧ"</formula>
    </cfRule>
    <cfRule type="cellIs" dxfId="8001" priority="530" operator="equal">
      <formula>"良短"</formula>
    </cfRule>
    <cfRule type="cellIs" dxfId="8000" priority="531" operator="equal">
      <formula>"保留"</formula>
    </cfRule>
    <cfRule type="cellIs" dxfId="7999" priority="532" operator="equal">
      <formula>"合短"</formula>
    </cfRule>
  </conditionalFormatting>
  <conditionalFormatting sqref="AJ256:AJ259">
    <cfRule type="cellIs" dxfId="7998" priority="525" operator="equal">
      <formula>"ＮＧ"</formula>
    </cfRule>
    <cfRule type="cellIs" dxfId="7997" priority="526" operator="equal">
      <formula>"良短"</formula>
    </cfRule>
    <cfRule type="cellIs" dxfId="7996" priority="527" operator="equal">
      <formula>"保留"</formula>
    </cfRule>
    <cfRule type="cellIs" dxfId="7995" priority="528" operator="equal">
      <formula>"合短"</formula>
    </cfRule>
  </conditionalFormatting>
  <conditionalFormatting sqref="AJ271 AJ286:AJ293 AJ261:AJ266">
    <cfRule type="cellIs" dxfId="7994" priority="522" operator="equal">
      <formula>"良短"</formula>
    </cfRule>
    <cfRule type="cellIs" dxfId="7993" priority="523" operator="equal">
      <formula>"保留"</formula>
    </cfRule>
    <cfRule type="cellIs" dxfId="7992" priority="524" operator="equal">
      <formula>"合短"</formula>
    </cfRule>
  </conditionalFormatting>
  <conditionalFormatting sqref="AJ261">
    <cfRule type="cellIs" dxfId="7991" priority="518" operator="equal">
      <formula>"ＮＧ"</formula>
    </cfRule>
    <cfRule type="cellIs" dxfId="7990" priority="519" operator="equal">
      <formula>"良短"</formula>
    </cfRule>
    <cfRule type="cellIs" dxfId="7989" priority="520" operator="equal">
      <formula>"保留"</formula>
    </cfRule>
    <cfRule type="cellIs" dxfId="7988" priority="521" operator="equal">
      <formula>"合短"</formula>
    </cfRule>
  </conditionalFormatting>
  <conditionalFormatting sqref="AJ271 AJ286:AJ293 AJ262:AJ266">
    <cfRule type="cellIs" dxfId="7987" priority="515" operator="equal">
      <formula>"良短"</formula>
    </cfRule>
    <cfRule type="cellIs" dxfId="7986" priority="516" operator="equal">
      <formula>"保留"</formula>
    </cfRule>
    <cfRule type="cellIs" dxfId="7985" priority="517" operator="equal">
      <formula>"合短"</formula>
    </cfRule>
  </conditionalFormatting>
  <conditionalFormatting sqref="AJ271 AJ286:AJ293 AJ262:AJ266">
    <cfRule type="cellIs" dxfId="7984" priority="512" operator="equal">
      <formula>"良短"</formula>
    </cfRule>
    <cfRule type="cellIs" dxfId="7983" priority="513" operator="equal">
      <formula>"保留"</formula>
    </cfRule>
    <cfRule type="cellIs" dxfId="7982" priority="514" operator="equal">
      <formula>"合短"</formula>
    </cfRule>
  </conditionalFormatting>
  <conditionalFormatting sqref="AJ271 AJ286:AJ293 AJ262:AJ266">
    <cfRule type="cellIs" dxfId="7981" priority="508" operator="equal">
      <formula>"ＮＧ"</formula>
    </cfRule>
    <cfRule type="cellIs" dxfId="7980" priority="509" operator="equal">
      <formula>"良短"</formula>
    </cfRule>
    <cfRule type="cellIs" dxfId="7979" priority="510" operator="equal">
      <formula>"保留"</formula>
    </cfRule>
    <cfRule type="cellIs" dxfId="7978" priority="511" operator="equal">
      <formula>"合短"</formula>
    </cfRule>
  </conditionalFormatting>
  <conditionalFormatting sqref="AJ271 AJ286:AJ293 AJ262:AJ266">
    <cfRule type="cellIs" dxfId="7977" priority="504" operator="equal">
      <formula>"ＮＧ"</formula>
    </cfRule>
    <cfRule type="cellIs" dxfId="7976" priority="505" operator="equal">
      <formula>"良短"</formula>
    </cfRule>
    <cfRule type="cellIs" dxfId="7975" priority="506" operator="equal">
      <formula>"保留"</formula>
    </cfRule>
    <cfRule type="cellIs" dxfId="7974" priority="507" operator="equal">
      <formula>"合短"</formula>
    </cfRule>
  </conditionalFormatting>
  <conditionalFormatting sqref="AJ339">
    <cfRule type="cellIs" dxfId="7973" priority="500" operator="equal">
      <formula>"ＮＧ"</formula>
    </cfRule>
    <cfRule type="cellIs" dxfId="7972" priority="501" operator="equal">
      <formula>"良短"</formula>
    </cfRule>
    <cfRule type="cellIs" dxfId="7971" priority="502" operator="equal">
      <formula>"保留"</formula>
    </cfRule>
    <cfRule type="cellIs" dxfId="7970" priority="503" operator="equal">
      <formula>"合短"</formula>
    </cfRule>
  </conditionalFormatting>
  <conditionalFormatting sqref="AJ339">
    <cfRule type="cellIs" dxfId="7969" priority="496" operator="equal">
      <formula>"ＮＧ"</formula>
    </cfRule>
    <cfRule type="cellIs" dxfId="7968" priority="497" operator="equal">
      <formula>"良短"</formula>
    </cfRule>
    <cfRule type="cellIs" dxfId="7967" priority="498" operator="equal">
      <formula>"保留"</formula>
    </cfRule>
    <cfRule type="cellIs" dxfId="7966" priority="499" operator="equal">
      <formula>"合短"</formula>
    </cfRule>
  </conditionalFormatting>
  <conditionalFormatting sqref="AJ340:AJ342">
    <cfRule type="cellIs" dxfId="7965" priority="488" operator="equal">
      <formula>"ＮＧ"</formula>
    </cfRule>
    <cfRule type="cellIs" dxfId="7964" priority="489" operator="equal">
      <formula>"良短"</formula>
    </cfRule>
    <cfRule type="cellIs" dxfId="7963" priority="490" operator="equal">
      <formula>"保留"</formula>
    </cfRule>
    <cfRule type="cellIs" dxfId="7962" priority="491" operator="equal">
      <formula>"合短"</formula>
    </cfRule>
  </conditionalFormatting>
  <conditionalFormatting sqref="AJ340:AJ342">
    <cfRule type="cellIs" dxfId="7961" priority="492" operator="equal">
      <formula>"ＮＧ"</formula>
    </cfRule>
    <cfRule type="cellIs" dxfId="7960" priority="493" operator="equal">
      <formula>"良短"</formula>
    </cfRule>
    <cfRule type="cellIs" dxfId="7959" priority="494" operator="equal">
      <formula>"保留"</formula>
    </cfRule>
    <cfRule type="cellIs" dxfId="7958" priority="495" operator="equal">
      <formula>"合短"</formula>
    </cfRule>
  </conditionalFormatting>
  <conditionalFormatting sqref="AJ344">
    <cfRule type="cellIs" dxfId="7957" priority="484" operator="equal">
      <formula>"ＮＧ"</formula>
    </cfRule>
    <cfRule type="cellIs" dxfId="7956" priority="485" operator="equal">
      <formula>"良短"</formula>
    </cfRule>
    <cfRule type="cellIs" dxfId="7955" priority="486" operator="equal">
      <formula>"保留"</formula>
    </cfRule>
    <cfRule type="cellIs" dxfId="7954" priority="487" operator="equal">
      <formula>"合短"</formula>
    </cfRule>
  </conditionalFormatting>
  <conditionalFormatting sqref="AJ344">
    <cfRule type="cellIs" dxfId="7953" priority="480" operator="equal">
      <formula>"ＮＧ"</formula>
    </cfRule>
    <cfRule type="cellIs" dxfId="7952" priority="481" operator="equal">
      <formula>"良短"</formula>
    </cfRule>
    <cfRule type="cellIs" dxfId="7951" priority="482" operator="equal">
      <formula>"保留"</formula>
    </cfRule>
    <cfRule type="cellIs" dxfId="7950" priority="483" operator="equal">
      <formula>"合短"</formula>
    </cfRule>
  </conditionalFormatting>
  <conditionalFormatting sqref="AJ345:AJ347">
    <cfRule type="cellIs" dxfId="7949" priority="472" operator="equal">
      <formula>"ＮＧ"</formula>
    </cfRule>
    <cfRule type="cellIs" dxfId="7948" priority="473" operator="equal">
      <formula>"良短"</formula>
    </cfRule>
    <cfRule type="cellIs" dxfId="7947" priority="474" operator="equal">
      <formula>"保留"</formula>
    </cfRule>
    <cfRule type="cellIs" dxfId="7946" priority="475" operator="equal">
      <formula>"合短"</formula>
    </cfRule>
  </conditionalFormatting>
  <conditionalFormatting sqref="AJ345:AJ347">
    <cfRule type="cellIs" dxfId="7945" priority="476" operator="equal">
      <formula>"ＮＧ"</formula>
    </cfRule>
    <cfRule type="cellIs" dxfId="7944" priority="477" operator="equal">
      <formula>"良短"</formula>
    </cfRule>
    <cfRule type="cellIs" dxfId="7943" priority="478" operator="equal">
      <formula>"保留"</formula>
    </cfRule>
    <cfRule type="cellIs" dxfId="7942" priority="479" operator="equal">
      <formula>"合短"</formula>
    </cfRule>
  </conditionalFormatting>
  <conditionalFormatting sqref="AJ349">
    <cfRule type="cellIs" dxfId="7941" priority="468" operator="equal">
      <formula>"ＮＧ"</formula>
    </cfRule>
    <cfRule type="cellIs" dxfId="7940" priority="469" operator="equal">
      <formula>"良短"</formula>
    </cfRule>
    <cfRule type="cellIs" dxfId="7939" priority="470" operator="equal">
      <formula>"保留"</formula>
    </cfRule>
    <cfRule type="cellIs" dxfId="7938" priority="471" operator="equal">
      <formula>"合短"</formula>
    </cfRule>
  </conditionalFormatting>
  <conditionalFormatting sqref="AJ349">
    <cfRule type="cellIs" dxfId="7937" priority="464" operator="equal">
      <formula>"ＮＧ"</formula>
    </cfRule>
    <cfRule type="cellIs" dxfId="7936" priority="465" operator="equal">
      <formula>"良短"</formula>
    </cfRule>
    <cfRule type="cellIs" dxfId="7935" priority="466" operator="equal">
      <formula>"保留"</formula>
    </cfRule>
    <cfRule type="cellIs" dxfId="7934" priority="467" operator="equal">
      <formula>"合短"</formula>
    </cfRule>
  </conditionalFormatting>
  <conditionalFormatting sqref="AJ350:AJ352">
    <cfRule type="cellIs" dxfId="7933" priority="456" operator="equal">
      <formula>"ＮＧ"</formula>
    </cfRule>
    <cfRule type="cellIs" dxfId="7932" priority="457" operator="equal">
      <formula>"良短"</formula>
    </cfRule>
    <cfRule type="cellIs" dxfId="7931" priority="458" operator="equal">
      <formula>"保留"</formula>
    </cfRule>
    <cfRule type="cellIs" dxfId="7930" priority="459" operator="equal">
      <formula>"合短"</formula>
    </cfRule>
  </conditionalFormatting>
  <conditionalFormatting sqref="AJ350:AJ352">
    <cfRule type="cellIs" dxfId="7929" priority="460" operator="equal">
      <formula>"ＮＧ"</formula>
    </cfRule>
    <cfRule type="cellIs" dxfId="7928" priority="461" operator="equal">
      <formula>"良短"</formula>
    </cfRule>
    <cfRule type="cellIs" dxfId="7927" priority="462" operator="equal">
      <formula>"保留"</formula>
    </cfRule>
    <cfRule type="cellIs" dxfId="7926" priority="463" operator="equal">
      <formula>"合短"</formula>
    </cfRule>
  </conditionalFormatting>
  <conditionalFormatting sqref="AJ354">
    <cfRule type="cellIs" dxfId="7925" priority="452" operator="equal">
      <formula>"ＮＧ"</formula>
    </cfRule>
    <cfRule type="cellIs" dxfId="7924" priority="453" operator="equal">
      <formula>"良短"</formula>
    </cfRule>
    <cfRule type="cellIs" dxfId="7923" priority="454" operator="equal">
      <formula>"保留"</formula>
    </cfRule>
    <cfRule type="cellIs" dxfId="7922" priority="455" operator="equal">
      <formula>"合短"</formula>
    </cfRule>
  </conditionalFormatting>
  <conditionalFormatting sqref="AJ354">
    <cfRule type="cellIs" dxfId="7921" priority="448" operator="equal">
      <formula>"ＮＧ"</formula>
    </cfRule>
    <cfRule type="cellIs" dxfId="7920" priority="449" operator="equal">
      <formula>"良短"</formula>
    </cfRule>
    <cfRule type="cellIs" dxfId="7919" priority="450" operator="equal">
      <formula>"保留"</formula>
    </cfRule>
    <cfRule type="cellIs" dxfId="7918" priority="451" operator="equal">
      <formula>"合短"</formula>
    </cfRule>
  </conditionalFormatting>
  <conditionalFormatting sqref="AJ355:AJ357">
    <cfRule type="cellIs" dxfId="7917" priority="440" operator="equal">
      <formula>"ＮＧ"</formula>
    </cfRule>
    <cfRule type="cellIs" dxfId="7916" priority="441" operator="equal">
      <formula>"良短"</formula>
    </cfRule>
    <cfRule type="cellIs" dxfId="7915" priority="442" operator="equal">
      <formula>"保留"</formula>
    </cfRule>
    <cfRule type="cellIs" dxfId="7914" priority="443" operator="equal">
      <formula>"合短"</formula>
    </cfRule>
  </conditionalFormatting>
  <conditionalFormatting sqref="AJ355:AJ357">
    <cfRule type="cellIs" dxfId="7913" priority="444" operator="equal">
      <formula>"ＮＧ"</formula>
    </cfRule>
    <cfRule type="cellIs" dxfId="7912" priority="445" operator="equal">
      <formula>"良短"</formula>
    </cfRule>
    <cfRule type="cellIs" dxfId="7911" priority="446" operator="equal">
      <formula>"保留"</formula>
    </cfRule>
    <cfRule type="cellIs" dxfId="7910" priority="447" operator="equal">
      <formula>"合短"</formula>
    </cfRule>
  </conditionalFormatting>
  <conditionalFormatting sqref="AJ33:AJ35">
    <cfRule type="cellIs" dxfId="7909" priority="432" operator="equal">
      <formula>"ＮＧ"</formula>
    </cfRule>
    <cfRule type="cellIs" dxfId="7908" priority="433" operator="equal">
      <formula>"良短"</formula>
    </cfRule>
    <cfRule type="cellIs" dxfId="7907" priority="434" operator="equal">
      <formula>"保留"</formula>
    </cfRule>
    <cfRule type="cellIs" dxfId="7906" priority="435" operator="equal">
      <formula>"合短"</formula>
    </cfRule>
  </conditionalFormatting>
  <conditionalFormatting sqref="AJ33:AJ35">
    <cfRule type="cellIs" dxfId="7905" priority="436" operator="equal">
      <formula>"ＮＧ"</formula>
    </cfRule>
    <cfRule type="cellIs" dxfId="7904" priority="437" operator="equal">
      <formula>"良短"</formula>
    </cfRule>
    <cfRule type="cellIs" dxfId="7903" priority="438" operator="equal">
      <formula>"保留"</formula>
    </cfRule>
    <cfRule type="cellIs" dxfId="7902" priority="439" operator="equal">
      <formula>"合短"</formula>
    </cfRule>
  </conditionalFormatting>
  <conditionalFormatting sqref="AJ52:AJ54">
    <cfRule type="cellIs" dxfId="7901" priority="428" operator="equal">
      <formula>"ＮＧ"</formula>
    </cfRule>
    <cfRule type="cellIs" dxfId="7900" priority="429" operator="equal">
      <formula>"良短"</formula>
    </cfRule>
    <cfRule type="cellIs" dxfId="7899" priority="430" operator="equal">
      <formula>"保留"</formula>
    </cfRule>
    <cfRule type="cellIs" dxfId="7898" priority="431" operator="equal">
      <formula>"合短"</formula>
    </cfRule>
  </conditionalFormatting>
  <conditionalFormatting sqref="AJ52:AJ54">
    <cfRule type="cellIs" dxfId="7897" priority="424" operator="equal">
      <formula>"ＮＧ"</formula>
    </cfRule>
    <cfRule type="cellIs" dxfId="7896" priority="425" operator="equal">
      <formula>"良短"</formula>
    </cfRule>
    <cfRule type="cellIs" dxfId="7895" priority="426" operator="equal">
      <formula>"保留"</formula>
    </cfRule>
    <cfRule type="cellIs" dxfId="7894" priority="427" operator="equal">
      <formula>"合短"</formula>
    </cfRule>
  </conditionalFormatting>
  <conditionalFormatting sqref="AJ57:AJ59">
    <cfRule type="cellIs" dxfId="7893" priority="420" operator="equal">
      <formula>"ＮＧ"</formula>
    </cfRule>
    <cfRule type="cellIs" dxfId="7892" priority="421" operator="equal">
      <formula>"良短"</formula>
    </cfRule>
    <cfRule type="cellIs" dxfId="7891" priority="422" operator="equal">
      <formula>"保留"</formula>
    </cfRule>
    <cfRule type="cellIs" dxfId="7890" priority="423" operator="equal">
      <formula>"合短"</formula>
    </cfRule>
  </conditionalFormatting>
  <conditionalFormatting sqref="AJ57:AJ59">
    <cfRule type="cellIs" dxfId="7889" priority="416" operator="equal">
      <formula>"ＮＧ"</formula>
    </cfRule>
    <cfRule type="cellIs" dxfId="7888" priority="417" operator="equal">
      <formula>"良短"</formula>
    </cfRule>
    <cfRule type="cellIs" dxfId="7887" priority="418" operator="equal">
      <formula>"保留"</formula>
    </cfRule>
    <cfRule type="cellIs" dxfId="7886" priority="419" operator="equal">
      <formula>"合短"</formula>
    </cfRule>
  </conditionalFormatting>
  <conditionalFormatting sqref="AJ63:AJ64">
    <cfRule type="cellIs" dxfId="7885" priority="412" operator="equal">
      <formula>"ＮＧ"</formula>
    </cfRule>
    <cfRule type="cellIs" dxfId="7884" priority="413" operator="equal">
      <formula>"良短"</formula>
    </cfRule>
    <cfRule type="cellIs" dxfId="7883" priority="414" operator="equal">
      <formula>"保留"</formula>
    </cfRule>
    <cfRule type="cellIs" dxfId="7882" priority="415" operator="equal">
      <formula>"合短"</formula>
    </cfRule>
  </conditionalFormatting>
  <conditionalFormatting sqref="AJ63:AJ64">
    <cfRule type="cellIs" dxfId="7881" priority="408" operator="equal">
      <formula>"ＮＧ"</formula>
    </cfRule>
    <cfRule type="cellIs" dxfId="7880" priority="409" operator="equal">
      <formula>"良短"</formula>
    </cfRule>
    <cfRule type="cellIs" dxfId="7879" priority="410" operator="equal">
      <formula>"保留"</formula>
    </cfRule>
    <cfRule type="cellIs" dxfId="7878" priority="411" operator="equal">
      <formula>"合短"</formula>
    </cfRule>
  </conditionalFormatting>
  <conditionalFormatting sqref="AJ77 AJ72 AJ67">
    <cfRule type="cellIs" dxfId="7877" priority="404" operator="equal">
      <formula>"ＮＧ"</formula>
    </cfRule>
    <cfRule type="cellIs" dxfId="7876" priority="405" operator="equal">
      <formula>"良短"</formula>
    </cfRule>
    <cfRule type="cellIs" dxfId="7875" priority="406" operator="equal">
      <formula>"保留"</formula>
    </cfRule>
    <cfRule type="cellIs" dxfId="7874" priority="407" operator="equal">
      <formula>"合短"</formula>
    </cfRule>
  </conditionalFormatting>
  <conditionalFormatting sqref="AJ77 AJ72 AJ67">
    <cfRule type="cellIs" dxfId="7873" priority="400" operator="equal">
      <formula>"ＮＧ"</formula>
    </cfRule>
    <cfRule type="cellIs" dxfId="7872" priority="401" operator="equal">
      <formula>"良短"</formula>
    </cfRule>
    <cfRule type="cellIs" dxfId="7871" priority="402" operator="equal">
      <formula>"保留"</formula>
    </cfRule>
    <cfRule type="cellIs" dxfId="7870" priority="403" operator="equal">
      <formula>"合短"</formula>
    </cfRule>
  </conditionalFormatting>
  <conditionalFormatting sqref="AJ78 AJ73:AJ74 AJ68:AJ69 AJ80">
    <cfRule type="cellIs" dxfId="7869" priority="396" operator="equal">
      <formula>"ＮＧ"</formula>
    </cfRule>
    <cfRule type="cellIs" dxfId="7868" priority="397" operator="equal">
      <formula>"良短"</formula>
    </cfRule>
    <cfRule type="cellIs" dxfId="7867" priority="398" operator="equal">
      <formula>"保留"</formula>
    </cfRule>
    <cfRule type="cellIs" dxfId="7866" priority="399" operator="equal">
      <formula>"合短"</formula>
    </cfRule>
  </conditionalFormatting>
  <conditionalFormatting sqref="AJ78 AJ73:AJ74 AJ68:AJ69 AJ80">
    <cfRule type="cellIs" dxfId="7865" priority="392" operator="equal">
      <formula>"ＮＧ"</formula>
    </cfRule>
    <cfRule type="cellIs" dxfId="7864" priority="393" operator="equal">
      <formula>"良短"</formula>
    </cfRule>
    <cfRule type="cellIs" dxfId="7863" priority="394" operator="equal">
      <formula>"保留"</formula>
    </cfRule>
    <cfRule type="cellIs" dxfId="7862" priority="395" operator="equal">
      <formula>"合短"</formula>
    </cfRule>
  </conditionalFormatting>
  <conditionalFormatting sqref="AJ103:AJ105">
    <cfRule type="cellIs" dxfId="7861" priority="369" operator="equal">
      <formula>"ＮＧ"</formula>
    </cfRule>
    <cfRule type="cellIs" dxfId="7860" priority="370" operator="equal">
      <formula>"良短"</formula>
    </cfRule>
    <cfRule type="cellIs" dxfId="7859" priority="371" operator="equal">
      <formula>"保留"</formula>
    </cfRule>
    <cfRule type="cellIs" dxfId="7858" priority="372" operator="equal">
      <formula>"合短"</formula>
    </cfRule>
  </conditionalFormatting>
  <conditionalFormatting sqref="AJ103:AJ105">
    <cfRule type="cellIs" dxfId="7857" priority="365" operator="equal">
      <formula>"ＮＧ"</formula>
    </cfRule>
    <cfRule type="cellIs" dxfId="7856" priority="366" operator="equal">
      <formula>"良短"</formula>
    </cfRule>
    <cfRule type="cellIs" dxfId="7855" priority="367" operator="equal">
      <formula>"保留"</formula>
    </cfRule>
    <cfRule type="cellIs" dxfId="7854" priority="368" operator="equal">
      <formula>"合短"</formula>
    </cfRule>
  </conditionalFormatting>
  <conditionalFormatting sqref="AJ102">
    <cfRule type="cellIs" dxfId="7853" priority="361" operator="equal">
      <formula>"ＮＧ"</formula>
    </cfRule>
    <cfRule type="cellIs" dxfId="7852" priority="362" operator="equal">
      <formula>"良短"</formula>
    </cfRule>
    <cfRule type="cellIs" dxfId="7851" priority="363" operator="equal">
      <formula>"保留"</formula>
    </cfRule>
    <cfRule type="cellIs" dxfId="7850" priority="364" operator="equal">
      <formula>"合短"</formula>
    </cfRule>
  </conditionalFormatting>
  <conditionalFormatting sqref="AJ102">
    <cfRule type="cellIs" dxfId="7849" priority="357" operator="equal">
      <formula>"ＮＧ"</formula>
    </cfRule>
    <cfRule type="cellIs" dxfId="7848" priority="358" operator="equal">
      <formula>"良短"</formula>
    </cfRule>
    <cfRule type="cellIs" dxfId="7847" priority="359" operator="equal">
      <formula>"保留"</formula>
    </cfRule>
    <cfRule type="cellIs" dxfId="7846" priority="360" operator="equal">
      <formula>"合短"</formula>
    </cfRule>
  </conditionalFormatting>
  <conditionalFormatting sqref="AJ79">
    <cfRule type="cellIs" dxfId="7845" priority="388" operator="equal">
      <formula>"ＮＧ"</formula>
    </cfRule>
    <cfRule type="cellIs" dxfId="7844" priority="389" operator="equal">
      <formula>"良短"</formula>
    </cfRule>
    <cfRule type="cellIs" dxfId="7843" priority="390" operator="equal">
      <formula>"保留"</formula>
    </cfRule>
    <cfRule type="cellIs" dxfId="7842" priority="391" operator="equal">
      <formula>"合短"</formula>
    </cfRule>
  </conditionalFormatting>
  <conditionalFormatting sqref="AJ79">
    <cfRule type="cellIs" dxfId="7841" priority="384" operator="equal">
      <formula>"ＮＧ"</formula>
    </cfRule>
    <cfRule type="cellIs" dxfId="7840" priority="385" operator="equal">
      <formula>"良短"</formula>
    </cfRule>
    <cfRule type="cellIs" dxfId="7839" priority="386" operator="equal">
      <formula>"保留"</formula>
    </cfRule>
    <cfRule type="cellIs" dxfId="7838" priority="387" operator="equal">
      <formula>"合短"</formula>
    </cfRule>
  </conditionalFormatting>
  <conditionalFormatting sqref="AJ93:AJ95">
    <cfRule type="cellIs" dxfId="7837" priority="380" operator="equal">
      <formula>"ＮＧ"</formula>
    </cfRule>
    <cfRule type="cellIs" dxfId="7836" priority="381" operator="equal">
      <formula>"良短"</formula>
    </cfRule>
    <cfRule type="cellIs" dxfId="7835" priority="382" operator="equal">
      <formula>"保留"</formula>
    </cfRule>
    <cfRule type="cellIs" dxfId="7834" priority="383" operator="equal">
      <formula>"合短"</formula>
    </cfRule>
  </conditionalFormatting>
  <conditionalFormatting sqref="AJ93:AJ95">
    <cfRule type="cellIs" dxfId="7833" priority="376" operator="equal">
      <formula>"ＮＧ"</formula>
    </cfRule>
    <cfRule type="cellIs" dxfId="7832" priority="377" operator="equal">
      <formula>"良短"</formula>
    </cfRule>
    <cfRule type="cellIs" dxfId="7831" priority="378" operator="equal">
      <formula>"保留"</formula>
    </cfRule>
    <cfRule type="cellIs" dxfId="7830" priority="379" operator="equal">
      <formula>"合短"</formula>
    </cfRule>
  </conditionalFormatting>
  <conditionalFormatting sqref="AJ106">
    <cfRule type="cellIs" dxfId="7829" priority="373" operator="equal">
      <formula>"合短"</formula>
    </cfRule>
    <cfRule type="cellIs" dxfId="7828" priority="374" operator="equal">
      <formula>"NG"</formula>
    </cfRule>
    <cfRule type="cellIs" dxfId="7827" priority="375" operator="equal">
      <formula>"保留"</formula>
    </cfRule>
  </conditionalFormatting>
  <conditionalFormatting sqref="AJ120:AJ122 AJ113:AJ116">
    <cfRule type="cellIs" dxfId="7826" priority="353" operator="equal">
      <formula>"ＮＧ"</formula>
    </cfRule>
    <cfRule type="cellIs" dxfId="7825" priority="354" operator="equal">
      <formula>"良短"</formula>
    </cfRule>
    <cfRule type="cellIs" dxfId="7824" priority="355" operator="equal">
      <formula>"保留"</formula>
    </cfRule>
    <cfRule type="cellIs" dxfId="7823" priority="356" operator="equal">
      <formula>"合短"</formula>
    </cfRule>
  </conditionalFormatting>
  <conditionalFormatting sqref="AJ120:AJ122 AJ113:AJ116">
    <cfRule type="cellIs" dxfId="7822" priority="349" operator="equal">
      <formula>"ＮＧ"</formula>
    </cfRule>
    <cfRule type="cellIs" dxfId="7821" priority="350" operator="equal">
      <formula>"良短"</formula>
    </cfRule>
    <cfRule type="cellIs" dxfId="7820" priority="351" operator="equal">
      <formula>"保留"</formula>
    </cfRule>
    <cfRule type="cellIs" dxfId="7819" priority="352" operator="equal">
      <formula>"合短"</formula>
    </cfRule>
  </conditionalFormatting>
  <conditionalFormatting sqref="AJ117">
    <cfRule type="cellIs" dxfId="7818" priority="345" operator="equal">
      <formula>"ＮＧ"</formula>
    </cfRule>
    <cfRule type="cellIs" dxfId="7817" priority="346" operator="equal">
      <formula>"良短"</formula>
    </cfRule>
    <cfRule type="cellIs" dxfId="7816" priority="347" operator="equal">
      <formula>"保留"</formula>
    </cfRule>
    <cfRule type="cellIs" dxfId="7815" priority="348" operator="equal">
      <formula>"合短"</formula>
    </cfRule>
  </conditionalFormatting>
  <conditionalFormatting sqref="AJ117">
    <cfRule type="cellIs" dxfId="7814" priority="341" operator="equal">
      <formula>"ＮＧ"</formula>
    </cfRule>
    <cfRule type="cellIs" dxfId="7813" priority="342" operator="equal">
      <formula>"良短"</formula>
    </cfRule>
    <cfRule type="cellIs" dxfId="7812" priority="343" operator="equal">
      <formula>"保留"</formula>
    </cfRule>
    <cfRule type="cellIs" dxfId="7811" priority="344" operator="equal">
      <formula>"合短"</formula>
    </cfRule>
  </conditionalFormatting>
  <conditionalFormatting sqref="AJ125:AJ127">
    <cfRule type="cellIs" dxfId="7810" priority="333" operator="equal">
      <formula>"ＮＧ"</formula>
    </cfRule>
    <cfRule type="cellIs" dxfId="7809" priority="334" operator="equal">
      <formula>"良短"</formula>
    </cfRule>
    <cfRule type="cellIs" dxfId="7808" priority="335" operator="equal">
      <formula>"保留"</formula>
    </cfRule>
    <cfRule type="cellIs" dxfId="7807" priority="336" operator="equal">
      <formula>"合短"</formula>
    </cfRule>
  </conditionalFormatting>
  <conditionalFormatting sqref="AJ144">
    <cfRule type="cellIs" dxfId="7806" priority="314" operator="equal">
      <formula>"ＮＧ"</formula>
    </cfRule>
    <cfRule type="cellIs" dxfId="7805" priority="315" operator="equal">
      <formula>"良短"</formula>
    </cfRule>
    <cfRule type="cellIs" dxfId="7804" priority="316" operator="equal">
      <formula>"保留"</formula>
    </cfRule>
    <cfRule type="cellIs" dxfId="7803" priority="317" operator="equal">
      <formula>"合短"</formula>
    </cfRule>
  </conditionalFormatting>
  <conditionalFormatting sqref="AJ125:AJ127">
    <cfRule type="cellIs" dxfId="7802" priority="337" operator="equal">
      <formula>"ＮＧ"</formula>
    </cfRule>
    <cfRule type="cellIs" dxfId="7801" priority="338" operator="equal">
      <formula>"良短"</formula>
    </cfRule>
    <cfRule type="cellIs" dxfId="7800" priority="339" operator="equal">
      <formula>"保留"</formula>
    </cfRule>
    <cfRule type="cellIs" dxfId="7799" priority="340" operator="equal">
      <formula>"合短"</formula>
    </cfRule>
  </conditionalFormatting>
  <conditionalFormatting sqref="AJ144">
    <cfRule type="cellIs" dxfId="7798" priority="318" operator="equal">
      <formula>"ＮＧ"</formula>
    </cfRule>
    <cfRule type="cellIs" dxfId="7797" priority="319" operator="equal">
      <formula>"良短"</formula>
    </cfRule>
    <cfRule type="cellIs" dxfId="7796" priority="320" operator="equal">
      <formula>"保留"</formula>
    </cfRule>
    <cfRule type="cellIs" dxfId="7795" priority="321" operator="equal">
      <formula>"合短"</formula>
    </cfRule>
  </conditionalFormatting>
  <conditionalFormatting sqref="AJ161:AJ162">
    <cfRule type="cellIs" dxfId="7794" priority="290" operator="equal">
      <formula>"ＮＧ"</formula>
    </cfRule>
    <cfRule type="cellIs" dxfId="7793" priority="291" operator="equal">
      <formula>"良短"</formula>
    </cfRule>
    <cfRule type="cellIs" dxfId="7792" priority="292" operator="equal">
      <formula>"保留"</formula>
    </cfRule>
    <cfRule type="cellIs" dxfId="7791" priority="293" operator="equal">
      <formula>"合短"</formula>
    </cfRule>
  </conditionalFormatting>
  <conditionalFormatting sqref="AJ278">
    <cfRule type="cellIs" dxfId="7790" priority="241" operator="equal">
      <formula>"ＮＧ"</formula>
    </cfRule>
    <cfRule type="cellIs" dxfId="7789" priority="242" operator="equal">
      <formula>"良短"</formula>
    </cfRule>
    <cfRule type="cellIs" dxfId="7788" priority="243" operator="equal">
      <formula>"保留"</formula>
    </cfRule>
    <cfRule type="cellIs" dxfId="7787" priority="244" operator="equal">
      <formula>"合短"</formula>
    </cfRule>
  </conditionalFormatting>
  <conditionalFormatting sqref="AJ148">
    <cfRule type="cellIs" dxfId="7786" priority="330" operator="equal">
      <formula>"合短"</formula>
    </cfRule>
    <cfRule type="cellIs" dxfId="7785" priority="331" operator="equal">
      <formula>"NG"</formula>
    </cfRule>
    <cfRule type="cellIs" dxfId="7784" priority="332" operator="equal">
      <formula>"保留"</formula>
    </cfRule>
  </conditionalFormatting>
  <conditionalFormatting sqref="AJ145:AJ147">
    <cfRule type="cellIs" dxfId="7783" priority="326" operator="equal">
      <formula>"ＮＧ"</formula>
    </cfRule>
    <cfRule type="cellIs" dxfId="7782" priority="327" operator="equal">
      <formula>"良短"</formula>
    </cfRule>
    <cfRule type="cellIs" dxfId="7781" priority="328" operator="equal">
      <formula>"保留"</formula>
    </cfRule>
    <cfRule type="cellIs" dxfId="7780" priority="329" operator="equal">
      <formula>"合短"</formula>
    </cfRule>
  </conditionalFormatting>
  <conditionalFormatting sqref="AJ145:AJ147">
    <cfRule type="cellIs" dxfId="7779" priority="322" operator="equal">
      <formula>"ＮＧ"</formula>
    </cfRule>
    <cfRule type="cellIs" dxfId="7778" priority="323" operator="equal">
      <formula>"良短"</formula>
    </cfRule>
    <cfRule type="cellIs" dxfId="7777" priority="324" operator="equal">
      <formula>"保留"</formula>
    </cfRule>
    <cfRule type="cellIs" dxfId="7776" priority="325" operator="equal">
      <formula>"合短"</formula>
    </cfRule>
  </conditionalFormatting>
  <conditionalFormatting sqref="AJ161:AJ162">
    <cfRule type="cellIs" dxfId="7775" priority="294" operator="equal">
      <formula>"ＮＧ"</formula>
    </cfRule>
    <cfRule type="cellIs" dxfId="7774" priority="295" operator="equal">
      <formula>"良短"</formula>
    </cfRule>
    <cfRule type="cellIs" dxfId="7773" priority="296" operator="equal">
      <formula>"保留"</formula>
    </cfRule>
    <cfRule type="cellIs" dxfId="7772" priority="297" operator="equal">
      <formula>"合短"</formula>
    </cfRule>
  </conditionalFormatting>
  <conditionalFormatting sqref="AJ169:AJ170">
    <cfRule type="cellIs" dxfId="7771" priority="199" operator="equal">
      <formula>"ＮＧ"</formula>
    </cfRule>
    <cfRule type="cellIs" dxfId="7770" priority="200" operator="equal">
      <formula>"良短"</formula>
    </cfRule>
    <cfRule type="cellIs" dxfId="7769" priority="201" operator="equal">
      <formula>"保留"</formula>
    </cfRule>
    <cfRule type="cellIs" dxfId="7768" priority="202" operator="equal">
      <formula>"合短"</formula>
    </cfRule>
  </conditionalFormatting>
  <conditionalFormatting sqref="AJ273:AJ275">
    <cfRule type="cellIs" dxfId="7767" priority="269" operator="equal">
      <formula>"ＮＧ"</formula>
    </cfRule>
    <cfRule type="cellIs" dxfId="7766" priority="270" operator="equal">
      <formula>"良短"</formula>
    </cfRule>
    <cfRule type="cellIs" dxfId="7765" priority="271" operator="equal">
      <formula>"保留"</formula>
    </cfRule>
    <cfRule type="cellIs" dxfId="7764" priority="272" operator="equal">
      <formula>"合短"</formula>
    </cfRule>
  </conditionalFormatting>
  <conditionalFormatting sqref="AJ273:AJ275">
    <cfRule type="cellIs" dxfId="7763" priority="265" operator="equal">
      <formula>"ＮＧ"</formula>
    </cfRule>
    <cfRule type="cellIs" dxfId="7762" priority="266" operator="equal">
      <formula>"良短"</formula>
    </cfRule>
    <cfRule type="cellIs" dxfId="7761" priority="267" operator="equal">
      <formula>"保留"</formula>
    </cfRule>
    <cfRule type="cellIs" dxfId="7760" priority="268" operator="equal">
      <formula>"合短"</formula>
    </cfRule>
  </conditionalFormatting>
  <conditionalFormatting sqref="AJ156:AJ157">
    <cfRule type="cellIs" dxfId="7759" priority="310" operator="equal">
      <formula>"ＮＧ"</formula>
    </cfRule>
    <cfRule type="cellIs" dxfId="7758" priority="311" operator="equal">
      <formula>"良短"</formula>
    </cfRule>
    <cfRule type="cellIs" dxfId="7757" priority="312" operator="equal">
      <formula>"保留"</formula>
    </cfRule>
    <cfRule type="cellIs" dxfId="7756" priority="313" operator="equal">
      <formula>"合短"</formula>
    </cfRule>
  </conditionalFormatting>
  <conditionalFormatting sqref="AJ156:AJ157">
    <cfRule type="cellIs" dxfId="7755" priority="306" operator="equal">
      <formula>"ＮＧ"</formula>
    </cfRule>
    <cfRule type="cellIs" dxfId="7754" priority="307" operator="equal">
      <formula>"良短"</formula>
    </cfRule>
    <cfRule type="cellIs" dxfId="7753" priority="308" operator="equal">
      <formula>"保留"</formula>
    </cfRule>
    <cfRule type="cellIs" dxfId="7752" priority="309" operator="equal">
      <formula>"合短"</formula>
    </cfRule>
  </conditionalFormatting>
  <conditionalFormatting sqref="AJ278">
    <cfRule type="cellIs" dxfId="7751" priority="245" operator="equal">
      <formula>"ＮＧ"</formula>
    </cfRule>
    <cfRule type="cellIs" dxfId="7750" priority="246" operator="equal">
      <formula>"良短"</formula>
    </cfRule>
    <cfRule type="cellIs" dxfId="7749" priority="247" operator="equal">
      <formula>"保留"</formula>
    </cfRule>
    <cfRule type="cellIs" dxfId="7748" priority="248" operator="equal">
      <formula>"合短"</formula>
    </cfRule>
  </conditionalFormatting>
  <conditionalFormatting sqref="AJ272">
    <cfRule type="cellIs" dxfId="7747" priority="261" operator="equal">
      <formula>"ＮＧ"</formula>
    </cfRule>
    <cfRule type="cellIs" dxfId="7746" priority="262" operator="equal">
      <formula>"良短"</formula>
    </cfRule>
    <cfRule type="cellIs" dxfId="7745" priority="263" operator="equal">
      <formula>"保留"</formula>
    </cfRule>
    <cfRule type="cellIs" dxfId="7744" priority="264" operator="equal">
      <formula>"合短"</formula>
    </cfRule>
  </conditionalFormatting>
  <conditionalFormatting sqref="AJ272">
    <cfRule type="cellIs" dxfId="7743" priority="257" operator="equal">
      <formula>"ＮＧ"</formula>
    </cfRule>
    <cfRule type="cellIs" dxfId="7742" priority="258" operator="equal">
      <formula>"良短"</formula>
    </cfRule>
    <cfRule type="cellIs" dxfId="7741" priority="259" operator="equal">
      <formula>"保留"</formula>
    </cfRule>
    <cfRule type="cellIs" dxfId="7740" priority="260" operator="equal">
      <formula>"合短"</formula>
    </cfRule>
  </conditionalFormatting>
  <conditionalFormatting sqref="AJ160">
    <cfRule type="cellIs" dxfId="7739" priority="302" operator="equal">
      <formula>"ＮＧ"</formula>
    </cfRule>
    <cfRule type="cellIs" dxfId="7738" priority="303" operator="equal">
      <formula>"良短"</formula>
    </cfRule>
    <cfRule type="cellIs" dxfId="7737" priority="304" operator="equal">
      <formula>"保留"</formula>
    </cfRule>
    <cfRule type="cellIs" dxfId="7736" priority="305" operator="equal">
      <formula>"合短"</formula>
    </cfRule>
  </conditionalFormatting>
  <conditionalFormatting sqref="AJ160">
    <cfRule type="cellIs" dxfId="7735" priority="298" operator="equal">
      <formula>"ＮＧ"</formula>
    </cfRule>
    <cfRule type="cellIs" dxfId="7734" priority="299" operator="equal">
      <formula>"良短"</formula>
    </cfRule>
    <cfRule type="cellIs" dxfId="7733" priority="300" operator="equal">
      <formula>"保留"</formula>
    </cfRule>
    <cfRule type="cellIs" dxfId="7732" priority="301" operator="equal">
      <formula>"合短"</formula>
    </cfRule>
  </conditionalFormatting>
  <conditionalFormatting sqref="AJ169:AJ170">
    <cfRule type="cellIs" dxfId="7731" priority="203" operator="equal">
      <formula>"ＮＧ"</formula>
    </cfRule>
    <cfRule type="cellIs" dxfId="7730" priority="204" operator="equal">
      <formula>"良短"</formula>
    </cfRule>
    <cfRule type="cellIs" dxfId="7729" priority="205" operator="equal">
      <formula>"保留"</formula>
    </cfRule>
    <cfRule type="cellIs" dxfId="7728" priority="206" operator="equal">
      <formula>"合短"</formula>
    </cfRule>
  </conditionalFormatting>
  <conditionalFormatting sqref="AJ267">
    <cfRule type="cellIs" dxfId="7727" priority="279" operator="equal">
      <formula>"ＮＧ"</formula>
    </cfRule>
    <cfRule type="cellIs" dxfId="7726" priority="280" operator="equal">
      <formula>"良短"</formula>
    </cfRule>
    <cfRule type="cellIs" dxfId="7725" priority="281" operator="equal">
      <formula>"保留"</formula>
    </cfRule>
    <cfRule type="cellIs" dxfId="7724" priority="282" operator="equal">
      <formula>"合短"</formula>
    </cfRule>
  </conditionalFormatting>
  <conditionalFormatting sqref="AJ267:AJ270">
    <cfRule type="cellIs" dxfId="7723" priority="287" operator="equal">
      <formula>"良短"</formula>
    </cfRule>
    <cfRule type="cellIs" dxfId="7722" priority="288" operator="equal">
      <formula>"保留"</formula>
    </cfRule>
    <cfRule type="cellIs" dxfId="7721" priority="289" operator="equal">
      <formula>"合短"</formula>
    </cfRule>
  </conditionalFormatting>
  <conditionalFormatting sqref="AJ268:AJ270">
    <cfRule type="cellIs" dxfId="7720" priority="283" operator="equal">
      <formula>"ＮＧ"</formula>
    </cfRule>
    <cfRule type="cellIs" dxfId="7719" priority="284" operator="equal">
      <formula>"良短"</formula>
    </cfRule>
    <cfRule type="cellIs" dxfId="7718" priority="285" operator="equal">
      <formula>"保留"</formula>
    </cfRule>
    <cfRule type="cellIs" dxfId="7717" priority="286" operator="equal">
      <formula>"合短"</formula>
    </cfRule>
  </conditionalFormatting>
  <conditionalFormatting sqref="AJ281">
    <cfRule type="cellIs" dxfId="7716" priority="276" operator="equal">
      <formula>"合短"</formula>
    </cfRule>
    <cfRule type="cellIs" dxfId="7715" priority="277" operator="equal">
      <formula>"NG"</formula>
    </cfRule>
    <cfRule type="cellIs" dxfId="7714" priority="278" operator="equal">
      <formula>"保留"</formula>
    </cfRule>
  </conditionalFormatting>
  <conditionalFormatting sqref="AJ168">
    <cfRule type="cellIs" dxfId="7713" priority="219" operator="equal">
      <formula>"ＮＧ"</formula>
    </cfRule>
    <cfRule type="cellIs" dxfId="7712" priority="220" operator="equal">
      <formula>"良短"</formula>
    </cfRule>
    <cfRule type="cellIs" dxfId="7711" priority="221" operator="equal">
      <formula>"保留"</formula>
    </cfRule>
    <cfRule type="cellIs" dxfId="7710" priority="222" operator="equal">
      <formula>"合短"</formula>
    </cfRule>
  </conditionalFormatting>
  <conditionalFormatting sqref="AJ168">
    <cfRule type="cellIs" dxfId="7709" priority="215" operator="equal">
      <formula>"ＮＧ"</formula>
    </cfRule>
    <cfRule type="cellIs" dxfId="7708" priority="216" operator="equal">
      <formula>"良短"</formula>
    </cfRule>
    <cfRule type="cellIs" dxfId="7707" priority="217" operator="equal">
      <formula>"保留"</formula>
    </cfRule>
    <cfRule type="cellIs" dxfId="7706" priority="218" operator="equal">
      <formula>"合短"</formula>
    </cfRule>
  </conditionalFormatting>
  <conditionalFormatting sqref="AJ276:AJ277">
    <cfRule type="cellIs" dxfId="7705" priority="273" operator="equal">
      <formula>"合短"</formula>
    </cfRule>
    <cfRule type="cellIs" dxfId="7704" priority="274" operator="equal">
      <formula>"NG"</formula>
    </cfRule>
    <cfRule type="cellIs" dxfId="7703" priority="275" operator="equal">
      <formula>"保留"</formula>
    </cfRule>
  </conditionalFormatting>
  <conditionalFormatting sqref="AJ279:AJ280">
    <cfRule type="cellIs" dxfId="7702" priority="253" operator="equal">
      <formula>"ＮＧ"</formula>
    </cfRule>
    <cfRule type="cellIs" dxfId="7701" priority="254" operator="equal">
      <formula>"良短"</formula>
    </cfRule>
    <cfRule type="cellIs" dxfId="7700" priority="255" operator="equal">
      <formula>"保留"</formula>
    </cfRule>
    <cfRule type="cellIs" dxfId="7699" priority="256" operator="equal">
      <formula>"合短"</formula>
    </cfRule>
  </conditionalFormatting>
  <conditionalFormatting sqref="AJ279:AJ280">
    <cfRule type="cellIs" dxfId="7698" priority="249" operator="equal">
      <formula>"ＮＧ"</formula>
    </cfRule>
    <cfRule type="cellIs" dxfId="7697" priority="250" operator="equal">
      <formula>"良短"</formula>
    </cfRule>
    <cfRule type="cellIs" dxfId="7696" priority="251" operator="equal">
      <formula>"保留"</formula>
    </cfRule>
    <cfRule type="cellIs" dxfId="7695" priority="252" operator="equal">
      <formula>"合短"</formula>
    </cfRule>
  </conditionalFormatting>
  <conditionalFormatting sqref="AJ165:AJ166">
    <cfRule type="cellIs" dxfId="7694" priority="233" operator="equal">
      <formula>"ＮＧ"</formula>
    </cfRule>
    <cfRule type="cellIs" dxfId="7693" priority="234" operator="equal">
      <formula>"良短"</formula>
    </cfRule>
    <cfRule type="cellIs" dxfId="7692" priority="235" operator="equal">
      <formula>"保留"</formula>
    </cfRule>
    <cfRule type="cellIs" dxfId="7691" priority="236" operator="equal">
      <formula>"合短"</formula>
    </cfRule>
  </conditionalFormatting>
  <conditionalFormatting sqref="AJ165:AJ166">
    <cfRule type="cellIs" dxfId="7690" priority="237" operator="equal">
      <formula>"ＮＧ"</formula>
    </cfRule>
    <cfRule type="cellIs" dxfId="7689" priority="238" operator="equal">
      <formula>"良短"</formula>
    </cfRule>
    <cfRule type="cellIs" dxfId="7688" priority="239" operator="equal">
      <formula>"保留"</formula>
    </cfRule>
    <cfRule type="cellIs" dxfId="7687" priority="240" operator="equal">
      <formula>"合短"</formula>
    </cfRule>
  </conditionalFormatting>
  <conditionalFormatting sqref="AJ168">
    <cfRule type="cellIs" dxfId="7686" priority="207" operator="equal">
      <formula>"ＮＧ"</formula>
    </cfRule>
    <cfRule type="cellIs" dxfId="7685" priority="208" operator="equal">
      <formula>"良短"</formula>
    </cfRule>
    <cfRule type="cellIs" dxfId="7684" priority="209" operator="equal">
      <formula>"保留"</formula>
    </cfRule>
    <cfRule type="cellIs" dxfId="7683" priority="210" operator="equal">
      <formula>"合短"</formula>
    </cfRule>
  </conditionalFormatting>
  <conditionalFormatting sqref="AJ168">
    <cfRule type="cellIs" dxfId="7682" priority="229" operator="equal">
      <formula>"ＮＧ"</formula>
    </cfRule>
    <cfRule type="cellIs" dxfId="7681" priority="230" operator="equal">
      <formula>"良短"</formula>
    </cfRule>
    <cfRule type="cellIs" dxfId="7680" priority="231" operator="equal">
      <formula>"保留"</formula>
    </cfRule>
    <cfRule type="cellIs" dxfId="7679" priority="232" operator="equal">
      <formula>"合短"</formula>
    </cfRule>
  </conditionalFormatting>
  <conditionalFormatting sqref="AJ168">
    <cfRule type="cellIs" dxfId="7678" priority="226" operator="equal">
      <formula>"良短"</formula>
    </cfRule>
    <cfRule type="cellIs" dxfId="7677" priority="227" operator="equal">
      <formula>"保留"</formula>
    </cfRule>
    <cfRule type="cellIs" dxfId="7676" priority="228" operator="equal">
      <formula>"合短"</formula>
    </cfRule>
  </conditionalFormatting>
  <conditionalFormatting sqref="AJ168">
    <cfRule type="cellIs" dxfId="7675" priority="223" operator="equal">
      <formula>"良短"</formula>
    </cfRule>
    <cfRule type="cellIs" dxfId="7674" priority="224" operator="equal">
      <formula>"保留"</formula>
    </cfRule>
    <cfRule type="cellIs" dxfId="7673" priority="225" operator="equal">
      <formula>"合短"</formula>
    </cfRule>
  </conditionalFormatting>
  <conditionalFormatting sqref="AJ168">
    <cfRule type="cellIs" dxfId="7672" priority="211" operator="equal">
      <formula>"ＮＧ"</formula>
    </cfRule>
    <cfRule type="cellIs" dxfId="7671" priority="212" operator="equal">
      <formula>"良短"</formula>
    </cfRule>
    <cfRule type="cellIs" dxfId="7670" priority="213" operator="equal">
      <formula>"保留"</formula>
    </cfRule>
    <cfRule type="cellIs" dxfId="7669" priority="214" operator="equal">
      <formula>"合短"</formula>
    </cfRule>
  </conditionalFormatting>
  <conditionalFormatting sqref="AJ197:AJ200">
    <cfRule type="cellIs" dxfId="7668" priority="192" operator="equal">
      <formula>"ＮＧ"</formula>
    </cfRule>
    <cfRule type="cellIs" dxfId="7667" priority="193" operator="equal">
      <formula>"良短"</formula>
    </cfRule>
    <cfRule type="cellIs" dxfId="7666" priority="194" operator="equal">
      <formula>"保留"</formula>
    </cfRule>
    <cfRule type="cellIs" dxfId="7665" priority="195" operator="equal">
      <formula>"合短"</formula>
    </cfRule>
  </conditionalFormatting>
  <conditionalFormatting sqref="AJ197:AJ200">
    <cfRule type="cellIs" dxfId="7664" priority="196" operator="equal">
      <formula>"良短"</formula>
    </cfRule>
    <cfRule type="cellIs" dxfId="7663" priority="197" operator="equal">
      <formula>"保留"</formula>
    </cfRule>
    <cfRule type="cellIs" dxfId="7662" priority="198" operator="equal">
      <formula>"合短"</formula>
    </cfRule>
  </conditionalFormatting>
  <conditionalFormatting sqref="AJ205:AJ206">
    <cfRule type="cellIs" dxfId="7661" priority="185" operator="equal">
      <formula>"ＮＧ"</formula>
    </cfRule>
    <cfRule type="cellIs" dxfId="7660" priority="186" operator="equal">
      <formula>"良短"</formula>
    </cfRule>
    <cfRule type="cellIs" dxfId="7659" priority="187" operator="equal">
      <formula>"保留"</formula>
    </cfRule>
    <cfRule type="cellIs" dxfId="7658" priority="188" operator="equal">
      <formula>"合短"</formula>
    </cfRule>
  </conditionalFormatting>
  <conditionalFormatting sqref="AJ205:AJ206">
    <cfRule type="cellIs" dxfId="7657" priority="189" operator="equal">
      <formula>"良短"</formula>
    </cfRule>
    <cfRule type="cellIs" dxfId="7656" priority="190" operator="equal">
      <formula>"保留"</formula>
    </cfRule>
    <cfRule type="cellIs" dxfId="7655" priority="191" operator="equal">
      <formula>"合短"</formula>
    </cfRule>
  </conditionalFormatting>
  <conditionalFormatting sqref="AJ209:AJ210">
    <cfRule type="cellIs" dxfId="7654" priority="178" operator="equal">
      <formula>"ＮＧ"</formula>
    </cfRule>
    <cfRule type="cellIs" dxfId="7653" priority="179" operator="equal">
      <formula>"良短"</formula>
    </cfRule>
    <cfRule type="cellIs" dxfId="7652" priority="180" operator="equal">
      <formula>"保留"</formula>
    </cfRule>
    <cfRule type="cellIs" dxfId="7651" priority="181" operator="equal">
      <formula>"合短"</formula>
    </cfRule>
  </conditionalFormatting>
  <conditionalFormatting sqref="AJ209:AJ210">
    <cfRule type="cellIs" dxfId="7650" priority="182" operator="equal">
      <formula>"良短"</formula>
    </cfRule>
    <cfRule type="cellIs" dxfId="7649" priority="183" operator="equal">
      <formula>"保留"</formula>
    </cfRule>
    <cfRule type="cellIs" dxfId="7648" priority="184" operator="equal">
      <formula>"合短"</formula>
    </cfRule>
  </conditionalFormatting>
  <conditionalFormatting sqref="AJ211:AJ212">
    <cfRule type="cellIs" dxfId="7647" priority="171" operator="equal">
      <formula>"ＮＧ"</formula>
    </cfRule>
    <cfRule type="cellIs" dxfId="7646" priority="172" operator="equal">
      <formula>"良短"</formula>
    </cfRule>
    <cfRule type="cellIs" dxfId="7645" priority="173" operator="equal">
      <formula>"保留"</formula>
    </cfRule>
    <cfRule type="cellIs" dxfId="7644" priority="174" operator="equal">
      <formula>"合短"</formula>
    </cfRule>
  </conditionalFormatting>
  <conditionalFormatting sqref="AJ211:AJ212">
    <cfRule type="cellIs" dxfId="7643" priority="175" operator="equal">
      <formula>"良短"</formula>
    </cfRule>
    <cfRule type="cellIs" dxfId="7642" priority="176" operator="equal">
      <formula>"保留"</formula>
    </cfRule>
    <cfRule type="cellIs" dxfId="7641" priority="177" operator="equal">
      <formula>"合短"</formula>
    </cfRule>
  </conditionalFormatting>
  <conditionalFormatting sqref="AJ215:AJ218">
    <cfRule type="cellIs" dxfId="7640" priority="164" operator="equal">
      <formula>"ＮＧ"</formula>
    </cfRule>
    <cfRule type="cellIs" dxfId="7639" priority="165" operator="equal">
      <formula>"良短"</formula>
    </cfRule>
    <cfRule type="cellIs" dxfId="7638" priority="166" operator="equal">
      <formula>"保留"</formula>
    </cfRule>
    <cfRule type="cellIs" dxfId="7637" priority="167" operator="equal">
      <formula>"合短"</formula>
    </cfRule>
  </conditionalFormatting>
  <conditionalFormatting sqref="AJ215:AJ218">
    <cfRule type="cellIs" dxfId="7636" priority="168" operator="equal">
      <formula>"良短"</formula>
    </cfRule>
    <cfRule type="cellIs" dxfId="7635" priority="169" operator="equal">
      <formula>"保留"</formula>
    </cfRule>
    <cfRule type="cellIs" dxfId="7634" priority="170" operator="equal">
      <formula>"合短"</formula>
    </cfRule>
  </conditionalFormatting>
  <conditionalFormatting sqref="AJ282">
    <cfRule type="cellIs" dxfId="7633" priority="1" operator="equal">
      <formula>"ＮＧ"</formula>
    </cfRule>
    <cfRule type="cellIs" dxfId="7632" priority="2" operator="equal">
      <formula>"良短"</formula>
    </cfRule>
    <cfRule type="cellIs" dxfId="7631" priority="3" operator="equal">
      <formula>"保留"</formula>
    </cfRule>
    <cfRule type="cellIs" dxfId="7630" priority="4" operator="equal">
      <formula>"合短"</formula>
    </cfRule>
  </conditionalFormatting>
  <conditionalFormatting sqref="AJ282">
    <cfRule type="cellIs" dxfId="7629" priority="5" operator="equal">
      <formula>"ＮＧ"</formula>
    </cfRule>
    <cfRule type="cellIs" dxfId="7628" priority="6" operator="equal">
      <formula>"良短"</formula>
    </cfRule>
    <cfRule type="cellIs" dxfId="7627" priority="7" operator="equal">
      <formula>"保留"</formula>
    </cfRule>
    <cfRule type="cellIs" dxfId="7626" priority="8" operator="equal">
      <formula>"合短"</formula>
    </cfRule>
  </conditionalFormatting>
  <conditionalFormatting sqref="AJ283:AJ285">
    <cfRule type="cellIs" dxfId="7625" priority="13" operator="equal">
      <formula>"ＮＧ"</formula>
    </cfRule>
    <cfRule type="cellIs" dxfId="7624" priority="14" operator="equal">
      <formula>"良短"</formula>
    </cfRule>
    <cfRule type="cellIs" dxfId="7623" priority="15" operator="equal">
      <formula>"保留"</formula>
    </cfRule>
    <cfRule type="cellIs" dxfId="7622" priority="16" operator="equal">
      <formula>"合短"</formula>
    </cfRule>
  </conditionalFormatting>
  <conditionalFormatting sqref="AJ283:AJ285">
    <cfRule type="cellIs" dxfId="7621" priority="9" operator="equal">
      <formula>"ＮＧ"</formula>
    </cfRule>
    <cfRule type="cellIs" dxfId="7620" priority="10" operator="equal">
      <formula>"良短"</formula>
    </cfRule>
    <cfRule type="cellIs" dxfId="7619" priority="11" operator="equal">
      <formula>"保留"</formula>
    </cfRule>
    <cfRule type="cellIs" dxfId="7618" priority="12" operator="equal">
      <formula>"合短"</formula>
    </cfRule>
  </conditionalFormatting>
  <dataValidations count="17">
    <dataValidation type="list" allowBlank="1" showInputMessage="1" sqref="O31 O36 O40 O45 O50 O55 O60 O65 O70 O75 O81 O86 O91 O96 O148 O111 O118 O123 O128 O133 O138 O106 O158 O163 O153 O167 O171 O177 O183 O189 O195 O201 O213 O219 O225 O207 O229 O235 O241 O247:O248 O254 O260 O294:O338 O343 O348 O353 O26 O101 O143 O276:O277 O281 O358:O463">
      <formula1>$O$2:$O$23</formula1>
    </dataValidation>
    <dataValidation type="list" allowBlank="1" showInputMessage="1" showErrorMessage="1" sqref="AH25:AH26 AH276:AH277 AH31 AH36 AH40 AH45 AH50 AH55 AH60 AH65 AH70 AH75 AH81 AH86 AH91 AH96 AH148 AH111 AH118 AH123 AH128 AH133 AH138 AH106 AH158 AH163 AH153 AH167 AH171 AH177 AH183 AH189 AH195 AH201 AH213 AH219 AH225 AH207 AH229 AH235 AH241 AH247:AH248 AH254 AH260 AH294:AH338 AH343 AH348 AH353 AH101 AH143 AH281 AH358:AH1048576">
      <formula1>$AH$2:$AH$4</formula1>
    </dataValidation>
    <dataValidation type="list" allowBlank="1" showInputMessage="1" showErrorMessage="1" sqref="AJ25:AJ26 AJ276:AJ277 AJ31 AJ36 AJ40 AJ45 AJ50 AJ55 AJ60 AJ65 AJ70 AJ75 AJ81 AJ86 AJ91 AJ96 AJ148 AJ111 AJ118 AJ123 AJ128 AJ133 AJ138 AJ106 AJ158 AJ163 AJ153 AJ167 AJ171 AJ177 AJ183 AJ189 AJ195 AJ201 AJ213 AJ219 AJ225 AJ207 AJ229 AJ235 AJ241 AJ247:AJ248 AJ254 AJ260 AJ294:AJ338 AJ343 AJ348 AJ353 AJ101 AJ143 AJ281 AJ358:AJ1048576">
      <formula1>$AJ$2:$AJ$6</formula1>
    </dataValidation>
    <dataValidation type="list" allowBlank="1" showInputMessage="1" showErrorMessage="1" sqref="AI25:AI26 AI276:AI277 AI31 AI36 AI40 AI45 AI50 AI55 AI60 AI65 AI70 AI75 AI81 AI86 AI91 AI96 AI148 AI111 AI118 AI123 AI128 AI133 AI138 AI106 AI158 AI163 AI153 AI167 AI171 AI177 AI183 AI189 AI195 AI201 AI213 AI219 AI225 AI207 AI229 AI235 AI241 AI247:AI248 AI254 AI260 AI294:AI338 AI343 AI348 AI353 AI101 AI143 AI281 AI358:AI1048576">
      <formula1>$AI$2:$AI$4</formula1>
    </dataValidation>
    <dataValidation type="list" allowBlank="1" showInputMessage="1" showErrorMessage="1" sqref="AK25:AK26 AK276:AK277 AK31 AK36 AK40 AK45 AK50 AK55 AK60 AK65 AK70 AK75 AK81 AK86 AK91 AK96 AK148 AK111 AK118 AK123 AK128 AK133 AK138 AK106 AK158 AK163 AK153 AK167 AK171 AK177 AK183 AK189 AK195 AK201 AK213 AK219 AK225 AK207 AK229 AK235 AK241 AK247:AK248 AK254 AK260 AK294:AK338 AK343 AK348 AK353 AK101 AK143 AK281 AK358:AK1048576">
      <formula1>$AK$2:$AK$5</formula1>
    </dataValidation>
    <dataValidation type="list" allowBlank="1" showInputMessage="1" showErrorMessage="1" sqref="J276:J277 J25:J26 J31 J36 J40 J45 J50 J55 J60 J65 J70 J75 J81 J86 J91 J96 J111 J118 J123 J128 J133 J138 J106 J158 J163 J153 J171 J177 J183 J189 J195 J201 J213 J219 J225 J207 J229 J235 J241 J247:J248 J254 J260 J148 J101 J143 J281 J294:J1048576">
      <formula1>$J$2:$J$5</formula1>
    </dataValidation>
    <dataValidation type="list" allowBlank="1" showInputMessage="1" showErrorMessage="1" sqref="G25:G26 G254 G31 G36 G40 G45 G50 G55 G60 G65 G70 G75 G81 G86 G91 G96 G111 G118 G123 G128 G133 G138 G105:G107 G158 G163 G153 G167 G171 G177 G183 G189 G195 G201 G276:G277 G219 G225 G207 G229 G235 G241 G247:G248 G143 G260 G294:G338 G343 G348 G353 G358:G359 G148 G101:G102 G406:G1048576">
      <formula1>$G$2:$G$3</formula1>
    </dataValidation>
    <dataValidation type="list" allowBlank="1" showInputMessage="1" showErrorMessage="1" sqref="AG25:AG26 AG276:AG277 AG31 AG36 AG40 AG45 AG50 AG55 AG60 AG65 AG70 AG75 AG81 AG86 AG91 AG96 AG148 AG111 AG118 AG123 AG128 AG133 AG138 AG106 AG158 AG163 AG153 AG167 AG171 AG177 AG183 AG189 AG195 AG201 AG213 AG219 AG225 AG207 AG229 AG235 AG241 AG247:AG248 AG254 AG260 AG294:AG338 AG343 AG348 AG353 AG101 AG143 AG281 AG358:AG1048576">
      <formula1>$AG$2:$AG$12</formula1>
    </dataValidation>
    <dataValidation type="list" allowBlank="1" showInputMessage="1" showErrorMessage="1" sqref="I1:I26 I276:I277 I31 I36 I40 I45 I50 I55 I60 I65 I70 I75 I81 I86 I91 I96 I148 I111 I118 I123 I128 I133 I138 I106 I158 I163 I153 I167 I171 I177 I183 I189 I195 I201 I213 I219 I225 I207 I229 I235 I241 I247:I248 I254 I260 I294:I338 I343 I348 I353 I101 I143 I281 I358:I1048576">
      <formula1>$I$2:$I$15</formula1>
    </dataValidation>
    <dataValidation type="list" allowBlank="1" showInputMessage="1" showErrorMessage="1" sqref="AK37:AK39 AK27:AK30 AK41:AK44 AK46:AK49 AK32:AK35 AK51:AK54 AK56:AK59 AK66:AK69 AK61:AK64 AK71:AK74 AK82:AK85 AK87:AK90 AK76:AK80 AK97:AK100 AK102:AK105 AK107:AK110 AK112:AK117 AK119:AK122 AK129:AK132 AK124:AK127 AK139:AK142 AK154:AK157 AK144:AK147 AK159:AK162 AK164:AK166 AK172:AK176 AK178:AK182 AK184:AK188 AK168:AK170 AK190:AK194 AK196:AK200 AK208:AK212 AK220:AK224 AK226:AK228 AK202:AK206 AK214:AK218 AK236:AK240 AK242:AK246 AK249:AK253 AK255:AK259 AK278:AK280 AK339:AK342 AK344:AK347 AK349:AK352 AK354:AK357 AK92:AK95 AK134:AK137 AK149:AK152 AK230:AK234 AK261:AK275 AK282:AK293">
      <formula1>"FWP,ABS,Sｺｱ,Mｺｱ"</formula1>
    </dataValidation>
    <dataValidation type="list" allowBlank="1" showInputMessage="1" showErrorMessage="1" sqref="AJ37:AJ39 AJ27:AJ30 AJ41:AJ44 AJ32:AJ35 AJ46:AJ49 AJ51:AJ54 AJ56:AJ59 AJ66:AJ69 AJ61:AJ64 AJ71:AJ74 AJ82:AJ85 AJ87:AJ90 AJ76:AJ80 AJ97:AJ100 AJ102:AJ105 AJ107:AJ110 AJ112:AJ117 AJ119:AJ122 AJ124:AJ127 AJ129:AJ132 AJ134:AJ137 AJ154:AJ157 AJ144:AJ147 AJ159:AJ162 AJ164:AJ166 AJ168:AJ170 AJ172:AJ176 AJ178:AJ182 AJ184:AJ188 AJ190:AJ194 AJ196:AJ200 AJ208:AJ212 AJ214:AJ218 AJ220:AJ224 AJ202:AJ206 AJ226:AJ228 AJ236:AJ240 AJ242:AJ246 AJ230:AJ234 AJ249:AJ253 AJ278:AJ280 AJ339:AJ342 AJ344:AJ347 AJ349:AJ352 AJ354:AJ357 AJ92:AJ95 AJ139:AJ142 AJ149:AJ152 AJ255:AJ259 AJ261:AJ275 AJ282:AJ293">
      <formula1>"合定,合短,良短,保留,ＮＧ"</formula1>
    </dataValidation>
    <dataValidation type="list" allowBlank="1" showInputMessage="1" showErrorMessage="1" sqref="AH27:AI30 AH32:AI35 AH41:AI44 AH46:AI49 AH51:AI54 AH56:AI59 AH61:AI64 AH66:AI69 AH71:AI74 AH37:AI39 AH82:AI85 AH87:AI90 AH92:AI95 AH97:AI100 AH107:AI110 AH102:AI105 AH119:AI122 AH124:AI127 AH129:AI132 AH112:AI117 AH139:AI142 AH154:AI157 AH159:AI162 AH149:AI152 AH164:AI166 AH168:AI170 AH278:AI280 AH178:AI182 AH184:AI188 AH190:AI194 AH196:AI200 AH172:AI176 AH214:AI218 AH220:AI224 AH226:AI228 AH202:AI206 AH230:AI234 AH236:AI240 AH242:AI246 AH249:AI253 AH255:AI259 AH339:AI342 AH344:AI347 AH349:AI352 AH354:AI357 AH76:AI80 AH134:AI137 AH144:AI147 AH261:AI275 AH208:AI212 AH282:AI293">
      <formula1>"内,外,両面"</formula1>
    </dataValidation>
    <dataValidation type="list" allowBlank="1" showInputMessage="1" showErrorMessage="1" sqref="AG27:AG30 AG32:AG35 AG41:AG44 AG46:AG49 AG51:AG54 AG56:AG59 AG61:AG64 AG66:AG69 AG71:AG74 AG37:AG39 AG82:AG85 AG87:AG90 AG92:AG95 AG97:AG100 AG107:AG110 AG102:AG105 AG119:AG122 AG124:AG127 AG129:AG132 AG112:AG117 AG139:AG142 AG154:AG157 AG159:AG162 AG149:AG152 AG164:AG166 AG168:AG170 AG172:AG176 AG178:AG182 AG184:AG188 AG190:AG194 AG196:AG200 AG278:AG280 AG214:AG218 AG220:AG224 AG226:AG228 AG208:AG212 AG230:AG234 AG236:AG240 AG242:AG246 AG249:AG253 AG255:AG259 AG339:AG342 AG344:AG347 AG349:AG352 AG354:AG357 AG76:AG80 AG134:AG137 AG144:AG147 AG261:AG275 AG202:AG206 AG282:AG293">
      <formula1>"原反ｾｯﾄ,製品下ろし,切替,幅替え,その他,品質ﾄﾗﾌﾞﾙ,設備ﾄﾗﾌﾞﾙ,ﾒﾝﾃﾅﾝｽ,S5応援（生産),ﾘｰﾄﾞ作成,安全活動"</formula1>
    </dataValidation>
    <dataValidation type="list" allowBlank="1" showInputMessage="1" showErrorMessage="1" sqref="AO26:AO463">
      <formula1>$AO$2:$AO$9</formula1>
    </dataValidation>
    <dataValidation type="list" allowBlank="1" showInputMessage="1" showErrorMessage="1" sqref="AP26:AP463">
      <formula1>$AP$2:$AP$4</formula1>
    </dataValidation>
    <dataValidation type="list" allowBlank="1" showInputMessage="1" showErrorMessage="1" sqref="AN25:AN1048576">
      <formula1>$AN$2:$AN$4</formula1>
    </dataValidation>
    <dataValidation type="list" allowBlank="1" showInputMessage="1" showErrorMessage="1" sqref="E25:E1048576">
      <formula1>$E$2:$E$5</formula1>
    </dataValidation>
  </dataValidations>
  <pageMargins left="0.7" right="0.7" top="0.75" bottom="0.75" header="0.3" footer="0.3"/>
  <pageSetup paperSize="9" scale="8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転記">
                <anchor moveWithCells="1" sizeWithCells="1">
                  <from>
                    <xdr:col>4</xdr:col>
                    <xdr:colOff>9525</xdr:colOff>
                    <xdr:row>0</xdr:row>
                    <xdr:rowOff>38100</xdr:rowOff>
                  </from>
                  <to>
                    <xdr:col>7</xdr:col>
                    <xdr:colOff>0</xdr:colOff>
                    <xdr:row>0</xdr:row>
                    <xdr:rowOff>323850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9525</xdr:colOff>
                    <xdr:row>0</xdr:row>
                    <xdr:rowOff>95250</xdr:rowOff>
                  </from>
                  <to>
                    <xdr:col>1</xdr:col>
                    <xdr:colOff>266700</xdr:colOff>
                    <xdr:row>1</xdr:row>
                    <xdr:rowOff>0</xdr:rowOff>
                  </to>
                </anchor>
              </controlPr>
            </control>
          </mc:Choice>
        </mc:AlternateContent>
        <mc:AlternateContent xmlns:mc="http://schemas.openxmlformats.org/markup-compatibility/2006">
          <mc:Choice Requires="x14">
            <control shapeId="1027" r:id="rId6" name="Button 3">
              <controlPr defaultSize="0" print="0" autoFill="0" autoPict="0" macro="[0]!確認">
                <anchor moveWithCells="1" sizeWithCells="1">
                  <from>
                    <xdr:col>1</xdr:col>
                    <xdr:colOff>238125</xdr:colOff>
                    <xdr:row>0</xdr:row>
                    <xdr:rowOff>123825</xdr:rowOff>
                  </from>
                  <to>
                    <xdr:col>2</xdr:col>
                    <xdr:colOff>180975</xdr:colOff>
                    <xdr:row>0</xdr:row>
                    <xdr:rowOff>323850</xdr:rowOff>
                  </to>
                </anchor>
              </controlPr>
            </control>
          </mc:Choice>
        </mc:AlternateContent>
        <mc:AlternateContent xmlns:mc="http://schemas.openxmlformats.org/markup-compatibility/2006">
          <mc:Choice Requires="x14">
            <control shapeId="1029" r:id="rId7" name="Button 5">
              <controlPr defaultSize="0" print="0" autoFill="0" autoPict="0" macro="[0]!フォーム表示3">
                <anchor moveWithCells="1" sizeWithCells="1">
                  <from>
                    <xdr:col>13</xdr:col>
                    <xdr:colOff>9525</xdr:colOff>
                    <xdr:row>24</xdr:row>
                    <xdr:rowOff>9525</xdr:rowOff>
                  </from>
                  <to>
                    <xdr:col>13</xdr:col>
                    <xdr:colOff>523875</xdr:colOff>
                    <xdr:row>24</xdr:row>
                    <xdr:rowOff>200025</xdr:rowOff>
                  </to>
                </anchor>
              </controlPr>
            </control>
          </mc:Choice>
        </mc:AlternateContent>
        <mc:AlternateContent xmlns:mc="http://schemas.openxmlformats.org/markup-compatibility/2006">
          <mc:Choice Requires="x14">
            <control shapeId="1032" r:id="rId8" name="Button 8">
              <controlPr defaultSize="0" print="0" autoFill="0" autoPict="0" macro="[0]!時間計算">
                <anchor moveWithCells="1" sizeWithCells="1">
                  <from>
                    <xdr:col>28</xdr:col>
                    <xdr:colOff>9525</xdr:colOff>
                    <xdr:row>24</xdr:row>
                    <xdr:rowOff>9525</xdr:rowOff>
                  </from>
                  <to>
                    <xdr:col>29</xdr:col>
                    <xdr:colOff>28575</xdr:colOff>
                    <xdr:row>24</xdr:row>
                    <xdr:rowOff>209550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B2:I47"/>
  <sheetViews>
    <sheetView workbookViewId="0">
      <selection activeCell="B37" sqref="B37"/>
    </sheetView>
  </sheetViews>
  <sheetFormatPr defaultColWidth="9" defaultRowHeight="12"/>
  <cols>
    <col min="1" max="1" width="9" style="469"/>
    <col min="2" max="2" width="51.5" style="469" customWidth="1"/>
    <col min="3" max="5" width="9" style="469"/>
    <col min="6" max="6" width="51.375" style="469" bestFit="1" customWidth="1"/>
    <col min="7" max="16384" width="9" style="469"/>
  </cols>
  <sheetData>
    <row r="2" spans="2:9">
      <c r="B2" s="469" t="s">
        <v>937</v>
      </c>
      <c r="F2" s="469" t="s">
        <v>938</v>
      </c>
      <c r="H2" s="469" t="s">
        <v>941</v>
      </c>
      <c r="I2" s="460">
        <v>3</v>
      </c>
    </row>
    <row r="4" spans="2:9">
      <c r="B4" s="470" t="s">
        <v>794</v>
      </c>
      <c r="C4" s="471" t="s">
        <v>795</v>
      </c>
      <c r="F4" s="470" t="s">
        <v>794</v>
      </c>
      <c r="G4" s="471" t="s">
        <v>939</v>
      </c>
      <c r="H4" s="471" t="s">
        <v>940</v>
      </c>
    </row>
    <row r="5" spans="2:9" ht="12.75" customHeight="1">
      <c r="B5" s="460" t="s">
        <v>767</v>
      </c>
      <c r="C5" s="460">
        <v>25</v>
      </c>
      <c r="F5" s="472" t="s">
        <v>686</v>
      </c>
      <c r="G5" s="460">
        <v>1000</v>
      </c>
      <c r="H5" s="460">
        <v>1000</v>
      </c>
    </row>
    <row r="6" spans="2:9" ht="12.75" customHeight="1">
      <c r="B6" s="460" t="s">
        <v>767</v>
      </c>
      <c r="C6" s="460">
        <v>38</v>
      </c>
      <c r="F6" s="461" t="s">
        <v>686</v>
      </c>
      <c r="G6" s="460">
        <v>1120</v>
      </c>
      <c r="H6" s="460">
        <v>1120</v>
      </c>
    </row>
    <row r="7" spans="2:9" ht="12.75" customHeight="1">
      <c r="B7" s="460" t="s">
        <v>767</v>
      </c>
      <c r="C7" s="460">
        <v>50</v>
      </c>
      <c r="F7" s="461" t="s">
        <v>711</v>
      </c>
      <c r="G7" s="460">
        <v>1000</v>
      </c>
      <c r="H7" s="460">
        <v>1000</v>
      </c>
    </row>
    <row r="8" spans="2:9">
      <c r="B8" s="460" t="s">
        <v>767</v>
      </c>
      <c r="C8" s="460">
        <v>75</v>
      </c>
      <c r="F8" s="460" t="s">
        <v>767</v>
      </c>
      <c r="G8" s="460">
        <v>1000</v>
      </c>
      <c r="H8" s="460">
        <v>1000</v>
      </c>
    </row>
    <row r="9" spans="2:9">
      <c r="B9" s="460" t="s">
        <v>686</v>
      </c>
      <c r="C9" s="460">
        <v>25</v>
      </c>
      <c r="F9" s="460" t="s">
        <v>767</v>
      </c>
      <c r="G9" s="460">
        <v>1050</v>
      </c>
      <c r="H9" s="460">
        <v>1120</v>
      </c>
    </row>
    <row r="10" spans="2:9">
      <c r="B10" s="460" t="s">
        <v>686</v>
      </c>
      <c r="C10" s="460">
        <v>50</v>
      </c>
      <c r="F10" s="460" t="s">
        <v>767</v>
      </c>
      <c r="G10" s="460">
        <v>1170</v>
      </c>
      <c r="H10" s="460">
        <v>1200</v>
      </c>
    </row>
    <row r="11" spans="2:9">
      <c r="B11" s="460" t="s">
        <v>711</v>
      </c>
      <c r="C11" s="460">
        <v>25</v>
      </c>
      <c r="F11" s="461" t="s">
        <v>719</v>
      </c>
      <c r="G11" s="460">
        <v>1120</v>
      </c>
      <c r="H11" s="460">
        <v>1120</v>
      </c>
    </row>
    <row r="12" spans="2:9">
      <c r="B12" s="460" t="s">
        <v>711</v>
      </c>
      <c r="C12" s="460">
        <v>38</v>
      </c>
      <c r="F12" s="461" t="s">
        <v>718</v>
      </c>
      <c r="G12" s="460">
        <v>1120</v>
      </c>
      <c r="H12" s="460">
        <v>1120</v>
      </c>
    </row>
    <row r="13" spans="2:9">
      <c r="B13" s="460" t="s">
        <v>711</v>
      </c>
      <c r="C13" s="460">
        <v>50</v>
      </c>
      <c r="F13" s="263" t="s">
        <v>717</v>
      </c>
      <c r="G13" s="460">
        <v>1120</v>
      </c>
      <c r="H13" s="460">
        <v>1120</v>
      </c>
    </row>
    <row r="14" spans="2:9">
      <c r="B14" s="460" t="s">
        <v>719</v>
      </c>
      <c r="C14" s="460">
        <v>25</v>
      </c>
      <c r="F14" s="461" t="s">
        <v>716</v>
      </c>
      <c r="G14" s="460">
        <v>1120</v>
      </c>
      <c r="H14" s="460">
        <v>1120</v>
      </c>
    </row>
    <row r="15" spans="2:9">
      <c r="B15" s="460" t="s">
        <v>719</v>
      </c>
      <c r="C15" s="460">
        <v>50</v>
      </c>
      <c r="F15" s="263" t="s">
        <v>699</v>
      </c>
      <c r="G15" s="460">
        <v>1120</v>
      </c>
      <c r="H15" s="460">
        <v>1120</v>
      </c>
    </row>
    <row r="16" spans="2:9">
      <c r="B16" s="460" t="s">
        <v>718</v>
      </c>
      <c r="C16" s="460">
        <v>25</v>
      </c>
      <c r="F16" s="263" t="s">
        <v>699</v>
      </c>
      <c r="G16" s="460">
        <v>1190</v>
      </c>
      <c r="H16" s="460">
        <v>1200</v>
      </c>
    </row>
    <row r="17" spans="2:8">
      <c r="B17" s="460" t="s">
        <v>718</v>
      </c>
      <c r="C17" s="460">
        <v>50</v>
      </c>
      <c r="F17" s="462" t="s">
        <v>728</v>
      </c>
      <c r="G17" s="460">
        <v>1000</v>
      </c>
      <c r="H17" s="460">
        <v>1000</v>
      </c>
    </row>
    <row r="18" spans="2:8">
      <c r="B18" s="263" t="s">
        <v>717</v>
      </c>
      <c r="C18" s="459">
        <v>50</v>
      </c>
      <c r="F18" s="263" t="s">
        <v>691</v>
      </c>
      <c r="G18" s="460">
        <v>1120</v>
      </c>
      <c r="H18" s="460">
        <v>1120</v>
      </c>
    </row>
    <row r="19" spans="2:8">
      <c r="B19" s="460" t="s">
        <v>716</v>
      </c>
      <c r="C19" s="460">
        <v>50</v>
      </c>
      <c r="F19" s="263" t="s">
        <v>691</v>
      </c>
      <c r="G19" s="460">
        <v>1190</v>
      </c>
      <c r="H19" s="460">
        <v>1200</v>
      </c>
    </row>
    <row r="20" spans="2:8">
      <c r="B20" s="460" t="s">
        <v>936</v>
      </c>
      <c r="C20" s="460">
        <v>50</v>
      </c>
      <c r="F20" s="263" t="s">
        <v>691</v>
      </c>
      <c r="G20" s="460">
        <v>1205</v>
      </c>
      <c r="H20" s="460">
        <v>1200</v>
      </c>
    </row>
    <row r="21" spans="2:8">
      <c r="F21" s="263" t="s">
        <v>965</v>
      </c>
      <c r="G21" s="460">
        <v>1020</v>
      </c>
      <c r="H21" s="460">
        <v>1120</v>
      </c>
    </row>
    <row r="22" spans="2:8">
      <c r="F22" s="263" t="s">
        <v>698</v>
      </c>
      <c r="G22" s="460">
        <v>1320</v>
      </c>
      <c r="H22" s="460">
        <v>1320</v>
      </c>
    </row>
    <row r="23" spans="2:8">
      <c r="F23" s="263" t="s">
        <v>697</v>
      </c>
      <c r="G23" s="460">
        <v>1000</v>
      </c>
      <c r="H23" s="460">
        <v>1000</v>
      </c>
    </row>
    <row r="24" spans="2:8">
      <c r="F24" s="263" t="s">
        <v>966</v>
      </c>
      <c r="G24" s="460">
        <v>1000</v>
      </c>
      <c r="H24" s="460">
        <v>1000</v>
      </c>
    </row>
    <row r="25" spans="2:8">
      <c r="F25" s="263" t="s">
        <v>712</v>
      </c>
      <c r="G25" s="460">
        <v>1000</v>
      </c>
      <c r="H25" s="460">
        <v>1000</v>
      </c>
    </row>
    <row r="26" spans="2:8">
      <c r="F26" s="263" t="s">
        <v>712</v>
      </c>
      <c r="G26" s="460">
        <v>1100</v>
      </c>
      <c r="H26" s="460">
        <v>1120</v>
      </c>
    </row>
    <row r="27" spans="2:8">
      <c r="F27" s="263" t="s">
        <v>704</v>
      </c>
      <c r="G27" s="460">
        <v>1000</v>
      </c>
      <c r="H27" s="460">
        <v>1000</v>
      </c>
    </row>
    <row r="28" spans="2:8">
      <c r="F28" s="263" t="s">
        <v>688</v>
      </c>
      <c r="G28" s="460">
        <v>1000</v>
      </c>
      <c r="H28" s="460">
        <v>1000</v>
      </c>
    </row>
    <row r="29" spans="2:8">
      <c r="F29" s="263" t="s">
        <v>705</v>
      </c>
      <c r="G29" s="460">
        <v>1000</v>
      </c>
      <c r="H29" s="460">
        <v>1000</v>
      </c>
    </row>
    <row r="30" spans="2:8">
      <c r="F30" s="263" t="s">
        <v>706</v>
      </c>
      <c r="G30" s="460">
        <v>1000</v>
      </c>
      <c r="H30" s="460">
        <v>1000</v>
      </c>
    </row>
    <row r="31" spans="2:8">
      <c r="F31" s="263" t="s">
        <v>703</v>
      </c>
      <c r="G31" s="460">
        <v>1020</v>
      </c>
      <c r="H31" s="460">
        <v>1000</v>
      </c>
    </row>
    <row r="32" spans="2:8">
      <c r="F32" s="263" t="s">
        <v>707</v>
      </c>
      <c r="G32" s="460">
        <v>1120</v>
      </c>
      <c r="H32" s="460">
        <v>1120</v>
      </c>
    </row>
    <row r="33" spans="6:8">
      <c r="F33" s="263" t="s">
        <v>689</v>
      </c>
      <c r="G33" s="460">
        <v>1000</v>
      </c>
      <c r="H33" s="460">
        <v>1000</v>
      </c>
    </row>
    <row r="34" spans="6:8">
      <c r="F34" s="263" t="s">
        <v>702</v>
      </c>
      <c r="G34" s="460">
        <v>1000</v>
      </c>
      <c r="H34" s="460">
        <v>1000</v>
      </c>
    </row>
    <row r="35" spans="6:8">
      <c r="F35" s="263" t="s">
        <v>702</v>
      </c>
      <c r="G35" s="460">
        <v>1190</v>
      </c>
      <c r="H35" s="460">
        <v>1200</v>
      </c>
    </row>
    <row r="36" spans="6:8">
      <c r="F36" s="263" t="s">
        <v>702</v>
      </c>
      <c r="G36" s="460">
        <v>1195</v>
      </c>
      <c r="H36" s="460">
        <v>1200</v>
      </c>
    </row>
    <row r="37" spans="6:8">
      <c r="F37" s="263" t="s">
        <v>721</v>
      </c>
      <c r="G37" s="460">
        <v>1000</v>
      </c>
      <c r="H37" s="460">
        <v>1000</v>
      </c>
    </row>
    <row r="38" spans="6:8">
      <c r="F38" s="263" t="s">
        <v>690</v>
      </c>
      <c r="G38" s="460">
        <v>1000</v>
      </c>
      <c r="H38" s="460">
        <v>1000</v>
      </c>
    </row>
    <row r="39" spans="6:8">
      <c r="F39" s="263" t="s">
        <v>700</v>
      </c>
      <c r="G39" s="460">
        <v>1000</v>
      </c>
      <c r="H39" s="460">
        <v>1000</v>
      </c>
    </row>
    <row r="40" spans="6:8">
      <c r="F40" s="263" t="s">
        <v>700</v>
      </c>
      <c r="G40" s="460">
        <v>1120</v>
      </c>
      <c r="H40" s="460">
        <v>1120</v>
      </c>
    </row>
    <row r="41" spans="6:8">
      <c r="F41" s="263" t="s">
        <v>726</v>
      </c>
      <c r="G41" s="460">
        <v>1000</v>
      </c>
      <c r="H41" s="460">
        <v>1000</v>
      </c>
    </row>
    <row r="42" spans="6:8">
      <c r="F42" s="263" t="s">
        <v>727</v>
      </c>
      <c r="G42" s="460">
        <v>1000</v>
      </c>
      <c r="H42" s="460">
        <v>1000</v>
      </c>
    </row>
    <row r="43" spans="6:8">
      <c r="F43" s="263" t="s">
        <v>693</v>
      </c>
      <c r="G43" s="460">
        <v>1000</v>
      </c>
      <c r="H43" s="460">
        <v>1000</v>
      </c>
    </row>
    <row r="44" spans="6:8">
      <c r="F44" s="263" t="s">
        <v>694</v>
      </c>
      <c r="G44" s="460">
        <v>1120</v>
      </c>
      <c r="H44" s="460">
        <v>1120</v>
      </c>
    </row>
    <row r="45" spans="6:8">
      <c r="F45" s="263" t="s">
        <v>695</v>
      </c>
      <c r="G45" s="460">
        <v>1000</v>
      </c>
      <c r="H45" s="460">
        <v>1000</v>
      </c>
    </row>
    <row r="46" spans="6:8">
      <c r="F46" s="263" t="s">
        <v>696</v>
      </c>
      <c r="G46" s="460">
        <v>1120</v>
      </c>
      <c r="H46" s="460">
        <v>1120</v>
      </c>
    </row>
    <row r="47" spans="6:8">
      <c r="F47" s="463" t="s">
        <v>708</v>
      </c>
      <c r="G47" s="460">
        <v>1000</v>
      </c>
      <c r="H47" s="460">
        <v>1000</v>
      </c>
    </row>
  </sheetData>
  <phoneticPr fontId="4"/>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B3:G130"/>
  <sheetViews>
    <sheetView topLeftCell="A52" workbookViewId="0">
      <selection activeCell="I76" sqref="I76"/>
    </sheetView>
  </sheetViews>
  <sheetFormatPr defaultRowHeight="13.5"/>
  <cols>
    <col min="2" max="2" width="10.875" customWidth="1"/>
    <col min="3" max="3" width="35.5" bestFit="1" customWidth="1"/>
    <col min="6" max="6" width="10.75" customWidth="1"/>
    <col min="7" max="7" width="9" style="309"/>
  </cols>
  <sheetData>
    <row r="3" spans="2:7" ht="40.5">
      <c r="B3" s="19" t="s">
        <v>79</v>
      </c>
      <c r="C3" s="23" t="s">
        <v>84</v>
      </c>
      <c r="D3" s="24" t="s">
        <v>86</v>
      </c>
      <c r="E3" s="22" t="s">
        <v>87</v>
      </c>
      <c r="F3" s="23" t="s">
        <v>967</v>
      </c>
      <c r="G3" s="412" t="s">
        <v>814</v>
      </c>
    </row>
    <row r="4" spans="2:7">
      <c r="B4" s="38" t="s">
        <v>47</v>
      </c>
      <c r="C4" s="232" t="s">
        <v>739</v>
      </c>
      <c r="D4" s="39">
        <v>50</v>
      </c>
      <c r="E4" s="39" t="s">
        <v>968</v>
      </c>
      <c r="F4" s="39"/>
      <c r="G4" s="233">
        <v>14</v>
      </c>
    </row>
    <row r="5" spans="2:7">
      <c r="B5" s="38" t="s">
        <v>47</v>
      </c>
      <c r="C5" s="14" t="s">
        <v>674</v>
      </c>
      <c r="D5" s="39">
        <v>50</v>
      </c>
      <c r="E5" s="39" t="s">
        <v>969</v>
      </c>
      <c r="F5" s="39"/>
      <c r="G5" s="233">
        <v>16</v>
      </c>
    </row>
    <row r="6" spans="2:7">
      <c r="B6" s="38" t="s">
        <v>47</v>
      </c>
      <c r="C6" s="39" t="s">
        <v>821</v>
      </c>
      <c r="D6" s="39">
        <v>50</v>
      </c>
      <c r="E6" s="39" t="s">
        <v>970</v>
      </c>
      <c r="F6" s="39"/>
      <c r="G6" s="233">
        <v>40</v>
      </c>
    </row>
    <row r="7" spans="2:7">
      <c r="B7" s="38" t="s">
        <v>47</v>
      </c>
      <c r="C7" s="39" t="s">
        <v>822</v>
      </c>
      <c r="D7" s="13">
        <v>50</v>
      </c>
      <c r="E7" s="39" t="s">
        <v>970</v>
      </c>
      <c r="F7" s="39"/>
      <c r="G7" s="233">
        <v>44</v>
      </c>
    </row>
    <row r="8" spans="2:7">
      <c r="B8" s="38" t="s">
        <v>47</v>
      </c>
      <c r="C8" s="39" t="s">
        <v>971</v>
      </c>
      <c r="D8" s="13">
        <v>50</v>
      </c>
      <c r="E8" s="39" t="s">
        <v>972</v>
      </c>
      <c r="F8" s="39"/>
      <c r="G8" s="233">
        <v>8</v>
      </c>
    </row>
    <row r="9" spans="2:7">
      <c r="B9" s="38" t="s">
        <v>47</v>
      </c>
      <c r="C9" s="39" t="s">
        <v>813</v>
      </c>
      <c r="D9" s="39">
        <v>25</v>
      </c>
      <c r="E9" s="39" t="s">
        <v>672</v>
      </c>
      <c r="F9" s="39"/>
      <c r="G9" s="233">
        <v>34</v>
      </c>
    </row>
    <row r="10" spans="2:7">
      <c r="B10" s="38" t="s">
        <v>47</v>
      </c>
      <c r="C10" s="39" t="s">
        <v>221</v>
      </c>
      <c r="D10" s="13">
        <v>50</v>
      </c>
      <c r="E10" s="39" t="s">
        <v>968</v>
      </c>
      <c r="F10" s="39"/>
      <c r="G10" s="233">
        <v>2</v>
      </c>
    </row>
    <row r="11" spans="2:7">
      <c r="B11" s="38" t="s">
        <v>47</v>
      </c>
      <c r="C11" s="39" t="s">
        <v>832</v>
      </c>
      <c r="D11" s="13">
        <v>25</v>
      </c>
      <c r="E11" s="39" t="s">
        <v>973</v>
      </c>
      <c r="F11" s="39"/>
      <c r="G11" s="233">
        <v>7</v>
      </c>
    </row>
    <row r="12" spans="2:7">
      <c r="B12" s="38" t="s">
        <v>47</v>
      </c>
      <c r="C12" s="39" t="s">
        <v>609</v>
      </c>
      <c r="D12" s="13">
        <v>50</v>
      </c>
      <c r="E12" s="39" t="s">
        <v>974</v>
      </c>
      <c r="F12" s="39"/>
      <c r="G12" s="233">
        <v>27</v>
      </c>
    </row>
    <row r="13" spans="2:7">
      <c r="B13" s="38" t="s">
        <v>47</v>
      </c>
      <c r="C13" s="14" t="s">
        <v>609</v>
      </c>
      <c r="D13" s="39">
        <v>25</v>
      </c>
      <c r="E13" s="39" t="s">
        <v>974</v>
      </c>
      <c r="F13" s="39"/>
      <c r="G13" s="233">
        <v>28</v>
      </c>
    </row>
    <row r="14" spans="2:7">
      <c r="B14" s="38" t="s">
        <v>47</v>
      </c>
      <c r="C14" s="39" t="s">
        <v>831</v>
      </c>
      <c r="D14" s="39">
        <v>50</v>
      </c>
      <c r="E14" s="39" t="s">
        <v>975</v>
      </c>
      <c r="F14" s="39"/>
      <c r="G14" s="233">
        <v>21</v>
      </c>
    </row>
    <row r="15" spans="2:7">
      <c r="B15" s="38" t="s">
        <v>47</v>
      </c>
      <c r="C15" s="39" t="s">
        <v>831</v>
      </c>
      <c r="D15" s="39">
        <v>38</v>
      </c>
      <c r="E15" s="39" t="s">
        <v>975</v>
      </c>
      <c r="F15" s="39"/>
      <c r="G15" s="233">
        <v>23</v>
      </c>
    </row>
    <row r="16" spans="2:7">
      <c r="B16" s="38" t="s">
        <v>47</v>
      </c>
      <c r="C16" s="232" t="s">
        <v>772</v>
      </c>
      <c r="D16" s="39">
        <v>50</v>
      </c>
      <c r="E16" s="39" t="s">
        <v>289</v>
      </c>
      <c r="F16" s="233"/>
      <c r="G16" s="233">
        <v>26</v>
      </c>
    </row>
    <row r="17" spans="2:7">
      <c r="B17" s="38" t="s">
        <v>47</v>
      </c>
      <c r="C17" s="39" t="s">
        <v>830</v>
      </c>
      <c r="D17" s="13">
        <v>38</v>
      </c>
      <c r="E17" s="39" t="s">
        <v>976</v>
      </c>
      <c r="F17" s="39"/>
      <c r="G17" s="233">
        <v>46</v>
      </c>
    </row>
    <row r="18" spans="2:7">
      <c r="B18" s="38" t="s">
        <v>47</v>
      </c>
      <c r="C18" s="39" t="s">
        <v>977</v>
      </c>
      <c r="D18" s="13">
        <v>50</v>
      </c>
      <c r="E18" s="39" t="s">
        <v>953</v>
      </c>
      <c r="F18" s="39"/>
      <c r="G18" s="233">
        <v>5</v>
      </c>
    </row>
    <row r="19" spans="2:7">
      <c r="B19" s="38" t="s">
        <v>47</v>
      </c>
      <c r="C19" s="39" t="s">
        <v>978</v>
      </c>
      <c r="D19" s="13">
        <v>50</v>
      </c>
      <c r="E19" s="39" t="s">
        <v>953</v>
      </c>
      <c r="F19" s="39"/>
      <c r="G19" s="233">
        <v>6</v>
      </c>
    </row>
    <row r="20" spans="2:7">
      <c r="B20" s="38" t="s">
        <v>47</v>
      </c>
      <c r="C20" s="232" t="s">
        <v>979</v>
      </c>
      <c r="D20" s="13">
        <v>25</v>
      </c>
      <c r="E20" s="39" t="s">
        <v>824</v>
      </c>
      <c r="F20" s="39"/>
      <c r="G20" s="233">
        <v>1</v>
      </c>
    </row>
    <row r="21" spans="2:7">
      <c r="B21" s="38" t="s">
        <v>47</v>
      </c>
      <c r="C21" s="39" t="s">
        <v>813</v>
      </c>
      <c r="D21" s="39">
        <v>50</v>
      </c>
      <c r="E21" s="39" t="s">
        <v>672</v>
      </c>
      <c r="F21" s="39"/>
      <c r="G21" s="233">
        <v>3</v>
      </c>
    </row>
    <row r="22" spans="2:7">
      <c r="B22" s="38" t="s">
        <v>47</v>
      </c>
      <c r="C22" s="232" t="s">
        <v>741</v>
      </c>
      <c r="D22" s="13">
        <v>25</v>
      </c>
      <c r="E22" s="39" t="s">
        <v>951</v>
      </c>
      <c r="F22" s="39"/>
      <c r="G22" s="233">
        <v>13</v>
      </c>
    </row>
    <row r="23" spans="2:7">
      <c r="B23" s="38" t="s">
        <v>47</v>
      </c>
      <c r="C23" s="39" t="s">
        <v>825</v>
      </c>
      <c r="D23" s="13">
        <v>50</v>
      </c>
      <c r="E23" s="39" t="s">
        <v>981</v>
      </c>
      <c r="F23" s="39"/>
      <c r="G23" s="233">
        <v>10</v>
      </c>
    </row>
    <row r="24" spans="2:7">
      <c r="B24" s="38" t="s">
        <v>47</v>
      </c>
      <c r="C24" s="39" t="s">
        <v>867</v>
      </c>
      <c r="D24" s="13">
        <v>50</v>
      </c>
      <c r="E24" s="39" t="s">
        <v>289</v>
      </c>
      <c r="F24" s="39"/>
      <c r="G24" s="233">
        <v>10</v>
      </c>
    </row>
    <row r="25" spans="2:7">
      <c r="B25" s="38" t="s">
        <v>811</v>
      </c>
      <c r="C25" s="39" t="s">
        <v>731</v>
      </c>
      <c r="D25" s="13">
        <v>25</v>
      </c>
      <c r="E25" s="394" t="s">
        <v>980</v>
      </c>
      <c r="F25" s="39"/>
      <c r="G25" s="233">
        <v>38</v>
      </c>
    </row>
    <row r="26" spans="2:7">
      <c r="B26" s="38" t="s">
        <v>47</v>
      </c>
      <c r="C26" s="232" t="s">
        <v>741</v>
      </c>
      <c r="D26" s="13">
        <v>50</v>
      </c>
      <c r="E26" s="39" t="s">
        <v>610</v>
      </c>
      <c r="F26" s="233"/>
      <c r="G26" s="233">
        <v>12</v>
      </c>
    </row>
    <row r="27" spans="2:7">
      <c r="B27" s="38" t="s">
        <v>47</v>
      </c>
      <c r="C27" s="232" t="s">
        <v>741</v>
      </c>
      <c r="D27" s="13">
        <v>25</v>
      </c>
      <c r="E27" s="39" t="s">
        <v>610</v>
      </c>
      <c r="F27" s="39"/>
      <c r="G27" s="233">
        <v>13</v>
      </c>
    </row>
    <row r="28" spans="2:7">
      <c r="B28" s="38" t="s">
        <v>47</v>
      </c>
      <c r="C28" s="39" t="s">
        <v>894</v>
      </c>
      <c r="D28" s="13">
        <v>50</v>
      </c>
      <c r="E28" s="39" t="s">
        <v>982</v>
      </c>
      <c r="F28" s="39"/>
      <c r="G28" s="233">
        <v>6</v>
      </c>
    </row>
    <row r="29" spans="2:7">
      <c r="B29" s="38" t="s">
        <v>47</v>
      </c>
      <c r="C29" s="39" t="s">
        <v>897</v>
      </c>
      <c r="D29" s="13">
        <v>50</v>
      </c>
      <c r="E29" s="39" t="s">
        <v>982</v>
      </c>
      <c r="F29" s="39"/>
      <c r="G29" s="233">
        <v>4</v>
      </c>
    </row>
    <row r="30" spans="2:7">
      <c r="B30" s="38" t="s">
        <v>47</v>
      </c>
      <c r="C30" s="39" t="s">
        <v>893</v>
      </c>
      <c r="D30" s="13">
        <v>50</v>
      </c>
      <c r="E30" s="39" t="s">
        <v>975</v>
      </c>
      <c r="F30" s="39"/>
      <c r="G30" s="233">
        <v>32</v>
      </c>
    </row>
    <row r="31" spans="2:7">
      <c r="B31" s="38" t="s">
        <v>47</v>
      </c>
      <c r="C31" s="39" t="s">
        <v>831</v>
      </c>
      <c r="D31" s="13">
        <v>75</v>
      </c>
      <c r="E31" s="39" t="s">
        <v>975</v>
      </c>
      <c r="F31" s="39"/>
      <c r="G31" s="233">
        <v>22</v>
      </c>
    </row>
    <row r="32" spans="2:7">
      <c r="B32" s="38" t="s">
        <v>47</v>
      </c>
      <c r="C32" s="39" t="s">
        <v>246</v>
      </c>
      <c r="D32" s="13">
        <v>50</v>
      </c>
      <c r="E32" s="39" t="s">
        <v>983</v>
      </c>
      <c r="F32" s="39"/>
      <c r="G32" s="233">
        <v>16</v>
      </c>
    </row>
    <row r="33" spans="2:7">
      <c r="B33" s="38" t="s">
        <v>47</v>
      </c>
      <c r="C33" s="39" t="s">
        <v>875</v>
      </c>
      <c r="D33" s="13">
        <v>50</v>
      </c>
      <c r="E33" s="39" t="s">
        <v>983</v>
      </c>
      <c r="F33" s="39"/>
      <c r="G33" s="233">
        <v>19</v>
      </c>
    </row>
    <row r="34" spans="2:7">
      <c r="B34" s="38" t="s">
        <v>47</v>
      </c>
      <c r="C34" s="39" t="s">
        <v>683</v>
      </c>
      <c r="D34" s="13">
        <v>50</v>
      </c>
      <c r="E34" s="39" t="s">
        <v>984</v>
      </c>
      <c r="F34" s="39"/>
      <c r="G34" s="233">
        <v>33</v>
      </c>
    </row>
    <row r="35" spans="2:7">
      <c r="B35" s="38" t="s">
        <v>47</v>
      </c>
      <c r="C35" s="317" t="s">
        <v>985</v>
      </c>
      <c r="D35" s="13">
        <v>50</v>
      </c>
      <c r="E35" s="39" t="s">
        <v>610</v>
      </c>
      <c r="F35" s="233"/>
      <c r="G35" s="233">
        <v>12</v>
      </c>
    </row>
    <row r="36" spans="2:7">
      <c r="B36" s="38" t="s">
        <v>47</v>
      </c>
      <c r="C36" s="317" t="s">
        <v>680</v>
      </c>
      <c r="D36" s="74">
        <v>50</v>
      </c>
      <c r="E36" s="394" t="s">
        <v>968</v>
      </c>
      <c r="F36" s="39"/>
      <c r="G36" s="233">
        <v>37</v>
      </c>
    </row>
    <row r="37" spans="2:7">
      <c r="B37" s="38" t="s">
        <v>47</v>
      </c>
      <c r="C37" s="317" t="s">
        <v>986</v>
      </c>
      <c r="D37" s="13">
        <v>50</v>
      </c>
      <c r="E37" s="394" t="s">
        <v>968</v>
      </c>
      <c r="F37" s="39"/>
      <c r="G37" s="233">
        <v>37</v>
      </c>
    </row>
    <row r="38" spans="2:7">
      <c r="B38" s="38" t="s">
        <v>47</v>
      </c>
      <c r="C38" s="14" t="s">
        <v>621</v>
      </c>
      <c r="D38" s="39">
        <v>100</v>
      </c>
      <c r="E38" s="39" t="s">
        <v>637</v>
      </c>
      <c r="F38" s="39"/>
      <c r="G38" s="233">
        <v>29</v>
      </c>
    </row>
    <row r="39" spans="2:7">
      <c r="B39" s="38" t="s">
        <v>47</v>
      </c>
      <c r="C39" s="14" t="s">
        <v>674</v>
      </c>
      <c r="D39" s="39">
        <v>25</v>
      </c>
      <c r="E39" s="39" t="s">
        <v>466</v>
      </c>
      <c r="F39" s="39"/>
      <c r="G39" s="233">
        <v>17</v>
      </c>
    </row>
    <row r="40" spans="2:7">
      <c r="B40" s="39"/>
      <c r="C40" s="39"/>
      <c r="D40" s="39"/>
      <c r="E40" s="39"/>
      <c r="F40" s="39"/>
      <c r="G40" s="233"/>
    </row>
    <row r="41" spans="2:7">
      <c r="B41" s="39"/>
      <c r="C41" s="39"/>
      <c r="D41" s="39"/>
      <c r="E41" s="39"/>
      <c r="F41" s="39"/>
      <c r="G41" s="233"/>
    </row>
    <row r="42" spans="2:7">
      <c r="B42" s="39"/>
      <c r="C42" s="39"/>
      <c r="D42" s="39"/>
      <c r="E42" s="39"/>
      <c r="F42" s="39"/>
      <c r="G42" s="233"/>
    </row>
    <row r="43" spans="2:7">
      <c r="B43" s="39"/>
      <c r="C43" s="39"/>
      <c r="D43" s="39"/>
      <c r="E43" s="39"/>
      <c r="F43" s="39"/>
      <c r="G43" s="233"/>
    </row>
    <row r="44" spans="2:7">
      <c r="B44" s="39"/>
      <c r="C44" s="39"/>
      <c r="D44" s="39"/>
      <c r="E44" s="39"/>
      <c r="F44" s="39"/>
      <c r="G44" s="233"/>
    </row>
    <row r="45" spans="2:7">
      <c r="B45" s="38" t="s">
        <v>13</v>
      </c>
      <c r="C45" s="317" t="s">
        <v>618</v>
      </c>
      <c r="D45" s="39">
        <v>50</v>
      </c>
      <c r="E45" s="393" t="s">
        <v>987</v>
      </c>
      <c r="F45" s="39"/>
      <c r="G45" s="233">
        <v>99</v>
      </c>
    </row>
    <row r="46" spans="2:7">
      <c r="B46" s="38" t="s">
        <v>13</v>
      </c>
      <c r="C46" s="39" t="s">
        <v>743</v>
      </c>
      <c r="D46" s="39">
        <v>50</v>
      </c>
      <c r="E46" s="39" t="s">
        <v>988</v>
      </c>
      <c r="F46" s="39"/>
      <c r="G46" s="233">
        <v>98</v>
      </c>
    </row>
    <row r="47" spans="2:7">
      <c r="B47" s="38" t="s">
        <v>13</v>
      </c>
      <c r="C47" s="317" t="s">
        <v>952</v>
      </c>
      <c r="D47" s="39">
        <v>50</v>
      </c>
      <c r="E47" s="39" t="s">
        <v>988</v>
      </c>
      <c r="F47" s="39"/>
      <c r="G47" s="233">
        <v>98</v>
      </c>
    </row>
    <row r="48" spans="2:7">
      <c r="B48" s="38" t="s">
        <v>13</v>
      </c>
      <c r="C48" s="317" t="s">
        <v>740</v>
      </c>
      <c r="D48" s="39">
        <v>50</v>
      </c>
      <c r="E48" s="394" t="s">
        <v>989</v>
      </c>
      <c r="F48" s="39"/>
      <c r="G48" s="233">
        <v>97</v>
      </c>
    </row>
    <row r="49" spans="2:7">
      <c r="B49" s="38"/>
      <c r="C49" s="39"/>
      <c r="D49" s="39"/>
      <c r="E49" s="39"/>
      <c r="F49" s="39"/>
      <c r="G49" s="233"/>
    </row>
    <row r="50" spans="2:7">
      <c r="B50" s="39"/>
      <c r="C50" s="39"/>
      <c r="D50" s="39"/>
      <c r="E50" s="39"/>
      <c r="F50" s="39"/>
      <c r="G50" s="233"/>
    </row>
    <row r="51" spans="2:7">
      <c r="B51" s="38" t="s">
        <v>51</v>
      </c>
      <c r="C51" s="317" t="s">
        <v>990</v>
      </c>
      <c r="D51" s="13">
        <v>25</v>
      </c>
      <c r="E51" s="39" t="s">
        <v>972</v>
      </c>
      <c r="F51" s="39"/>
      <c r="G51" s="233">
        <v>83</v>
      </c>
    </row>
    <row r="52" spans="2:7">
      <c r="B52" s="39"/>
      <c r="C52" s="39"/>
      <c r="D52" s="39"/>
      <c r="E52" s="39"/>
      <c r="F52" s="39"/>
      <c r="G52" s="233"/>
    </row>
    <row r="53" spans="2:7">
      <c r="B53" s="39"/>
      <c r="C53" s="39"/>
      <c r="D53" s="39"/>
      <c r="E53" s="39"/>
      <c r="F53" s="39"/>
      <c r="G53" s="233"/>
    </row>
    <row r="54" spans="2:7">
      <c r="B54" s="39"/>
      <c r="C54" s="39"/>
      <c r="D54" s="39"/>
      <c r="E54" s="39"/>
      <c r="F54" s="39"/>
      <c r="G54" s="233"/>
    </row>
    <row r="55" spans="2:7">
      <c r="B55" s="38" t="s">
        <v>13</v>
      </c>
      <c r="C55" s="39" t="s">
        <v>830</v>
      </c>
      <c r="D55" s="13">
        <v>38</v>
      </c>
      <c r="E55" s="393" t="s">
        <v>991</v>
      </c>
      <c r="F55" s="39"/>
      <c r="G55" s="233">
        <v>87</v>
      </c>
    </row>
    <row r="56" spans="2:7">
      <c r="B56" s="38" t="s">
        <v>13</v>
      </c>
      <c r="C56" s="39" t="s">
        <v>828</v>
      </c>
      <c r="D56" s="39">
        <v>50</v>
      </c>
      <c r="E56" s="233" t="s">
        <v>231</v>
      </c>
      <c r="F56" s="233"/>
      <c r="G56" s="233">
        <v>51</v>
      </c>
    </row>
    <row r="57" spans="2:7">
      <c r="B57" s="38" t="s">
        <v>13</v>
      </c>
      <c r="C57" s="232" t="s">
        <v>599</v>
      </c>
      <c r="D57" s="39">
        <v>50</v>
      </c>
      <c r="E57" s="233" t="s">
        <v>231</v>
      </c>
      <c r="F57" s="233"/>
      <c r="G57" s="233">
        <v>51</v>
      </c>
    </row>
    <row r="58" spans="2:7">
      <c r="B58" s="38" t="s">
        <v>13</v>
      </c>
      <c r="C58" s="39" t="s">
        <v>608</v>
      </c>
      <c r="D58" s="13">
        <v>25</v>
      </c>
      <c r="E58" s="393" t="s">
        <v>289</v>
      </c>
      <c r="F58" s="13" t="s">
        <v>34</v>
      </c>
      <c r="G58" s="233">
        <v>76</v>
      </c>
    </row>
    <row r="59" spans="2:7">
      <c r="B59" s="38" t="s">
        <v>13</v>
      </c>
      <c r="C59" s="14" t="s">
        <v>734</v>
      </c>
      <c r="D59" s="13">
        <v>50</v>
      </c>
      <c r="E59" s="393" t="s">
        <v>289</v>
      </c>
      <c r="F59" s="13" t="s">
        <v>44</v>
      </c>
      <c r="G59" s="233">
        <v>63</v>
      </c>
    </row>
    <row r="60" spans="2:7">
      <c r="B60" s="38" t="s">
        <v>13</v>
      </c>
      <c r="C60" s="317" t="s">
        <v>992</v>
      </c>
      <c r="D60" s="13">
        <v>38</v>
      </c>
      <c r="E60" s="394" t="s">
        <v>993</v>
      </c>
      <c r="F60" s="39"/>
      <c r="G60" s="233">
        <v>70</v>
      </c>
    </row>
    <row r="61" spans="2:7">
      <c r="B61" s="38" t="s">
        <v>13</v>
      </c>
      <c r="C61" s="232" t="s">
        <v>608</v>
      </c>
      <c r="D61" s="13">
        <v>50</v>
      </c>
      <c r="E61" s="393" t="s">
        <v>289</v>
      </c>
      <c r="F61" s="39"/>
      <c r="G61" s="233">
        <v>72</v>
      </c>
    </row>
    <row r="62" spans="2:7">
      <c r="B62" s="38" t="s">
        <v>13</v>
      </c>
      <c r="C62" s="14" t="s">
        <v>994</v>
      </c>
      <c r="D62" s="13">
        <v>50</v>
      </c>
      <c r="E62" s="394" t="s">
        <v>972</v>
      </c>
      <c r="F62" s="13" t="s">
        <v>34</v>
      </c>
      <c r="G62" s="233">
        <v>59</v>
      </c>
    </row>
    <row r="63" spans="2:7">
      <c r="B63" s="38" t="s">
        <v>13</v>
      </c>
      <c r="C63" s="232" t="s">
        <v>774</v>
      </c>
      <c r="D63" s="13">
        <v>38</v>
      </c>
      <c r="E63" s="39" t="s">
        <v>988</v>
      </c>
      <c r="F63" s="39"/>
      <c r="G63" s="233">
        <v>88</v>
      </c>
    </row>
    <row r="64" spans="2:7">
      <c r="B64" s="38" t="s">
        <v>13</v>
      </c>
      <c r="C64" s="14" t="s">
        <v>995</v>
      </c>
      <c r="D64" s="13">
        <v>25</v>
      </c>
      <c r="E64" s="394" t="s">
        <v>996</v>
      </c>
      <c r="F64" s="39"/>
      <c r="G64" s="233">
        <v>66</v>
      </c>
    </row>
    <row r="65" spans="2:7">
      <c r="B65" s="38" t="s">
        <v>13</v>
      </c>
      <c r="C65" s="14" t="s">
        <v>995</v>
      </c>
      <c r="D65" s="13">
        <v>50</v>
      </c>
      <c r="E65" s="394" t="s">
        <v>997</v>
      </c>
      <c r="F65" s="13" t="s">
        <v>44</v>
      </c>
      <c r="G65" s="233">
        <v>64</v>
      </c>
    </row>
    <row r="66" spans="2:7">
      <c r="B66" s="38" t="s">
        <v>13</v>
      </c>
      <c r="C66" s="14" t="s">
        <v>995</v>
      </c>
      <c r="D66" s="13">
        <v>50</v>
      </c>
      <c r="E66" s="394" t="s">
        <v>997</v>
      </c>
      <c r="F66" s="13" t="s">
        <v>34</v>
      </c>
      <c r="G66" s="233">
        <v>65</v>
      </c>
    </row>
    <row r="67" spans="2:7">
      <c r="B67" s="38" t="s">
        <v>13</v>
      </c>
      <c r="C67" s="14" t="s">
        <v>621</v>
      </c>
      <c r="D67" s="13">
        <v>100</v>
      </c>
      <c r="E67" s="394" t="s">
        <v>637</v>
      </c>
      <c r="F67" s="39"/>
      <c r="G67" s="233">
        <v>67</v>
      </c>
    </row>
    <row r="68" spans="2:7">
      <c r="B68" s="38" t="s">
        <v>2</v>
      </c>
      <c r="C68" s="39" t="s">
        <v>882</v>
      </c>
      <c r="D68" s="13">
        <v>25</v>
      </c>
      <c r="E68" s="233" t="s">
        <v>607</v>
      </c>
      <c r="F68" s="39"/>
      <c r="G68" s="233">
        <v>86</v>
      </c>
    </row>
    <row r="69" spans="2:7">
      <c r="B69" s="38" t="s">
        <v>2</v>
      </c>
      <c r="C69" s="39" t="s">
        <v>882</v>
      </c>
      <c r="D69" s="13">
        <v>50</v>
      </c>
      <c r="E69" s="233" t="s">
        <v>998</v>
      </c>
      <c r="F69" s="39"/>
      <c r="G69" s="233">
        <v>85</v>
      </c>
    </row>
    <row r="70" spans="2:7">
      <c r="B70" s="38" t="s">
        <v>13</v>
      </c>
      <c r="C70" s="39" t="s">
        <v>246</v>
      </c>
      <c r="D70" s="39">
        <v>25</v>
      </c>
      <c r="E70" s="393" t="s">
        <v>999</v>
      </c>
      <c r="F70" s="39"/>
      <c r="G70" s="233">
        <v>54</v>
      </c>
    </row>
    <row r="71" spans="2:7">
      <c r="B71" s="38" t="s">
        <v>13</v>
      </c>
      <c r="C71" s="39" t="s">
        <v>246</v>
      </c>
      <c r="D71" s="13">
        <v>50</v>
      </c>
      <c r="E71" s="393" t="s">
        <v>999</v>
      </c>
      <c r="F71" s="39"/>
      <c r="G71" s="233">
        <v>53</v>
      </c>
    </row>
    <row r="72" spans="2:7">
      <c r="B72" s="38" t="s">
        <v>13</v>
      </c>
      <c r="C72" s="39" t="s">
        <v>246</v>
      </c>
      <c r="D72" s="13">
        <v>50</v>
      </c>
      <c r="E72" s="233" t="s">
        <v>606</v>
      </c>
      <c r="F72" s="39"/>
      <c r="G72" s="233">
        <v>53</v>
      </c>
    </row>
    <row r="73" spans="2:7">
      <c r="B73" s="38" t="s">
        <v>13</v>
      </c>
      <c r="C73" s="39" t="s">
        <v>875</v>
      </c>
      <c r="D73" s="13">
        <v>50</v>
      </c>
      <c r="E73" s="39" t="s">
        <v>1000</v>
      </c>
      <c r="F73" s="39"/>
      <c r="G73" s="233">
        <v>55</v>
      </c>
    </row>
    <row r="74" spans="2:7">
      <c r="B74" s="39"/>
      <c r="C74" s="39"/>
      <c r="D74" s="39"/>
      <c r="E74" s="39"/>
      <c r="F74" s="39"/>
      <c r="G74" s="233"/>
    </row>
    <row r="75" spans="2:7">
      <c r="B75" s="38" t="s">
        <v>13</v>
      </c>
      <c r="C75" s="39" t="s">
        <v>829</v>
      </c>
      <c r="D75" s="13">
        <v>50</v>
      </c>
      <c r="E75" s="394" t="s">
        <v>968</v>
      </c>
      <c r="F75" s="39"/>
      <c r="G75" s="233">
        <v>78</v>
      </c>
    </row>
    <row r="76" spans="2:7">
      <c r="B76" s="39"/>
      <c r="C76" s="39"/>
      <c r="D76" s="39"/>
      <c r="E76" s="39"/>
      <c r="F76" s="39"/>
      <c r="G76" s="233"/>
    </row>
    <row r="77" spans="2:7">
      <c r="B77" s="38" t="s">
        <v>13</v>
      </c>
      <c r="C77" s="319" t="s">
        <v>1001</v>
      </c>
      <c r="D77" s="13">
        <v>100</v>
      </c>
      <c r="E77" s="394" t="s">
        <v>1002</v>
      </c>
      <c r="F77" s="39"/>
      <c r="G77" s="233">
        <v>91</v>
      </c>
    </row>
    <row r="78" spans="2:7">
      <c r="B78" s="38" t="s">
        <v>603</v>
      </c>
      <c r="C78" s="39" t="s">
        <v>892</v>
      </c>
      <c r="D78" s="39">
        <v>50</v>
      </c>
      <c r="E78" s="39" t="s">
        <v>1003</v>
      </c>
      <c r="F78" s="39"/>
      <c r="G78" s="233">
        <v>57</v>
      </c>
    </row>
    <row r="79" spans="2:7">
      <c r="B79" s="38" t="s">
        <v>603</v>
      </c>
      <c r="C79" s="39" t="s">
        <v>892</v>
      </c>
      <c r="D79" s="13">
        <v>50</v>
      </c>
      <c r="E79" s="39" t="s">
        <v>1004</v>
      </c>
      <c r="F79" s="39"/>
      <c r="G79" s="233">
        <v>57</v>
      </c>
    </row>
    <row r="80" spans="2:7">
      <c r="B80" s="38" t="s">
        <v>13</v>
      </c>
      <c r="C80" s="39" t="s">
        <v>893</v>
      </c>
      <c r="D80" s="13">
        <v>50</v>
      </c>
      <c r="E80" s="233" t="s">
        <v>605</v>
      </c>
      <c r="F80" s="39"/>
      <c r="G80" s="233">
        <v>58</v>
      </c>
    </row>
    <row r="81" spans="2:7">
      <c r="B81" s="39"/>
      <c r="C81" s="39"/>
      <c r="D81" s="39"/>
      <c r="E81" s="39"/>
      <c r="F81" s="39"/>
      <c r="G81" s="233"/>
    </row>
    <row r="82" spans="2:7">
      <c r="B82" s="38" t="s">
        <v>13</v>
      </c>
      <c r="C82" s="39" t="s">
        <v>897</v>
      </c>
      <c r="D82" s="13">
        <v>50</v>
      </c>
      <c r="E82" s="39" t="s">
        <v>982</v>
      </c>
      <c r="F82" s="39"/>
      <c r="G82" s="233">
        <v>50</v>
      </c>
    </row>
    <row r="83" spans="2:7">
      <c r="B83" s="38" t="s">
        <v>13</v>
      </c>
      <c r="C83" s="39" t="s">
        <v>894</v>
      </c>
      <c r="D83" s="13">
        <v>50</v>
      </c>
      <c r="E83" s="39" t="s">
        <v>982</v>
      </c>
      <c r="F83" s="39"/>
      <c r="G83" s="233">
        <v>50</v>
      </c>
    </row>
    <row r="84" spans="2:7">
      <c r="B84" s="39"/>
      <c r="C84" s="39"/>
      <c r="D84" s="39"/>
      <c r="E84" s="39"/>
      <c r="F84" s="39"/>
      <c r="G84" s="233"/>
    </row>
    <row r="85" spans="2:7">
      <c r="B85" s="38" t="s">
        <v>13</v>
      </c>
      <c r="C85" s="232" t="s">
        <v>611</v>
      </c>
      <c r="D85" s="39">
        <v>16</v>
      </c>
      <c r="E85" s="233" t="s">
        <v>287</v>
      </c>
      <c r="F85" s="39"/>
      <c r="G85" s="233">
        <v>84</v>
      </c>
    </row>
    <row r="86" spans="2:7">
      <c r="B86" s="39"/>
      <c r="C86" s="39"/>
      <c r="D86" s="39"/>
      <c r="E86" s="39"/>
      <c r="F86" s="39"/>
      <c r="G86" s="233"/>
    </row>
    <row r="87" spans="2:7">
      <c r="B87" s="38" t="s">
        <v>13</v>
      </c>
      <c r="C87" s="75" t="s">
        <v>1044</v>
      </c>
      <c r="D87" s="39">
        <v>50</v>
      </c>
      <c r="E87" s="39" t="s">
        <v>289</v>
      </c>
      <c r="F87" s="502" t="s">
        <v>1030</v>
      </c>
      <c r="G87" s="233">
        <v>63</v>
      </c>
    </row>
    <row r="88" spans="2:7">
      <c r="B88" s="39"/>
      <c r="C88" s="39"/>
      <c r="D88" s="39"/>
      <c r="E88" s="39"/>
      <c r="F88" s="39"/>
      <c r="G88" s="233"/>
    </row>
    <row r="89" spans="2:7">
      <c r="B89" s="39"/>
      <c r="C89" s="39"/>
      <c r="D89" s="39"/>
      <c r="E89" s="39"/>
      <c r="F89" s="39"/>
      <c r="G89" s="233"/>
    </row>
    <row r="90" spans="2:7">
      <c r="B90" s="316" t="s">
        <v>39</v>
      </c>
      <c r="C90" s="39" t="s">
        <v>833</v>
      </c>
      <c r="D90" s="39">
        <v>25</v>
      </c>
      <c r="E90" s="233" t="s">
        <v>1005</v>
      </c>
      <c r="F90" s="39"/>
      <c r="G90" s="233">
        <v>90</v>
      </c>
    </row>
    <row r="91" spans="2:7">
      <c r="B91" s="316" t="s">
        <v>39</v>
      </c>
      <c r="C91" s="39" t="s">
        <v>833</v>
      </c>
      <c r="D91" s="39">
        <v>25</v>
      </c>
      <c r="E91" s="39" t="s">
        <v>890</v>
      </c>
      <c r="F91" s="39"/>
      <c r="G91" s="233">
        <v>90</v>
      </c>
    </row>
    <row r="92" spans="2:7">
      <c r="B92" s="316" t="s">
        <v>39</v>
      </c>
      <c r="C92" s="39" t="s">
        <v>833</v>
      </c>
      <c r="D92" s="39">
        <v>25</v>
      </c>
      <c r="E92" s="39" t="s">
        <v>891</v>
      </c>
      <c r="F92" s="39"/>
      <c r="G92" s="233">
        <v>90</v>
      </c>
    </row>
    <row r="93" spans="2:7">
      <c r="B93" s="39"/>
      <c r="C93" s="39"/>
      <c r="D93" s="39"/>
      <c r="E93" s="39"/>
      <c r="F93" s="39"/>
      <c r="G93" s="233"/>
    </row>
    <row r="94" spans="2:7">
      <c r="B94" s="39"/>
      <c r="C94" s="39"/>
      <c r="D94" s="39"/>
      <c r="E94" s="39"/>
      <c r="F94" s="39"/>
      <c r="G94" s="233"/>
    </row>
    <row r="95" spans="2:7">
      <c r="B95" s="316" t="s">
        <v>39</v>
      </c>
      <c r="C95" s="39" t="s">
        <v>905</v>
      </c>
      <c r="D95" s="39">
        <v>12</v>
      </c>
      <c r="E95" s="39"/>
      <c r="F95" s="39"/>
      <c r="G95" s="233">
        <v>48</v>
      </c>
    </row>
    <row r="96" spans="2:7">
      <c r="B96" s="39"/>
      <c r="C96" s="39"/>
      <c r="D96" s="39"/>
      <c r="E96" s="39"/>
      <c r="F96" s="39"/>
      <c r="G96" s="233"/>
    </row>
    <row r="97" spans="2:7">
      <c r="B97" s="39"/>
      <c r="C97" s="39"/>
      <c r="D97" s="39"/>
      <c r="E97" s="39"/>
      <c r="F97" s="39"/>
      <c r="G97" s="233"/>
    </row>
    <row r="98" spans="2:7">
      <c r="B98" s="39"/>
      <c r="C98" s="39"/>
      <c r="D98" s="39"/>
      <c r="E98" s="39"/>
      <c r="F98" s="39"/>
      <c r="G98" s="233"/>
    </row>
    <row r="99" spans="2:7">
      <c r="B99" s="39"/>
      <c r="C99" s="39"/>
      <c r="D99" s="39"/>
      <c r="E99" s="39"/>
      <c r="F99" s="39"/>
      <c r="G99" s="233"/>
    </row>
    <row r="100" spans="2:7">
      <c r="B100" s="39"/>
      <c r="C100" s="39"/>
      <c r="D100" s="39"/>
      <c r="E100" s="39"/>
      <c r="F100" s="39"/>
      <c r="G100" s="233"/>
    </row>
    <row r="101" spans="2:7">
      <c r="B101" s="39"/>
      <c r="C101" s="39"/>
      <c r="D101" s="39"/>
      <c r="E101" s="39"/>
      <c r="F101" s="39"/>
      <c r="G101" s="233"/>
    </row>
    <row r="102" spans="2:7">
      <c r="B102" s="39"/>
      <c r="C102" s="39"/>
      <c r="D102" s="39"/>
      <c r="E102" s="39"/>
      <c r="F102" s="39"/>
      <c r="G102" s="233"/>
    </row>
    <row r="103" spans="2:7">
      <c r="B103" s="39"/>
      <c r="C103" s="39"/>
      <c r="D103" s="39"/>
      <c r="E103" s="39"/>
      <c r="F103" s="39"/>
      <c r="G103" s="233"/>
    </row>
    <row r="104" spans="2:7">
      <c r="B104" s="39"/>
      <c r="C104" s="39"/>
      <c r="D104" s="39"/>
      <c r="E104" s="39"/>
      <c r="F104" s="39"/>
      <c r="G104" s="233"/>
    </row>
    <row r="105" spans="2:7">
      <c r="B105" s="39"/>
      <c r="C105" s="39"/>
      <c r="D105" s="39"/>
      <c r="E105" s="39"/>
      <c r="F105" s="39"/>
      <c r="G105" s="233"/>
    </row>
    <row r="106" spans="2:7">
      <c r="B106" s="39"/>
      <c r="C106" s="39"/>
      <c r="D106" s="39"/>
      <c r="E106" s="39"/>
      <c r="F106" s="39"/>
      <c r="G106" s="233"/>
    </row>
    <row r="107" spans="2:7">
      <c r="B107" s="38" t="s">
        <v>771</v>
      </c>
      <c r="C107" s="75" t="s">
        <v>742</v>
      </c>
      <c r="D107" s="13">
        <v>25</v>
      </c>
      <c r="E107" s="39" t="s">
        <v>240</v>
      </c>
      <c r="F107" s="39"/>
      <c r="G107" s="233">
        <v>83</v>
      </c>
    </row>
    <row r="108" spans="2:7">
      <c r="B108" s="38" t="s">
        <v>13</v>
      </c>
      <c r="C108" s="75" t="s">
        <v>742</v>
      </c>
      <c r="D108" s="13">
        <v>25</v>
      </c>
      <c r="E108" s="39" t="s">
        <v>240</v>
      </c>
      <c r="F108" s="39"/>
      <c r="G108" s="233">
        <v>83</v>
      </c>
    </row>
    <row r="109" spans="2:7">
      <c r="B109" s="38" t="s">
        <v>47</v>
      </c>
      <c r="C109" s="75" t="s">
        <v>742</v>
      </c>
      <c r="D109" s="13">
        <v>25</v>
      </c>
      <c r="E109" s="39" t="s">
        <v>240</v>
      </c>
      <c r="F109" s="39"/>
      <c r="G109" s="233">
        <v>83</v>
      </c>
    </row>
    <row r="110" spans="2:7">
      <c r="B110" s="39"/>
      <c r="C110" s="39"/>
      <c r="D110" s="39"/>
      <c r="E110" s="39"/>
      <c r="F110" s="39"/>
      <c r="G110" s="233"/>
    </row>
    <row r="111" spans="2:7">
      <c r="B111" s="39"/>
      <c r="C111" s="39"/>
      <c r="D111" s="39"/>
      <c r="E111" s="39"/>
      <c r="F111" s="39"/>
      <c r="G111" s="233"/>
    </row>
    <row r="112" spans="2:7">
      <c r="B112" s="39"/>
      <c r="C112" s="39"/>
      <c r="D112" s="39"/>
      <c r="E112" s="39"/>
      <c r="F112" s="39"/>
      <c r="G112" s="233"/>
    </row>
    <row r="113" spans="2:7">
      <c r="B113" s="39"/>
      <c r="C113" s="39"/>
      <c r="D113" s="39"/>
      <c r="E113" s="39"/>
      <c r="F113" s="39"/>
      <c r="G113" s="233"/>
    </row>
    <row r="114" spans="2:7">
      <c r="B114" s="39"/>
      <c r="C114" s="39"/>
      <c r="D114" s="39"/>
      <c r="E114" s="39"/>
      <c r="F114" s="39"/>
      <c r="G114" s="233"/>
    </row>
    <row r="115" spans="2:7">
      <c r="B115" s="39"/>
      <c r="C115" s="39"/>
      <c r="D115" s="39"/>
      <c r="E115" s="39"/>
      <c r="F115" s="39"/>
      <c r="G115" s="233"/>
    </row>
    <row r="116" spans="2:7">
      <c r="B116" s="39"/>
      <c r="C116" s="39"/>
      <c r="D116" s="39"/>
      <c r="E116" s="39"/>
      <c r="F116" s="39"/>
      <c r="G116" s="233"/>
    </row>
    <row r="117" spans="2:7">
      <c r="B117" s="39"/>
      <c r="C117" s="39"/>
      <c r="D117" s="39"/>
      <c r="E117" s="39"/>
      <c r="F117" s="39"/>
      <c r="G117" s="233"/>
    </row>
    <row r="118" spans="2:7">
      <c r="B118" s="39"/>
      <c r="C118" s="39"/>
      <c r="D118" s="39"/>
      <c r="E118" s="39"/>
      <c r="F118" s="39"/>
      <c r="G118" s="233"/>
    </row>
    <row r="119" spans="2:7">
      <c r="B119" s="39"/>
      <c r="C119" s="39"/>
      <c r="D119" s="39"/>
      <c r="E119" s="39"/>
      <c r="F119" s="39"/>
      <c r="G119" s="233"/>
    </row>
    <row r="120" spans="2:7">
      <c r="B120" s="39"/>
      <c r="C120" s="39"/>
      <c r="D120" s="39"/>
      <c r="E120" s="39"/>
      <c r="F120" s="39"/>
      <c r="G120" s="233"/>
    </row>
    <row r="121" spans="2:7">
      <c r="B121" s="39"/>
      <c r="C121" s="39"/>
      <c r="D121" s="39"/>
      <c r="E121" s="39"/>
      <c r="F121" s="39"/>
      <c r="G121" s="233"/>
    </row>
    <row r="122" spans="2:7">
      <c r="B122" s="39"/>
      <c r="C122" s="39"/>
      <c r="D122" s="39"/>
      <c r="E122" s="39"/>
      <c r="F122" s="39"/>
      <c r="G122" s="233"/>
    </row>
    <row r="123" spans="2:7">
      <c r="B123" s="39"/>
      <c r="C123" s="39"/>
      <c r="D123" s="39"/>
      <c r="E123" s="39"/>
      <c r="F123" s="39"/>
      <c r="G123" s="233"/>
    </row>
    <row r="124" spans="2:7">
      <c r="B124" s="39"/>
      <c r="C124" s="39"/>
      <c r="D124" s="39"/>
      <c r="E124" s="39"/>
      <c r="F124" s="39"/>
      <c r="G124" s="233"/>
    </row>
    <row r="125" spans="2:7">
      <c r="B125" s="39"/>
      <c r="C125" s="39"/>
      <c r="D125" s="39"/>
      <c r="E125" s="39"/>
      <c r="F125" s="39"/>
      <c r="G125" s="233"/>
    </row>
    <row r="126" spans="2:7">
      <c r="B126" s="39"/>
      <c r="C126" s="39"/>
      <c r="D126" s="39"/>
      <c r="E126" s="39"/>
      <c r="F126" s="39"/>
      <c r="G126" s="233"/>
    </row>
    <row r="127" spans="2:7">
      <c r="B127" s="39"/>
      <c r="C127" s="39"/>
      <c r="D127" s="39"/>
      <c r="E127" s="39"/>
      <c r="F127" s="39"/>
      <c r="G127" s="233"/>
    </row>
    <row r="128" spans="2:7">
      <c r="B128" s="39"/>
      <c r="C128" s="39"/>
      <c r="D128" s="39"/>
      <c r="E128" s="39"/>
      <c r="F128" s="39"/>
      <c r="G128" s="233"/>
    </row>
    <row r="129" spans="2:7">
      <c r="B129" s="39"/>
      <c r="C129" s="39"/>
      <c r="D129" s="39"/>
      <c r="E129" s="39"/>
      <c r="F129" s="39"/>
      <c r="G129" s="233"/>
    </row>
    <row r="130" spans="2:7">
      <c r="B130" s="39"/>
      <c r="C130" s="39"/>
      <c r="D130" s="39"/>
      <c r="E130" s="39"/>
      <c r="F130" s="39"/>
      <c r="G130" s="233"/>
    </row>
  </sheetData>
  <phoneticPr fontId="4"/>
  <dataValidations count="3">
    <dataValidation type="list" allowBlank="1" showInputMessage="1" sqref="F65">
      <formula1>$O$2:$O$26</formula1>
    </dataValidation>
    <dataValidation type="list" allowBlank="1" showInputMessage="1" sqref="F66">
      <formula1>$O$2:$O$23</formula1>
    </dataValidation>
    <dataValidation type="list" allowBlank="1" showInputMessage="1" showErrorMessage="1" sqref="B95 B51">
      <formula1>$I$2:$I$15</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AN372"/>
  <sheetViews>
    <sheetView view="pageBreakPreview" zoomScale="70" zoomScaleNormal="70" zoomScaleSheetLayoutView="70" workbookViewId="0">
      <selection activeCell="AL1" activeCellId="2" sqref="AF1:AG1 AJ1 AL1"/>
    </sheetView>
  </sheetViews>
  <sheetFormatPr defaultColWidth="9" defaultRowHeight="13.5"/>
  <cols>
    <col min="1" max="1" width="2" style="49" customWidth="1"/>
    <col min="2" max="2" width="5.125" style="49" customWidth="1"/>
    <col min="3" max="3" width="5.625" style="49" customWidth="1"/>
    <col min="4" max="4" width="9.625" style="49" bestFit="1" customWidth="1"/>
    <col min="5" max="5" width="3.25" style="49" customWidth="1"/>
    <col min="6" max="6" width="10.875" style="49" bestFit="1" customWidth="1"/>
    <col min="7" max="7" width="4.375" style="49" customWidth="1"/>
    <col min="8" max="8" width="5.625" style="49" bestFit="1" customWidth="1"/>
    <col min="9" max="9" width="35" style="49" customWidth="1"/>
    <col min="10" max="10" width="9.625" style="49" customWidth="1"/>
    <col min="11" max="11" width="6.5" style="49" customWidth="1"/>
    <col min="12" max="12" width="8" style="49" customWidth="1"/>
    <col min="13" max="13" width="8.25" style="49" bestFit="1" customWidth="1"/>
    <col min="14" max="14" width="11" style="49" bestFit="1" customWidth="1"/>
    <col min="15" max="15" width="7.625" style="49" bestFit="1" customWidth="1"/>
    <col min="16" max="16" width="8.5" style="49" bestFit="1" customWidth="1"/>
    <col min="17" max="17" width="5.375" style="49" bestFit="1" customWidth="1"/>
    <col min="18" max="18" width="8.625" style="49" bestFit="1" customWidth="1"/>
    <col min="19" max="19" width="5.25" style="49" customWidth="1"/>
    <col min="20" max="20" width="7.625" style="49" bestFit="1" customWidth="1"/>
    <col min="21" max="21" width="8" style="49" customWidth="1"/>
    <col min="22" max="23" width="16.875" style="49" bestFit="1" customWidth="1"/>
    <col min="24" max="27" width="6.125" style="49" customWidth="1"/>
    <col min="28" max="28" width="10.875" style="49" customWidth="1"/>
    <col min="29" max="30" width="4.875" style="49" customWidth="1"/>
    <col min="31" max="31" width="7.875" style="49" customWidth="1"/>
    <col min="32" max="32" width="8" style="49" customWidth="1"/>
    <col min="33" max="33" width="5.625" style="49" customWidth="1"/>
    <col min="34" max="37" width="9" style="49"/>
    <col min="38" max="38" width="14.125" style="49" customWidth="1"/>
    <col min="39" max="39" width="3.125" style="49" customWidth="1"/>
    <col min="40" max="40" width="6.125" style="49" customWidth="1"/>
    <col min="41" max="16384" width="9" style="49"/>
  </cols>
  <sheetData>
    <row r="1" spans="2:40" ht="17.25">
      <c r="C1" s="49" t="s">
        <v>150</v>
      </c>
      <c r="W1" s="521"/>
      <c r="AF1" s="847">
        <v>2023</v>
      </c>
      <c r="AG1" s="847"/>
      <c r="AH1" s="218" t="s">
        <v>151</v>
      </c>
      <c r="AI1" s="50"/>
      <c r="AJ1" s="848">
        <v>4</v>
      </c>
      <c r="AK1" s="50" t="s">
        <v>152</v>
      </c>
      <c r="AL1" s="848">
        <v>4</v>
      </c>
      <c r="AM1" s="49" t="s">
        <v>153</v>
      </c>
    </row>
    <row r="2" spans="2:40">
      <c r="AL2" s="51" t="s">
        <v>154</v>
      </c>
    </row>
    <row r="3" spans="2:40" ht="42">
      <c r="K3" s="52" t="s">
        <v>155</v>
      </c>
      <c r="X3" s="53" t="s">
        <v>156</v>
      </c>
      <c r="Y3" s="839" t="s">
        <v>1327</v>
      </c>
      <c r="Z3" s="839"/>
      <c r="AA3" s="839"/>
      <c r="AB3" s="839"/>
      <c r="AC3" s="53" t="s">
        <v>157</v>
      </c>
      <c r="AD3" s="839" t="s">
        <v>1328</v>
      </c>
      <c r="AE3" s="839"/>
      <c r="AF3" s="839"/>
      <c r="AG3" s="839"/>
      <c r="AH3" s="840"/>
      <c r="AI3" s="54" t="s">
        <v>158</v>
      </c>
      <c r="AJ3" s="839" t="s">
        <v>1326</v>
      </c>
      <c r="AK3" s="839"/>
      <c r="AL3" s="840"/>
    </row>
    <row r="7" spans="2:40" ht="63" customHeight="1">
      <c r="B7" s="55" t="s">
        <v>159</v>
      </c>
      <c r="C7" s="56" t="s">
        <v>78</v>
      </c>
      <c r="D7" s="56" t="s">
        <v>160</v>
      </c>
      <c r="E7" s="57" t="s">
        <v>478</v>
      </c>
      <c r="F7" s="58" t="s">
        <v>81</v>
      </c>
      <c r="G7" s="57" t="s">
        <v>82</v>
      </c>
      <c r="H7" s="57" t="s">
        <v>83</v>
      </c>
      <c r="I7" s="59" t="s">
        <v>84</v>
      </c>
      <c r="J7" s="59" t="s">
        <v>161</v>
      </c>
      <c r="K7" s="58" t="s">
        <v>479</v>
      </c>
      <c r="L7" s="60" t="s">
        <v>87</v>
      </c>
      <c r="M7" s="61" t="s">
        <v>88</v>
      </c>
      <c r="N7" s="61" t="s">
        <v>89</v>
      </c>
      <c r="O7" s="61" t="s">
        <v>90</v>
      </c>
      <c r="P7" s="61" t="s">
        <v>91</v>
      </c>
      <c r="Q7" s="61" t="s">
        <v>92</v>
      </c>
      <c r="R7" s="61" t="s">
        <v>93</v>
      </c>
      <c r="S7" s="61" t="s">
        <v>94</v>
      </c>
      <c r="T7" s="61" t="s">
        <v>95</v>
      </c>
      <c r="U7" s="61" t="s">
        <v>96</v>
      </c>
      <c r="V7" s="62" t="s">
        <v>97</v>
      </c>
      <c r="W7" s="60" t="s">
        <v>98</v>
      </c>
      <c r="X7" s="60" t="s">
        <v>99</v>
      </c>
      <c r="Y7" s="60" t="s">
        <v>100</v>
      </c>
      <c r="Z7" s="60" t="s">
        <v>101</v>
      </c>
      <c r="AA7" s="60" t="s">
        <v>102</v>
      </c>
      <c r="AB7" s="60" t="s">
        <v>103</v>
      </c>
      <c r="AC7" s="60" t="s">
        <v>104</v>
      </c>
      <c r="AD7" s="60" t="s">
        <v>105</v>
      </c>
      <c r="AE7" s="60" t="s">
        <v>106</v>
      </c>
      <c r="AF7" s="63" t="s">
        <v>162</v>
      </c>
      <c r="AG7" s="64" t="s">
        <v>163</v>
      </c>
      <c r="AH7" s="537" t="s">
        <v>164</v>
      </c>
      <c r="AI7" s="538"/>
      <c r="AJ7" s="538"/>
      <c r="AK7" s="538"/>
      <c r="AL7" s="538"/>
      <c r="AM7" s="539"/>
      <c r="AN7" s="65"/>
    </row>
    <row r="8" spans="2:40">
      <c r="B8" s="55">
        <v>1</v>
      </c>
      <c r="C8" s="37" t="s">
        <v>595</v>
      </c>
      <c r="D8" s="38"/>
      <c r="E8" s="37"/>
      <c r="F8" s="13"/>
      <c r="G8" s="14"/>
      <c r="H8" s="14"/>
      <c r="I8" s="317"/>
      <c r="J8" s="13"/>
      <c r="K8" s="13"/>
      <c r="L8" s="39"/>
      <c r="M8" s="40"/>
      <c r="N8" s="41"/>
      <c r="O8" s="40"/>
      <c r="P8" s="40"/>
      <c r="Q8" s="13"/>
      <c r="R8" s="40"/>
      <c r="S8" s="13"/>
      <c r="T8" s="40"/>
      <c r="U8" s="40"/>
      <c r="V8" s="42"/>
      <c r="W8" s="42"/>
      <c r="X8" s="43"/>
      <c r="Y8" s="44"/>
      <c r="Z8" s="44">
        <v>0.20833333333333334</v>
      </c>
      <c r="AA8" s="43">
        <v>0.22916666666666669</v>
      </c>
      <c r="AB8" s="13" t="s">
        <v>752</v>
      </c>
      <c r="AC8" s="37"/>
      <c r="AD8" s="37"/>
      <c r="AE8" s="37"/>
      <c r="AF8" s="45"/>
      <c r="AG8" s="48"/>
      <c r="AH8" s="236"/>
      <c r="AI8" s="66"/>
      <c r="AJ8" s="66"/>
      <c r="AK8" s="66"/>
      <c r="AL8" s="66"/>
      <c r="AM8" s="67"/>
      <c r="AN8" s="68"/>
    </row>
    <row r="9" spans="2:40">
      <c r="B9" s="55">
        <v>2</v>
      </c>
      <c r="C9" s="37" t="s">
        <v>595</v>
      </c>
      <c r="D9" s="38" t="s">
        <v>1130</v>
      </c>
      <c r="E9" s="37" t="s">
        <v>596</v>
      </c>
      <c r="F9" s="13"/>
      <c r="G9" s="14"/>
      <c r="H9" s="14"/>
      <c r="I9" s="317"/>
      <c r="J9" s="13"/>
      <c r="K9" s="13">
        <v>12</v>
      </c>
      <c r="L9" s="39" t="s">
        <v>812</v>
      </c>
      <c r="M9" s="40">
        <v>1120</v>
      </c>
      <c r="N9" s="41" t="s">
        <v>1131</v>
      </c>
      <c r="O9" s="40">
        <v>200</v>
      </c>
      <c r="P9" s="40">
        <v>1120</v>
      </c>
      <c r="Q9" s="13">
        <v>1</v>
      </c>
      <c r="R9" s="40">
        <v>200</v>
      </c>
      <c r="S9" s="13">
        <v>1</v>
      </c>
      <c r="T9" s="40">
        <v>200</v>
      </c>
      <c r="U9" s="40"/>
      <c r="V9" s="42"/>
      <c r="W9" s="42"/>
      <c r="X9" s="43"/>
      <c r="Y9" s="44"/>
      <c r="Z9" s="44"/>
      <c r="AA9" s="43"/>
      <c r="AB9" s="13"/>
      <c r="AC9" s="37"/>
      <c r="AD9" s="37"/>
      <c r="AE9" s="37"/>
      <c r="AF9" s="45"/>
      <c r="AG9" s="48"/>
      <c r="AH9" s="236"/>
      <c r="AI9" s="66"/>
      <c r="AJ9" s="66"/>
      <c r="AK9" s="66"/>
      <c r="AL9" s="66"/>
      <c r="AM9" s="67"/>
      <c r="AN9" s="69"/>
    </row>
    <row r="10" spans="2:40">
      <c r="B10" s="55">
        <v>3</v>
      </c>
      <c r="C10" s="37" t="s">
        <v>595</v>
      </c>
      <c r="D10" s="38" t="s">
        <v>1132</v>
      </c>
      <c r="E10" s="37" t="s">
        <v>596</v>
      </c>
      <c r="F10" s="13">
        <v>3703996</v>
      </c>
      <c r="G10" s="14">
        <v>9</v>
      </c>
      <c r="H10" s="14">
        <v>12</v>
      </c>
      <c r="I10" s="317" t="s">
        <v>731</v>
      </c>
      <c r="J10" s="13" t="s">
        <v>597</v>
      </c>
      <c r="K10" s="13">
        <v>50</v>
      </c>
      <c r="L10" s="39" t="s">
        <v>289</v>
      </c>
      <c r="M10" s="40">
        <v>1120</v>
      </c>
      <c r="N10" s="41">
        <v>5000</v>
      </c>
      <c r="O10" s="40">
        <v>5000</v>
      </c>
      <c r="P10" s="40">
        <v>1120</v>
      </c>
      <c r="Q10" s="13">
        <v>1</v>
      </c>
      <c r="R10" s="40">
        <v>5000</v>
      </c>
      <c r="S10" s="13">
        <v>1</v>
      </c>
      <c r="T10" s="40">
        <v>5000</v>
      </c>
      <c r="U10" s="40">
        <v>5050</v>
      </c>
      <c r="V10" s="42" t="s">
        <v>1330</v>
      </c>
      <c r="W10" s="42"/>
      <c r="X10" s="43">
        <v>0.22916666666666669</v>
      </c>
      <c r="Y10" s="44">
        <v>0.25347222222222227</v>
      </c>
      <c r="Z10" s="44">
        <v>0.25347222222222227</v>
      </c>
      <c r="AA10" s="43">
        <v>0.26041666666666669</v>
      </c>
      <c r="AB10" s="13" t="s">
        <v>752</v>
      </c>
      <c r="AC10" s="37"/>
      <c r="AD10" s="37" t="s">
        <v>1133</v>
      </c>
      <c r="AE10" s="37" t="s">
        <v>930</v>
      </c>
      <c r="AF10" s="45" t="s">
        <v>615</v>
      </c>
      <c r="AG10" s="48">
        <v>1</v>
      </c>
      <c r="AH10" s="236"/>
      <c r="AI10" s="66"/>
      <c r="AJ10" s="66"/>
      <c r="AK10" s="66"/>
      <c r="AL10" s="66"/>
      <c r="AM10" s="67"/>
      <c r="AN10" s="68"/>
    </row>
    <row r="11" spans="2:40">
      <c r="B11" s="55">
        <v>4</v>
      </c>
      <c r="C11" s="72" t="s">
        <v>595</v>
      </c>
      <c r="D11" s="38" t="s">
        <v>1132</v>
      </c>
      <c r="E11" s="37" t="s">
        <v>596</v>
      </c>
      <c r="F11" s="13">
        <v>3703996</v>
      </c>
      <c r="G11" s="14">
        <v>10</v>
      </c>
      <c r="H11" s="14">
        <v>12</v>
      </c>
      <c r="I11" s="14" t="s">
        <v>731</v>
      </c>
      <c r="J11" s="13" t="s">
        <v>597</v>
      </c>
      <c r="K11" s="13">
        <v>50</v>
      </c>
      <c r="L11" s="39" t="s">
        <v>289</v>
      </c>
      <c r="M11" s="40">
        <v>1120</v>
      </c>
      <c r="N11" s="41">
        <v>5000</v>
      </c>
      <c r="O11" s="41">
        <v>5000</v>
      </c>
      <c r="P11" s="40">
        <v>1120</v>
      </c>
      <c r="Q11" s="13">
        <v>1</v>
      </c>
      <c r="R11" s="41">
        <v>5000</v>
      </c>
      <c r="S11" s="13">
        <v>1</v>
      </c>
      <c r="T11" s="41">
        <v>5000</v>
      </c>
      <c r="U11" s="40">
        <v>5060</v>
      </c>
      <c r="V11" s="42" t="s">
        <v>1331</v>
      </c>
      <c r="W11" s="42" t="s">
        <v>1332</v>
      </c>
      <c r="X11" s="43">
        <v>0.26041666666666669</v>
      </c>
      <c r="Y11" s="44">
        <v>0.28472222222222227</v>
      </c>
      <c r="Z11" s="44">
        <v>0.28472222222222227</v>
      </c>
      <c r="AA11" s="43">
        <v>0.29166666666666669</v>
      </c>
      <c r="AB11" s="13" t="s">
        <v>752</v>
      </c>
      <c r="AC11" s="37"/>
      <c r="AD11" s="37" t="s">
        <v>1133</v>
      </c>
      <c r="AE11" s="37" t="s">
        <v>930</v>
      </c>
      <c r="AF11" s="45" t="s">
        <v>615</v>
      </c>
      <c r="AG11" s="231">
        <v>1</v>
      </c>
      <c r="AH11" s="236"/>
      <c r="AI11" s="66"/>
      <c r="AJ11" s="66"/>
      <c r="AK11" s="66"/>
      <c r="AL11" s="66"/>
      <c r="AM11" s="67"/>
      <c r="AN11" s="69"/>
    </row>
    <row r="12" spans="2:40">
      <c r="B12" s="55">
        <v>5</v>
      </c>
      <c r="C12" s="72" t="s">
        <v>595</v>
      </c>
      <c r="D12" s="73" t="s">
        <v>811</v>
      </c>
      <c r="E12" s="37" t="s">
        <v>596</v>
      </c>
      <c r="F12" s="13"/>
      <c r="G12" s="14"/>
      <c r="H12" s="14"/>
      <c r="I12" s="14"/>
      <c r="J12" s="13"/>
      <c r="K12" s="13">
        <v>25</v>
      </c>
      <c r="L12" s="39" t="s">
        <v>812</v>
      </c>
      <c r="M12" s="40">
        <v>1120</v>
      </c>
      <c r="N12" s="41" t="s">
        <v>1131</v>
      </c>
      <c r="O12" s="40">
        <v>350</v>
      </c>
      <c r="P12" s="40">
        <v>1120</v>
      </c>
      <c r="Q12" s="13">
        <v>1</v>
      </c>
      <c r="R12" s="40"/>
      <c r="S12" s="13">
        <v>1</v>
      </c>
      <c r="T12" s="40">
        <v>350</v>
      </c>
      <c r="U12" s="40">
        <v>10550</v>
      </c>
      <c r="V12" s="42" t="s">
        <v>1134</v>
      </c>
      <c r="W12" s="42" t="s">
        <v>1332</v>
      </c>
      <c r="X12" s="43">
        <v>0.29166666666666669</v>
      </c>
      <c r="Y12" s="44">
        <v>0.2951388888888889</v>
      </c>
      <c r="Z12" s="44"/>
      <c r="AA12" s="43"/>
      <c r="AB12" s="13"/>
      <c r="AC12" s="37"/>
      <c r="AD12" s="37" t="s">
        <v>1133</v>
      </c>
      <c r="AE12" s="37" t="s">
        <v>930</v>
      </c>
      <c r="AF12" s="45" t="s">
        <v>615</v>
      </c>
      <c r="AG12" s="231">
        <v>1</v>
      </c>
      <c r="AH12" s="236"/>
      <c r="AI12" s="66"/>
      <c r="AJ12" s="66"/>
      <c r="AK12" s="66"/>
      <c r="AL12" s="66"/>
      <c r="AM12" s="67"/>
      <c r="AN12" s="68"/>
    </row>
    <row r="13" spans="2:40">
      <c r="B13" s="55">
        <v>6</v>
      </c>
      <c r="C13" s="72" t="s">
        <v>595</v>
      </c>
      <c r="D13" s="38"/>
      <c r="E13" s="37"/>
      <c r="F13" s="13"/>
      <c r="G13" s="14"/>
      <c r="H13" s="13"/>
      <c r="I13" s="14"/>
      <c r="J13" s="13"/>
      <c r="K13" s="13"/>
      <c r="L13" s="233"/>
      <c r="M13" s="40"/>
      <c r="N13" s="234"/>
      <c r="O13" s="234"/>
      <c r="P13" s="40"/>
      <c r="Q13" s="13"/>
      <c r="R13" s="234"/>
      <c r="S13" s="13"/>
      <c r="T13" s="234"/>
      <c r="U13" s="40"/>
      <c r="V13" s="235"/>
      <c r="W13" s="235"/>
      <c r="X13" s="43"/>
      <c r="Y13" s="44"/>
      <c r="Z13" s="44">
        <v>0.2951388888888889</v>
      </c>
      <c r="AA13" s="43">
        <v>0.31597222222222221</v>
      </c>
      <c r="AB13" s="13" t="s">
        <v>752</v>
      </c>
      <c r="AC13" s="37"/>
      <c r="AD13" s="37"/>
      <c r="AE13" s="37"/>
      <c r="AF13" s="37"/>
      <c r="AG13" s="231"/>
      <c r="AH13" s="236"/>
      <c r="AI13" s="66"/>
      <c r="AJ13" s="66"/>
      <c r="AK13" s="66"/>
      <c r="AL13" s="66"/>
      <c r="AM13" s="67"/>
      <c r="AN13" s="69"/>
    </row>
    <row r="14" spans="2:40">
      <c r="B14" s="55">
        <v>7</v>
      </c>
      <c r="C14" s="72" t="s">
        <v>595</v>
      </c>
      <c r="D14" s="38" t="s">
        <v>1130</v>
      </c>
      <c r="E14" s="37" t="s">
        <v>596</v>
      </c>
      <c r="F14" s="13"/>
      <c r="G14" s="14"/>
      <c r="H14" s="13"/>
      <c r="I14" s="14"/>
      <c r="J14" s="13"/>
      <c r="K14" s="13">
        <v>12</v>
      </c>
      <c r="L14" s="39" t="s">
        <v>812</v>
      </c>
      <c r="M14" s="40">
        <v>1120</v>
      </c>
      <c r="N14" s="41" t="s">
        <v>1131</v>
      </c>
      <c r="O14" s="40">
        <v>200</v>
      </c>
      <c r="P14" s="40">
        <v>1120</v>
      </c>
      <c r="Q14" s="13">
        <v>1</v>
      </c>
      <c r="R14" s="40">
        <v>200</v>
      </c>
      <c r="S14" s="13">
        <v>1</v>
      </c>
      <c r="T14" s="40">
        <v>200</v>
      </c>
      <c r="U14" s="40"/>
      <c r="V14" s="14"/>
      <c r="W14" s="42"/>
      <c r="X14" s="43"/>
      <c r="Y14" s="44"/>
      <c r="Z14" s="44"/>
      <c r="AA14" s="43"/>
      <c r="AB14" s="13"/>
      <c r="AC14" s="37"/>
      <c r="AD14" s="37"/>
      <c r="AE14" s="37"/>
      <c r="AF14" s="45"/>
      <c r="AG14" s="231"/>
      <c r="AH14" s="236"/>
      <c r="AI14" s="66"/>
      <c r="AJ14" s="66"/>
      <c r="AK14" s="66"/>
      <c r="AL14" s="66"/>
      <c r="AM14" s="67"/>
      <c r="AN14" s="68"/>
    </row>
    <row r="15" spans="2:40">
      <c r="B15" s="55">
        <v>8</v>
      </c>
      <c r="C15" s="72" t="s">
        <v>595</v>
      </c>
      <c r="D15" s="38" t="s">
        <v>1132</v>
      </c>
      <c r="E15" s="37" t="s">
        <v>596</v>
      </c>
      <c r="F15" s="13">
        <v>3703996</v>
      </c>
      <c r="G15" s="14">
        <v>11</v>
      </c>
      <c r="H15" s="14">
        <v>12</v>
      </c>
      <c r="I15" s="14" t="s">
        <v>731</v>
      </c>
      <c r="J15" s="13" t="s">
        <v>597</v>
      </c>
      <c r="K15" s="13">
        <v>50</v>
      </c>
      <c r="L15" s="39" t="s">
        <v>289</v>
      </c>
      <c r="M15" s="40">
        <v>1120</v>
      </c>
      <c r="N15" s="41">
        <v>5000</v>
      </c>
      <c r="O15" s="41">
        <v>5000</v>
      </c>
      <c r="P15" s="40">
        <v>1120</v>
      </c>
      <c r="Q15" s="13">
        <v>1</v>
      </c>
      <c r="R15" s="41">
        <v>5000</v>
      </c>
      <c r="S15" s="13">
        <v>1</v>
      </c>
      <c r="T15" s="41">
        <v>5000</v>
      </c>
      <c r="U15" s="40">
        <v>5060</v>
      </c>
      <c r="V15" s="42" t="s">
        <v>1333</v>
      </c>
      <c r="W15" s="42"/>
      <c r="X15" s="43">
        <v>0.31597222222222221</v>
      </c>
      <c r="Y15" s="44">
        <v>0.34027777777777779</v>
      </c>
      <c r="Z15" s="44">
        <v>0.34027777777777779</v>
      </c>
      <c r="AA15" s="43">
        <v>0.34722222222222221</v>
      </c>
      <c r="AB15" s="13" t="s">
        <v>752</v>
      </c>
      <c r="AC15" s="37"/>
      <c r="AD15" s="37" t="s">
        <v>1133</v>
      </c>
      <c r="AE15" s="37" t="s">
        <v>930</v>
      </c>
      <c r="AF15" s="45" t="s">
        <v>615</v>
      </c>
      <c r="AG15" s="231">
        <v>1</v>
      </c>
      <c r="AH15" s="236"/>
      <c r="AI15" s="66"/>
      <c r="AJ15" s="66"/>
      <c r="AK15" s="66"/>
      <c r="AL15" s="66"/>
      <c r="AM15" s="67"/>
      <c r="AN15" s="69"/>
    </row>
    <row r="16" spans="2:40">
      <c r="B16" s="55">
        <v>9</v>
      </c>
      <c r="C16" s="72" t="s">
        <v>595</v>
      </c>
      <c r="D16" s="38" t="s">
        <v>1132</v>
      </c>
      <c r="E16" s="37" t="s">
        <v>596</v>
      </c>
      <c r="F16" s="13">
        <v>3703996</v>
      </c>
      <c r="G16" s="14">
        <v>12</v>
      </c>
      <c r="H16" s="14">
        <v>12</v>
      </c>
      <c r="I16" s="14" t="s">
        <v>731</v>
      </c>
      <c r="J16" s="13" t="s">
        <v>597</v>
      </c>
      <c r="K16" s="13">
        <v>50</v>
      </c>
      <c r="L16" s="39" t="s">
        <v>289</v>
      </c>
      <c r="M16" s="40">
        <v>1120</v>
      </c>
      <c r="N16" s="41">
        <v>5000</v>
      </c>
      <c r="O16" s="41">
        <v>5000</v>
      </c>
      <c r="P16" s="40">
        <v>1120</v>
      </c>
      <c r="Q16" s="13">
        <v>1</v>
      </c>
      <c r="R16" s="41">
        <v>5000</v>
      </c>
      <c r="S16" s="13">
        <v>1</v>
      </c>
      <c r="T16" s="41">
        <v>5000</v>
      </c>
      <c r="U16" s="40">
        <v>5060</v>
      </c>
      <c r="V16" s="42" t="s">
        <v>1334</v>
      </c>
      <c r="W16" s="42" t="s">
        <v>1335</v>
      </c>
      <c r="X16" s="43">
        <v>0.34722222222222221</v>
      </c>
      <c r="Y16" s="44">
        <v>0.37152777777777779</v>
      </c>
      <c r="Z16" s="44">
        <v>0.37152777777777779</v>
      </c>
      <c r="AA16" s="43">
        <v>0.37847222222222221</v>
      </c>
      <c r="AB16" s="13" t="s">
        <v>752</v>
      </c>
      <c r="AC16" s="37"/>
      <c r="AD16" s="37" t="s">
        <v>1133</v>
      </c>
      <c r="AE16" s="37" t="s">
        <v>930</v>
      </c>
      <c r="AF16" s="45" t="s">
        <v>615</v>
      </c>
      <c r="AG16" s="231">
        <v>1</v>
      </c>
      <c r="AH16" s="236"/>
      <c r="AI16" s="66"/>
      <c r="AJ16" s="66"/>
      <c r="AK16" s="66"/>
      <c r="AL16" s="66"/>
      <c r="AM16" s="67"/>
      <c r="AN16" s="68"/>
    </row>
    <row r="17" spans="2:40" ht="14.25" customHeight="1">
      <c r="B17" s="55">
        <v>10</v>
      </c>
      <c r="C17" s="72" t="s">
        <v>595</v>
      </c>
      <c r="D17" s="38" t="s">
        <v>811</v>
      </c>
      <c r="E17" s="37" t="s">
        <v>596</v>
      </c>
      <c r="F17" s="13"/>
      <c r="G17" s="14"/>
      <c r="H17" s="14"/>
      <c r="I17" s="14"/>
      <c r="J17" s="13"/>
      <c r="K17" s="13">
        <v>25</v>
      </c>
      <c r="L17" s="39" t="s">
        <v>812</v>
      </c>
      <c r="M17" s="40">
        <v>1120</v>
      </c>
      <c r="N17" s="41" t="s">
        <v>1131</v>
      </c>
      <c r="O17" s="41">
        <v>350</v>
      </c>
      <c r="P17" s="40">
        <v>1120</v>
      </c>
      <c r="Q17" s="13">
        <v>1</v>
      </c>
      <c r="R17" s="41"/>
      <c r="S17" s="13">
        <v>1</v>
      </c>
      <c r="T17" s="41">
        <v>350</v>
      </c>
      <c r="U17" s="40">
        <v>10550</v>
      </c>
      <c r="V17" s="42" t="s">
        <v>1134</v>
      </c>
      <c r="W17" s="42" t="s">
        <v>1335</v>
      </c>
      <c r="X17" s="43">
        <v>0.37847222222222221</v>
      </c>
      <c r="Y17" s="44">
        <v>0.38194444444444442</v>
      </c>
      <c r="Z17" s="44"/>
      <c r="AA17" s="43"/>
      <c r="AB17" s="13"/>
      <c r="AC17" s="37"/>
      <c r="AD17" s="37" t="s">
        <v>1133</v>
      </c>
      <c r="AE17" s="37" t="s">
        <v>930</v>
      </c>
      <c r="AF17" s="45" t="s">
        <v>615</v>
      </c>
      <c r="AG17" s="231">
        <v>1</v>
      </c>
      <c r="AH17" s="236"/>
      <c r="AI17" s="66"/>
      <c r="AJ17" s="66"/>
      <c r="AK17" s="66"/>
      <c r="AL17" s="66"/>
      <c r="AM17" s="67"/>
      <c r="AN17" s="69"/>
    </row>
    <row r="18" spans="2:40">
      <c r="B18" s="55">
        <v>11</v>
      </c>
      <c r="C18" s="72" t="s">
        <v>595</v>
      </c>
      <c r="D18" s="73"/>
      <c r="E18" s="37"/>
      <c r="F18" s="13"/>
      <c r="G18" s="14"/>
      <c r="H18" s="14"/>
      <c r="I18" s="14"/>
      <c r="J18" s="13"/>
      <c r="K18" s="13"/>
      <c r="L18" s="39"/>
      <c r="M18" s="40"/>
      <c r="N18" s="41"/>
      <c r="O18" s="40"/>
      <c r="P18" s="40"/>
      <c r="Q18" s="13"/>
      <c r="R18" s="40"/>
      <c r="S18" s="13"/>
      <c r="T18" s="40"/>
      <c r="U18" s="40"/>
      <c r="V18" s="42"/>
      <c r="W18" s="42"/>
      <c r="X18" s="43"/>
      <c r="Y18" s="44"/>
      <c r="Z18" s="44">
        <v>0.38194444444444442</v>
      </c>
      <c r="AA18" s="43">
        <v>0.40277777777777773</v>
      </c>
      <c r="AB18" s="13" t="s">
        <v>752</v>
      </c>
      <c r="AC18" s="37"/>
      <c r="AD18" s="37"/>
      <c r="AE18" s="37"/>
      <c r="AF18" s="45"/>
      <c r="AG18" s="231"/>
      <c r="AH18" s="236"/>
      <c r="AI18" s="66"/>
      <c r="AJ18" s="66"/>
      <c r="AK18" s="66"/>
      <c r="AL18" s="66"/>
      <c r="AM18" s="67"/>
      <c r="AN18" s="68"/>
    </row>
    <row r="19" spans="2:40">
      <c r="B19" s="55">
        <v>12</v>
      </c>
      <c r="C19" s="72" t="s">
        <v>595</v>
      </c>
      <c r="D19" s="38" t="s">
        <v>1130</v>
      </c>
      <c r="E19" s="37" t="s">
        <v>596</v>
      </c>
      <c r="F19" s="13"/>
      <c r="G19" s="14"/>
      <c r="H19" s="13"/>
      <c r="I19" s="14"/>
      <c r="J19" s="13"/>
      <c r="K19" s="13">
        <v>12</v>
      </c>
      <c r="L19" s="233" t="s">
        <v>812</v>
      </c>
      <c r="M19" s="40">
        <v>1120</v>
      </c>
      <c r="N19" s="234" t="s">
        <v>1131</v>
      </c>
      <c r="O19" s="234">
        <v>200</v>
      </c>
      <c r="P19" s="40">
        <v>1120</v>
      </c>
      <c r="Q19" s="13">
        <v>1</v>
      </c>
      <c r="R19" s="234">
        <v>200</v>
      </c>
      <c r="S19" s="13">
        <v>1</v>
      </c>
      <c r="T19" s="234">
        <v>200</v>
      </c>
      <c r="U19" s="40"/>
      <c r="V19" s="235"/>
      <c r="W19" s="235"/>
      <c r="X19" s="43"/>
      <c r="Y19" s="44"/>
      <c r="Z19" s="44"/>
      <c r="AA19" s="43"/>
      <c r="AB19" s="13"/>
      <c r="AC19" s="37"/>
      <c r="AD19" s="37"/>
      <c r="AE19" s="37"/>
      <c r="AF19" s="37"/>
      <c r="AG19" s="231"/>
      <c r="AH19" s="236"/>
      <c r="AI19" s="66"/>
      <c r="AJ19" s="66"/>
      <c r="AK19" s="66"/>
      <c r="AL19" s="66"/>
      <c r="AM19" s="67"/>
      <c r="AN19" s="69"/>
    </row>
    <row r="20" spans="2:40">
      <c r="B20" s="55">
        <v>13</v>
      </c>
      <c r="C20" s="72" t="s">
        <v>595</v>
      </c>
      <c r="D20" s="38" t="s">
        <v>1132</v>
      </c>
      <c r="E20" s="37" t="s">
        <v>596</v>
      </c>
      <c r="F20" s="13">
        <v>3703997</v>
      </c>
      <c r="G20" s="14">
        <v>1</v>
      </c>
      <c r="H20" s="13">
        <v>12</v>
      </c>
      <c r="I20" s="14" t="s">
        <v>731</v>
      </c>
      <c r="J20" s="13" t="s">
        <v>597</v>
      </c>
      <c r="K20" s="13">
        <v>50</v>
      </c>
      <c r="L20" s="39" t="s">
        <v>289</v>
      </c>
      <c r="M20" s="40">
        <v>1120</v>
      </c>
      <c r="N20" s="41">
        <v>5000</v>
      </c>
      <c r="O20" s="40">
        <v>5000</v>
      </c>
      <c r="P20" s="40">
        <v>1120</v>
      </c>
      <c r="Q20" s="13">
        <v>1</v>
      </c>
      <c r="R20" s="40">
        <v>5000</v>
      </c>
      <c r="S20" s="13">
        <v>1</v>
      </c>
      <c r="T20" s="40">
        <v>5000</v>
      </c>
      <c r="U20" s="40">
        <v>5060</v>
      </c>
      <c r="V20" s="399">
        <v>81210200003</v>
      </c>
      <c r="W20" s="248"/>
      <c r="X20" s="43">
        <v>0.40277777777777773</v>
      </c>
      <c r="Y20" s="44">
        <v>0.42708333333333331</v>
      </c>
      <c r="Z20" s="44">
        <v>0.42708333333333331</v>
      </c>
      <c r="AA20" s="43">
        <v>0.43402777777777773</v>
      </c>
      <c r="AB20" s="13" t="s">
        <v>752</v>
      </c>
      <c r="AC20" s="37"/>
      <c r="AD20" s="37" t="s">
        <v>1133</v>
      </c>
      <c r="AE20" s="37" t="s">
        <v>930</v>
      </c>
      <c r="AF20" s="45" t="s">
        <v>615</v>
      </c>
      <c r="AG20" s="231">
        <v>1</v>
      </c>
      <c r="AH20" s="236"/>
      <c r="AI20" s="66"/>
      <c r="AJ20" s="66"/>
      <c r="AK20" s="66"/>
      <c r="AL20" s="66"/>
      <c r="AM20" s="67"/>
      <c r="AN20" s="68"/>
    </row>
    <row r="21" spans="2:40">
      <c r="B21" s="55">
        <v>14</v>
      </c>
      <c r="C21" s="72" t="s">
        <v>595</v>
      </c>
      <c r="D21" s="38" t="s">
        <v>1132</v>
      </c>
      <c r="E21" s="37" t="s">
        <v>596</v>
      </c>
      <c r="F21" s="13">
        <v>3703997</v>
      </c>
      <c r="G21" s="14">
        <v>2</v>
      </c>
      <c r="H21" s="14">
        <v>12</v>
      </c>
      <c r="I21" s="14" t="s">
        <v>731</v>
      </c>
      <c r="J21" s="13" t="s">
        <v>597</v>
      </c>
      <c r="K21" s="13">
        <v>50</v>
      </c>
      <c r="L21" s="39" t="s">
        <v>289</v>
      </c>
      <c r="M21" s="40">
        <v>1120</v>
      </c>
      <c r="N21" s="41">
        <v>5000</v>
      </c>
      <c r="O21" s="41">
        <v>5000</v>
      </c>
      <c r="P21" s="40">
        <v>1120</v>
      </c>
      <c r="Q21" s="13">
        <v>1</v>
      </c>
      <c r="R21" s="41">
        <v>5000</v>
      </c>
      <c r="S21" s="13">
        <v>1</v>
      </c>
      <c r="T21" s="41">
        <v>5000</v>
      </c>
      <c r="U21" s="40">
        <v>5070</v>
      </c>
      <c r="V21" s="248" t="s">
        <v>1336</v>
      </c>
      <c r="W21" s="248" t="s">
        <v>1337</v>
      </c>
      <c r="X21" s="43">
        <v>0.43402777777777773</v>
      </c>
      <c r="Y21" s="44">
        <v>0.45833333333333331</v>
      </c>
      <c r="Z21" s="44">
        <v>0.45833333333333331</v>
      </c>
      <c r="AA21" s="43">
        <v>0.46527777777777773</v>
      </c>
      <c r="AB21" s="13" t="s">
        <v>752</v>
      </c>
      <c r="AC21" s="37"/>
      <c r="AD21" s="37" t="s">
        <v>1133</v>
      </c>
      <c r="AE21" s="37" t="s">
        <v>930</v>
      </c>
      <c r="AF21" s="45" t="s">
        <v>615</v>
      </c>
      <c r="AG21" s="231">
        <v>1</v>
      </c>
      <c r="AH21" s="236"/>
      <c r="AI21" s="66"/>
      <c r="AJ21" s="66"/>
      <c r="AK21" s="66"/>
      <c r="AL21" s="66"/>
      <c r="AM21" s="67"/>
      <c r="AN21" s="69"/>
    </row>
    <row r="22" spans="2:40">
      <c r="B22" s="55">
        <v>15</v>
      </c>
      <c r="C22" s="72" t="s">
        <v>595</v>
      </c>
      <c r="D22" s="38" t="s">
        <v>811</v>
      </c>
      <c r="E22" s="37" t="s">
        <v>596</v>
      </c>
      <c r="F22" s="13"/>
      <c r="G22" s="14"/>
      <c r="H22" s="14"/>
      <c r="I22" s="14"/>
      <c r="J22" s="13"/>
      <c r="K22" s="13">
        <v>25</v>
      </c>
      <c r="L22" s="39" t="s">
        <v>812</v>
      </c>
      <c r="M22" s="40">
        <v>1120</v>
      </c>
      <c r="N22" s="41" t="s">
        <v>1131</v>
      </c>
      <c r="O22" s="41">
        <v>350</v>
      </c>
      <c r="P22" s="40">
        <v>1120</v>
      </c>
      <c r="Q22" s="13">
        <v>1</v>
      </c>
      <c r="R22" s="41"/>
      <c r="S22" s="13">
        <v>1</v>
      </c>
      <c r="T22" s="41">
        <v>350</v>
      </c>
      <c r="U22" s="40">
        <v>10550</v>
      </c>
      <c r="V22" s="42" t="s">
        <v>1134</v>
      </c>
      <c r="W22" s="42" t="s">
        <v>1337</v>
      </c>
      <c r="X22" s="43">
        <v>0.46527777777777773</v>
      </c>
      <c r="Y22" s="44">
        <v>0.46875</v>
      </c>
      <c r="Z22" s="44"/>
      <c r="AA22" s="43"/>
      <c r="AB22" s="13"/>
      <c r="AC22" s="37"/>
      <c r="AD22" s="37" t="s">
        <v>1133</v>
      </c>
      <c r="AE22" s="37" t="s">
        <v>930</v>
      </c>
      <c r="AF22" s="45" t="s">
        <v>615</v>
      </c>
      <c r="AG22" s="231">
        <v>1</v>
      </c>
      <c r="AH22" s="236"/>
      <c r="AI22" s="66"/>
      <c r="AJ22" s="66"/>
      <c r="AK22" s="66"/>
      <c r="AL22" s="66"/>
      <c r="AM22" s="67"/>
      <c r="AN22" s="68"/>
    </row>
    <row r="23" spans="2:40" ht="12.75" customHeight="1">
      <c r="B23" s="55">
        <v>16</v>
      </c>
      <c r="C23" s="72" t="s">
        <v>595</v>
      </c>
      <c r="D23" s="38"/>
      <c r="E23" s="37"/>
      <c r="F23" s="13"/>
      <c r="G23" s="14"/>
      <c r="H23" s="14"/>
      <c r="I23" s="14"/>
      <c r="J23" s="13"/>
      <c r="K23" s="13"/>
      <c r="L23" s="39"/>
      <c r="M23" s="40"/>
      <c r="N23" s="41"/>
      <c r="O23" s="41"/>
      <c r="P23" s="40"/>
      <c r="Q23" s="13"/>
      <c r="R23" s="41"/>
      <c r="S23" s="13"/>
      <c r="T23" s="41"/>
      <c r="U23" s="40"/>
      <c r="V23" s="42"/>
      <c r="W23" s="42"/>
      <c r="X23" s="43"/>
      <c r="Y23" s="44"/>
      <c r="Z23" s="44">
        <v>0.46875</v>
      </c>
      <c r="AA23" s="43">
        <v>0.53125</v>
      </c>
      <c r="AB23" s="13" t="s">
        <v>752</v>
      </c>
      <c r="AC23" s="37"/>
      <c r="AD23" s="37"/>
      <c r="AE23" s="37"/>
      <c r="AF23" s="45"/>
      <c r="AG23" s="231"/>
      <c r="AH23" s="236"/>
      <c r="AI23" s="66"/>
      <c r="AJ23" s="66"/>
      <c r="AK23" s="66"/>
      <c r="AL23" s="66"/>
      <c r="AM23" s="67"/>
      <c r="AN23" s="69"/>
    </row>
    <row r="24" spans="2:40">
      <c r="B24" s="55">
        <v>17</v>
      </c>
      <c r="C24" s="72" t="s">
        <v>595</v>
      </c>
      <c r="D24" s="73" t="s">
        <v>1130</v>
      </c>
      <c r="E24" s="37" t="s">
        <v>596</v>
      </c>
      <c r="F24" s="13"/>
      <c r="G24" s="14"/>
      <c r="H24" s="14"/>
      <c r="I24" s="14"/>
      <c r="J24" s="13"/>
      <c r="K24" s="13">
        <v>12</v>
      </c>
      <c r="L24" s="39" t="s">
        <v>812</v>
      </c>
      <c r="M24" s="40">
        <v>1120</v>
      </c>
      <c r="N24" s="41" t="s">
        <v>1131</v>
      </c>
      <c r="O24" s="40">
        <v>200</v>
      </c>
      <c r="P24" s="40">
        <v>1120</v>
      </c>
      <c r="Q24" s="13">
        <v>1</v>
      </c>
      <c r="R24" s="40">
        <v>200</v>
      </c>
      <c r="S24" s="13">
        <v>1</v>
      </c>
      <c r="T24" s="40">
        <v>200</v>
      </c>
      <c r="U24" s="40"/>
      <c r="V24" s="42"/>
      <c r="W24" s="42"/>
      <c r="X24" s="43"/>
      <c r="Y24" s="44"/>
      <c r="Z24" s="44"/>
      <c r="AA24" s="43"/>
      <c r="AB24" s="13"/>
      <c r="AC24" s="37"/>
      <c r="AD24" s="37"/>
      <c r="AE24" s="37"/>
      <c r="AF24" s="45"/>
      <c r="AG24" s="231"/>
      <c r="AH24" s="236"/>
      <c r="AI24" s="66"/>
      <c r="AJ24" s="66"/>
      <c r="AK24" s="66"/>
      <c r="AL24" s="66"/>
      <c r="AM24" s="67"/>
      <c r="AN24" s="68"/>
    </row>
    <row r="25" spans="2:40">
      <c r="B25" s="55">
        <v>18</v>
      </c>
      <c r="C25" s="72" t="s">
        <v>595</v>
      </c>
      <c r="D25" s="38" t="s">
        <v>1132</v>
      </c>
      <c r="E25" s="37" t="s">
        <v>596</v>
      </c>
      <c r="F25" s="13">
        <v>3703997</v>
      </c>
      <c r="G25" s="14">
        <v>3</v>
      </c>
      <c r="H25" s="13">
        <v>12</v>
      </c>
      <c r="I25" s="14" t="s">
        <v>731</v>
      </c>
      <c r="J25" s="13" t="s">
        <v>597</v>
      </c>
      <c r="K25" s="13">
        <v>50</v>
      </c>
      <c r="L25" s="233" t="s">
        <v>289</v>
      </c>
      <c r="M25" s="40">
        <v>1120</v>
      </c>
      <c r="N25" s="234">
        <v>5000</v>
      </c>
      <c r="O25" s="234">
        <v>5000</v>
      </c>
      <c r="P25" s="40">
        <v>1120</v>
      </c>
      <c r="Q25" s="13">
        <v>1</v>
      </c>
      <c r="R25" s="234">
        <v>5000</v>
      </c>
      <c r="S25" s="13">
        <v>1</v>
      </c>
      <c r="T25" s="234">
        <v>5000</v>
      </c>
      <c r="U25" s="40">
        <v>5060</v>
      </c>
      <c r="V25" s="235" t="s">
        <v>1338</v>
      </c>
      <c r="W25" s="235"/>
      <c r="X25" s="43">
        <v>0.53125</v>
      </c>
      <c r="Y25" s="44">
        <v>0.55555555555555558</v>
      </c>
      <c r="Z25" s="44">
        <v>0.55555555555555558</v>
      </c>
      <c r="AA25" s="43">
        <v>0.5625</v>
      </c>
      <c r="AB25" s="13" t="s">
        <v>752</v>
      </c>
      <c r="AC25" s="37"/>
      <c r="AD25" s="37" t="s">
        <v>1133</v>
      </c>
      <c r="AE25" s="37" t="s">
        <v>930</v>
      </c>
      <c r="AF25" s="37" t="s">
        <v>615</v>
      </c>
      <c r="AG25" s="231">
        <v>1</v>
      </c>
      <c r="AH25" s="236"/>
      <c r="AI25" s="66"/>
      <c r="AJ25" s="66"/>
      <c r="AK25" s="66"/>
      <c r="AL25" s="66"/>
      <c r="AM25" s="67"/>
      <c r="AN25" s="69"/>
    </row>
    <row r="26" spans="2:40">
      <c r="B26" s="55">
        <v>19</v>
      </c>
      <c r="C26" s="72" t="s">
        <v>595</v>
      </c>
      <c r="D26" s="38" t="s">
        <v>1132</v>
      </c>
      <c r="E26" s="37" t="s">
        <v>596</v>
      </c>
      <c r="F26" s="13">
        <v>3703997</v>
      </c>
      <c r="G26" s="14">
        <v>4</v>
      </c>
      <c r="H26" s="14">
        <v>12</v>
      </c>
      <c r="I26" s="14" t="s">
        <v>731</v>
      </c>
      <c r="J26" s="13" t="s">
        <v>597</v>
      </c>
      <c r="K26" s="13">
        <v>50</v>
      </c>
      <c r="L26" s="39" t="s">
        <v>289</v>
      </c>
      <c r="M26" s="40">
        <v>1120</v>
      </c>
      <c r="N26" s="41">
        <v>5000</v>
      </c>
      <c r="O26" s="40">
        <v>5000</v>
      </c>
      <c r="P26" s="40">
        <v>1120</v>
      </c>
      <c r="Q26" s="13">
        <v>1</v>
      </c>
      <c r="R26" s="40">
        <v>5000</v>
      </c>
      <c r="S26" s="13">
        <v>1</v>
      </c>
      <c r="T26" s="40">
        <v>5000</v>
      </c>
      <c r="U26" s="40">
        <v>2000</v>
      </c>
      <c r="V26" s="248" t="s">
        <v>1339</v>
      </c>
      <c r="W26" s="235" t="s">
        <v>1340</v>
      </c>
      <c r="X26" s="43">
        <v>0.5625</v>
      </c>
      <c r="Y26" s="44">
        <v>0.58680555555555558</v>
      </c>
      <c r="Z26" s="44">
        <v>0.58680555555555558</v>
      </c>
      <c r="AA26" s="43">
        <v>0.63888888888888895</v>
      </c>
      <c r="AB26" s="13" t="s">
        <v>752</v>
      </c>
      <c r="AC26" s="37"/>
      <c r="AD26" s="37" t="s">
        <v>1133</v>
      </c>
      <c r="AE26" s="37" t="s">
        <v>1138</v>
      </c>
      <c r="AF26" s="45" t="s">
        <v>615</v>
      </c>
      <c r="AG26" s="231">
        <v>1</v>
      </c>
      <c r="AH26" s="236" t="s">
        <v>1341</v>
      </c>
      <c r="AI26" s="66"/>
      <c r="AJ26" s="66"/>
      <c r="AK26" s="66"/>
      <c r="AL26" s="66"/>
      <c r="AM26" s="67"/>
      <c r="AN26" s="68"/>
    </row>
    <row r="27" spans="2:40">
      <c r="B27" s="55">
        <v>20</v>
      </c>
      <c r="C27" s="72" t="s">
        <v>595</v>
      </c>
      <c r="D27" s="38" t="s">
        <v>1132</v>
      </c>
      <c r="E27" s="37" t="s">
        <v>596</v>
      </c>
      <c r="F27" s="13">
        <v>3703997</v>
      </c>
      <c r="G27" s="14">
        <v>4</v>
      </c>
      <c r="H27" s="14">
        <v>12</v>
      </c>
      <c r="I27" s="14" t="s">
        <v>731</v>
      </c>
      <c r="J27" s="13" t="s">
        <v>597</v>
      </c>
      <c r="K27" s="13">
        <v>50</v>
      </c>
      <c r="L27" s="39" t="s">
        <v>289</v>
      </c>
      <c r="M27" s="40">
        <v>1120</v>
      </c>
      <c r="N27" s="41">
        <v>5000</v>
      </c>
      <c r="O27" s="41">
        <v>5000</v>
      </c>
      <c r="P27" s="40">
        <v>1120</v>
      </c>
      <c r="Q27" s="13">
        <v>1</v>
      </c>
      <c r="R27" s="41">
        <v>5000</v>
      </c>
      <c r="S27" s="13">
        <v>1</v>
      </c>
      <c r="T27" s="41">
        <v>5000</v>
      </c>
      <c r="U27" s="40">
        <v>5060</v>
      </c>
      <c r="V27" s="42" t="s">
        <v>1342</v>
      </c>
      <c r="W27" s="42" t="s">
        <v>1343</v>
      </c>
      <c r="X27" s="43">
        <v>0.63888888888888895</v>
      </c>
      <c r="Y27" s="44">
        <v>0.66319444444444453</v>
      </c>
      <c r="Z27" s="44">
        <v>0.66319444444444453</v>
      </c>
      <c r="AA27" s="43">
        <v>0.67013888888888895</v>
      </c>
      <c r="AB27" s="13" t="s">
        <v>752</v>
      </c>
      <c r="AC27" s="37"/>
      <c r="AD27" s="37" t="s">
        <v>1133</v>
      </c>
      <c r="AE27" s="37" t="s">
        <v>930</v>
      </c>
      <c r="AF27" s="45" t="s">
        <v>615</v>
      </c>
      <c r="AG27" s="231">
        <v>1</v>
      </c>
      <c r="AH27" s="236"/>
      <c r="AI27" s="66"/>
      <c r="AJ27" s="66"/>
      <c r="AK27" s="66"/>
      <c r="AL27" s="66"/>
      <c r="AM27" s="67"/>
      <c r="AN27" s="69"/>
    </row>
    <row r="28" spans="2:40">
      <c r="B28" s="55">
        <v>21</v>
      </c>
      <c r="C28" s="72" t="s">
        <v>595</v>
      </c>
      <c r="D28" s="38" t="s">
        <v>811</v>
      </c>
      <c r="E28" s="37" t="s">
        <v>596</v>
      </c>
      <c r="F28" s="13"/>
      <c r="G28" s="14"/>
      <c r="H28" s="14"/>
      <c r="I28" s="14"/>
      <c r="J28" s="13"/>
      <c r="K28" s="13">
        <v>25</v>
      </c>
      <c r="L28" s="39" t="s">
        <v>812</v>
      </c>
      <c r="M28" s="40">
        <v>1120</v>
      </c>
      <c r="N28" s="41" t="s">
        <v>1131</v>
      </c>
      <c r="O28" s="41">
        <v>350</v>
      </c>
      <c r="P28" s="40">
        <v>1120</v>
      </c>
      <c r="Q28" s="13">
        <v>1</v>
      </c>
      <c r="R28" s="41"/>
      <c r="S28" s="13">
        <v>1</v>
      </c>
      <c r="T28" s="41">
        <v>350</v>
      </c>
      <c r="U28" s="40">
        <v>10550</v>
      </c>
      <c r="V28" s="42" t="s">
        <v>1134</v>
      </c>
      <c r="W28" s="42" t="s">
        <v>1343</v>
      </c>
      <c r="X28" s="43">
        <v>0.67013888888888895</v>
      </c>
      <c r="Y28" s="44">
        <v>0.67361111111111116</v>
      </c>
      <c r="Z28" s="44"/>
      <c r="AA28" s="43"/>
      <c r="AB28" s="13"/>
      <c r="AC28" s="37"/>
      <c r="AD28" s="37" t="s">
        <v>1133</v>
      </c>
      <c r="AE28" s="37" t="s">
        <v>930</v>
      </c>
      <c r="AF28" s="45" t="s">
        <v>615</v>
      </c>
      <c r="AG28" s="231">
        <v>1</v>
      </c>
      <c r="AH28" s="236"/>
      <c r="AI28" s="66"/>
      <c r="AJ28" s="66"/>
      <c r="AK28" s="66"/>
      <c r="AL28" s="66"/>
      <c r="AM28" s="67"/>
      <c r="AN28" s="68"/>
    </row>
    <row r="29" spans="2:40">
      <c r="B29" s="55">
        <v>22</v>
      </c>
      <c r="C29" s="72" t="s">
        <v>595</v>
      </c>
      <c r="D29" s="38"/>
      <c r="E29" s="37"/>
      <c r="F29" s="13"/>
      <c r="G29" s="14"/>
      <c r="H29" s="14"/>
      <c r="I29" s="14"/>
      <c r="J29" s="13"/>
      <c r="K29" s="13"/>
      <c r="L29" s="39"/>
      <c r="M29" s="40"/>
      <c r="N29" s="41"/>
      <c r="O29" s="41"/>
      <c r="P29" s="40"/>
      <c r="Q29" s="13"/>
      <c r="R29" s="41"/>
      <c r="S29" s="13"/>
      <c r="T29" s="41"/>
      <c r="U29" s="40"/>
      <c r="V29" s="42"/>
      <c r="W29" s="42"/>
      <c r="X29" s="43"/>
      <c r="Y29" s="44"/>
      <c r="Z29" s="44">
        <v>0.67361111111111116</v>
      </c>
      <c r="AA29" s="43">
        <v>0.69444444444444453</v>
      </c>
      <c r="AB29" s="13" t="s">
        <v>752</v>
      </c>
      <c r="AC29" s="37"/>
      <c r="AD29" s="37"/>
      <c r="AE29" s="37"/>
      <c r="AF29" s="45"/>
      <c r="AG29" s="231"/>
      <c r="AH29" s="236"/>
      <c r="AI29" s="66"/>
      <c r="AJ29" s="66"/>
      <c r="AK29" s="66"/>
      <c r="AL29" s="66"/>
      <c r="AM29" s="67"/>
      <c r="AN29" s="69"/>
    </row>
    <row r="30" spans="2:40">
      <c r="B30" s="55">
        <v>23</v>
      </c>
      <c r="C30" s="72" t="s">
        <v>595</v>
      </c>
      <c r="D30" s="38" t="s">
        <v>1130</v>
      </c>
      <c r="E30" s="37" t="s">
        <v>596</v>
      </c>
      <c r="F30" s="13"/>
      <c r="G30" s="14"/>
      <c r="H30" s="14"/>
      <c r="I30" s="14"/>
      <c r="J30" s="13"/>
      <c r="K30" s="13">
        <v>12</v>
      </c>
      <c r="L30" s="39" t="s">
        <v>812</v>
      </c>
      <c r="M30" s="40">
        <v>1120</v>
      </c>
      <c r="N30" s="41" t="s">
        <v>1131</v>
      </c>
      <c r="O30" s="40">
        <v>200</v>
      </c>
      <c r="P30" s="40">
        <v>1120</v>
      </c>
      <c r="Q30" s="13">
        <v>1</v>
      </c>
      <c r="R30" s="40">
        <v>200</v>
      </c>
      <c r="S30" s="13">
        <v>1</v>
      </c>
      <c r="T30" s="40">
        <v>200</v>
      </c>
      <c r="U30" s="40"/>
      <c r="V30" s="42"/>
      <c r="W30" s="42"/>
      <c r="X30" s="43"/>
      <c r="Y30" s="44"/>
      <c r="Z30" s="44"/>
      <c r="AA30" s="43"/>
      <c r="AB30" s="13"/>
      <c r="AC30" s="37"/>
      <c r="AD30" s="37"/>
      <c r="AE30" s="37"/>
      <c r="AF30" s="45"/>
      <c r="AG30" s="231"/>
      <c r="AH30" s="236"/>
      <c r="AI30" s="66"/>
      <c r="AJ30" s="66"/>
      <c r="AK30" s="66"/>
      <c r="AL30" s="66"/>
      <c r="AM30" s="67"/>
      <c r="AN30" s="68"/>
    </row>
    <row r="31" spans="2:40">
      <c r="B31" s="55">
        <v>24</v>
      </c>
      <c r="C31" s="72" t="s">
        <v>595</v>
      </c>
      <c r="D31" s="38" t="s">
        <v>1132</v>
      </c>
      <c r="E31" s="37" t="s">
        <v>596</v>
      </c>
      <c r="F31" s="13">
        <v>3703997</v>
      </c>
      <c r="G31" s="14">
        <v>5</v>
      </c>
      <c r="H31" s="13">
        <v>12</v>
      </c>
      <c r="I31" s="14" t="s">
        <v>731</v>
      </c>
      <c r="J31" s="13" t="s">
        <v>597</v>
      </c>
      <c r="K31" s="13">
        <v>50</v>
      </c>
      <c r="L31" s="233" t="s">
        <v>289</v>
      </c>
      <c r="M31" s="40">
        <v>1120</v>
      </c>
      <c r="N31" s="234">
        <v>5000</v>
      </c>
      <c r="O31" s="234">
        <v>5000</v>
      </c>
      <c r="P31" s="40">
        <v>1120</v>
      </c>
      <c r="Q31" s="13">
        <v>1</v>
      </c>
      <c r="R31" s="234">
        <v>5000</v>
      </c>
      <c r="S31" s="13">
        <v>1</v>
      </c>
      <c r="T31" s="234">
        <v>5000</v>
      </c>
      <c r="U31" s="40">
        <v>5060</v>
      </c>
      <c r="V31" s="235" t="s">
        <v>1344</v>
      </c>
      <c r="W31" s="235"/>
      <c r="X31" s="43">
        <v>0.69444444444444453</v>
      </c>
      <c r="Y31" s="44">
        <v>0.71875000000000011</v>
      </c>
      <c r="Z31" s="44">
        <v>0.71875000000000011</v>
      </c>
      <c r="AA31" s="43">
        <v>0.76736111111111116</v>
      </c>
      <c r="AB31" s="13" t="s">
        <v>752</v>
      </c>
      <c r="AC31" s="37"/>
      <c r="AD31" s="37" t="s">
        <v>1133</v>
      </c>
      <c r="AE31" s="37" t="s">
        <v>930</v>
      </c>
      <c r="AF31" s="37" t="s">
        <v>615</v>
      </c>
      <c r="AG31" s="231">
        <v>1</v>
      </c>
      <c r="AH31" s="236"/>
      <c r="AI31" s="66"/>
      <c r="AJ31" s="66"/>
      <c r="AK31" s="66"/>
      <c r="AL31" s="66"/>
      <c r="AM31" s="67"/>
      <c r="AN31" s="69"/>
    </row>
    <row r="32" spans="2:40">
      <c r="B32" s="55">
        <v>25</v>
      </c>
      <c r="C32" s="72" t="s">
        <v>595</v>
      </c>
      <c r="D32" s="38" t="s">
        <v>1132</v>
      </c>
      <c r="E32" s="37" t="s">
        <v>596</v>
      </c>
      <c r="F32" s="13">
        <v>3703997</v>
      </c>
      <c r="G32" s="14">
        <v>6</v>
      </c>
      <c r="H32" s="14">
        <v>12</v>
      </c>
      <c r="I32" s="14" t="s">
        <v>731</v>
      </c>
      <c r="J32" s="13" t="s">
        <v>597</v>
      </c>
      <c r="K32" s="13">
        <v>50</v>
      </c>
      <c r="L32" s="39" t="s">
        <v>289</v>
      </c>
      <c r="M32" s="40">
        <v>1120</v>
      </c>
      <c r="N32" s="41">
        <v>5000</v>
      </c>
      <c r="O32" s="41">
        <v>5000</v>
      </c>
      <c r="P32" s="40">
        <v>1120</v>
      </c>
      <c r="Q32" s="13">
        <v>1</v>
      </c>
      <c r="R32" s="41">
        <v>5000</v>
      </c>
      <c r="S32" s="13">
        <v>1</v>
      </c>
      <c r="T32" s="41">
        <v>5000</v>
      </c>
      <c r="U32" s="40">
        <v>5070</v>
      </c>
      <c r="V32" s="42" t="s">
        <v>1345</v>
      </c>
      <c r="W32" s="42" t="s">
        <v>1346</v>
      </c>
      <c r="X32" s="43">
        <v>0.76736111111111116</v>
      </c>
      <c r="Y32" s="44">
        <v>0.79166666666666674</v>
      </c>
      <c r="Z32" s="44">
        <v>0.79166666666666674</v>
      </c>
      <c r="AA32" s="43">
        <v>0.79861111111111116</v>
      </c>
      <c r="AB32" s="13" t="s">
        <v>752</v>
      </c>
      <c r="AC32" s="37"/>
      <c r="AD32" s="37" t="s">
        <v>1133</v>
      </c>
      <c r="AE32" s="37" t="s">
        <v>930</v>
      </c>
      <c r="AF32" s="45" t="s">
        <v>615</v>
      </c>
      <c r="AG32" s="231">
        <v>1</v>
      </c>
      <c r="AH32" s="236"/>
      <c r="AI32" s="66"/>
      <c r="AJ32" s="66"/>
      <c r="AK32" s="66"/>
      <c r="AL32" s="66"/>
      <c r="AM32" s="67"/>
      <c r="AN32" s="68"/>
    </row>
    <row r="33" spans="2:40">
      <c r="B33" s="55">
        <v>26</v>
      </c>
      <c r="C33" s="72" t="s">
        <v>595</v>
      </c>
      <c r="D33" s="38" t="s">
        <v>811</v>
      </c>
      <c r="E33" s="37" t="s">
        <v>596</v>
      </c>
      <c r="F33" s="13"/>
      <c r="G33" s="14"/>
      <c r="H33" s="14"/>
      <c r="I33" s="14"/>
      <c r="J33" s="13"/>
      <c r="K33" s="13">
        <v>25</v>
      </c>
      <c r="L33" s="39" t="s">
        <v>812</v>
      </c>
      <c r="M33" s="40">
        <v>1120</v>
      </c>
      <c r="N33" s="41" t="s">
        <v>1131</v>
      </c>
      <c r="O33" s="41">
        <v>350</v>
      </c>
      <c r="P33" s="40">
        <v>1120</v>
      </c>
      <c r="Q33" s="13">
        <v>1</v>
      </c>
      <c r="R33" s="41"/>
      <c r="S33" s="13">
        <v>1</v>
      </c>
      <c r="T33" s="41">
        <v>350</v>
      </c>
      <c r="U33" s="40">
        <v>10550</v>
      </c>
      <c r="V33" s="42" t="s">
        <v>1134</v>
      </c>
      <c r="W33" s="42" t="s">
        <v>1346</v>
      </c>
      <c r="X33" s="43">
        <v>0.79861111111111116</v>
      </c>
      <c r="Y33" s="44">
        <v>0.80208333333333337</v>
      </c>
      <c r="Z33" s="44"/>
      <c r="AA33" s="43"/>
      <c r="AB33" s="13"/>
      <c r="AC33" s="37"/>
      <c r="AD33" s="37" t="s">
        <v>1133</v>
      </c>
      <c r="AE33" s="37" t="s">
        <v>930</v>
      </c>
      <c r="AF33" s="45" t="s">
        <v>615</v>
      </c>
      <c r="AG33" s="231">
        <v>1</v>
      </c>
      <c r="AH33" s="236"/>
      <c r="AI33" s="66"/>
      <c r="AJ33" s="66"/>
      <c r="AK33" s="66"/>
      <c r="AL33" s="66"/>
      <c r="AM33" s="67"/>
      <c r="AN33" s="69"/>
    </row>
    <row r="34" spans="2:40">
      <c r="B34" s="55">
        <v>27</v>
      </c>
      <c r="C34" s="72" t="s">
        <v>595</v>
      </c>
      <c r="D34" s="38"/>
      <c r="E34" s="37"/>
      <c r="F34" s="13"/>
      <c r="G34" s="14"/>
      <c r="H34" s="14"/>
      <c r="I34" s="14"/>
      <c r="J34" s="13"/>
      <c r="K34" s="13"/>
      <c r="L34" s="39"/>
      <c r="M34" s="40"/>
      <c r="N34" s="41"/>
      <c r="O34" s="40"/>
      <c r="P34" s="40"/>
      <c r="Q34" s="13"/>
      <c r="R34" s="40"/>
      <c r="S34" s="13"/>
      <c r="T34" s="40"/>
      <c r="U34" s="40"/>
      <c r="V34" s="42"/>
      <c r="W34" s="42"/>
      <c r="X34" s="43"/>
      <c r="Y34" s="44"/>
      <c r="Z34" s="44">
        <v>0.80208333333333337</v>
      </c>
      <c r="AA34" s="43">
        <v>0.82291666666666674</v>
      </c>
      <c r="AB34" s="13" t="s">
        <v>752</v>
      </c>
      <c r="AC34" s="37"/>
      <c r="AD34" s="37"/>
      <c r="AE34" s="37"/>
      <c r="AF34" s="45"/>
      <c r="AG34" s="231"/>
      <c r="AH34" s="236"/>
      <c r="AI34" s="66"/>
      <c r="AJ34" s="66"/>
      <c r="AK34" s="66"/>
      <c r="AL34" s="66"/>
      <c r="AM34" s="67"/>
      <c r="AN34" s="68"/>
    </row>
    <row r="35" spans="2:40">
      <c r="B35" s="55">
        <v>28</v>
      </c>
      <c r="C35" s="72" t="s">
        <v>595</v>
      </c>
      <c r="D35" s="38" t="s">
        <v>1130</v>
      </c>
      <c r="E35" s="37" t="s">
        <v>596</v>
      </c>
      <c r="F35" s="13"/>
      <c r="G35" s="14"/>
      <c r="H35" s="13"/>
      <c r="I35" s="14"/>
      <c r="J35" s="13"/>
      <c r="K35" s="13">
        <v>12</v>
      </c>
      <c r="L35" s="233" t="s">
        <v>812</v>
      </c>
      <c r="M35" s="40">
        <v>1120</v>
      </c>
      <c r="N35" s="234" t="s">
        <v>1131</v>
      </c>
      <c r="O35" s="234">
        <v>200</v>
      </c>
      <c r="P35" s="40">
        <v>1120</v>
      </c>
      <c r="Q35" s="13">
        <v>1</v>
      </c>
      <c r="R35" s="234">
        <v>200</v>
      </c>
      <c r="S35" s="13">
        <v>1</v>
      </c>
      <c r="T35" s="234">
        <v>200</v>
      </c>
      <c r="U35" s="40"/>
      <c r="V35" s="235"/>
      <c r="W35" s="235"/>
      <c r="X35" s="43"/>
      <c r="Y35" s="44"/>
      <c r="Z35" s="44"/>
      <c r="AA35" s="43"/>
      <c r="AB35" s="13"/>
      <c r="AC35" s="37"/>
      <c r="AD35" s="37"/>
      <c r="AE35" s="37"/>
      <c r="AF35" s="37"/>
      <c r="AG35" s="231"/>
      <c r="AH35" s="236"/>
      <c r="AI35" s="66"/>
      <c r="AJ35" s="66"/>
      <c r="AK35" s="66"/>
      <c r="AL35" s="66"/>
      <c r="AM35" s="67"/>
      <c r="AN35" s="69"/>
    </row>
    <row r="36" spans="2:40">
      <c r="B36" s="55">
        <v>29</v>
      </c>
      <c r="C36" s="72" t="s">
        <v>595</v>
      </c>
      <c r="D36" s="38" t="s">
        <v>1132</v>
      </c>
      <c r="E36" s="37" t="s">
        <v>596</v>
      </c>
      <c r="F36" s="13">
        <v>3703997</v>
      </c>
      <c r="G36" s="14">
        <v>7</v>
      </c>
      <c r="H36" s="13">
        <v>12</v>
      </c>
      <c r="I36" s="14" t="s">
        <v>731</v>
      </c>
      <c r="J36" s="13" t="s">
        <v>597</v>
      </c>
      <c r="K36" s="13">
        <v>50</v>
      </c>
      <c r="L36" s="39" t="s">
        <v>289</v>
      </c>
      <c r="M36" s="40">
        <v>1120</v>
      </c>
      <c r="N36" s="41">
        <v>5000</v>
      </c>
      <c r="O36" s="40">
        <v>5000</v>
      </c>
      <c r="P36" s="40">
        <v>1120</v>
      </c>
      <c r="Q36" s="13">
        <v>1</v>
      </c>
      <c r="R36" s="40">
        <v>5000</v>
      </c>
      <c r="S36" s="13">
        <v>1</v>
      </c>
      <c r="T36" s="40">
        <v>5000</v>
      </c>
      <c r="U36" s="40">
        <v>5060</v>
      </c>
      <c r="V36" s="14">
        <v>61210200004</v>
      </c>
      <c r="W36" s="324"/>
      <c r="X36" s="43">
        <v>0.82291666666666674</v>
      </c>
      <c r="Y36" s="44">
        <v>0.84722222222222232</v>
      </c>
      <c r="Z36" s="44">
        <v>0.84722222222222232</v>
      </c>
      <c r="AA36" s="43">
        <v>0.85416666666666674</v>
      </c>
      <c r="AB36" s="13" t="s">
        <v>752</v>
      </c>
      <c r="AC36" s="37"/>
      <c r="AD36" s="37" t="s">
        <v>1133</v>
      </c>
      <c r="AE36" s="37" t="s">
        <v>930</v>
      </c>
      <c r="AF36" s="45" t="s">
        <v>615</v>
      </c>
      <c r="AG36" s="231">
        <v>1</v>
      </c>
      <c r="AH36" s="236"/>
      <c r="AI36" s="66"/>
      <c r="AJ36" s="66"/>
      <c r="AK36" s="66"/>
      <c r="AL36" s="66"/>
      <c r="AM36" s="67"/>
      <c r="AN36" s="68"/>
    </row>
    <row r="37" spans="2:40">
      <c r="B37" s="55">
        <v>30</v>
      </c>
      <c r="C37" s="72" t="s">
        <v>595</v>
      </c>
      <c r="D37" s="38" t="s">
        <v>1132</v>
      </c>
      <c r="E37" s="37" t="s">
        <v>596</v>
      </c>
      <c r="F37" s="13">
        <v>3703997</v>
      </c>
      <c r="G37" s="14">
        <v>8</v>
      </c>
      <c r="H37" s="14">
        <v>12</v>
      </c>
      <c r="I37" s="232" t="s">
        <v>731</v>
      </c>
      <c r="J37" s="13" t="s">
        <v>597</v>
      </c>
      <c r="K37" s="13">
        <v>50</v>
      </c>
      <c r="L37" s="39" t="s">
        <v>289</v>
      </c>
      <c r="M37" s="40">
        <v>1120</v>
      </c>
      <c r="N37" s="41">
        <v>5000</v>
      </c>
      <c r="O37" s="41">
        <v>5000</v>
      </c>
      <c r="P37" s="40">
        <v>1120</v>
      </c>
      <c r="Q37" s="13">
        <v>1</v>
      </c>
      <c r="R37" s="41">
        <v>5000</v>
      </c>
      <c r="S37" s="13">
        <v>1</v>
      </c>
      <c r="T37" s="41">
        <v>5000</v>
      </c>
      <c r="U37" s="40">
        <v>5060</v>
      </c>
      <c r="V37" s="42" t="s">
        <v>1347</v>
      </c>
      <c r="W37" s="42" t="s">
        <v>1348</v>
      </c>
      <c r="X37" s="43">
        <v>0.85416666666666674</v>
      </c>
      <c r="Y37" s="44">
        <v>0.87847222222222232</v>
      </c>
      <c r="Z37" s="44">
        <v>0.87847222222222232</v>
      </c>
      <c r="AA37" s="43">
        <v>0.88541666666666674</v>
      </c>
      <c r="AB37" s="13" t="s">
        <v>752</v>
      </c>
      <c r="AC37" s="37"/>
      <c r="AD37" s="37" t="s">
        <v>1133</v>
      </c>
      <c r="AE37" s="37" t="s">
        <v>930</v>
      </c>
      <c r="AF37" s="45" t="s">
        <v>615</v>
      </c>
      <c r="AG37" s="231">
        <v>1</v>
      </c>
      <c r="AH37" s="236"/>
      <c r="AI37" s="66"/>
      <c r="AJ37" s="66"/>
      <c r="AK37" s="66"/>
      <c r="AL37" s="66"/>
      <c r="AM37" s="67"/>
      <c r="AN37" s="69"/>
    </row>
    <row r="38" spans="2:40">
      <c r="B38" s="55">
        <v>31</v>
      </c>
      <c r="C38" s="72" t="s">
        <v>595</v>
      </c>
      <c r="D38" s="38" t="s">
        <v>811</v>
      </c>
      <c r="E38" s="37" t="s">
        <v>596</v>
      </c>
      <c r="F38" s="13"/>
      <c r="G38" s="14"/>
      <c r="H38" s="14"/>
      <c r="I38" s="232"/>
      <c r="J38" s="13"/>
      <c r="K38" s="13">
        <v>25</v>
      </c>
      <c r="L38" s="39" t="s">
        <v>812</v>
      </c>
      <c r="M38" s="40">
        <v>1120</v>
      </c>
      <c r="N38" s="41" t="s">
        <v>1131</v>
      </c>
      <c r="O38" s="41">
        <v>350</v>
      </c>
      <c r="P38" s="40">
        <v>1120</v>
      </c>
      <c r="Q38" s="13">
        <v>1</v>
      </c>
      <c r="R38" s="41"/>
      <c r="S38" s="13">
        <v>1</v>
      </c>
      <c r="T38" s="41">
        <v>350</v>
      </c>
      <c r="U38" s="40">
        <v>10550</v>
      </c>
      <c r="V38" s="42" t="s">
        <v>1134</v>
      </c>
      <c r="W38" s="42" t="s">
        <v>1348</v>
      </c>
      <c r="X38" s="43">
        <v>0.88541666666666674</v>
      </c>
      <c r="Y38" s="44">
        <v>0.88888888888888895</v>
      </c>
      <c r="Z38" s="44"/>
      <c r="AA38" s="43"/>
      <c r="AB38" s="13"/>
      <c r="AC38" s="37"/>
      <c r="AD38" s="37" t="s">
        <v>1133</v>
      </c>
      <c r="AE38" s="37" t="s">
        <v>930</v>
      </c>
      <c r="AF38" s="45" t="s">
        <v>615</v>
      </c>
      <c r="AG38" s="231">
        <v>1</v>
      </c>
      <c r="AH38" s="236"/>
      <c r="AI38" s="66"/>
      <c r="AJ38" s="66"/>
      <c r="AK38" s="66"/>
      <c r="AL38" s="66"/>
      <c r="AM38" s="67"/>
      <c r="AN38" s="68"/>
    </row>
    <row r="39" spans="2:40">
      <c r="B39" s="55">
        <v>32</v>
      </c>
      <c r="C39" s="72" t="s">
        <v>595</v>
      </c>
      <c r="D39" s="38"/>
      <c r="E39" s="37"/>
      <c r="F39" s="13"/>
      <c r="G39" s="14"/>
      <c r="H39" s="14"/>
      <c r="I39" s="232"/>
      <c r="J39" s="13"/>
      <c r="K39" s="13"/>
      <c r="L39" s="39"/>
      <c r="M39" s="40"/>
      <c r="N39" s="41"/>
      <c r="O39" s="41"/>
      <c r="P39" s="40"/>
      <c r="Q39" s="13"/>
      <c r="R39" s="41"/>
      <c r="S39" s="13"/>
      <c r="T39" s="41"/>
      <c r="U39" s="40"/>
      <c r="V39" s="42"/>
      <c r="W39" s="42"/>
      <c r="X39" s="43"/>
      <c r="Y39" s="44"/>
      <c r="Z39" s="44">
        <v>0.88888888888888895</v>
      </c>
      <c r="AA39" s="43">
        <v>0.90972222222222232</v>
      </c>
      <c r="AB39" s="13" t="s">
        <v>752</v>
      </c>
      <c r="AC39" s="37"/>
      <c r="AD39" s="37"/>
      <c r="AE39" s="37"/>
      <c r="AF39" s="45"/>
      <c r="AG39" s="231"/>
      <c r="AH39" s="236"/>
      <c r="AI39" s="66"/>
      <c r="AJ39" s="66"/>
      <c r="AK39" s="66"/>
      <c r="AL39" s="66"/>
      <c r="AM39" s="67"/>
      <c r="AN39" s="69"/>
    </row>
    <row r="40" spans="2:40">
      <c r="B40" s="55">
        <v>33</v>
      </c>
      <c r="C40" s="72" t="s">
        <v>595</v>
      </c>
      <c r="D40" s="73" t="s">
        <v>1130</v>
      </c>
      <c r="E40" s="37" t="s">
        <v>596</v>
      </c>
      <c r="F40" s="13"/>
      <c r="G40" s="14"/>
      <c r="H40" s="14"/>
      <c r="I40" s="14"/>
      <c r="J40" s="13"/>
      <c r="K40" s="13">
        <v>12</v>
      </c>
      <c r="L40" s="39" t="s">
        <v>812</v>
      </c>
      <c r="M40" s="40">
        <v>1120</v>
      </c>
      <c r="N40" s="41" t="s">
        <v>1131</v>
      </c>
      <c r="O40" s="40">
        <v>200</v>
      </c>
      <c r="P40" s="40">
        <v>1120</v>
      </c>
      <c r="Q40" s="13">
        <v>1</v>
      </c>
      <c r="R40" s="40">
        <v>200</v>
      </c>
      <c r="S40" s="13">
        <v>1</v>
      </c>
      <c r="T40" s="40">
        <v>200</v>
      </c>
      <c r="U40" s="40"/>
      <c r="V40" s="42"/>
      <c r="W40" s="42"/>
      <c r="X40" s="43"/>
      <c r="Y40" s="44"/>
      <c r="Z40" s="44"/>
      <c r="AA40" s="43"/>
      <c r="AB40" s="13"/>
      <c r="AC40" s="37"/>
      <c r="AD40" s="37"/>
      <c r="AE40" s="37"/>
      <c r="AF40" s="45"/>
      <c r="AG40" s="231"/>
      <c r="AH40" s="236"/>
      <c r="AI40" s="66"/>
      <c r="AJ40" s="66"/>
      <c r="AK40" s="66"/>
      <c r="AL40" s="66"/>
      <c r="AM40" s="67"/>
      <c r="AN40" s="68"/>
    </row>
    <row r="41" spans="2:40">
      <c r="B41" s="55">
        <v>34</v>
      </c>
      <c r="C41" s="72" t="s">
        <v>595</v>
      </c>
      <c r="D41" s="73" t="s">
        <v>1132</v>
      </c>
      <c r="E41" s="37" t="s">
        <v>596</v>
      </c>
      <c r="F41" s="13">
        <v>3703997</v>
      </c>
      <c r="G41" s="14">
        <v>9</v>
      </c>
      <c r="H41" s="14">
        <v>12</v>
      </c>
      <c r="I41" s="14" t="s">
        <v>731</v>
      </c>
      <c r="J41" s="13" t="s">
        <v>597</v>
      </c>
      <c r="K41" s="13">
        <v>50</v>
      </c>
      <c r="L41" s="39" t="s">
        <v>289</v>
      </c>
      <c r="M41" s="40">
        <v>1120</v>
      </c>
      <c r="N41" s="41">
        <v>5000</v>
      </c>
      <c r="O41" s="234">
        <v>5000</v>
      </c>
      <c r="P41" s="40">
        <v>1120</v>
      </c>
      <c r="Q41" s="13">
        <v>1</v>
      </c>
      <c r="R41" s="234">
        <v>5000</v>
      </c>
      <c r="S41" s="13">
        <v>1</v>
      </c>
      <c r="T41" s="234">
        <v>5000</v>
      </c>
      <c r="U41" s="40">
        <v>5060</v>
      </c>
      <c r="V41" s="42" t="s">
        <v>1349</v>
      </c>
      <c r="W41" s="42"/>
      <c r="X41" s="43">
        <v>0.90972222222222232</v>
      </c>
      <c r="Y41" s="44">
        <v>0.9340277777777779</v>
      </c>
      <c r="Z41" s="44">
        <v>0.9340277777777779</v>
      </c>
      <c r="AA41" s="43">
        <v>0.94097222222222232</v>
      </c>
      <c r="AB41" s="13" t="s">
        <v>752</v>
      </c>
      <c r="AC41" s="37"/>
      <c r="AD41" s="37" t="s">
        <v>1133</v>
      </c>
      <c r="AE41" s="37" t="s">
        <v>930</v>
      </c>
      <c r="AF41" s="45" t="s">
        <v>615</v>
      </c>
      <c r="AG41" s="231">
        <v>1</v>
      </c>
      <c r="AH41" s="236"/>
      <c r="AI41" s="66"/>
      <c r="AJ41" s="66"/>
      <c r="AK41" s="66"/>
      <c r="AL41" s="66"/>
      <c r="AM41" s="67"/>
      <c r="AN41" s="69"/>
    </row>
    <row r="42" spans="2:40">
      <c r="B42" s="55">
        <v>35</v>
      </c>
      <c r="C42" s="72" t="s">
        <v>595</v>
      </c>
      <c r="D42" s="38" t="s">
        <v>1132</v>
      </c>
      <c r="E42" s="37" t="s">
        <v>596</v>
      </c>
      <c r="F42" s="13">
        <v>3703997</v>
      </c>
      <c r="G42" s="14">
        <v>10</v>
      </c>
      <c r="H42" s="14">
        <v>12</v>
      </c>
      <c r="I42" s="14" t="s">
        <v>731</v>
      </c>
      <c r="J42" s="13" t="s">
        <v>597</v>
      </c>
      <c r="K42" s="13">
        <v>50</v>
      </c>
      <c r="L42" s="233" t="s">
        <v>289</v>
      </c>
      <c r="M42" s="40">
        <v>1120</v>
      </c>
      <c r="N42" s="234">
        <v>5000</v>
      </c>
      <c r="O42" s="234">
        <v>5000</v>
      </c>
      <c r="P42" s="40">
        <v>1120</v>
      </c>
      <c r="Q42" s="13">
        <v>1</v>
      </c>
      <c r="R42" s="234">
        <v>5000</v>
      </c>
      <c r="S42" s="13">
        <v>1</v>
      </c>
      <c r="T42" s="234">
        <v>5000</v>
      </c>
      <c r="U42" s="40">
        <v>5070</v>
      </c>
      <c r="V42" s="235" t="s">
        <v>1350</v>
      </c>
      <c r="W42" s="42" t="s">
        <v>1351</v>
      </c>
      <c r="X42" s="43">
        <v>0.94097222222222232</v>
      </c>
      <c r="Y42" s="44">
        <v>0.9652777777777779</v>
      </c>
      <c r="Z42" s="44">
        <v>0.9652777777777779</v>
      </c>
      <c r="AA42" s="43">
        <v>0.97222222222222232</v>
      </c>
      <c r="AB42" s="13" t="s">
        <v>752</v>
      </c>
      <c r="AC42" s="37"/>
      <c r="AD42" s="37" t="s">
        <v>1133</v>
      </c>
      <c r="AE42" s="37" t="s">
        <v>930</v>
      </c>
      <c r="AF42" s="45" t="s">
        <v>615</v>
      </c>
      <c r="AG42" s="231">
        <v>1</v>
      </c>
      <c r="AH42" s="236"/>
      <c r="AI42" s="66"/>
      <c r="AJ42" s="66"/>
      <c r="AK42" s="66"/>
      <c r="AL42" s="66"/>
      <c r="AM42" s="67"/>
      <c r="AN42" s="68"/>
    </row>
    <row r="43" spans="2:40">
      <c r="B43" s="55">
        <v>36</v>
      </c>
      <c r="C43" s="72" t="s">
        <v>595</v>
      </c>
      <c r="D43" s="38" t="s">
        <v>811</v>
      </c>
      <c r="E43" s="37" t="s">
        <v>596</v>
      </c>
      <c r="F43" s="13"/>
      <c r="G43" s="14"/>
      <c r="H43" s="14"/>
      <c r="I43" s="14"/>
      <c r="J43" s="13"/>
      <c r="K43" s="13">
        <v>25</v>
      </c>
      <c r="L43" s="233" t="s">
        <v>812</v>
      </c>
      <c r="M43" s="40">
        <v>1120</v>
      </c>
      <c r="N43" s="234" t="s">
        <v>1131</v>
      </c>
      <c r="O43" s="234">
        <v>350</v>
      </c>
      <c r="P43" s="40">
        <v>1120</v>
      </c>
      <c r="Q43" s="13">
        <v>1</v>
      </c>
      <c r="R43" s="234"/>
      <c r="S43" s="13">
        <v>1</v>
      </c>
      <c r="T43" s="234">
        <v>350</v>
      </c>
      <c r="U43" s="40">
        <v>10550</v>
      </c>
      <c r="V43" s="235" t="s">
        <v>1134</v>
      </c>
      <c r="W43" s="42" t="s">
        <v>1351</v>
      </c>
      <c r="X43" s="43">
        <v>0.97222222222222232</v>
      </c>
      <c r="Y43" s="44">
        <v>0.97569444444444453</v>
      </c>
      <c r="Z43" s="44"/>
      <c r="AA43" s="43"/>
      <c r="AB43" s="13"/>
      <c r="AC43" s="37"/>
      <c r="AD43" s="37" t="s">
        <v>1133</v>
      </c>
      <c r="AE43" s="37" t="s">
        <v>930</v>
      </c>
      <c r="AF43" s="45" t="s">
        <v>615</v>
      </c>
      <c r="AG43" s="231">
        <v>1</v>
      </c>
      <c r="AH43" s="236"/>
      <c r="AI43" s="66"/>
      <c r="AJ43" s="66"/>
      <c r="AK43" s="66"/>
      <c r="AL43" s="66"/>
      <c r="AM43" s="67"/>
      <c r="AN43" s="69"/>
    </row>
    <row r="44" spans="2:40">
      <c r="B44" s="55">
        <v>37</v>
      </c>
      <c r="C44" s="72" t="s">
        <v>595</v>
      </c>
      <c r="D44" s="73"/>
      <c r="E44" s="37"/>
      <c r="F44" s="13"/>
      <c r="G44" s="14"/>
      <c r="H44" s="14"/>
      <c r="I44" s="14"/>
      <c r="J44" s="13"/>
      <c r="K44" s="13"/>
      <c r="L44" s="233"/>
      <c r="M44" s="40"/>
      <c r="N44" s="234"/>
      <c r="O44" s="234"/>
      <c r="P44" s="40"/>
      <c r="Q44" s="13"/>
      <c r="R44" s="234"/>
      <c r="S44" s="13"/>
      <c r="T44" s="234"/>
      <c r="U44" s="40"/>
      <c r="V44" s="235"/>
      <c r="W44" s="42"/>
      <c r="X44" s="43"/>
      <c r="Y44" s="44"/>
      <c r="Z44" s="44">
        <v>0.97569444444444453</v>
      </c>
      <c r="AA44" s="43">
        <v>0.9965277777777779</v>
      </c>
      <c r="AB44" s="13" t="s">
        <v>752</v>
      </c>
      <c r="AC44" s="37"/>
      <c r="AD44" s="37"/>
      <c r="AE44" s="37"/>
      <c r="AF44" s="45"/>
      <c r="AG44" s="231"/>
      <c r="AH44" s="236"/>
      <c r="AI44" s="66"/>
      <c r="AJ44" s="66"/>
      <c r="AK44" s="66"/>
      <c r="AL44" s="66"/>
      <c r="AM44" s="67"/>
      <c r="AN44" s="68"/>
    </row>
    <row r="45" spans="2:40">
      <c r="B45" s="55">
        <v>38</v>
      </c>
      <c r="C45" s="72" t="s">
        <v>595</v>
      </c>
      <c r="D45" s="38" t="s">
        <v>1130</v>
      </c>
      <c r="E45" s="37" t="s">
        <v>596</v>
      </c>
      <c r="F45" s="13"/>
      <c r="G45" s="14"/>
      <c r="H45" s="13"/>
      <c r="I45" s="14"/>
      <c r="J45" s="13"/>
      <c r="K45" s="13">
        <v>12</v>
      </c>
      <c r="L45" s="233" t="s">
        <v>812</v>
      </c>
      <c r="M45" s="40">
        <v>1120</v>
      </c>
      <c r="N45" s="234" t="s">
        <v>1131</v>
      </c>
      <c r="O45" s="234">
        <v>200</v>
      </c>
      <c r="P45" s="40">
        <v>1120</v>
      </c>
      <c r="Q45" s="13">
        <v>1</v>
      </c>
      <c r="R45" s="234">
        <v>200</v>
      </c>
      <c r="S45" s="13">
        <v>1</v>
      </c>
      <c r="T45" s="234">
        <v>200</v>
      </c>
      <c r="U45" s="40"/>
      <c r="V45" s="235"/>
      <c r="W45" s="235"/>
      <c r="X45" s="43"/>
      <c r="Y45" s="44"/>
      <c r="Z45" s="44"/>
      <c r="AA45" s="43"/>
      <c r="AB45" s="13"/>
      <c r="AC45" s="37"/>
      <c r="AD45" s="37"/>
      <c r="AE45" s="37"/>
      <c r="AF45" s="37"/>
      <c r="AG45" s="231"/>
      <c r="AH45" s="236"/>
      <c r="AI45" s="66"/>
      <c r="AJ45" s="66"/>
      <c r="AK45" s="66"/>
      <c r="AL45" s="66"/>
      <c r="AM45" s="67"/>
      <c r="AN45" s="69"/>
    </row>
    <row r="46" spans="2:40">
      <c r="B46" s="55">
        <v>39</v>
      </c>
      <c r="C46" s="72" t="s">
        <v>595</v>
      </c>
      <c r="D46" s="38" t="s">
        <v>1132</v>
      </c>
      <c r="E46" s="37" t="s">
        <v>596</v>
      </c>
      <c r="F46" s="13">
        <v>3703997</v>
      </c>
      <c r="G46" s="14"/>
      <c r="H46" s="13">
        <v>12</v>
      </c>
      <c r="I46" s="14" t="s">
        <v>731</v>
      </c>
      <c r="J46" s="13" t="s">
        <v>597</v>
      </c>
      <c r="K46" s="13">
        <v>50</v>
      </c>
      <c r="L46" s="233" t="s">
        <v>289</v>
      </c>
      <c r="M46" s="40">
        <v>1120</v>
      </c>
      <c r="N46" s="234">
        <v>5000</v>
      </c>
      <c r="O46" s="234">
        <v>5000</v>
      </c>
      <c r="P46" s="40">
        <v>1120</v>
      </c>
      <c r="Q46" s="13">
        <v>1</v>
      </c>
      <c r="R46" s="234">
        <v>5000</v>
      </c>
      <c r="S46" s="13">
        <v>1</v>
      </c>
      <c r="T46" s="234">
        <v>5000</v>
      </c>
      <c r="U46" s="40">
        <v>4940</v>
      </c>
      <c r="V46" s="235" t="s">
        <v>1322</v>
      </c>
      <c r="W46" s="42"/>
      <c r="X46" s="43">
        <v>0.9965277777777779</v>
      </c>
      <c r="Y46" s="44">
        <v>1.0208333333333335</v>
      </c>
      <c r="Z46" s="44"/>
      <c r="AA46" s="43"/>
      <c r="AB46" s="13" t="s">
        <v>752</v>
      </c>
      <c r="AC46" s="37"/>
      <c r="AD46" s="37" t="s">
        <v>1133</v>
      </c>
      <c r="AE46" s="37" t="s">
        <v>1137</v>
      </c>
      <c r="AF46" s="45" t="s">
        <v>615</v>
      </c>
      <c r="AG46" s="231">
        <v>1</v>
      </c>
      <c r="AH46" s="236" t="s">
        <v>1352</v>
      </c>
      <c r="AI46" s="66"/>
      <c r="AJ46" s="66"/>
      <c r="AK46" s="66"/>
      <c r="AL46" s="66"/>
      <c r="AM46" s="67"/>
      <c r="AN46" s="68"/>
    </row>
    <row r="47" spans="2:40">
      <c r="B47" s="55">
        <v>40</v>
      </c>
      <c r="C47" s="72" t="s">
        <v>595</v>
      </c>
      <c r="D47" s="38" t="s">
        <v>1132</v>
      </c>
      <c r="E47" s="37" t="s">
        <v>596</v>
      </c>
      <c r="F47" s="13">
        <v>3703997</v>
      </c>
      <c r="G47" s="14"/>
      <c r="H47" s="14">
        <v>12</v>
      </c>
      <c r="I47" s="14" t="s">
        <v>731</v>
      </c>
      <c r="J47" s="13" t="s">
        <v>597</v>
      </c>
      <c r="K47" s="13">
        <v>50</v>
      </c>
      <c r="L47" s="233" t="s">
        <v>289</v>
      </c>
      <c r="M47" s="40">
        <v>1120</v>
      </c>
      <c r="N47" s="234">
        <v>5000</v>
      </c>
      <c r="O47" s="234">
        <v>5000</v>
      </c>
      <c r="P47" s="40">
        <v>1120</v>
      </c>
      <c r="Q47" s="13">
        <v>1</v>
      </c>
      <c r="R47" s="234">
        <v>5000</v>
      </c>
      <c r="S47" s="13">
        <v>1</v>
      </c>
      <c r="T47" s="234">
        <v>5000</v>
      </c>
      <c r="U47" s="40"/>
      <c r="V47" s="235"/>
      <c r="W47" s="42"/>
      <c r="X47" s="43"/>
      <c r="Y47" s="44"/>
      <c r="Z47" s="44"/>
      <c r="AA47" s="43"/>
      <c r="AB47" s="13" t="s">
        <v>752</v>
      </c>
      <c r="AC47" s="37"/>
      <c r="AD47" s="37" t="s">
        <v>1133</v>
      </c>
      <c r="AE47" s="37"/>
      <c r="AF47" s="45" t="s">
        <v>615</v>
      </c>
      <c r="AG47" s="231"/>
      <c r="AH47" s="236"/>
      <c r="AI47" s="66"/>
      <c r="AJ47" s="66"/>
      <c r="AK47" s="66"/>
      <c r="AL47" s="66"/>
      <c r="AM47" s="67"/>
      <c r="AN47" s="69"/>
    </row>
    <row r="48" spans="2:40">
      <c r="B48" s="55">
        <v>41</v>
      </c>
      <c r="C48" s="72" t="s">
        <v>595</v>
      </c>
      <c r="D48" s="38" t="s">
        <v>811</v>
      </c>
      <c r="E48" s="37" t="s">
        <v>596</v>
      </c>
      <c r="F48" s="13"/>
      <c r="G48" s="14"/>
      <c r="H48" s="14"/>
      <c r="I48" s="14"/>
      <c r="J48" s="13"/>
      <c r="K48" s="74">
        <v>25</v>
      </c>
      <c r="L48" s="249" t="s">
        <v>812</v>
      </c>
      <c r="M48" s="82">
        <v>1120</v>
      </c>
      <c r="N48" s="254" t="s">
        <v>1131</v>
      </c>
      <c r="O48" s="254">
        <v>350</v>
      </c>
      <c r="P48" s="82">
        <v>1120</v>
      </c>
      <c r="Q48" s="74">
        <v>1</v>
      </c>
      <c r="R48" s="254"/>
      <c r="S48" s="74">
        <v>1</v>
      </c>
      <c r="T48" s="254">
        <v>350</v>
      </c>
      <c r="U48" s="82">
        <v>10550</v>
      </c>
      <c r="V48" s="255" t="s">
        <v>1134</v>
      </c>
      <c r="W48" s="42"/>
      <c r="X48" s="43"/>
      <c r="Y48" s="44"/>
      <c r="Z48" s="44"/>
      <c r="AA48" s="43"/>
      <c r="AB48" s="13"/>
      <c r="AC48" s="37"/>
      <c r="AD48" s="37" t="s">
        <v>1133</v>
      </c>
      <c r="AE48" s="37"/>
      <c r="AF48" s="45" t="s">
        <v>615</v>
      </c>
      <c r="AG48" s="231"/>
      <c r="AH48" s="236"/>
      <c r="AI48" s="66"/>
      <c r="AJ48" s="66"/>
      <c r="AK48" s="66"/>
      <c r="AL48" s="66"/>
      <c r="AM48" s="67"/>
      <c r="AN48" s="68"/>
    </row>
    <row r="49" spans="2:40">
      <c r="B49" s="55">
        <v>42</v>
      </c>
      <c r="C49" s="72" t="s">
        <v>595</v>
      </c>
      <c r="D49" s="38"/>
      <c r="E49" s="37"/>
      <c r="F49" s="13"/>
      <c r="G49" s="14"/>
      <c r="H49" s="14"/>
      <c r="I49" s="14"/>
      <c r="J49" s="13"/>
      <c r="K49" s="74"/>
      <c r="L49" s="249"/>
      <c r="M49" s="82"/>
      <c r="N49" s="254"/>
      <c r="O49" s="254"/>
      <c r="P49" s="82"/>
      <c r="Q49" s="74"/>
      <c r="R49" s="254"/>
      <c r="S49" s="74"/>
      <c r="T49" s="254"/>
      <c r="U49" s="82"/>
      <c r="V49" s="255"/>
      <c r="W49" s="42"/>
      <c r="X49" s="43"/>
      <c r="Y49" s="44"/>
      <c r="Z49" s="44">
        <v>2.0833333333333332E-2</v>
      </c>
      <c r="AA49" s="43">
        <v>6.25E-2</v>
      </c>
      <c r="AB49" s="13" t="s">
        <v>752</v>
      </c>
      <c r="AC49" s="37"/>
      <c r="AD49" s="37"/>
      <c r="AE49" s="37"/>
      <c r="AF49" s="45"/>
      <c r="AG49" s="231"/>
      <c r="AH49" s="236"/>
      <c r="AI49" s="66"/>
      <c r="AJ49" s="66"/>
      <c r="AK49" s="66"/>
      <c r="AL49" s="66"/>
      <c r="AM49" s="67"/>
      <c r="AN49" s="69"/>
    </row>
    <row r="50" spans="2:40">
      <c r="B50" s="55">
        <v>43</v>
      </c>
      <c r="C50" s="72" t="s">
        <v>595</v>
      </c>
      <c r="D50" s="73" t="s">
        <v>1130</v>
      </c>
      <c r="E50" s="37" t="s">
        <v>596</v>
      </c>
      <c r="F50" s="13"/>
      <c r="G50" s="14"/>
      <c r="H50" s="14"/>
      <c r="I50" s="14"/>
      <c r="J50" s="74"/>
      <c r="K50" s="74">
        <v>12</v>
      </c>
      <c r="L50" s="249" t="s">
        <v>812</v>
      </c>
      <c r="M50" s="82">
        <v>1120</v>
      </c>
      <c r="N50" s="254" t="s">
        <v>1131</v>
      </c>
      <c r="O50" s="254">
        <v>200</v>
      </c>
      <c r="P50" s="82">
        <v>1120</v>
      </c>
      <c r="Q50" s="74">
        <v>1</v>
      </c>
      <c r="R50" s="254">
        <v>200</v>
      </c>
      <c r="S50" s="74">
        <v>1</v>
      </c>
      <c r="T50" s="254">
        <v>200</v>
      </c>
      <c r="U50" s="82"/>
      <c r="V50" s="255"/>
      <c r="W50" s="42"/>
      <c r="X50" s="77"/>
      <c r="Y50" s="78"/>
      <c r="Z50" s="78"/>
      <c r="AA50" s="77"/>
      <c r="AB50" s="74"/>
      <c r="AC50" s="72"/>
      <c r="AD50" s="37"/>
      <c r="AE50" s="37"/>
      <c r="AF50" s="45"/>
      <c r="AG50" s="231"/>
      <c r="AH50" s="236"/>
      <c r="AI50" s="66"/>
      <c r="AJ50" s="66"/>
      <c r="AK50" s="66"/>
      <c r="AL50" s="66"/>
      <c r="AM50" s="67"/>
      <c r="AN50" s="68"/>
    </row>
    <row r="51" spans="2:40">
      <c r="B51" s="55">
        <v>44</v>
      </c>
      <c r="C51" s="72" t="s">
        <v>595</v>
      </c>
      <c r="D51" s="38" t="s">
        <v>1132</v>
      </c>
      <c r="E51" s="37" t="s">
        <v>596</v>
      </c>
      <c r="F51" s="13">
        <v>3703997</v>
      </c>
      <c r="G51" s="14">
        <v>11</v>
      </c>
      <c r="H51" s="13">
        <v>12</v>
      </c>
      <c r="I51" s="14" t="s">
        <v>731</v>
      </c>
      <c r="J51" s="13" t="s">
        <v>597</v>
      </c>
      <c r="K51" s="74">
        <v>50</v>
      </c>
      <c r="L51" s="249" t="s">
        <v>289</v>
      </c>
      <c r="M51" s="82">
        <v>1120</v>
      </c>
      <c r="N51" s="254">
        <v>5000</v>
      </c>
      <c r="O51" s="254">
        <v>5000</v>
      </c>
      <c r="P51" s="82">
        <v>1120</v>
      </c>
      <c r="Q51" s="74">
        <v>1</v>
      </c>
      <c r="R51" s="254">
        <v>5000</v>
      </c>
      <c r="S51" s="74">
        <v>1</v>
      </c>
      <c r="T51" s="254">
        <v>5000</v>
      </c>
      <c r="U51" s="82">
        <v>5010</v>
      </c>
      <c r="V51" s="255" t="s">
        <v>1353</v>
      </c>
      <c r="W51" s="235"/>
      <c r="X51" s="43">
        <v>6.25E-2</v>
      </c>
      <c r="Y51" s="44">
        <v>8.6805555555555552E-2</v>
      </c>
      <c r="Z51" s="44">
        <v>8.6805555555555552E-2</v>
      </c>
      <c r="AA51" s="43">
        <v>0.13541666666666666</v>
      </c>
      <c r="AB51" s="13" t="s">
        <v>752</v>
      </c>
      <c r="AC51" s="37"/>
      <c r="AD51" s="37" t="s">
        <v>1133</v>
      </c>
      <c r="AE51" s="37" t="s">
        <v>930</v>
      </c>
      <c r="AF51" s="37" t="s">
        <v>615</v>
      </c>
      <c r="AG51" s="231">
        <v>1</v>
      </c>
      <c r="AH51" s="236"/>
      <c r="AI51" s="66"/>
      <c r="AJ51" s="66"/>
      <c r="AK51" s="66"/>
      <c r="AL51" s="66"/>
      <c r="AM51" s="67"/>
      <c r="AN51" s="69"/>
    </row>
    <row r="52" spans="2:40">
      <c r="B52" s="55">
        <v>45</v>
      </c>
      <c r="C52" s="72" t="s">
        <v>595</v>
      </c>
      <c r="D52" s="38" t="s">
        <v>1132</v>
      </c>
      <c r="E52" s="37" t="s">
        <v>596</v>
      </c>
      <c r="F52" s="13">
        <v>3703997</v>
      </c>
      <c r="G52" s="14">
        <v>12</v>
      </c>
      <c r="H52" s="14">
        <v>12</v>
      </c>
      <c r="I52" s="14" t="s">
        <v>731</v>
      </c>
      <c r="J52" s="13" t="s">
        <v>597</v>
      </c>
      <c r="K52" s="74">
        <v>50</v>
      </c>
      <c r="L52" s="249" t="s">
        <v>289</v>
      </c>
      <c r="M52" s="82">
        <v>1120</v>
      </c>
      <c r="N52" s="254">
        <v>5000</v>
      </c>
      <c r="O52" s="254">
        <v>5000</v>
      </c>
      <c r="P52" s="82">
        <v>1120</v>
      </c>
      <c r="Q52" s="74">
        <v>1</v>
      </c>
      <c r="R52" s="254">
        <v>5000</v>
      </c>
      <c r="S52" s="74">
        <v>1</v>
      </c>
      <c r="T52" s="254">
        <v>5000</v>
      </c>
      <c r="U52" s="82">
        <v>5060</v>
      </c>
      <c r="V52" s="255" t="s">
        <v>1354</v>
      </c>
      <c r="W52" s="255" t="s">
        <v>1355</v>
      </c>
      <c r="X52" s="77">
        <v>0.13541666666666666</v>
      </c>
      <c r="Y52" s="44">
        <v>0.15972222222222221</v>
      </c>
      <c r="Z52" s="44">
        <v>0.15972222222222221</v>
      </c>
      <c r="AA52" s="43">
        <v>0.16666666666666666</v>
      </c>
      <c r="AB52" s="13" t="s">
        <v>752</v>
      </c>
      <c r="AC52" s="37"/>
      <c r="AD52" s="37" t="s">
        <v>1133</v>
      </c>
      <c r="AE52" s="37" t="s">
        <v>930</v>
      </c>
      <c r="AF52" s="45" t="s">
        <v>615</v>
      </c>
      <c r="AG52" s="231">
        <v>1</v>
      </c>
      <c r="AH52" s="236"/>
      <c r="AI52" s="66"/>
      <c r="AJ52" s="66"/>
      <c r="AK52" s="66"/>
      <c r="AL52" s="66"/>
      <c r="AM52" s="67"/>
      <c r="AN52" s="68"/>
    </row>
    <row r="53" spans="2:40">
      <c r="B53" s="55">
        <v>46</v>
      </c>
      <c r="C53" s="72" t="s">
        <v>595</v>
      </c>
      <c r="D53" s="38" t="s">
        <v>811</v>
      </c>
      <c r="E53" s="37" t="s">
        <v>596</v>
      </c>
      <c r="F53" s="13"/>
      <c r="G53" s="14"/>
      <c r="H53" s="14"/>
      <c r="I53" s="14"/>
      <c r="J53" s="13"/>
      <c r="K53" s="74">
        <v>25</v>
      </c>
      <c r="L53" s="249" t="s">
        <v>812</v>
      </c>
      <c r="M53" s="82">
        <v>1120</v>
      </c>
      <c r="N53" s="254" t="s">
        <v>1131</v>
      </c>
      <c r="O53" s="254">
        <v>350</v>
      </c>
      <c r="P53" s="82">
        <v>1120</v>
      </c>
      <c r="Q53" s="74">
        <v>1</v>
      </c>
      <c r="R53" s="254"/>
      <c r="S53" s="74">
        <v>1</v>
      </c>
      <c r="T53" s="254">
        <v>350</v>
      </c>
      <c r="U53" s="82">
        <v>10550</v>
      </c>
      <c r="V53" s="255" t="s">
        <v>1134</v>
      </c>
      <c r="W53" s="255" t="s">
        <v>1355</v>
      </c>
      <c r="X53" s="77">
        <v>0.16666666666666666</v>
      </c>
      <c r="Y53" s="44">
        <v>0.17013888888888887</v>
      </c>
      <c r="Z53" s="44"/>
      <c r="AA53" s="43"/>
      <c r="AB53" s="13"/>
      <c r="AC53" s="37"/>
      <c r="AD53" s="37" t="s">
        <v>1133</v>
      </c>
      <c r="AE53" s="37" t="s">
        <v>930</v>
      </c>
      <c r="AF53" s="45" t="s">
        <v>615</v>
      </c>
      <c r="AG53" s="231">
        <v>1</v>
      </c>
      <c r="AH53" s="236"/>
      <c r="AI53" s="66"/>
      <c r="AJ53" s="66"/>
      <c r="AK53" s="66"/>
      <c r="AL53" s="66"/>
      <c r="AM53" s="67"/>
      <c r="AN53" s="69"/>
    </row>
    <row r="54" spans="2:40">
      <c r="B54" s="55">
        <v>47</v>
      </c>
      <c r="C54" s="72" t="s">
        <v>595</v>
      </c>
      <c r="D54" s="73"/>
      <c r="E54" s="72"/>
      <c r="F54" s="74"/>
      <c r="G54" s="75"/>
      <c r="H54" s="74"/>
      <c r="I54" s="75"/>
      <c r="J54" s="74"/>
      <c r="K54" s="74"/>
      <c r="L54" s="249"/>
      <c r="M54" s="82"/>
      <c r="N54" s="254"/>
      <c r="O54" s="254"/>
      <c r="P54" s="82"/>
      <c r="Q54" s="74"/>
      <c r="R54" s="254"/>
      <c r="S54" s="74"/>
      <c r="T54" s="254"/>
      <c r="U54" s="82"/>
      <c r="V54" s="255"/>
      <c r="W54" s="255"/>
      <c r="X54" s="77"/>
      <c r="Y54" s="78"/>
      <c r="Z54" s="78">
        <v>0.17013888888888887</v>
      </c>
      <c r="AA54" s="77">
        <v>0.19097222222222221</v>
      </c>
      <c r="AB54" s="74" t="s">
        <v>752</v>
      </c>
      <c r="AC54" s="72"/>
      <c r="AD54" s="72"/>
      <c r="AE54" s="72"/>
      <c r="AF54" s="72"/>
      <c r="AG54" s="281"/>
      <c r="AH54" s="236"/>
      <c r="AI54" s="66"/>
      <c r="AJ54" s="66"/>
      <c r="AK54" s="66"/>
      <c r="AL54" s="66"/>
      <c r="AM54" s="67"/>
      <c r="AN54" s="68"/>
    </row>
    <row r="55" spans="2:40">
      <c r="B55" s="55">
        <v>48</v>
      </c>
      <c r="C55" s="72" t="s">
        <v>595</v>
      </c>
      <c r="D55" s="73" t="s">
        <v>1130</v>
      </c>
      <c r="E55" s="72" t="s">
        <v>596</v>
      </c>
      <c r="F55" s="74"/>
      <c r="G55" s="75"/>
      <c r="H55" s="74"/>
      <c r="I55" s="75"/>
      <c r="J55" s="74"/>
      <c r="K55" s="74">
        <v>12</v>
      </c>
      <c r="L55" s="249" t="s">
        <v>812</v>
      </c>
      <c r="M55" s="82">
        <v>1120</v>
      </c>
      <c r="N55" s="254" t="s">
        <v>1131</v>
      </c>
      <c r="O55" s="254">
        <v>200</v>
      </c>
      <c r="P55" s="82">
        <v>1120</v>
      </c>
      <c r="Q55" s="74">
        <v>1</v>
      </c>
      <c r="R55" s="254">
        <v>200</v>
      </c>
      <c r="S55" s="74">
        <v>1</v>
      </c>
      <c r="T55" s="254">
        <v>200</v>
      </c>
      <c r="U55" s="82"/>
      <c r="V55" s="255"/>
      <c r="W55" s="255"/>
      <c r="X55" s="77"/>
      <c r="Y55" s="78"/>
      <c r="Z55" s="78"/>
      <c r="AA55" s="77"/>
      <c r="AB55" s="74"/>
      <c r="AC55" s="72"/>
      <c r="AD55" s="72"/>
      <c r="AE55" s="72"/>
      <c r="AF55" s="72"/>
      <c r="AG55" s="281"/>
      <c r="AH55" s="236"/>
      <c r="AI55" s="66"/>
      <c r="AJ55" s="66"/>
      <c r="AK55" s="66"/>
      <c r="AL55" s="66"/>
      <c r="AM55" s="67"/>
      <c r="AN55" s="69"/>
    </row>
    <row r="56" spans="2:40">
      <c r="B56" s="55">
        <v>49</v>
      </c>
      <c r="C56" s="72" t="s">
        <v>595</v>
      </c>
      <c r="D56" s="73" t="s">
        <v>1132</v>
      </c>
      <c r="E56" s="72" t="s">
        <v>596</v>
      </c>
      <c r="F56" s="74">
        <v>3703998</v>
      </c>
      <c r="G56" s="75">
        <v>1</v>
      </c>
      <c r="H56" s="74">
        <v>12</v>
      </c>
      <c r="I56" s="75" t="s">
        <v>731</v>
      </c>
      <c r="J56" s="74" t="s">
        <v>597</v>
      </c>
      <c r="K56" s="74">
        <v>50</v>
      </c>
      <c r="L56" s="249" t="s">
        <v>289</v>
      </c>
      <c r="M56" s="82">
        <v>1120</v>
      </c>
      <c r="N56" s="254">
        <v>5000</v>
      </c>
      <c r="O56" s="254">
        <v>5000</v>
      </c>
      <c r="P56" s="82">
        <v>1120</v>
      </c>
      <c r="Q56" s="74">
        <v>1</v>
      </c>
      <c r="R56" s="254">
        <v>5000</v>
      </c>
      <c r="S56" s="74">
        <v>1</v>
      </c>
      <c r="T56" s="254">
        <v>5000</v>
      </c>
      <c r="U56" s="82">
        <v>5040</v>
      </c>
      <c r="V56" s="255" t="s">
        <v>1356</v>
      </c>
      <c r="W56" s="255"/>
      <c r="X56" s="77">
        <v>0.19097222222222221</v>
      </c>
      <c r="Y56" s="78">
        <v>0.21527777777777776</v>
      </c>
      <c r="Z56" s="78">
        <v>0.21527777777777776</v>
      </c>
      <c r="AA56" s="77">
        <v>0.22222222222222221</v>
      </c>
      <c r="AB56" s="74" t="s">
        <v>752</v>
      </c>
      <c r="AC56" s="72"/>
      <c r="AD56" s="72" t="s">
        <v>1133</v>
      </c>
      <c r="AE56" s="72" t="s">
        <v>930</v>
      </c>
      <c r="AF56" s="72" t="s">
        <v>615</v>
      </c>
      <c r="AG56" s="281">
        <v>1</v>
      </c>
      <c r="AH56" s="236"/>
      <c r="AI56" s="66"/>
      <c r="AJ56" s="66"/>
      <c r="AK56" s="66"/>
      <c r="AL56" s="66"/>
      <c r="AM56" s="67"/>
      <c r="AN56" s="68"/>
    </row>
    <row r="57" spans="2:40">
      <c r="B57" s="55">
        <v>50</v>
      </c>
      <c r="C57" s="72" t="s">
        <v>595</v>
      </c>
      <c r="D57" s="73" t="s">
        <v>1132</v>
      </c>
      <c r="E57" s="72" t="s">
        <v>596</v>
      </c>
      <c r="F57" s="74">
        <v>3703998</v>
      </c>
      <c r="G57" s="75">
        <v>2</v>
      </c>
      <c r="H57" s="75">
        <v>12</v>
      </c>
      <c r="I57" s="75" t="s">
        <v>731</v>
      </c>
      <c r="J57" s="74" t="s">
        <v>597</v>
      </c>
      <c r="K57" s="74">
        <v>50</v>
      </c>
      <c r="L57" s="81" t="s">
        <v>289</v>
      </c>
      <c r="M57" s="82">
        <v>1120</v>
      </c>
      <c r="N57" s="83">
        <v>5000</v>
      </c>
      <c r="O57" s="83">
        <v>5000</v>
      </c>
      <c r="P57" s="82">
        <v>1120</v>
      </c>
      <c r="Q57" s="74">
        <v>1</v>
      </c>
      <c r="R57" s="83">
        <v>5000</v>
      </c>
      <c r="S57" s="74">
        <v>1</v>
      </c>
      <c r="T57" s="83">
        <v>5000</v>
      </c>
      <c r="U57" s="82">
        <v>5060</v>
      </c>
      <c r="V57" s="76" t="s">
        <v>1357</v>
      </c>
      <c r="W57" s="76" t="s">
        <v>1358</v>
      </c>
      <c r="X57" s="77">
        <v>0.22222222222222221</v>
      </c>
      <c r="Y57" s="78">
        <v>0.24652777777777776</v>
      </c>
      <c r="Z57" s="78">
        <v>0.24652777777777776</v>
      </c>
      <c r="AA57" s="77">
        <v>0.25347222222222221</v>
      </c>
      <c r="AB57" s="74" t="s">
        <v>752</v>
      </c>
      <c r="AC57" s="72"/>
      <c r="AD57" s="72" t="s">
        <v>1133</v>
      </c>
      <c r="AE57" s="72" t="s">
        <v>930</v>
      </c>
      <c r="AF57" s="79" t="s">
        <v>615</v>
      </c>
      <c r="AG57" s="281">
        <v>1</v>
      </c>
      <c r="AH57" s="236"/>
      <c r="AI57" s="66"/>
      <c r="AJ57" s="66"/>
      <c r="AK57" s="66"/>
      <c r="AL57" s="66"/>
      <c r="AM57" s="67"/>
      <c r="AN57" s="69"/>
    </row>
    <row r="58" spans="2:40">
      <c r="B58" s="55">
        <v>51</v>
      </c>
      <c r="C58" s="72" t="s">
        <v>595</v>
      </c>
      <c r="D58" s="73" t="s">
        <v>811</v>
      </c>
      <c r="E58" s="72" t="s">
        <v>596</v>
      </c>
      <c r="F58" s="74"/>
      <c r="G58" s="75"/>
      <c r="H58" s="75"/>
      <c r="I58" s="75"/>
      <c r="J58" s="74"/>
      <c r="K58" s="74">
        <v>25</v>
      </c>
      <c r="L58" s="81" t="s">
        <v>812</v>
      </c>
      <c r="M58" s="82">
        <v>1120</v>
      </c>
      <c r="N58" s="83" t="s">
        <v>1131</v>
      </c>
      <c r="O58" s="83">
        <v>350</v>
      </c>
      <c r="P58" s="82">
        <v>1120</v>
      </c>
      <c r="Q58" s="74">
        <v>1</v>
      </c>
      <c r="R58" s="83"/>
      <c r="S58" s="74">
        <v>1</v>
      </c>
      <c r="T58" s="83">
        <v>350</v>
      </c>
      <c r="U58" s="82">
        <v>10550</v>
      </c>
      <c r="V58" s="76" t="s">
        <v>1134</v>
      </c>
      <c r="W58" s="76" t="s">
        <v>1358</v>
      </c>
      <c r="X58" s="77">
        <v>0.25347222222222221</v>
      </c>
      <c r="Y58" s="78">
        <v>0.25694444444444442</v>
      </c>
      <c r="Z58" s="78"/>
      <c r="AA58" s="77"/>
      <c r="AB58" s="74"/>
      <c r="AC58" s="72"/>
      <c r="AD58" s="72" t="s">
        <v>1133</v>
      </c>
      <c r="AE58" s="72" t="s">
        <v>930</v>
      </c>
      <c r="AF58" s="79" t="s">
        <v>615</v>
      </c>
      <c r="AG58" s="281">
        <v>1</v>
      </c>
      <c r="AH58" s="236"/>
      <c r="AI58" s="66"/>
      <c r="AJ58" s="66"/>
      <c r="AK58" s="66"/>
      <c r="AL58" s="66"/>
      <c r="AM58" s="67"/>
      <c r="AN58" s="68"/>
    </row>
    <row r="59" spans="2:40">
      <c r="B59" s="55">
        <v>52</v>
      </c>
      <c r="C59" s="72" t="s">
        <v>595</v>
      </c>
      <c r="D59" s="73"/>
      <c r="E59" s="72"/>
      <c r="F59" s="74"/>
      <c r="G59" s="75"/>
      <c r="H59" s="75"/>
      <c r="I59" s="75"/>
      <c r="J59" s="74"/>
      <c r="K59" s="74"/>
      <c r="L59" s="81"/>
      <c r="M59" s="82"/>
      <c r="N59" s="83"/>
      <c r="O59" s="82"/>
      <c r="P59" s="82"/>
      <c r="Q59" s="74"/>
      <c r="R59" s="82"/>
      <c r="S59" s="74"/>
      <c r="T59" s="82"/>
      <c r="U59" s="82"/>
      <c r="V59" s="76"/>
      <c r="W59" s="76"/>
      <c r="X59" s="77"/>
      <c r="Y59" s="78"/>
      <c r="Z59" s="78">
        <v>0.25694444444444442</v>
      </c>
      <c r="AA59" s="77">
        <v>0.27777777777777773</v>
      </c>
      <c r="AB59" s="74" t="s">
        <v>752</v>
      </c>
      <c r="AC59" s="72"/>
      <c r="AD59" s="72"/>
      <c r="AE59" s="72"/>
      <c r="AF59" s="79"/>
      <c r="AG59" s="281"/>
      <c r="AH59" s="236"/>
      <c r="AI59" s="66"/>
      <c r="AJ59" s="66"/>
      <c r="AK59" s="66"/>
      <c r="AL59" s="66"/>
      <c r="AM59" s="67"/>
      <c r="AN59" s="69"/>
    </row>
    <row r="60" spans="2:40">
      <c r="B60" s="55">
        <v>53</v>
      </c>
      <c r="C60" s="72"/>
      <c r="D60" s="73"/>
      <c r="E60" s="72"/>
      <c r="F60" s="74"/>
      <c r="G60" s="75"/>
      <c r="H60" s="74"/>
      <c r="I60" s="75"/>
      <c r="J60" s="74"/>
      <c r="K60" s="74"/>
      <c r="L60" s="249"/>
      <c r="M60" s="82"/>
      <c r="N60" s="254"/>
      <c r="O60" s="254"/>
      <c r="P60" s="82"/>
      <c r="Q60" s="74"/>
      <c r="R60" s="254"/>
      <c r="S60" s="74"/>
      <c r="T60" s="254"/>
      <c r="U60" s="82"/>
      <c r="V60" s="255"/>
      <c r="W60" s="255"/>
      <c r="X60" s="77"/>
      <c r="Y60" s="78"/>
      <c r="Z60" s="78"/>
      <c r="AA60" s="77"/>
      <c r="AB60" s="74"/>
      <c r="AC60" s="72"/>
      <c r="AD60" s="72"/>
      <c r="AE60" s="72"/>
      <c r="AF60" s="72"/>
      <c r="AG60" s="281"/>
      <c r="AH60" s="236"/>
      <c r="AI60" s="66"/>
      <c r="AJ60" s="66"/>
      <c r="AK60" s="66"/>
      <c r="AL60" s="66"/>
      <c r="AM60" s="67"/>
      <c r="AN60" s="68"/>
    </row>
    <row r="61" spans="2:40">
      <c r="B61" s="55">
        <v>54</v>
      </c>
      <c r="C61" s="72"/>
      <c r="D61" s="73"/>
      <c r="E61" s="72"/>
      <c r="F61" s="74"/>
      <c r="G61" s="75"/>
      <c r="H61" s="75"/>
      <c r="I61" s="75"/>
      <c r="J61" s="74"/>
      <c r="K61" s="74"/>
      <c r="L61" s="81"/>
      <c r="M61" s="82"/>
      <c r="N61" s="83"/>
      <c r="O61" s="83"/>
      <c r="P61" s="82"/>
      <c r="Q61" s="74"/>
      <c r="R61" s="83"/>
      <c r="S61" s="74"/>
      <c r="T61" s="83"/>
      <c r="U61" s="82"/>
      <c r="V61" s="76"/>
      <c r="W61" s="76"/>
      <c r="X61" s="77"/>
      <c r="Y61" s="78"/>
      <c r="Z61" s="78"/>
      <c r="AA61" s="77"/>
      <c r="AB61" s="74"/>
      <c r="AC61" s="72"/>
      <c r="AD61" s="72"/>
      <c r="AE61" s="72"/>
      <c r="AF61" s="79"/>
      <c r="AG61" s="281"/>
      <c r="AH61" s="236"/>
      <c r="AI61" s="66"/>
      <c r="AJ61" s="66"/>
      <c r="AK61" s="66"/>
      <c r="AL61" s="66"/>
      <c r="AM61" s="67"/>
      <c r="AN61" s="69"/>
    </row>
    <row r="62" spans="2:40">
      <c r="B62" s="55">
        <v>55</v>
      </c>
      <c r="C62" s="72"/>
      <c r="D62" s="73"/>
      <c r="E62" s="72"/>
      <c r="F62" s="74"/>
      <c r="G62" s="75"/>
      <c r="H62" s="74"/>
      <c r="I62" s="75"/>
      <c r="J62" s="74"/>
      <c r="K62" s="74"/>
      <c r="L62" s="81"/>
      <c r="M62" s="82"/>
      <c r="N62" s="83"/>
      <c r="O62" s="83"/>
      <c r="P62" s="82"/>
      <c r="Q62" s="74"/>
      <c r="R62" s="83"/>
      <c r="S62" s="74"/>
      <c r="T62" s="83"/>
      <c r="U62" s="82"/>
      <c r="V62" s="76"/>
      <c r="W62" s="76"/>
      <c r="X62" s="77"/>
      <c r="Y62" s="78"/>
      <c r="Z62" s="78"/>
      <c r="AA62" s="77"/>
      <c r="AB62" s="74"/>
      <c r="AC62" s="72"/>
      <c r="AD62" s="72"/>
      <c r="AE62" s="72"/>
      <c r="AF62" s="72"/>
      <c r="AG62" s="281"/>
      <c r="AH62" s="236"/>
      <c r="AI62" s="66"/>
      <c r="AJ62" s="66"/>
      <c r="AK62" s="66"/>
      <c r="AL62" s="66"/>
      <c r="AM62" s="67"/>
      <c r="AN62" s="68"/>
    </row>
    <row r="63" spans="2:40">
      <c r="B63" s="55">
        <v>56</v>
      </c>
      <c r="C63" s="72"/>
      <c r="D63" s="73"/>
      <c r="E63" s="72"/>
      <c r="F63" s="74"/>
      <c r="G63" s="75"/>
      <c r="H63" s="75"/>
      <c r="I63" s="75"/>
      <c r="J63" s="13"/>
      <c r="K63" s="13"/>
      <c r="L63" s="39"/>
      <c r="M63" s="40"/>
      <c r="N63" s="41"/>
      <c r="O63" s="41"/>
      <c r="P63" s="40"/>
      <c r="Q63" s="13"/>
      <c r="R63" s="41"/>
      <c r="S63" s="13"/>
      <c r="T63" s="41"/>
      <c r="U63" s="40"/>
      <c r="V63" s="42"/>
      <c r="W63" s="42"/>
      <c r="X63" s="77"/>
      <c r="Y63" s="78"/>
      <c r="Z63" s="78"/>
      <c r="AA63" s="77"/>
      <c r="AB63" s="74"/>
      <c r="AC63" s="72"/>
      <c r="AD63" s="72"/>
      <c r="AE63" s="72"/>
      <c r="AF63" s="79"/>
      <c r="AG63" s="80"/>
      <c r="AH63" s="236"/>
      <c r="AI63" s="66"/>
      <c r="AJ63" s="66"/>
      <c r="AK63" s="66"/>
      <c r="AL63" s="66"/>
      <c r="AM63" s="67"/>
      <c r="AN63" s="69"/>
    </row>
    <row r="64" spans="2:40">
      <c r="B64" s="55">
        <v>57</v>
      </c>
      <c r="C64" s="72"/>
      <c r="D64" s="73"/>
      <c r="E64" s="72"/>
      <c r="F64" s="74"/>
      <c r="G64" s="75"/>
      <c r="H64" s="75"/>
      <c r="I64" s="75"/>
      <c r="J64" s="74"/>
      <c r="K64" s="74"/>
      <c r="L64" s="81"/>
      <c r="M64" s="82"/>
      <c r="N64" s="83"/>
      <c r="O64" s="83"/>
      <c r="P64" s="82"/>
      <c r="Q64" s="74"/>
      <c r="R64" s="83"/>
      <c r="S64" s="74"/>
      <c r="T64" s="83"/>
      <c r="U64" s="82"/>
      <c r="V64" s="76"/>
      <c r="W64" s="76"/>
      <c r="X64" s="77"/>
      <c r="Y64" s="78"/>
      <c r="Z64" s="78"/>
      <c r="AA64" s="77"/>
      <c r="AB64" s="74"/>
      <c r="AC64" s="72"/>
      <c r="AD64" s="72"/>
      <c r="AE64" s="72"/>
      <c r="AF64" s="79"/>
      <c r="AG64" s="80"/>
      <c r="AH64" s="236"/>
      <c r="AI64" s="66"/>
      <c r="AJ64" s="66"/>
      <c r="AK64" s="66"/>
      <c r="AL64" s="66"/>
      <c r="AM64" s="67"/>
      <c r="AN64" s="68"/>
    </row>
    <row r="65" spans="2:40">
      <c r="B65" s="55">
        <v>58</v>
      </c>
      <c r="C65" s="72"/>
      <c r="D65" s="73"/>
      <c r="E65" s="72"/>
      <c r="F65" s="74"/>
      <c r="G65" s="75"/>
      <c r="H65" s="74"/>
      <c r="I65" s="75"/>
      <c r="J65" s="74"/>
      <c r="K65" s="74"/>
      <c r="L65" s="81"/>
      <c r="M65" s="82"/>
      <c r="N65" s="83"/>
      <c r="O65" s="83"/>
      <c r="P65" s="82"/>
      <c r="Q65" s="74"/>
      <c r="R65" s="83"/>
      <c r="S65" s="74"/>
      <c r="T65" s="83"/>
      <c r="U65" s="82"/>
      <c r="V65" s="76"/>
      <c r="W65" s="76"/>
      <c r="X65" s="77"/>
      <c r="Y65" s="78"/>
      <c r="Z65" s="78"/>
      <c r="AA65" s="77"/>
      <c r="AB65" s="74"/>
      <c r="AC65" s="72"/>
      <c r="AD65" s="72"/>
      <c r="AE65" s="72"/>
      <c r="AF65" s="79"/>
      <c r="AG65" s="80"/>
      <c r="AH65" s="236"/>
      <c r="AI65" s="66"/>
      <c r="AJ65" s="66"/>
      <c r="AK65" s="66"/>
      <c r="AL65" s="66"/>
      <c r="AM65" s="67"/>
      <c r="AN65" s="69"/>
    </row>
    <row r="66" spans="2:40">
      <c r="B66" s="55">
        <v>59</v>
      </c>
      <c r="C66" s="72"/>
      <c r="D66" s="73"/>
      <c r="E66" s="72"/>
      <c r="F66" s="74"/>
      <c r="G66" s="75"/>
      <c r="H66" s="75"/>
      <c r="I66" s="75"/>
      <c r="J66" s="74"/>
      <c r="K66" s="74"/>
      <c r="L66" s="81"/>
      <c r="M66" s="82"/>
      <c r="N66" s="83"/>
      <c r="O66" s="83"/>
      <c r="P66" s="82"/>
      <c r="Q66" s="74"/>
      <c r="R66" s="83"/>
      <c r="S66" s="74"/>
      <c r="T66" s="83"/>
      <c r="U66" s="82"/>
      <c r="V66" s="76"/>
      <c r="W66" s="76"/>
      <c r="X66" s="77"/>
      <c r="Y66" s="78"/>
      <c r="Z66" s="78"/>
      <c r="AA66" s="77"/>
      <c r="AB66" s="74"/>
      <c r="AC66" s="72"/>
      <c r="AD66" s="72"/>
      <c r="AE66" s="72"/>
      <c r="AF66" s="79"/>
      <c r="AG66" s="80"/>
      <c r="AH66" s="236"/>
      <c r="AI66" s="66"/>
      <c r="AJ66" s="66"/>
      <c r="AK66" s="66"/>
      <c r="AL66" s="66"/>
      <c r="AM66" s="67"/>
      <c r="AN66" s="68"/>
    </row>
    <row r="67" spans="2:40">
      <c r="B67" s="55">
        <v>60</v>
      </c>
      <c r="C67" s="72"/>
      <c r="D67" s="73"/>
      <c r="E67" s="72"/>
      <c r="F67" s="74"/>
      <c r="G67" s="75"/>
      <c r="H67" s="75"/>
      <c r="I67" s="75"/>
      <c r="J67" s="74"/>
      <c r="K67" s="74"/>
      <c r="L67" s="81"/>
      <c r="M67" s="82"/>
      <c r="N67" s="83"/>
      <c r="O67" s="83"/>
      <c r="P67" s="82"/>
      <c r="Q67" s="74"/>
      <c r="R67" s="83"/>
      <c r="S67" s="74"/>
      <c r="T67" s="83"/>
      <c r="U67" s="82"/>
      <c r="V67" s="76"/>
      <c r="W67" s="76"/>
      <c r="X67" s="77"/>
      <c r="Y67" s="78"/>
      <c r="Z67" s="78"/>
      <c r="AA67" s="77"/>
      <c r="AB67" s="74"/>
      <c r="AC67" s="72"/>
      <c r="AD67" s="72"/>
      <c r="AE67" s="72"/>
      <c r="AF67" s="79"/>
      <c r="AG67" s="80"/>
      <c r="AH67" s="236"/>
      <c r="AI67" s="66"/>
      <c r="AJ67" s="66"/>
      <c r="AK67" s="66"/>
      <c r="AL67" s="66"/>
      <c r="AM67" s="67"/>
      <c r="AN67" s="69"/>
    </row>
    <row r="68" spans="2:40">
      <c r="B68" s="55">
        <v>61</v>
      </c>
      <c r="C68" s="72"/>
      <c r="D68" s="73"/>
      <c r="E68" s="72"/>
      <c r="F68" s="74"/>
      <c r="G68" s="75"/>
      <c r="H68" s="74"/>
      <c r="I68" s="75"/>
      <c r="J68" s="74"/>
      <c r="K68" s="74"/>
      <c r="L68" s="81"/>
      <c r="M68" s="82"/>
      <c r="N68" s="83"/>
      <c r="O68" s="83"/>
      <c r="P68" s="82"/>
      <c r="Q68" s="74"/>
      <c r="R68" s="83"/>
      <c r="S68" s="74"/>
      <c r="T68" s="83"/>
      <c r="U68" s="82"/>
      <c r="V68" s="76"/>
      <c r="W68" s="76"/>
      <c r="X68" s="77"/>
      <c r="Y68" s="78"/>
      <c r="Z68" s="78"/>
      <c r="AA68" s="77"/>
      <c r="AB68" s="74"/>
      <c r="AC68" s="72"/>
      <c r="AD68" s="72"/>
      <c r="AE68" s="72"/>
      <c r="AF68" s="79"/>
      <c r="AG68" s="80"/>
      <c r="AH68" s="236"/>
      <c r="AI68" s="66"/>
      <c r="AJ68" s="66"/>
      <c r="AK68" s="66"/>
      <c r="AL68" s="66"/>
      <c r="AM68" s="67"/>
      <c r="AN68" s="68"/>
    </row>
    <row r="69" spans="2:40">
      <c r="B69" s="55">
        <v>62</v>
      </c>
      <c r="C69" s="37"/>
      <c r="D69" s="38"/>
      <c r="E69" s="37"/>
      <c r="F69" s="13"/>
      <c r="G69" s="14"/>
      <c r="H69" s="13"/>
      <c r="I69" s="14"/>
      <c r="J69" s="13"/>
      <c r="K69" s="13"/>
      <c r="L69" s="39"/>
      <c r="M69" s="40"/>
      <c r="N69" s="41"/>
      <c r="O69" s="41"/>
      <c r="P69" s="40"/>
      <c r="Q69" s="13"/>
      <c r="R69" s="41"/>
      <c r="S69" s="13"/>
      <c r="T69" s="41"/>
      <c r="U69" s="40"/>
      <c r="V69" s="42"/>
      <c r="W69" s="42"/>
      <c r="X69" s="43"/>
      <c r="Y69" s="44"/>
      <c r="Z69" s="44"/>
      <c r="AA69" s="43"/>
      <c r="AB69" s="13"/>
      <c r="AC69" s="37"/>
      <c r="AD69" s="37"/>
      <c r="AE69" s="37"/>
      <c r="AF69" s="45"/>
      <c r="AG69" s="46"/>
      <c r="AH69" s="236"/>
      <c r="AI69" s="66"/>
      <c r="AJ69" s="66"/>
      <c r="AK69" s="66"/>
      <c r="AL69" s="66"/>
      <c r="AM69" s="67"/>
      <c r="AN69" s="69"/>
    </row>
    <row r="70" spans="2:40">
      <c r="B70" s="55">
        <v>63</v>
      </c>
      <c r="C70" s="37"/>
      <c r="D70" s="38"/>
      <c r="E70" s="37"/>
      <c r="F70" s="13"/>
      <c r="G70" s="14"/>
      <c r="H70" s="13"/>
      <c r="I70" s="14"/>
      <c r="J70" s="13"/>
      <c r="K70" s="13"/>
      <c r="L70" s="39"/>
      <c r="M70" s="40"/>
      <c r="N70" s="41"/>
      <c r="O70" s="41"/>
      <c r="P70" s="40"/>
      <c r="Q70" s="13"/>
      <c r="R70" s="41"/>
      <c r="S70" s="13"/>
      <c r="T70" s="41"/>
      <c r="U70" s="40"/>
      <c r="V70" s="42"/>
      <c r="W70" s="42"/>
      <c r="X70" s="43"/>
      <c r="Y70" s="44"/>
      <c r="Z70" s="44"/>
      <c r="AA70" s="43"/>
      <c r="AB70" s="13"/>
      <c r="AC70" s="37"/>
      <c r="AD70" s="37"/>
      <c r="AE70" s="37"/>
      <c r="AF70" s="45"/>
      <c r="AG70" s="46"/>
      <c r="AH70" s="236"/>
      <c r="AI70" s="66"/>
      <c r="AJ70" s="66"/>
      <c r="AK70" s="66"/>
      <c r="AL70" s="66"/>
      <c r="AM70" s="67"/>
      <c r="AN70" s="68"/>
    </row>
    <row r="71" spans="2:40">
      <c r="B71" s="55">
        <v>64</v>
      </c>
      <c r="C71" s="72"/>
      <c r="D71" s="73"/>
      <c r="E71" s="72"/>
      <c r="F71" s="74"/>
      <c r="G71" s="75"/>
      <c r="H71" s="74"/>
      <c r="I71" s="75"/>
      <c r="J71" s="13"/>
      <c r="K71" s="13"/>
      <c r="L71" s="39"/>
      <c r="M71" s="40"/>
      <c r="N71" s="41"/>
      <c r="O71" s="41"/>
      <c r="P71" s="40"/>
      <c r="Q71" s="13"/>
      <c r="R71" s="41"/>
      <c r="S71" s="13"/>
      <c r="T71" s="41"/>
      <c r="U71" s="40"/>
      <c r="V71" s="42"/>
      <c r="W71" s="42"/>
      <c r="X71" s="43"/>
      <c r="Y71" s="44"/>
      <c r="Z71" s="44"/>
      <c r="AA71" s="43"/>
      <c r="AB71" s="74"/>
      <c r="AC71" s="72"/>
      <c r="AD71" s="72"/>
      <c r="AE71" s="72"/>
      <c r="AF71" s="79"/>
      <c r="AG71" s="80"/>
      <c r="AH71" s="236"/>
      <c r="AI71" s="66"/>
      <c r="AJ71" s="66"/>
      <c r="AK71" s="66"/>
      <c r="AL71" s="66"/>
      <c r="AM71" s="67"/>
      <c r="AN71" s="69"/>
    </row>
    <row r="72" spans="2:40">
      <c r="B72" s="55">
        <v>65</v>
      </c>
      <c r="C72" s="37"/>
      <c r="D72" s="38"/>
      <c r="E72" s="37"/>
      <c r="F72" s="13"/>
      <c r="G72" s="14"/>
      <c r="H72" s="13"/>
      <c r="I72" s="14"/>
      <c r="J72" s="13"/>
      <c r="K72" s="13"/>
      <c r="L72" s="39"/>
      <c r="M72" s="40"/>
      <c r="N72" s="41"/>
      <c r="O72" s="41"/>
      <c r="P72" s="40"/>
      <c r="Q72" s="13"/>
      <c r="R72" s="41"/>
      <c r="S72" s="13"/>
      <c r="T72" s="41"/>
      <c r="U72" s="40"/>
      <c r="V72" s="42"/>
      <c r="W72" s="42"/>
      <c r="X72" s="43"/>
      <c r="Y72" s="44"/>
      <c r="Z72" s="44"/>
      <c r="AA72" s="43"/>
      <c r="AB72" s="13"/>
      <c r="AC72" s="37"/>
      <c r="AD72" s="37"/>
      <c r="AE72" s="37"/>
      <c r="AF72" s="45"/>
      <c r="AG72" s="46"/>
      <c r="AH72" s="236"/>
      <c r="AI72" s="66"/>
      <c r="AJ72" s="66"/>
      <c r="AK72" s="66"/>
      <c r="AL72" s="66"/>
      <c r="AM72" s="67"/>
      <c r="AN72" s="68"/>
    </row>
    <row r="73" spans="2:40">
      <c r="B73" s="55">
        <v>66</v>
      </c>
      <c r="C73" s="37"/>
      <c r="D73" s="38"/>
      <c r="E73" s="37"/>
      <c r="F73" s="13"/>
      <c r="G73" s="14"/>
      <c r="H73" s="13"/>
      <c r="I73" s="14"/>
      <c r="J73" s="13"/>
      <c r="K73" s="13"/>
      <c r="L73" s="39"/>
      <c r="M73" s="40"/>
      <c r="N73" s="41"/>
      <c r="O73" s="41"/>
      <c r="P73" s="40"/>
      <c r="Q73" s="13"/>
      <c r="R73" s="41"/>
      <c r="S73" s="13"/>
      <c r="T73" s="41"/>
      <c r="U73" s="40"/>
      <c r="V73" s="42"/>
      <c r="W73" s="42"/>
      <c r="X73" s="43"/>
      <c r="Y73" s="44"/>
      <c r="Z73" s="44"/>
      <c r="AA73" s="43"/>
      <c r="AB73" s="13"/>
      <c r="AC73" s="37"/>
      <c r="AD73" s="37"/>
      <c r="AE73" s="37"/>
      <c r="AF73" s="45"/>
      <c r="AG73" s="46"/>
      <c r="AH73" s="236"/>
      <c r="AI73" s="66"/>
      <c r="AJ73" s="66"/>
      <c r="AK73" s="66"/>
      <c r="AL73" s="66"/>
      <c r="AM73" s="67"/>
      <c r="AN73" s="69"/>
    </row>
    <row r="74" spans="2:40">
      <c r="B74" s="55">
        <v>67</v>
      </c>
      <c r="C74" s="37"/>
      <c r="D74" s="38"/>
      <c r="E74" s="37"/>
      <c r="F74" s="13"/>
      <c r="G74" s="14"/>
      <c r="H74" s="13"/>
      <c r="I74" s="14"/>
      <c r="J74" s="13"/>
      <c r="K74" s="13"/>
      <c r="L74" s="39"/>
      <c r="M74" s="40"/>
      <c r="N74" s="41"/>
      <c r="O74" s="41"/>
      <c r="P74" s="40"/>
      <c r="Q74" s="13"/>
      <c r="R74" s="41"/>
      <c r="S74" s="13"/>
      <c r="T74" s="41"/>
      <c r="U74" s="40"/>
      <c r="V74" s="42"/>
      <c r="W74" s="42"/>
      <c r="X74" s="43"/>
      <c r="Y74" s="44"/>
      <c r="Z74" s="44"/>
      <c r="AA74" s="43"/>
      <c r="AB74" s="13"/>
      <c r="AC74" s="37"/>
      <c r="AD74" s="37"/>
      <c r="AE74" s="37"/>
      <c r="AF74" s="45"/>
      <c r="AG74" s="46"/>
      <c r="AH74" s="236"/>
      <c r="AI74" s="66"/>
      <c r="AJ74" s="66"/>
      <c r="AK74" s="66"/>
      <c r="AL74" s="66"/>
      <c r="AM74" s="67"/>
      <c r="AN74" s="68"/>
    </row>
    <row r="75" spans="2:40">
      <c r="B75" s="55">
        <v>68</v>
      </c>
      <c r="C75" s="37"/>
      <c r="D75" s="38"/>
      <c r="E75" s="37"/>
      <c r="F75" s="13"/>
      <c r="G75" s="14"/>
      <c r="H75" s="13"/>
      <c r="I75" s="14"/>
      <c r="J75" s="13"/>
      <c r="K75" s="13"/>
      <c r="L75" s="39"/>
      <c r="M75" s="40"/>
      <c r="N75" s="41"/>
      <c r="O75" s="41"/>
      <c r="P75" s="40"/>
      <c r="Q75" s="13"/>
      <c r="R75" s="41"/>
      <c r="S75" s="13"/>
      <c r="T75" s="41"/>
      <c r="U75" s="40"/>
      <c r="V75" s="42"/>
      <c r="W75" s="42"/>
      <c r="X75" s="43"/>
      <c r="Y75" s="44"/>
      <c r="Z75" s="44"/>
      <c r="AA75" s="43"/>
      <c r="AB75" s="13"/>
      <c r="AC75" s="37"/>
      <c r="AD75" s="37"/>
      <c r="AE75" s="37"/>
      <c r="AF75" s="45"/>
      <c r="AG75" s="46"/>
      <c r="AH75" s="236"/>
      <c r="AI75" s="66"/>
      <c r="AJ75" s="66"/>
      <c r="AK75" s="66"/>
      <c r="AL75" s="66"/>
      <c r="AM75" s="67"/>
      <c r="AN75" s="69"/>
    </row>
    <row r="76" spans="2:40">
      <c r="B76" s="55">
        <v>69</v>
      </c>
      <c r="C76" s="37"/>
      <c r="D76" s="38"/>
      <c r="E76" s="37"/>
      <c r="F76" s="13"/>
      <c r="G76" s="14"/>
      <c r="H76" s="13"/>
      <c r="I76" s="14"/>
      <c r="J76" s="13"/>
      <c r="K76" s="13"/>
      <c r="L76" s="39"/>
      <c r="M76" s="40"/>
      <c r="N76" s="41"/>
      <c r="O76" s="41"/>
      <c r="P76" s="40"/>
      <c r="Q76" s="13"/>
      <c r="R76" s="41"/>
      <c r="S76" s="13"/>
      <c r="T76" s="41"/>
      <c r="U76" s="41"/>
      <c r="V76" s="42"/>
      <c r="W76" s="42"/>
      <c r="X76" s="43"/>
      <c r="Y76" s="44"/>
      <c r="Z76" s="44"/>
      <c r="AA76" s="43"/>
      <c r="AB76" s="13"/>
      <c r="AC76" s="37"/>
      <c r="AD76" s="37"/>
      <c r="AE76" s="37"/>
      <c r="AF76" s="45"/>
      <c r="AG76" s="46"/>
      <c r="AH76" s="236"/>
      <c r="AI76" s="66"/>
      <c r="AJ76" s="66"/>
      <c r="AK76" s="66"/>
      <c r="AL76" s="66"/>
      <c r="AM76" s="67"/>
      <c r="AN76" s="68"/>
    </row>
    <row r="77" spans="2:40">
      <c r="B77" s="55">
        <v>70</v>
      </c>
      <c r="C77" s="37"/>
      <c r="D77" s="38"/>
      <c r="E77" s="37"/>
      <c r="F77" s="13"/>
      <c r="G77" s="14"/>
      <c r="H77" s="13"/>
      <c r="I77" s="14"/>
      <c r="J77" s="13"/>
      <c r="K77" s="13"/>
      <c r="L77" s="39"/>
      <c r="M77" s="40"/>
      <c r="N77" s="41"/>
      <c r="O77" s="41"/>
      <c r="P77" s="40"/>
      <c r="Q77" s="13"/>
      <c r="R77" s="41"/>
      <c r="S77" s="13"/>
      <c r="T77" s="41"/>
      <c r="U77" s="41"/>
      <c r="V77" s="42"/>
      <c r="W77" s="42"/>
      <c r="X77" s="43"/>
      <c r="Y77" s="44"/>
      <c r="Z77" s="44"/>
      <c r="AA77" s="43"/>
      <c r="AB77" s="13"/>
      <c r="AC77" s="37"/>
      <c r="AD77" s="37"/>
      <c r="AE77" s="37"/>
      <c r="AF77" s="45"/>
      <c r="AG77" s="46"/>
      <c r="AH77" s="236"/>
      <c r="AI77" s="66"/>
      <c r="AJ77" s="66"/>
      <c r="AK77" s="66"/>
      <c r="AL77" s="66"/>
      <c r="AM77" s="67"/>
      <c r="AN77" s="68"/>
    </row>
    <row r="78" spans="2:40">
      <c r="B78" s="55">
        <v>71</v>
      </c>
      <c r="C78" s="37"/>
      <c r="D78" s="38"/>
      <c r="E78" s="37"/>
      <c r="F78" s="13"/>
      <c r="G78" s="14"/>
      <c r="H78" s="13"/>
      <c r="I78" s="14"/>
      <c r="J78" s="13"/>
      <c r="K78" s="13"/>
      <c r="L78" s="39"/>
      <c r="M78" s="40"/>
      <c r="N78" s="41"/>
      <c r="O78" s="41"/>
      <c r="P78" s="40"/>
      <c r="Q78" s="13"/>
      <c r="R78" s="41"/>
      <c r="S78" s="13"/>
      <c r="T78" s="41"/>
      <c r="U78" s="41"/>
      <c r="V78" s="42"/>
      <c r="W78" s="42"/>
      <c r="X78" s="43"/>
      <c r="Y78" s="44"/>
      <c r="Z78" s="44"/>
      <c r="AA78" s="43"/>
      <c r="AB78" s="13"/>
      <c r="AC78" s="37"/>
      <c r="AD78" s="37"/>
      <c r="AE78" s="37"/>
      <c r="AF78" s="45"/>
      <c r="AG78" s="46"/>
      <c r="AH78" s="236"/>
      <c r="AI78" s="66"/>
      <c r="AJ78" s="66"/>
      <c r="AK78" s="66"/>
      <c r="AL78" s="66"/>
      <c r="AM78" s="67"/>
      <c r="AN78" s="68"/>
    </row>
    <row r="79" spans="2:40" ht="12.75" customHeight="1">
      <c r="B79" s="55">
        <v>72</v>
      </c>
      <c r="C79" s="37"/>
      <c r="D79" s="38"/>
      <c r="E79" s="37"/>
      <c r="F79" s="13"/>
      <c r="G79" s="14"/>
      <c r="H79" s="13"/>
      <c r="I79" s="14"/>
      <c r="J79" s="13"/>
      <c r="K79" s="13"/>
      <c r="L79" s="39"/>
      <c r="M79" s="40"/>
      <c r="N79" s="41"/>
      <c r="O79" s="41"/>
      <c r="P79" s="40"/>
      <c r="Q79" s="13"/>
      <c r="R79" s="41"/>
      <c r="S79" s="13"/>
      <c r="T79" s="41"/>
      <c r="U79" s="41"/>
      <c r="V79" s="42"/>
      <c r="W79" s="42"/>
      <c r="X79" s="43"/>
      <c r="Y79" s="44"/>
      <c r="Z79" s="44"/>
      <c r="AA79" s="43"/>
      <c r="AB79" s="13"/>
      <c r="AC79" s="37"/>
      <c r="AD79" s="37"/>
      <c r="AE79" s="37"/>
      <c r="AF79" s="45"/>
      <c r="AG79" s="46"/>
      <c r="AH79" s="236"/>
      <c r="AI79" s="66"/>
      <c r="AJ79" s="66"/>
      <c r="AK79" s="66"/>
      <c r="AL79" s="66"/>
      <c r="AM79" s="67"/>
      <c r="AN79" s="69"/>
    </row>
    <row r="80" spans="2:40" ht="13.15" customHeight="1">
      <c r="B80" s="55">
        <v>73</v>
      </c>
      <c r="C80" s="37"/>
      <c r="D80" s="38"/>
      <c r="E80" s="37"/>
      <c r="F80" s="13"/>
      <c r="G80" s="14"/>
      <c r="H80" s="13"/>
      <c r="I80" s="14"/>
      <c r="J80" s="13"/>
      <c r="K80" s="13"/>
      <c r="L80" s="39"/>
      <c r="M80" s="40"/>
      <c r="N80" s="41"/>
      <c r="O80" s="40"/>
      <c r="P80" s="40"/>
      <c r="Q80" s="13"/>
      <c r="R80" s="40"/>
      <c r="S80" s="13"/>
      <c r="T80" s="40"/>
      <c r="U80" s="40"/>
      <c r="V80" s="42"/>
      <c r="W80" s="42"/>
      <c r="X80" s="43"/>
      <c r="Y80" s="44"/>
      <c r="Z80" s="44"/>
      <c r="AA80" s="43"/>
      <c r="AB80" s="13"/>
      <c r="AC80" s="37"/>
      <c r="AD80" s="37"/>
      <c r="AE80" s="37"/>
      <c r="AF80" s="45"/>
      <c r="AG80" s="46"/>
      <c r="AH80" s="236"/>
      <c r="AI80" s="66"/>
      <c r="AJ80" s="66"/>
      <c r="AK80" s="66"/>
      <c r="AL80" s="66"/>
      <c r="AM80" s="67"/>
      <c r="AN80" s="68"/>
    </row>
    <row r="81" spans="2:40">
      <c r="B81" s="55">
        <v>74</v>
      </c>
      <c r="C81" s="37"/>
      <c r="D81" s="38"/>
      <c r="E81" s="37"/>
      <c r="F81" s="13"/>
      <c r="G81" s="14"/>
      <c r="H81" s="13"/>
      <c r="I81" s="14"/>
      <c r="J81" s="13"/>
      <c r="K81" s="13"/>
      <c r="L81" s="39"/>
      <c r="M81" s="40"/>
      <c r="N81" s="41"/>
      <c r="O81" s="40"/>
      <c r="P81" s="40"/>
      <c r="Q81" s="13"/>
      <c r="R81" s="40"/>
      <c r="S81" s="13"/>
      <c r="T81" s="40"/>
      <c r="U81" s="40"/>
      <c r="V81" s="42"/>
      <c r="W81" s="42"/>
      <c r="X81" s="43"/>
      <c r="Y81" s="44"/>
      <c r="Z81" s="44"/>
      <c r="AA81" s="43"/>
      <c r="AB81" s="13"/>
      <c r="AC81" s="37"/>
      <c r="AD81" s="37"/>
      <c r="AE81" s="37"/>
      <c r="AF81" s="45"/>
      <c r="AG81" s="46"/>
      <c r="AH81" s="236"/>
      <c r="AI81" s="66"/>
      <c r="AJ81" s="66"/>
      <c r="AK81" s="66"/>
      <c r="AL81" s="66"/>
      <c r="AM81" s="67"/>
      <c r="AN81" s="69"/>
    </row>
    <row r="82" spans="2:40">
      <c r="B82" s="55">
        <v>75</v>
      </c>
      <c r="C82" s="37"/>
      <c r="D82" s="38"/>
      <c r="E82" s="37"/>
      <c r="F82" s="13"/>
      <c r="G82" s="14"/>
      <c r="H82" s="13"/>
      <c r="I82" s="14"/>
      <c r="J82" s="13"/>
      <c r="K82" s="13"/>
      <c r="L82" s="39"/>
      <c r="M82" s="40"/>
      <c r="N82" s="41"/>
      <c r="O82" s="40"/>
      <c r="P82" s="40"/>
      <c r="Q82" s="13"/>
      <c r="R82" s="40"/>
      <c r="S82" s="13"/>
      <c r="T82" s="40"/>
      <c r="U82" s="40"/>
      <c r="V82" s="42"/>
      <c r="W82" s="42"/>
      <c r="X82" s="43"/>
      <c r="Y82" s="44"/>
      <c r="Z82" s="44"/>
      <c r="AA82" s="43"/>
      <c r="AB82" s="13"/>
      <c r="AC82" s="37"/>
      <c r="AD82" s="37"/>
      <c r="AE82" s="37"/>
      <c r="AF82" s="45"/>
      <c r="AG82" s="46"/>
      <c r="AH82" s="47"/>
    </row>
    <row r="83" spans="2:40">
      <c r="B83" s="55">
        <v>76</v>
      </c>
      <c r="C83" s="37"/>
      <c r="D83" s="38"/>
      <c r="E83" s="37"/>
      <c r="F83" s="13"/>
      <c r="G83" s="14"/>
      <c r="H83" s="13"/>
      <c r="I83" s="14"/>
      <c r="J83" s="13"/>
      <c r="K83" s="13"/>
      <c r="L83" s="39"/>
      <c r="M83" s="40"/>
      <c r="N83" s="41"/>
      <c r="O83" s="40"/>
      <c r="P83" s="40"/>
      <c r="Q83" s="13"/>
      <c r="R83" s="40"/>
      <c r="S83" s="13"/>
      <c r="T83" s="40"/>
      <c r="U83" s="40"/>
      <c r="V83" s="42"/>
      <c r="W83" s="42"/>
      <c r="X83" s="43"/>
      <c r="Y83" s="44"/>
      <c r="Z83" s="44"/>
      <c r="AA83" s="43"/>
      <c r="AB83" s="13"/>
      <c r="AC83" s="37"/>
      <c r="AD83" s="37"/>
      <c r="AE83" s="37"/>
      <c r="AF83" s="45"/>
      <c r="AG83" s="46"/>
      <c r="AH83" s="47"/>
      <c r="AI83" s="220" t="s">
        <v>165</v>
      </c>
      <c r="AJ83" s="540" t="s">
        <v>166</v>
      </c>
      <c r="AK83" s="541"/>
      <c r="AL83" s="85" t="s">
        <v>167</v>
      </c>
    </row>
    <row r="84" spans="2:40">
      <c r="B84" s="525"/>
      <c r="C84" s="526"/>
      <c r="D84" s="526"/>
      <c r="E84" s="526"/>
      <c r="F84" s="526"/>
      <c r="G84" s="526"/>
      <c r="H84" s="526"/>
      <c r="I84" s="526"/>
      <c r="J84" s="526"/>
      <c r="K84" s="526"/>
      <c r="L84" s="526"/>
      <c r="M84" s="527"/>
      <c r="N84" s="525"/>
      <c r="O84" s="526"/>
      <c r="P84" s="526"/>
      <c r="Q84" s="526"/>
      <c r="R84" s="526"/>
      <c r="S84" s="526"/>
      <c r="T84" s="526"/>
      <c r="U84" s="526"/>
      <c r="V84" s="527"/>
      <c r="W84" s="525"/>
      <c r="X84" s="526"/>
      <c r="Y84" s="526"/>
      <c r="Z84" s="526"/>
      <c r="AA84" s="526"/>
      <c r="AB84" s="526"/>
      <c r="AC84" s="526"/>
      <c r="AD84" s="526"/>
      <c r="AE84" s="526"/>
      <c r="AF84" s="526"/>
      <c r="AG84" s="527"/>
      <c r="AI84" s="531"/>
      <c r="AJ84" s="522"/>
      <c r="AK84" s="522"/>
      <c r="AL84" s="522"/>
    </row>
    <row r="85" spans="2:40">
      <c r="B85" s="528"/>
      <c r="C85" s="529"/>
      <c r="D85" s="529"/>
      <c r="E85" s="529"/>
      <c r="F85" s="529"/>
      <c r="G85" s="529"/>
      <c r="H85" s="529"/>
      <c r="I85" s="529"/>
      <c r="J85" s="529"/>
      <c r="K85" s="529"/>
      <c r="L85" s="529"/>
      <c r="M85" s="530"/>
      <c r="N85" s="528"/>
      <c r="O85" s="529"/>
      <c r="P85" s="529"/>
      <c r="Q85" s="529"/>
      <c r="R85" s="529"/>
      <c r="S85" s="529"/>
      <c r="T85" s="529"/>
      <c r="U85" s="529"/>
      <c r="V85" s="530"/>
      <c r="W85" s="528"/>
      <c r="X85" s="529"/>
      <c r="Y85" s="529"/>
      <c r="Z85" s="529"/>
      <c r="AA85" s="529"/>
      <c r="AB85" s="529"/>
      <c r="AC85" s="529"/>
      <c r="AD85" s="529"/>
      <c r="AE85" s="529"/>
      <c r="AF85" s="529"/>
      <c r="AG85" s="530"/>
      <c r="AI85" s="532"/>
      <c r="AJ85" s="523"/>
      <c r="AK85" s="523"/>
      <c r="AL85" s="523"/>
    </row>
    <row r="86" spans="2:40">
      <c r="B86" s="525"/>
      <c r="C86" s="526"/>
      <c r="D86" s="526"/>
      <c r="E86" s="526"/>
      <c r="F86" s="526"/>
      <c r="G86" s="526"/>
      <c r="H86" s="526"/>
      <c r="I86" s="526"/>
      <c r="J86" s="526"/>
      <c r="K86" s="526"/>
      <c r="L86" s="526"/>
      <c r="M86" s="527"/>
      <c r="N86" s="525"/>
      <c r="O86" s="526"/>
      <c r="P86" s="526"/>
      <c r="Q86" s="526"/>
      <c r="R86" s="526"/>
      <c r="S86" s="526"/>
      <c r="T86" s="526"/>
      <c r="U86" s="526"/>
      <c r="V86" s="527"/>
      <c r="W86" s="525"/>
      <c r="X86" s="526"/>
      <c r="Y86" s="526"/>
      <c r="Z86" s="526"/>
      <c r="AA86" s="526"/>
      <c r="AB86" s="526"/>
      <c r="AC86" s="526"/>
      <c r="AD86" s="526"/>
      <c r="AE86" s="526"/>
      <c r="AF86" s="526"/>
      <c r="AG86" s="527"/>
      <c r="AI86" s="533"/>
      <c r="AJ86" s="524"/>
      <c r="AK86" s="524"/>
      <c r="AL86" s="523"/>
    </row>
    <row r="87" spans="2:40">
      <c r="B87" s="528"/>
      <c r="C87" s="529"/>
      <c r="D87" s="529"/>
      <c r="E87" s="529"/>
      <c r="F87" s="529"/>
      <c r="G87" s="529"/>
      <c r="H87" s="529"/>
      <c r="I87" s="529"/>
      <c r="J87" s="529"/>
      <c r="K87" s="529"/>
      <c r="L87" s="529"/>
      <c r="M87" s="530"/>
      <c r="N87" s="528"/>
      <c r="O87" s="529"/>
      <c r="P87" s="529"/>
      <c r="Q87" s="529"/>
      <c r="R87" s="529"/>
      <c r="S87" s="529"/>
      <c r="T87" s="529"/>
      <c r="U87" s="529"/>
      <c r="V87" s="530"/>
      <c r="W87" s="528"/>
      <c r="X87" s="529"/>
      <c r="Y87" s="529"/>
      <c r="Z87" s="529"/>
      <c r="AA87" s="529"/>
      <c r="AB87" s="529"/>
      <c r="AC87" s="529"/>
      <c r="AD87" s="529"/>
      <c r="AE87" s="529"/>
      <c r="AF87" s="529"/>
      <c r="AG87" s="530"/>
      <c r="AI87" s="220" t="s">
        <v>168</v>
      </c>
      <c r="AJ87" s="86" t="s">
        <v>480</v>
      </c>
      <c r="AK87" s="86" t="s">
        <v>481</v>
      </c>
      <c r="AL87" s="524"/>
    </row>
    <row r="88" spans="2:40">
      <c r="B88" s="525"/>
      <c r="C88" s="526"/>
      <c r="D88" s="526"/>
      <c r="E88" s="526"/>
      <c r="F88" s="526"/>
      <c r="G88" s="526"/>
      <c r="H88" s="526"/>
      <c r="I88" s="526"/>
      <c r="J88" s="526"/>
      <c r="K88" s="526"/>
      <c r="L88" s="526"/>
      <c r="M88" s="527"/>
      <c r="N88" s="525"/>
      <c r="O88" s="526"/>
      <c r="P88" s="526"/>
      <c r="Q88" s="526"/>
      <c r="R88" s="526"/>
      <c r="S88" s="526"/>
      <c r="T88" s="526"/>
      <c r="U88" s="526"/>
      <c r="V88" s="527"/>
      <c r="W88" s="525"/>
      <c r="X88" s="526"/>
      <c r="Y88" s="526"/>
      <c r="Z88" s="526"/>
      <c r="AA88" s="526"/>
      <c r="AB88" s="526"/>
      <c r="AC88" s="526"/>
      <c r="AD88" s="526"/>
      <c r="AE88" s="526"/>
      <c r="AF88" s="526"/>
      <c r="AG88" s="527"/>
      <c r="AI88" s="531"/>
      <c r="AJ88" s="522"/>
      <c r="AK88" s="522"/>
      <c r="AL88" s="85" t="s">
        <v>169</v>
      </c>
    </row>
    <row r="89" spans="2:40">
      <c r="B89" s="528"/>
      <c r="C89" s="529"/>
      <c r="D89" s="529"/>
      <c r="E89" s="529"/>
      <c r="F89" s="529"/>
      <c r="G89" s="529"/>
      <c r="H89" s="529"/>
      <c r="I89" s="529"/>
      <c r="J89" s="529"/>
      <c r="K89" s="529"/>
      <c r="L89" s="529"/>
      <c r="M89" s="530"/>
      <c r="N89" s="528"/>
      <c r="O89" s="529"/>
      <c r="P89" s="529"/>
      <c r="Q89" s="529"/>
      <c r="R89" s="529"/>
      <c r="S89" s="529"/>
      <c r="T89" s="529"/>
      <c r="U89" s="529"/>
      <c r="V89" s="530"/>
      <c r="W89" s="528"/>
      <c r="X89" s="529"/>
      <c r="Y89" s="529"/>
      <c r="Z89" s="529"/>
      <c r="AA89" s="529"/>
      <c r="AB89" s="529"/>
      <c r="AC89" s="529"/>
      <c r="AD89" s="529"/>
      <c r="AE89" s="529"/>
      <c r="AF89" s="529"/>
      <c r="AG89" s="530"/>
      <c r="AI89" s="523"/>
      <c r="AJ89" s="523"/>
      <c r="AK89" s="523"/>
      <c r="AL89" s="522"/>
    </row>
    <row r="90" spans="2:40">
      <c r="B90" s="525"/>
      <c r="C90" s="526"/>
      <c r="D90" s="526"/>
      <c r="E90" s="526"/>
      <c r="F90" s="526"/>
      <c r="G90" s="526"/>
      <c r="H90" s="526"/>
      <c r="I90" s="526"/>
      <c r="J90" s="526"/>
      <c r="K90" s="526"/>
      <c r="L90" s="526"/>
      <c r="M90" s="527"/>
      <c r="N90" s="525"/>
      <c r="O90" s="526"/>
      <c r="P90" s="526"/>
      <c r="Q90" s="526"/>
      <c r="R90" s="526"/>
      <c r="S90" s="526"/>
      <c r="T90" s="526"/>
      <c r="U90" s="526"/>
      <c r="V90" s="527"/>
      <c r="W90" s="525"/>
      <c r="X90" s="526"/>
      <c r="Y90" s="526"/>
      <c r="Z90" s="526"/>
      <c r="AA90" s="526"/>
      <c r="AB90" s="526"/>
      <c r="AC90" s="526"/>
      <c r="AD90" s="526"/>
      <c r="AE90" s="526"/>
      <c r="AF90" s="526"/>
      <c r="AG90" s="527"/>
      <c r="AI90" s="524"/>
      <c r="AJ90" s="524"/>
      <c r="AK90" s="524"/>
      <c r="AL90" s="523"/>
    </row>
    <row r="91" spans="2:40">
      <c r="B91" s="528"/>
      <c r="C91" s="529"/>
      <c r="D91" s="529"/>
      <c r="E91" s="529"/>
      <c r="F91" s="529"/>
      <c r="G91" s="529"/>
      <c r="H91" s="529"/>
      <c r="I91" s="529"/>
      <c r="J91" s="529"/>
      <c r="K91" s="529"/>
      <c r="L91" s="529"/>
      <c r="M91" s="530"/>
      <c r="N91" s="528"/>
      <c r="O91" s="529"/>
      <c r="P91" s="529"/>
      <c r="Q91" s="529"/>
      <c r="R91" s="529"/>
      <c r="S91" s="529"/>
      <c r="T91" s="529"/>
      <c r="U91" s="529"/>
      <c r="V91" s="530"/>
      <c r="W91" s="528"/>
      <c r="X91" s="529"/>
      <c r="Y91" s="529"/>
      <c r="Z91" s="529"/>
      <c r="AA91" s="529"/>
      <c r="AB91" s="529"/>
      <c r="AC91" s="529"/>
      <c r="AD91" s="529"/>
      <c r="AE91" s="529"/>
      <c r="AF91" s="529"/>
      <c r="AG91" s="530"/>
      <c r="AI91" s="220" t="s">
        <v>168</v>
      </c>
      <c r="AJ91" s="86" t="s">
        <v>481</v>
      </c>
      <c r="AK91" s="86" t="s">
        <v>481</v>
      </c>
      <c r="AL91" s="523"/>
    </row>
    <row r="92" spans="2:40">
      <c r="B92" s="525"/>
      <c r="C92" s="526"/>
      <c r="D92" s="526"/>
      <c r="E92" s="526"/>
      <c r="F92" s="526"/>
      <c r="G92" s="526"/>
      <c r="H92" s="526"/>
      <c r="I92" s="526"/>
      <c r="J92" s="526"/>
      <c r="K92" s="526"/>
      <c r="L92" s="526"/>
      <c r="M92" s="527"/>
      <c r="N92" s="525"/>
      <c r="O92" s="526"/>
      <c r="P92" s="526"/>
      <c r="Q92" s="526"/>
      <c r="R92" s="526"/>
      <c r="S92" s="526"/>
      <c r="T92" s="526"/>
      <c r="U92" s="526"/>
      <c r="V92" s="527"/>
      <c r="W92" s="525"/>
      <c r="X92" s="526"/>
      <c r="Y92" s="526"/>
      <c r="Z92" s="526"/>
      <c r="AA92" s="526"/>
      <c r="AB92" s="526"/>
      <c r="AC92" s="526"/>
      <c r="AD92" s="526"/>
      <c r="AE92" s="526"/>
      <c r="AF92" s="526"/>
      <c r="AG92" s="527"/>
      <c r="AL92" s="524"/>
    </row>
    <row r="93" spans="2:40">
      <c r="B93" s="528"/>
      <c r="C93" s="529"/>
      <c r="D93" s="529"/>
      <c r="E93" s="529"/>
      <c r="F93" s="529"/>
      <c r="G93" s="529"/>
      <c r="H93" s="529"/>
      <c r="I93" s="529"/>
      <c r="J93" s="529"/>
      <c r="K93" s="529"/>
      <c r="L93" s="529"/>
      <c r="M93" s="530"/>
      <c r="N93" s="528"/>
      <c r="O93" s="529"/>
      <c r="P93" s="529"/>
      <c r="Q93" s="529"/>
      <c r="R93" s="529"/>
      <c r="S93" s="529"/>
      <c r="T93" s="529"/>
      <c r="U93" s="529"/>
      <c r="V93" s="530"/>
      <c r="W93" s="528"/>
      <c r="X93" s="529"/>
      <c r="Y93" s="529"/>
      <c r="Z93" s="529"/>
      <c r="AA93" s="529"/>
      <c r="AB93" s="529"/>
      <c r="AC93" s="529"/>
      <c r="AD93" s="529"/>
      <c r="AE93" s="529"/>
      <c r="AF93" s="529"/>
      <c r="AG93" s="530"/>
    </row>
    <row r="94" spans="2:40" ht="17.25">
      <c r="C94" s="49" t="s">
        <v>150</v>
      </c>
      <c r="AF94" s="534">
        <v>2022</v>
      </c>
      <c r="AG94" s="534"/>
      <c r="AH94" s="218" t="s">
        <v>151</v>
      </c>
      <c r="AI94" s="50"/>
      <c r="AJ94" s="218"/>
      <c r="AK94" s="50" t="s">
        <v>152</v>
      </c>
      <c r="AL94" s="218"/>
      <c r="AM94" s="49" t="s">
        <v>153</v>
      </c>
    </row>
    <row r="95" spans="2:40">
      <c r="AL95" s="51" t="s">
        <v>154</v>
      </c>
    </row>
    <row r="96" spans="2:40" ht="42">
      <c r="K96" s="52" t="s">
        <v>155</v>
      </c>
      <c r="X96" s="53" t="s">
        <v>156</v>
      </c>
      <c r="Y96" s="535"/>
      <c r="Z96" s="535"/>
      <c r="AA96" s="535"/>
      <c r="AB96" s="535"/>
      <c r="AC96" s="53" t="s">
        <v>157</v>
      </c>
      <c r="AD96" s="535"/>
      <c r="AE96" s="535"/>
      <c r="AF96" s="535"/>
      <c r="AG96" s="535"/>
      <c r="AH96" s="536"/>
      <c r="AI96" s="54" t="s">
        <v>158</v>
      </c>
      <c r="AJ96" s="535"/>
      <c r="AK96" s="535"/>
      <c r="AL96" s="536"/>
    </row>
    <row r="100" spans="2:40" ht="63" customHeight="1">
      <c r="B100" s="55" t="s">
        <v>482</v>
      </c>
      <c r="C100" s="56" t="s">
        <v>483</v>
      </c>
      <c r="D100" s="56" t="s">
        <v>160</v>
      </c>
      <c r="E100" s="57" t="s">
        <v>80</v>
      </c>
      <c r="F100" s="58" t="s">
        <v>81</v>
      </c>
      <c r="G100" s="57" t="s">
        <v>82</v>
      </c>
      <c r="H100" s="57" t="s">
        <v>83</v>
      </c>
      <c r="I100" s="59" t="s">
        <v>84</v>
      </c>
      <c r="J100" s="59" t="s">
        <v>484</v>
      </c>
      <c r="K100" s="58" t="s">
        <v>485</v>
      </c>
      <c r="L100" s="60" t="s">
        <v>87</v>
      </c>
      <c r="M100" s="61" t="s">
        <v>88</v>
      </c>
      <c r="N100" s="61" t="s">
        <v>89</v>
      </c>
      <c r="O100" s="61" t="s">
        <v>90</v>
      </c>
      <c r="P100" s="61" t="s">
        <v>91</v>
      </c>
      <c r="Q100" s="61" t="s">
        <v>92</v>
      </c>
      <c r="R100" s="61" t="s">
        <v>93</v>
      </c>
      <c r="S100" s="61" t="s">
        <v>94</v>
      </c>
      <c r="T100" s="61" t="s">
        <v>95</v>
      </c>
      <c r="U100" s="61" t="s">
        <v>96</v>
      </c>
      <c r="V100" s="62" t="s">
        <v>97</v>
      </c>
      <c r="W100" s="60" t="s">
        <v>98</v>
      </c>
      <c r="X100" s="60" t="s">
        <v>99</v>
      </c>
      <c r="Y100" s="60" t="s">
        <v>100</v>
      </c>
      <c r="Z100" s="60" t="s">
        <v>101</v>
      </c>
      <c r="AA100" s="60" t="s">
        <v>102</v>
      </c>
      <c r="AB100" s="60" t="s">
        <v>103</v>
      </c>
      <c r="AC100" s="60" t="s">
        <v>104</v>
      </c>
      <c r="AD100" s="60" t="s">
        <v>105</v>
      </c>
      <c r="AE100" s="60" t="s">
        <v>106</v>
      </c>
      <c r="AF100" s="63" t="s">
        <v>162</v>
      </c>
      <c r="AG100" s="64" t="s">
        <v>171</v>
      </c>
      <c r="AH100" s="537" t="s">
        <v>164</v>
      </c>
      <c r="AI100" s="538"/>
      <c r="AJ100" s="538"/>
      <c r="AK100" s="538"/>
      <c r="AL100" s="538"/>
      <c r="AM100" s="539"/>
      <c r="AN100" s="65"/>
    </row>
    <row r="101" spans="2:40">
      <c r="B101" s="55">
        <v>1</v>
      </c>
      <c r="C101" s="72"/>
      <c r="D101" s="73"/>
      <c r="E101" s="72"/>
      <c r="F101" s="74"/>
      <c r="G101" s="75"/>
      <c r="H101" s="75"/>
      <c r="I101" s="75"/>
      <c r="J101" s="74"/>
      <c r="K101" s="74"/>
      <c r="L101" s="81"/>
      <c r="M101" s="82"/>
      <c r="N101" s="83"/>
      <c r="O101" s="83"/>
      <c r="P101" s="82"/>
      <c r="Q101" s="74"/>
      <c r="R101" s="83"/>
      <c r="S101" s="74"/>
      <c r="T101" s="83"/>
      <c r="U101" s="82"/>
      <c r="V101" s="76"/>
      <c r="W101" s="76"/>
      <c r="X101" s="77"/>
      <c r="Y101" s="78"/>
      <c r="Z101" s="78"/>
      <c r="AA101" s="77"/>
      <c r="AB101" s="74"/>
      <c r="AC101" s="72"/>
      <c r="AD101" s="72"/>
      <c r="AE101" s="72"/>
      <c r="AF101" s="79"/>
      <c r="AG101" s="80"/>
      <c r="AH101" s="246"/>
      <c r="AI101" s="217"/>
      <c r="AJ101" s="66"/>
      <c r="AK101" s="66"/>
      <c r="AL101" s="66"/>
      <c r="AM101" s="67"/>
      <c r="AN101" s="251"/>
    </row>
    <row r="102" spans="2:40">
      <c r="B102" s="55">
        <v>2</v>
      </c>
      <c r="C102" s="72"/>
      <c r="D102" s="73"/>
      <c r="E102" s="72"/>
      <c r="F102" s="74"/>
      <c r="G102" s="75"/>
      <c r="H102" s="75"/>
      <c r="I102" s="75"/>
      <c r="J102" s="74"/>
      <c r="K102" s="74"/>
      <c r="L102" s="81"/>
      <c r="M102" s="82"/>
      <c r="N102" s="83"/>
      <c r="O102" s="82"/>
      <c r="P102" s="82"/>
      <c r="Q102" s="74"/>
      <c r="R102" s="82"/>
      <c r="S102" s="74"/>
      <c r="T102" s="82"/>
      <c r="U102" s="82"/>
      <c r="V102" s="76"/>
      <c r="W102" s="76"/>
      <c r="X102" s="77"/>
      <c r="Y102" s="78"/>
      <c r="Z102" s="78"/>
      <c r="AA102" s="77"/>
      <c r="AB102" s="74"/>
      <c r="AC102" s="72"/>
      <c r="AD102" s="72"/>
      <c r="AE102" s="72"/>
      <c r="AF102" s="79"/>
      <c r="AG102" s="80"/>
      <c r="AH102" s="70"/>
      <c r="AI102" s="217"/>
      <c r="AJ102" s="66"/>
      <c r="AK102" s="66"/>
      <c r="AL102" s="66"/>
      <c r="AM102" s="67"/>
      <c r="AN102" s="252"/>
    </row>
    <row r="103" spans="2:40">
      <c r="B103" s="55">
        <v>3</v>
      </c>
      <c r="C103" s="72"/>
      <c r="D103" s="73"/>
      <c r="E103" s="72"/>
      <c r="F103" s="74"/>
      <c r="G103" s="75"/>
      <c r="H103" s="75"/>
      <c r="I103" s="75"/>
      <c r="J103" s="74"/>
      <c r="K103" s="74"/>
      <c r="L103" s="81"/>
      <c r="M103" s="82"/>
      <c r="N103" s="83"/>
      <c r="O103" s="83"/>
      <c r="P103" s="82"/>
      <c r="Q103" s="74"/>
      <c r="R103" s="83"/>
      <c r="S103" s="74"/>
      <c r="T103" s="83"/>
      <c r="U103" s="82"/>
      <c r="V103" s="76"/>
      <c r="W103" s="76"/>
      <c r="X103" s="77"/>
      <c r="Y103" s="78"/>
      <c r="Z103" s="78"/>
      <c r="AA103" s="77"/>
      <c r="AB103" s="74"/>
      <c r="AC103" s="72"/>
      <c r="AD103" s="72"/>
      <c r="AE103" s="72"/>
      <c r="AF103" s="79"/>
      <c r="AG103" s="80"/>
      <c r="AH103" s="70"/>
      <c r="AI103" s="217"/>
      <c r="AJ103" s="66"/>
      <c r="AK103" s="66"/>
      <c r="AL103" s="66"/>
      <c r="AM103" s="67"/>
      <c r="AN103" s="251"/>
    </row>
    <row r="104" spans="2:40">
      <c r="B104" s="55">
        <v>4</v>
      </c>
      <c r="C104" s="72"/>
      <c r="D104" s="73"/>
      <c r="E104" s="72"/>
      <c r="F104" s="74"/>
      <c r="G104" s="75"/>
      <c r="H104" s="75"/>
      <c r="I104" s="75"/>
      <c r="J104" s="74"/>
      <c r="K104" s="74"/>
      <c r="L104" s="81"/>
      <c r="M104" s="82"/>
      <c r="N104" s="83"/>
      <c r="O104" s="83"/>
      <c r="P104" s="82"/>
      <c r="Q104" s="74"/>
      <c r="R104" s="83"/>
      <c r="S104" s="74"/>
      <c r="T104" s="83"/>
      <c r="U104" s="82"/>
      <c r="V104" s="76"/>
      <c r="W104" s="76"/>
      <c r="X104" s="77"/>
      <c r="Y104" s="78"/>
      <c r="Z104" s="78"/>
      <c r="AA104" s="77"/>
      <c r="AB104" s="74"/>
      <c r="AC104" s="72"/>
      <c r="AD104" s="72"/>
      <c r="AE104" s="72"/>
      <c r="AF104" s="79"/>
      <c r="AG104" s="80"/>
      <c r="AH104" s="70"/>
      <c r="AI104" s="217"/>
      <c r="AJ104" s="66"/>
      <c r="AK104" s="66"/>
      <c r="AL104" s="66"/>
      <c r="AM104" s="67"/>
      <c r="AN104" s="252"/>
    </row>
    <row r="105" spans="2:40">
      <c r="B105" s="55">
        <v>5</v>
      </c>
      <c r="C105" s="72"/>
      <c r="D105" s="73"/>
      <c r="E105" s="72"/>
      <c r="F105" s="74"/>
      <c r="G105" s="75"/>
      <c r="H105" s="75"/>
      <c r="I105" s="75"/>
      <c r="J105" s="74"/>
      <c r="K105" s="74"/>
      <c r="L105" s="81"/>
      <c r="M105" s="82"/>
      <c r="N105" s="83"/>
      <c r="O105" s="82"/>
      <c r="P105" s="82"/>
      <c r="Q105" s="74"/>
      <c r="R105" s="82"/>
      <c r="S105" s="74"/>
      <c r="T105" s="82"/>
      <c r="U105" s="82"/>
      <c r="V105" s="76"/>
      <c r="W105" s="76"/>
      <c r="X105" s="77"/>
      <c r="Y105" s="78"/>
      <c r="Z105" s="78"/>
      <c r="AA105" s="77"/>
      <c r="AB105" s="74"/>
      <c r="AC105" s="72"/>
      <c r="AD105" s="72"/>
      <c r="AE105" s="72"/>
      <c r="AF105" s="79"/>
      <c r="AG105" s="80"/>
      <c r="AH105" s="70"/>
      <c r="AI105" s="217"/>
      <c r="AJ105" s="66"/>
      <c r="AK105" s="66"/>
      <c r="AL105" s="66"/>
      <c r="AM105" s="67"/>
      <c r="AN105" s="251"/>
    </row>
    <row r="106" spans="2:40">
      <c r="B106" s="55">
        <v>6</v>
      </c>
      <c r="C106" s="72"/>
      <c r="D106" s="73"/>
      <c r="E106" s="72"/>
      <c r="F106" s="74"/>
      <c r="G106" s="75"/>
      <c r="H106" s="75"/>
      <c r="I106" s="75"/>
      <c r="J106" s="74"/>
      <c r="K106" s="74"/>
      <c r="L106" s="81"/>
      <c r="M106" s="82"/>
      <c r="N106" s="83"/>
      <c r="O106" s="83"/>
      <c r="P106" s="82"/>
      <c r="Q106" s="74"/>
      <c r="R106" s="83"/>
      <c r="S106" s="74"/>
      <c r="T106" s="83"/>
      <c r="U106" s="82"/>
      <c r="V106" s="76"/>
      <c r="W106" s="76"/>
      <c r="X106" s="77"/>
      <c r="Y106" s="78"/>
      <c r="Z106" s="78"/>
      <c r="AA106" s="77"/>
      <c r="AB106" s="74"/>
      <c r="AC106" s="72"/>
      <c r="AD106" s="72"/>
      <c r="AE106" s="72"/>
      <c r="AF106" s="79"/>
      <c r="AG106" s="80"/>
      <c r="AH106" s="70"/>
      <c r="AI106" s="217"/>
      <c r="AJ106" s="66"/>
      <c r="AK106" s="66"/>
      <c r="AL106" s="66"/>
      <c r="AM106" s="67"/>
      <c r="AN106" s="252"/>
    </row>
    <row r="107" spans="2:40">
      <c r="B107" s="55">
        <v>7</v>
      </c>
      <c r="C107" s="72"/>
      <c r="D107" s="73"/>
      <c r="E107" s="72"/>
      <c r="F107" s="74"/>
      <c r="G107" s="75"/>
      <c r="H107" s="75"/>
      <c r="I107" s="75"/>
      <c r="J107" s="74"/>
      <c r="K107" s="74"/>
      <c r="L107" s="81"/>
      <c r="M107" s="82"/>
      <c r="N107" s="83"/>
      <c r="O107" s="82"/>
      <c r="P107" s="82"/>
      <c r="Q107" s="74"/>
      <c r="R107" s="82"/>
      <c r="S107" s="74"/>
      <c r="T107" s="82"/>
      <c r="U107" s="82"/>
      <c r="V107" s="76"/>
      <c r="W107" s="76"/>
      <c r="X107" s="77"/>
      <c r="Y107" s="78"/>
      <c r="Z107" s="78"/>
      <c r="AA107" s="77"/>
      <c r="AB107" s="74"/>
      <c r="AC107" s="72"/>
      <c r="AD107" s="72"/>
      <c r="AE107" s="72"/>
      <c r="AF107" s="79"/>
      <c r="AG107" s="80"/>
      <c r="AH107" s="70"/>
      <c r="AI107" s="217"/>
      <c r="AJ107" s="66"/>
      <c r="AK107" s="66"/>
      <c r="AL107" s="66"/>
      <c r="AM107" s="67"/>
      <c r="AN107" s="251"/>
    </row>
    <row r="108" spans="2:40">
      <c r="B108" s="55">
        <v>8</v>
      </c>
      <c r="C108" s="72"/>
      <c r="D108" s="73"/>
      <c r="E108" s="72"/>
      <c r="F108" s="74"/>
      <c r="G108" s="75"/>
      <c r="H108" s="75"/>
      <c r="I108" s="75"/>
      <c r="J108" s="74"/>
      <c r="K108" s="74"/>
      <c r="L108" s="81"/>
      <c r="M108" s="82"/>
      <c r="N108" s="83"/>
      <c r="O108" s="83"/>
      <c r="P108" s="82"/>
      <c r="Q108" s="74"/>
      <c r="R108" s="83"/>
      <c r="S108" s="74"/>
      <c r="T108" s="83"/>
      <c r="U108" s="82"/>
      <c r="V108" s="76"/>
      <c r="W108" s="76"/>
      <c r="X108" s="77"/>
      <c r="Y108" s="78"/>
      <c r="Z108" s="78"/>
      <c r="AA108" s="77"/>
      <c r="AB108" s="74"/>
      <c r="AC108" s="72"/>
      <c r="AD108" s="72"/>
      <c r="AE108" s="72"/>
      <c r="AF108" s="79"/>
      <c r="AG108" s="80"/>
      <c r="AH108" s="70"/>
      <c r="AI108" s="66"/>
      <c r="AJ108" s="66"/>
      <c r="AK108" s="66"/>
      <c r="AL108" s="66"/>
      <c r="AM108" s="67"/>
      <c r="AN108" s="252"/>
    </row>
    <row r="109" spans="2:40">
      <c r="B109" s="55">
        <v>9</v>
      </c>
      <c r="C109" s="72"/>
      <c r="D109" s="73"/>
      <c r="E109" s="72"/>
      <c r="F109" s="74"/>
      <c r="G109" s="75"/>
      <c r="H109" s="75"/>
      <c r="I109" s="75"/>
      <c r="J109" s="74"/>
      <c r="K109" s="74"/>
      <c r="L109" s="81"/>
      <c r="M109" s="82"/>
      <c r="N109" s="83"/>
      <c r="O109" s="83"/>
      <c r="P109" s="82"/>
      <c r="Q109" s="74"/>
      <c r="R109" s="83"/>
      <c r="S109" s="74"/>
      <c r="T109" s="83"/>
      <c r="U109" s="82"/>
      <c r="V109" s="76"/>
      <c r="W109" s="76"/>
      <c r="X109" s="77"/>
      <c r="Y109" s="78"/>
      <c r="Z109" s="78"/>
      <c r="AA109" s="77"/>
      <c r="AB109" s="74"/>
      <c r="AC109" s="72"/>
      <c r="AD109" s="72"/>
      <c r="AE109" s="72"/>
      <c r="AF109" s="79"/>
      <c r="AG109" s="80"/>
      <c r="AH109" s="70"/>
      <c r="AI109" s="66"/>
      <c r="AJ109" s="66"/>
      <c r="AK109" s="66"/>
      <c r="AL109" s="66"/>
      <c r="AM109" s="67"/>
      <c r="AN109" s="251"/>
    </row>
    <row r="110" spans="2:40">
      <c r="B110" s="55">
        <v>10</v>
      </c>
      <c r="C110" s="72"/>
      <c r="D110" s="73"/>
      <c r="E110" s="72"/>
      <c r="F110" s="74"/>
      <c r="G110" s="75"/>
      <c r="H110" s="75"/>
      <c r="I110" s="75"/>
      <c r="J110" s="74"/>
      <c r="K110" s="74"/>
      <c r="L110" s="81"/>
      <c r="M110" s="82"/>
      <c r="N110" s="83"/>
      <c r="O110" s="82"/>
      <c r="P110" s="82"/>
      <c r="Q110" s="74"/>
      <c r="R110" s="82"/>
      <c r="S110" s="74"/>
      <c r="T110" s="82"/>
      <c r="U110" s="82"/>
      <c r="V110" s="76"/>
      <c r="W110" s="76"/>
      <c r="X110" s="77"/>
      <c r="Y110" s="78"/>
      <c r="Z110" s="78"/>
      <c r="AA110" s="77"/>
      <c r="AB110" s="74"/>
      <c r="AC110" s="72"/>
      <c r="AD110" s="72"/>
      <c r="AE110" s="72"/>
      <c r="AF110" s="79"/>
      <c r="AG110" s="80"/>
      <c r="AH110" s="70"/>
      <c r="AI110" s="66"/>
      <c r="AJ110" s="66"/>
      <c r="AK110" s="66"/>
      <c r="AL110" s="66"/>
      <c r="AM110" s="67"/>
      <c r="AN110" s="252"/>
    </row>
    <row r="111" spans="2:40">
      <c r="B111" s="55">
        <v>11</v>
      </c>
      <c r="C111" s="72"/>
      <c r="D111" s="73"/>
      <c r="E111" s="72"/>
      <c r="F111" s="74"/>
      <c r="G111" s="75"/>
      <c r="H111" s="75"/>
      <c r="I111" s="75"/>
      <c r="J111" s="74"/>
      <c r="K111" s="74"/>
      <c r="L111" s="81"/>
      <c r="M111" s="82"/>
      <c r="N111" s="83"/>
      <c r="O111" s="83"/>
      <c r="P111" s="82"/>
      <c r="Q111" s="74"/>
      <c r="R111" s="83"/>
      <c r="S111" s="74"/>
      <c r="T111" s="83"/>
      <c r="U111" s="82"/>
      <c r="V111" s="76"/>
      <c r="W111" s="76"/>
      <c r="X111" s="77"/>
      <c r="Y111" s="78"/>
      <c r="Z111" s="78"/>
      <c r="AA111" s="77"/>
      <c r="AB111" s="74"/>
      <c r="AC111" s="72"/>
      <c r="AD111" s="72"/>
      <c r="AE111" s="72"/>
      <c r="AF111" s="79"/>
      <c r="AG111" s="80"/>
      <c r="AH111" s="70"/>
      <c r="AI111" s="66"/>
      <c r="AJ111" s="66"/>
      <c r="AK111" s="66"/>
      <c r="AL111" s="66"/>
      <c r="AM111" s="67"/>
      <c r="AN111" s="251"/>
    </row>
    <row r="112" spans="2:40">
      <c r="B112" s="55">
        <v>12</v>
      </c>
      <c r="C112" s="72"/>
      <c r="D112" s="73"/>
      <c r="E112" s="72"/>
      <c r="F112" s="74"/>
      <c r="G112" s="75"/>
      <c r="H112" s="75"/>
      <c r="I112" s="75"/>
      <c r="J112" s="74"/>
      <c r="K112" s="74"/>
      <c r="L112" s="81"/>
      <c r="M112" s="82"/>
      <c r="N112" s="83"/>
      <c r="O112" s="82"/>
      <c r="P112" s="82"/>
      <c r="Q112" s="74"/>
      <c r="R112" s="82"/>
      <c r="S112" s="74"/>
      <c r="T112" s="82"/>
      <c r="U112" s="82"/>
      <c r="V112" s="76"/>
      <c r="W112" s="76"/>
      <c r="X112" s="77"/>
      <c r="Y112" s="78"/>
      <c r="Z112" s="78"/>
      <c r="AA112" s="77"/>
      <c r="AB112" s="74"/>
      <c r="AC112" s="72"/>
      <c r="AD112" s="72"/>
      <c r="AE112" s="72"/>
      <c r="AF112" s="79"/>
      <c r="AG112" s="80"/>
      <c r="AH112" s="70"/>
      <c r="AI112" s="66"/>
      <c r="AJ112" s="66"/>
      <c r="AK112" s="66"/>
      <c r="AL112" s="66"/>
      <c r="AM112" s="67"/>
      <c r="AN112" s="252"/>
    </row>
    <row r="113" spans="2:40">
      <c r="B113" s="55">
        <v>13</v>
      </c>
      <c r="C113" s="72"/>
      <c r="D113" s="73"/>
      <c r="E113" s="72"/>
      <c r="F113" s="74"/>
      <c r="G113" s="75"/>
      <c r="H113" s="75"/>
      <c r="I113" s="75"/>
      <c r="J113" s="74"/>
      <c r="K113" s="74"/>
      <c r="L113" s="81"/>
      <c r="M113" s="82"/>
      <c r="N113" s="83"/>
      <c r="O113" s="83"/>
      <c r="P113" s="82"/>
      <c r="Q113" s="74"/>
      <c r="R113" s="83"/>
      <c r="S113" s="74"/>
      <c r="T113" s="83"/>
      <c r="U113" s="82"/>
      <c r="V113" s="76"/>
      <c r="W113" s="76"/>
      <c r="X113" s="77"/>
      <c r="Y113" s="78"/>
      <c r="Z113" s="78"/>
      <c r="AA113" s="77"/>
      <c r="AB113" s="74"/>
      <c r="AC113" s="72"/>
      <c r="AD113" s="72"/>
      <c r="AE113" s="72"/>
      <c r="AF113" s="79"/>
      <c r="AG113" s="80"/>
      <c r="AH113" s="70"/>
      <c r="AI113" s="66"/>
      <c r="AJ113" s="66"/>
      <c r="AK113" s="66"/>
      <c r="AL113" s="66"/>
      <c r="AM113" s="67"/>
      <c r="AN113" s="251"/>
    </row>
    <row r="114" spans="2:40">
      <c r="B114" s="55">
        <v>14</v>
      </c>
      <c r="C114" s="72"/>
      <c r="D114" s="73"/>
      <c r="E114" s="72"/>
      <c r="F114" s="74"/>
      <c r="G114" s="75"/>
      <c r="H114" s="75"/>
      <c r="I114" s="75"/>
      <c r="J114" s="74"/>
      <c r="K114" s="74"/>
      <c r="L114" s="81"/>
      <c r="M114" s="82"/>
      <c r="N114" s="83"/>
      <c r="O114" s="83"/>
      <c r="P114" s="82"/>
      <c r="Q114" s="74"/>
      <c r="R114" s="83"/>
      <c r="S114" s="74"/>
      <c r="T114" s="83"/>
      <c r="U114" s="82"/>
      <c r="V114" s="76"/>
      <c r="W114" s="76"/>
      <c r="X114" s="77"/>
      <c r="Y114" s="78"/>
      <c r="Z114" s="78"/>
      <c r="AA114" s="77"/>
      <c r="AB114" s="74"/>
      <c r="AC114" s="72"/>
      <c r="AD114" s="72"/>
      <c r="AE114" s="72"/>
      <c r="AF114" s="79"/>
      <c r="AG114" s="80"/>
      <c r="AH114" s="70"/>
      <c r="AI114" s="66"/>
      <c r="AJ114" s="66"/>
      <c r="AK114" s="66"/>
      <c r="AL114" s="66"/>
      <c r="AM114" s="67"/>
      <c r="AN114" s="252"/>
    </row>
    <row r="115" spans="2:40">
      <c r="B115" s="55">
        <v>15</v>
      </c>
      <c r="C115" s="72"/>
      <c r="D115" s="73"/>
      <c r="E115" s="72"/>
      <c r="F115" s="74"/>
      <c r="G115" s="75"/>
      <c r="H115" s="75"/>
      <c r="I115" s="75"/>
      <c r="J115" s="74"/>
      <c r="K115" s="74"/>
      <c r="L115" s="81"/>
      <c r="M115" s="82"/>
      <c r="N115" s="83"/>
      <c r="O115" s="82"/>
      <c r="P115" s="82"/>
      <c r="Q115" s="74"/>
      <c r="R115" s="82"/>
      <c r="S115" s="74"/>
      <c r="T115" s="82"/>
      <c r="U115" s="82"/>
      <c r="V115" s="76"/>
      <c r="W115" s="76"/>
      <c r="X115" s="77"/>
      <c r="Y115" s="78"/>
      <c r="Z115" s="78"/>
      <c r="AA115" s="77"/>
      <c r="AB115" s="74"/>
      <c r="AC115" s="72"/>
      <c r="AD115" s="72"/>
      <c r="AE115" s="72"/>
      <c r="AF115" s="79"/>
      <c r="AG115" s="80"/>
      <c r="AH115" s="70"/>
      <c r="AI115" s="66"/>
      <c r="AJ115" s="66"/>
      <c r="AK115" s="66"/>
      <c r="AL115" s="66"/>
      <c r="AM115" s="67"/>
      <c r="AN115" s="251"/>
    </row>
    <row r="116" spans="2:40">
      <c r="B116" s="55">
        <v>16</v>
      </c>
      <c r="C116" s="72"/>
      <c r="D116" s="73"/>
      <c r="E116" s="72"/>
      <c r="F116" s="74"/>
      <c r="G116" s="75"/>
      <c r="H116" s="75"/>
      <c r="I116" s="75"/>
      <c r="J116" s="74"/>
      <c r="K116" s="74"/>
      <c r="L116" s="81"/>
      <c r="M116" s="82"/>
      <c r="N116" s="83"/>
      <c r="O116" s="83"/>
      <c r="P116" s="82"/>
      <c r="Q116" s="74"/>
      <c r="R116" s="83"/>
      <c r="S116" s="74"/>
      <c r="T116" s="83"/>
      <c r="U116" s="82"/>
      <c r="V116" s="76"/>
      <c r="W116" s="76"/>
      <c r="X116" s="77"/>
      <c r="Y116" s="78"/>
      <c r="Z116" s="78"/>
      <c r="AA116" s="77"/>
      <c r="AB116" s="74"/>
      <c r="AC116" s="72"/>
      <c r="AD116" s="72"/>
      <c r="AE116" s="72"/>
      <c r="AF116" s="79"/>
      <c r="AG116" s="80"/>
      <c r="AH116" s="70"/>
      <c r="AI116" s="66"/>
      <c r="AJ116" s="66"/>
      <c r="AK116" s="66"/>
      <c r="AL116" s="66"/>
      <c r="AM116" s="67"/>
      <c r="AN116" s="252"/>
    </row>
    <row r="117" spans="2:40">
      <c r="B117" s="55">
        <v>17</v>
      </c>
      <c r="C117" s="72"/>
      <c r="D117" s="73"/>
      <c r="E117" s="72"/>
      <c r="F117" s="74"/>
      <c r="G117" s="75"/>
      <c r="H117" s="75"/>
      <c r="I117" s="75"/>
      <c r="J117" s="74"/>
      <c r="K117" s="74"/>
      <c r="L117" s="81"/>
      <c r="M117" s="82"/>
      <c r="N117" s="83"/>
      <c r="O117" s="82"/>
      <c r="P117" s="82"/>
      <c r="Q117" s="74"/>
      <c r="R117" s="82"/>
      <c r="S117" s="74"/>
      <c r="T117" s="82"/>
      <c r="U117" s="82"/>
      <c r="V117" s="76"/>
      <c r="W117" s="76"/>
      <c r="X117" s="77"/>
      <c r="Y117" s="78"/>
      <c r="Z117" s="78"/>
      <c r="AA117" s="77"/>
      <c r="AB117" s="74"/>
      <c r="AC117" s="72"/>
      <c r="AD117" s="72"/>
      <c r="AE117" s="72"/>
      <c r="AF117" s="79"/>
      <c r="AG117" s="80"/>
      <c r="AH117" s="70"/>
      <c r="AI117" s="66"/>
      <c r="AJ117" s="66"/>
      <c r="AK117" s="66"/>
      <c r="AL117" s="66"/>
      <c r="AM117" s="67"/>
      <c r="AN117" s="251"/>
    </row>
    <row r="118" spans="2:40">
      <c r="B118" s="55">
        <v>18</v>
      </c>
      <c r="C118" s="72"/>
      <c r="D118" s="73"/>
      <c r="E118" s="72"/>
      <c r="F118" s="74"/>
      <c r="G118" s="75"/>
      <c r="H118" s="75"/>
      <c r="I118" s="75"/>
      <c r="J118" s="74"/>
      <c r="K118" s="74"/>
      <c r="L118" s="81"/>
      <c r="M118" s="82"/>
      <c r="N118" s="83"/>
      <c r="O118" s="83"/>
      <c r="P118" s="82"/>
      <c r="Q118" s="74"/>
      <c r="R118" s="83"/>
      <c r="S118" s="74"/>
      <c r="T118" s="83"/>
      <c r="U118" s="82"/>
      <c r="V118" s="76"/>
      <c r="W118" s="76"/>
      <c r="X118" s="77"/>
      <c r="Y118" s="78"/>
      <c r="Z118" s="78"/>
      <c r="AA118" s="77"/>
      <c r="AB118" s="74"/>
      <c r="AC118" s="72"/>
      <c r="AD118" s="72"/>
      <c r="AE118" s="72"/>
      <c r="AF118" s="79"/>
      <c r="AG118" s="80"/>
      <c r="AH118" s="70"/>
      <c r="AI118" s="66"/>
      <c r="AJ118" s="66"/>
      <c r="AK118" s="66"/>
      <c r="AL118" s="66"/>
      <c r="AM118" s="67"/>
      <c r="AN118" s="252"/>
    </row>
    <row r="119" spans="2:40">
      <c r="B119" s="55">
        <v>19</v>
      </c>
      <c r="C119" s="72"/>
      <c r="D119" s="73"/>
      <c r="E119" s="72"/>
      <c r="F119" s="74"/>
      <c r="G119" s="75"/>
      <c r="H119" s="75"/>
      <c r="I119" s="75"/>
      <c r="J119" s="74"/>
      <c r="K119" s="74"/>
      <c r="L119" s="81"/>
      <c r="M119" s="82"/>
      <c r="N119" s="83"/>
      <c r="O119" s="83"/>
      <c r="P119" s="82"/>
      <c r="Q119" s="74"/>
      <c r="R119" s="83"/>
      <c r="S119" s="74"/>
      <c r="T119" s="83"/>
      <c r="U119" s="82"/>
      <c r="V119" s="76"/>
      <c r="W119" s="76"/>
      <c r="X119" s="77"/>
      <c r="Y119" s="78"/>
      <c r="Z119" s="78"/>
      <c r="AA119" s="77"/>
      <c r="AB119" s="74"/>
      <c r="AC119" s="72"/>
      <c r="AD119" s="72"/>
      <c r="AE119" s="72"/>
      <c r="AF119" s="79"/>
      <c r="AG119" s="80"/>
      <c r="AH119" s="70"/>
      <c r="AI119" s="66"/>
      <c r="AJ119" s="66"/>
      <c r="AK119" s="66"/>
      <c r="AL119" s="66"/>
      <c r="AM119" s="67"/>
      <c r="AN119" s="251"/>
    </row>
    <row r="120" spans="2:40">
      <c r="B120" s="55">
        <v>20</v>
      </c>
      <c r="C120" s="72"/>
      <c r="D120" s="73"/>
      <c r="E120" s="72"/>
      <c r="F120" s="74"/>
      <c r="G120" s="75"/>
      <c r="H120" s="75"/>
      <c r="I120" s="75"/>
      <c r="J120" s="74"/>
      <c r="K120" s="74"/>
      <c r="L120" s="81"/>
      <c r="M120" s="82"/>
      <c r="N120" s="83"/>
      <c r="O120" s="82"/>
      <c r="P120" s="82"/>
      <c r="Q120" s="74"/>
      <c r="R120" s="82"/>
      <c r="S120" s="74"/>
      <c r="T120" s="82"/>
      <c r="U120" s="82"/>
      <c r="V120" s="76"/>
      <c r="W120" s="76"/>
      <c r="X120" s="77"/>
      <c r="Y120" s="78"/>
      <c r="Z120" s="78"/>
      <c r="AA120" s="77"/>
      <c r="AB120" s="74"/>
      <c r="AC120" s="72"/>
      <c r="AD120" s="72"/>
      <c r="AE120" s="72"/>
      <c r="AF120" s="79"/>
      <c r="AG120" s="80"/>
      <c r="AH120" s="70"/>
      <c r="AI120" s="66"/>
      <c r="AJ120" s="66"/>
      <c r="AK120" s="66"/>
      <c r="AL120" s="66"/>
      <c r="AM120" s="67"/>
      <c r="AN120" s="252"/>
    </row>
    <row r="121" spans="2:40">
      <c r="B121" s="55">
        <v>21</v>
      </c>
      <c r="C121" s="72"/>
      <c r="D121" s="73"/>
      <c r="E121" s="72"/>
      <c r="F121" s="74"/>
      <c r="G121" s="253"/>
      <c r="H121" s="253"/>
      <c r="I121" s="253"/>
      <c r="J121" s="74"/>
      <c r="K121" s="74"/>
      <c r="L121" s="249"/>
      <c r="M121" s="82"/>
      <c r="N121" s="254"/>
      <c r="O121" s="82"/>
      <c r="P121" s="82"/>
      <c r="Q121" s="74"/>
      <c r="R121" s="82"/>
      <c r="S121" s="74"/>
      <c r="T121" s="82"/>
      <c r="U121" s="82"/>
      <c r="V121" s="255"/>
      <c r="W121" s="255"/>
      <c r="X121" s="77"/>
      <c r="Y121" s="78"/>
      <c r="Z121" s="78"/>
      <c r="AA121" s="77"/>
      <c r="AB121" s="74"/>
      <c r="AC121" s="72"/>
      <c r="AD121" s="72"/>
      <c r="AE121" s="72"/>
      <c r="AF121" s="79"/>
      <c r="AG121" s="80"/>
      <c r="AH121" s="246"/>
      <c r="AI121" s="66"/>
      <c r="AJ121" s="66"/>
      <c r="AK121" s="66"/>
      <c r="AL121" s="66"/>
      <c r="AM121" s="67"/>
      <c r="AN121" s="251"/>
    </row>
    <row r="122" spans="2:40">
      <c r="B122" s="55">
        <v>22</v>
      </c>
      <c r="C122" s="72"/>
      <c r="D122" s="73"/>
      <c r="E122" s="72"/>
      <c r="F122" s="74"/>
      <c r="G122" s="75"/>
      <c r="H122" s="74"/>
      <c r="I122" s="75"/>
      <c r="J122" s="74"/>
      <c r="K122" s="74"/>
      <c r="L122" s="81"/>
      <c r="M122" s="82"/>
      <c r="N122" s="83"/>
      <c r="O122" s="82"/>
      <c r="P122" s="82"/>
      <c r="Q122" s="74"/>
      <c r="R122" s="82"/>
      <c r="S122" s="74"/>
      <c r="T122" s="82"/>
      <c r="U122" s="82"/>
      <c r="V122" s="76"/>
      <c r="W122" s="76"/>
      <c r="X122" s="77"/>
      <c r="Y122" s="78"/>
      <c r="Z122" s="78"/>
      <c r="AA122" s="77"/>
      <c r="AB122" s="74"/>
      <c r="AC122" s="72"/>
      <c r="AD122" s="72"/>
      <c r="AE122" s="72"/>
      <c r="AF122" s="79"/>
      <c r="AG122" s="80"/>
      <c r="AH122" s="246"/>
      <c r="AI122" s="66"/>
      <c r="AJ122" s="66"/>
      <c r="AK122" s="66"/>
      <c r="AL122" s="66"/>
      <c r="AM122" s="67"/>
      <c r="AN122" s="252"/>
    </row>
    <row r="123" spans="2:40">
      <c r="B123" s="55">
        <v>23</v>
      </c>
      <c r="C123" s="72"/>
      <c r="D123" s="73"/>
      <c r="E123" s="72"/>
      <c r="F123" s="74"/>
      <c r="G123" s="75"/>
      <c r="H123" s="75"/>
      <c r="I123" s="75"/>
      <c r="J123" s="74"/>
      <c r="K123" s="74"/>
      <c r="L123" s="81"/>
      <c r="M123" s="82"/>
      <c r="N123" s="83"/>
      <c r="O123" s="83"/>
      <c r="P123" s="82"/>
      <c r="Q123" s="74"/>
      <c r="R123" s="83"/>
      <c r="S123" s="74"/>
      <c r="T123" s="82"/>
      <c r="U123" s="82"/>
      <c r="V123" s="76"/>
      <c r="W123" s="76"/>
      <c r="X123" s="77"/>
      <c r="Y123" s="78"/>
      <c r="Z123" s="78"/>
      <c r="AA123" s="77"/>
      <c r="AB123" s="74"/>
      <c r="AC123" s="72"/>
      <c r="AD123" s="72"/>
      <c r="AE123" s="72"/>
      <c r="AF123" s="79"/>
      <c r="AG123" s="80"/>
      <c r="AH123" s="246"/>
      <c r="AI123" s="66"/>
      <c r="AJ123" s="66"/>
      <c r="AK123" s="66"/>
      <c r="AL123" s="66"/>
      <c r="AM123" s="67"/>
      <c r="AN123" s="251"/>
    </row>
    <row r="124" spans="2:40">
      <c r="B124" s="55">
        <v>24</v>
      </c>
      <c r="C124" s="72"/>
      <c r="D124" s="73"/>
      <c r="E124" s="72"/>
      <c r="F124" s="74"/>
      <c r="G124" s="75"/>
      <c r="H124" s="75"/>
      <c r="I124" s="75"/>
      <c r="J124" s="74"/>
      <c r="K124" s="74"/>
      <c r="L124" s="81"/>
      <c r="M124" s="82"/>
      <c r="N124" s="83"/>
      <c r="O124" s="83"/>
      <c r="P124" s="82"/>
      <c r="Q124" s="74"/>
      <c r="R124" s="83"/>
      <c r="S124" s="74"/>
      <c r="T124" s="82"/>
      <c r="U124" s="82"/>
      <c r="V124" s="76"/>
      <c r="W124" s="76"/>
      <c r="X124" s="77"/>
      <c r="Y124" s="78"/>
      <c r="Z124" s="78"/>
      <c r="AA124" s="77"/>
      <c r="AB124" s="74"/>
      <c r="AC124" s="72"/>
      <c r="AD124" s="72"/>
      <c r="AE124" s="72"/>
      <c r="AF124" s="79"/>
      <c r="AG124" s="80"/>
      <c r="AH124" s="246"/>
      <c r="AI124" s="66"/>
      <c r="AJ124" s="66"/>
      <c r="AK124" s="66"/>
      <c r="AL124" s="66"/>
      <c r="AM124" s="67"/>
      <c r="AN124" s="252"/>
    </row>
    <row r="125" spans="2:40">
      <c r="B125" s="55">
        <v>25</v>
      </c>
      <c r="C125" s="72"/>
      <c r="D125" s="73"/>
      <c r="E125" s="72"/>
      <c r="F125" s="74"/>
      <c r="G125" s="75"/>
      <c r="H125" s="75"/>
      <c r="I125" s="75"/>
      <c r="J125" s="74"/>
      <c r="K125" s="74"/>
      <c r="L125" s="81"/>
      <c r="M125" s="82"/>
      <c r="N125" s="83"/>
      <c r="O125" s="83"/>
      <c r="P125" s="82"/>
      <c r="Q125" s="74"/>
      <c r="R125" s="83"/>
      <c r="S125" s="74"/>
      <c r="T125" s="83"/>
      <c r="U125" s="82"/>
      <c r="V125" s="76"/>
      <c r="W125" s="76"/>
      <c r="X125" s="77"/>
      <c r="Y125" s="78"/>
      <c r="Z125" s="78"/>
      <c r="AA125" s="77"/>
      <c r="AB125" s="74"/>
      <c r="AC125" s="72"/>
      <c r="AD125" s="72"/>
      <c r="AE125" s="72"/>
      <c r="AF125" s="79"/>
      <c r="AG125" s="80"/>
      <c r="AH125" s="246"/>
      <c r="AI125" s="66"/>
      <c r="AJ125" s="66"/>
      <c r="AK125" s="66"/>
      <c r="AL125" s="66"/>
      <c r="AM125" s="67"/>
      <c r="AN125" s="251"/>
    </row>
    <row r="126" spans="2:40">
      <c r="B126" s="55">
        <v>26</v>
      </c>
      <c r="C126" s="72"/>
      <c r="D126" s="73"/>
      <c r="E126" s="72"/>
      <c r="F126" s="74"/>
      <c r="G126" s="75"/>
      <c r="H126" s="75"/>
      <c r="I126" s="75"/>
      <c r="J126" s="74"/>
      <c r="K126" s="74"/>
      <c r="L126" s="81"/>
      <c r="M126" s="82"/>
      <c r="N126" s="83"/>
      <c r="O126" s="82"/>
      <c r="P126" s="82"/>
      <c r="Q126" s="74"/>
      <c r="R126" s="82"/>
      <c r="S126" s="74"/>
      <c r="T126" s="82"/>
      <c r="U126" s="82"/>
      <c r="V126" s="76"/>
      <c r="W126" s="76"/>
      <c r="X126" s="77"/>
      <c r="Y126" s="78"/>
      <c r="Z126" s="78"/>
      <c r="AA126" s="77"/>
      <c r="AB126" s="74"/>
      <c r="AC126" s="72"/>
      <c r="AD126" s="72"/>
      <c r="AE126" s="72"/>
      <c r="AF126" s="79"/>
      <c r="AG126" s="80"/>
      <c r="AH126" s="246"/>
      <c r="AI126" s="66"/>
      <c r="AJ126" s="66"/>
      <c r="AK126" s="66"/>
      <c r="AL126" s="66"/>
      <c r="AM126" s="67"/>
      <c r="AN126" s="252"/>
    </row>
    <row r="127" spans="2:40">
      <c r="B127" s="55">
        <v>27</v>
      </c>
      <c r="C127" s="72"/>
      <c r="D127" s="73"/>
      <c r="E127" s="72"/>
      <c r="F127" s="74"/>
      <c r="G127" s="75"/>
      <c r="H127" s="75"/>
      <c r="I127" s="75"/>
      <c r="J127" s="74"/>
      <c r="K127" s="74"/>
      <c r="L127" s="81"/>
      <c r="M127" s="82"/>
      <c r="N127" s="83"/>
      <c r="O127" s="82"/>
      <c r="P127" s="82"/>
      <c r="Q127" s="74"/>
      <c r="R127" s="82"/>
      <c r="S127" s="74"/>
      <c r="T127" s="82"/>
      <c r="U127" s="82"/>
      <c r="V127" s="76"/>
      <c r="W127" s="76"/>
      <c r="X127" s="77"/>
      <c r="Y127" s="78"/>
      <c r="Z127" s="78"/>
      <c r="AA127" s="77"/>
      <c r="AB127" s="74"/>
      <c r="AC127" s="72"/>
      <c r="AD127" s="72"/>
      <c r="AE127" s="72"/>
      <c r="AF127" s="79"/>
      <c r="AG127" s="80"/>
      <c r="AH127" s="246"/>
      <c r="AI127" s="66"/>
      <c r="AJ127" s="66"/>
      <c r="AK127" s="66"/>
      <c r="AL127" s="66"/>
      <c r="AM127" s="67"/>
      <c r="AN127" s="251"/>
    </row>
    <row r="128" spans="2:40">
      <c r="B128" s="55">
        <v>28</v>
      </c>
      <c r="C128" s="72"/>
      <c r="D128" s="73"/>
      <c r="E128" s="72"/>
      <c r="F128" s="74"/>
      <c r="G128" s="75"/>
      <c r="H128" s="75"/>
      <c r="I128" s="75"/>
      <c r="J128" s="74"/>
      <c r="K128" s="74"/>
      <c r="L128" s="81"/>
      <c r="M128" s="82"/>
      <c r="N128" s="83"/>
      <c r="O128" s="82"/>
      <c r="P128" s="82"/>
      <c r="Q128" s="74"/>
      <c r="R128" s="82"/>
      <c r="S128" s="74"/>
      <c r="T128" s="82"/>
      <c r="U128" s="82"/>
      <c r="V128" s="76"/>
      <c r="W128" s="76"/>
      <c r="X128" s="77"/>
      <c r="Y128" s="78"/>
      <c r="Z128" s="78"/>
      <c r="AA128" s="77"/>
      <c r="AB128" s="74"/>
      <c r="AC128" s="72"/>
      <c r="AD128" s="72"/>
      <c r="AE128" s="72"/>
      <c r="AF128" s="79"/>
      <c r="AG128" s="80"/>
      <c r="AH128" s="246"/>
      <c r="AI128" s="66"/>
      <c r="AJ128" s="66"/>
      <c r="AK128" s="66"/>
      <c r="AL128" s="66"/>
      <c r="AM128" s="67"/>
      <c r="AN128" s="252"/>
    </row>
    <row r="129" spans="2:40">
      <c r="B129" s="55">
        <v>29</v>
      </c>
      <c r="C129" s="72"/>
      <c r="D129" s="73"/>
      <c r="E129" s="72"/>
      <c r="F129" s="74"/>
      <c r="G129" s="75"/>
      <c r="H129" s="75"/>
      <c r="I129" s="75"/>
      <c r="J129" s="74"/>
      <c r="K129" s="74"/>
      <c r="L129" s="81"/>
      <c r="M129" s="82"/>
      <c r="N129" s="83"/>
      <c r="O129" s="83"/>
      <c r="P129" s="82"/>
      <c r="Q129" s="74"/>
      <c r="R129" s="83"/>
      <c r="S129" s="74"/>
      <c r="T129" s="82"/>
      <c r="U129" s="82"/>
      <c r="V129" s="76"/>
      <c r="W129" s="76"/>
      <c r="X129" s="77"/>
      <c r="Y129" s="78"/>
      <c r="Z129" s="78"/>
      <c r="AA129" s="77"/>
      <c r="AB129" s="74"/>
      <c r="AC129" s="72"/>
      <c r="AD129" s="72"/>
      <c r="AE129" s="72"/>
      <c r="AF129" s="79"/>
      <c r="AG129" s="80"/>
      <c r="AH129" s="246"/>
      <c r="AI129" s="66"/>
      <c r="AJ129" s="66"/>
      <c r="AK129" s="66"/>
      <c r="AL129" s="66"/>
      <c r="AM129" s="67"/>
      <c r="AN129" s="251"/>
    </row>
    <row r="130" spans="2:40">
      <c r="B130" s="55">
        <v>30</v>
      </c>
      <c r="C130" s="72"/>
      <c r="D130" s="73"/>
      <c r="E130" s="72"/>
      <c r="F130" s="74"/>
      <c r="G130" s="75"/>
      <c r="H130" s="75"/>
      <c r="I130" s="75"/>
      <c r="J130" s="74"/>
      <c r="K130" s="74"/>
      <c r="L130" s="81"/>
      <c r="M130" s="82"/>
      <c r="N130" s="83"/>
      <c r="O130" s="83"/>
      <c r="P130" s="82"/>
      <c r="Q130" s="74"/>
      <c r="R130" s="83"/>
      <c r="S130" s="74"/>
      <c r="T130" s="82"/>
      <c r="U130" s="82"/>
      <c r="V130" s="76"/>
      <c r="W130" s="76"/>
      <c r="X130" s="77"/>
      <c r="Y130" s="78"/>
      <c r="Z130" s="78"/>
      <c r="AA130" s="77"/>
      <c r="AB130" s="74"/>
      <c r="AC130" s="72"/>
      <c r="AD130" s="72"/>
      <c r="AE130" s="72"/>
      <c r="AF130" s="79"/>
      <c r="AG130" s="80"/>
      <c r="AH130" s="246"/>
      <c r="AI130" s="66"/>
      <c r="AJ130" s="66"/>
      <c r="AK130" s="66"/>
      <c r="AL130" s="66"/>
      <c r="AM130" s="67"/>
      <c r="AN130" s="252"/>
    </row>
    <row r="131" spans="2:40">
      <c r="B131" s="55">
        <v>31</v>
      </c>
      <c r="C131" s="72"/>
      <c r="D131" s="73"/>
      <c r="E131" s="72"/>
      <c r="F131" s="74"/>
      <c r="G131" s="75"/>
      <c r="H131" s="75"/>
      <c r="I131" s="75"/>
      <c r="J131" s="74"/>
      <c r="K131" s="74"/>
      <c r="L131" s="81"/>
      <c r="M131" s="82"/>
      <c r="N131" s="83"/>
      <c r="O131" s="83"/>
      <c r="P131" s="82"/>
      <c r="Q131" s="74"/>
      <c r="R131" s="83"/>
      <c r="S131" s="74"/>
      <c r="T131" s="83"/>
      <c r="U131" s="82"/>
      <c r="V131" s="76"/>
      <c r="W131" s="76"/>
      <c r="X131" s="77"/>
      <c r="Y131" s="78"/>
      <c r="Z131" s="78"/>
      <c r="AA131" s="77"/>
      <c r="AB131" s="74"/>
      <c r="AC131" s="72"/>
      <c r="AD131" s="72"/>
      <c r="AE131" s="72"/>
      <c r="AF131" s="79"/>
      <c r="AG131" s="80"/>
      <c r="AH131" s="246"/>
      <c r="AI131" s="66"/>
      <c r="AJ131" s="66"/>
      <c r="AK131" s="66"/>
      <c r="AL131" s="66"/>
      <c r="AM131" s="67"/>
      <c r="AN131" s="251"/>
    </row>
    <row r="132" spans="2:40">
      <c r="B132" s="55">
        <v>32</v>
      </c>
      <c r="C132" s="72"/>
      <c r="D132" s="73"/>
      <c r="E132" s="72"/>
      <c r="F132" s="74"/>
      <c r="G132" s="75"/>
      <c r="H132" s="75"/>
      <c r="I132" s="75"/>
      <c r="J132" s="74"/>
      <c r="K132" s="74"/>
      <c r="L132" s="81"/>
      <c r="M132" s="82"/>
      <c r="N132" s="83"/>
      <c r="O132" s="82"/>
      <c r="P132" s="82"/>
      <c r="Q132" s="74"/>
      <c r="R132" s="82"/>
      <c r="S132" s="74"/>
      <c r="T132" s="82"/>
      <c r="U132" s="82"/>
      <c r="V132" s="76"/>
      <c r="W132" s="76"/>
      <c r="X132" s="77"/>
      <c r="Y132" s="78"/>
      <c r="Z132" s="78"/>
      <c r="AA132" s="77"/>
      <c r="AB132" s="74"/>
      <c r="AC132" s="72"/>
      <c r="AD132" s="72"/>
      <c r="AE132" s="72"/>
      <c r="AF132" s="79"/>
      <c r="AG132" s="80"/>
      <c r="AH132" s="246"/>
      <c r="AI132" s="66"/>
      <c r="AJ132" s="66"/>
      <c r="AK132" s="66"/>
      <c r="AL132" s="66"/>
      <c r="AM132" s="67"/>
      <c r="AN132" s="252"/>
    </row>
    <row r="133" spans="2:40">
      <c r="B133" s="55">
        <v>33</v>
      </c>
      <c r="C133" s="72"/>
      <c r="D133" s="73"/>
      <c r="E133" s="72"/>
      <c r="F133" s="74"/>
      <c r="G133" s="75"/>
      <c r="H133" s="75"/>
      <c r="I133" s="75"/>
      <c r="J133" s="74"/>
      <c r="K133" s="74"/>
      <c r="L133" s="81"/>
      <c r="M133" s="82"/>
      <c r="N133" s="83"/>
      <c r="O133" s="82"/>
      <c r="P133" s="82"/>
      <c r="Q133" s="74"/>
      <c r="R133" s="82"/>
      <c r="S133" s="74"/>
      <c r="T133" s="82"/>
      <c r="U133" s="82"/>
      <c r="V133" s="76"/>
      <c r="W133" s="76"/>
      <c r="X133" s="77"/>
      <c r="Y133" s="78"/>
      <c r="Z133" s="78"/>
      <c r="AA133" s="77"/>
      <c r="AB133" s="74"/>
      <c r="AC133" s="72"/>
      <c r="AD133" s="72"/>
      <c r="AE133" s="72"/>
      <c r="AF133" s="79"/>
      <c r="AG133" s="80"/>
      <c r="AH133" s="246"/>
      <c r="AI133" s="66"/>
      <c r="AJ133" s="66"/>
      <c r="AK133" s="66"/>
      <c r="AL133" s="66"/>
      <c r="AM133" s="67"/>
      <c r="AN133" s="251"/>
    </row>
    <row r="134" spans="2:40">
      <c r="B134" s="55">
        <v>34</v>
      </c>
      <c r="C134" s="72"/>
      <c r="D134" s="73"/>
      <c r="E134" s="72"/>
      <c r="F134" s="74"/>
      <c r="G134" s="75"/>
      <c r="H134" s="74"/>
      <c r="I134" s="75"/>
      <c r="J134" s="74"/>
      <c r="K134" s="74"/>
      <c r="L134" s="81"/>
      <c r="M134" s="82"/>
      <c r="N134" s="83"/>
      <c r="O134" s="82"/>
      <c r="P134" s="82"/>
      <c r="Q134" s="74"/>
      <c r="R134" s="82"/>
      <c r="S134" s="74"/>
      <c r="T134" s="82"/>
      <c r="U134" s="82"/>
      <c r="V134" s="76"/>
      <c r="W134" s="76"/>
      <c r="X134" s="77"/>
      <c r="Y134" s="78"/>
      <c r="Z134" s="78"/>
      <c r="AA134" s="77"/>
      <c r="AB134" s="74"/>
      <c r="AC134" s="72"/>
      <c r="AD134" s="72"/>
      <c r="AE134" s="72"/>
      <c r="AF134" s="79"/>
      <c r="AG134" s="80"/>
      <c r="AH134" s="246"/>
      <c r="AI134" s="66"/>
      <c r="AJ134" s="66"/>
      <c r="AK134" s="66"/>
      <c r="AL134" s="66"/>
      <c r="AM134" s="67"/>
      <c r="AN134" s="252"/>
    </row>
    <row r="135" spans="2:40">
      <c r="B135" s="55">
        <v>35</v>
      </c>
      <c r="C135" s="72"/>
      <c r="D135" s="73"/>
      <c r="E135" s="72"/>
      <c r="F135" s="74"/>
      <c r="G135" s="75"/>
      <c r="H135" s="75"/>
      <c r="I135" s="75"/>
      <c r="J135" s="74"/>
      <c r="K135" s="74"/>
      <c r="L135" s="81"/>
      <c r="M135" s="82"/>
      <c r="N135" s="83"/>
      <c r="O135" s="83"/>
      <c r="P135" s="82"/>
      <c r="Q135" s="74"/>
      <c r="R135" s="83"/>
      <c r="S135" s="74"/>
      <c r="T135" s="82"/>
      <c r="U135" s="82"/>
      <c r="V135" s="76"/>
      <c r="W135" s="76"/>
      <c r="X135" s="77"/>
      <c r="Y135" s="78"/>
      <c r="Z135" s="78"/>
      <c r="AA135" s="77"/>
      <c r="AB135" s="74"/>
      <c r="AC135" s="72"/>
      <c r="AD135" s="72"/>
      <c r="AE135" s="72"/>
      <c r="AF135" s="79"/>
      <c r="AG135" s="80"/>
      <c r="AH135" s="246"/>
      <c r="AI135" s="66"/>
      <c r="AJ135" s="66"/>
      <c r="AK135" s="66"/>
      <c r="AL135" s="66"/>
      <c r="AM135" s="67"/>
      <c r="AN135" s="251"/>
    </row>
    <row r="136" spans="2:40">
      <c r="B136" s="55">
        <v>36</v>
      </c>
      <c r="C136" s="72"/>
      <c r="D136" s="73"/>
      <c r="E136" s="72"/>
      <c r="F136" s="74"/>
      <c r="G136" s="75"/>
      <c r="H136" s="75"/>
      <c r="I136" s="75"/>
      <c r="J136" s="74"/>
      <c r="K136" s="74"/>
      <c r="L136" s="81"/>
      <c r="M136" s="82"/>
      <c r="N136" s="83"/>
      <c r="O136" s="83"/>
      <c r="P136" s="82"/>
      <c r="Q136" s="74"/>
      <c r="R136" s="83"/>
      <c r="S136" s="74"/>
      <c r="T136" s="82"/>
      <c r="U136" s="82"/>
      <c r="V136" s="76"/>
      <c r="W136" s="76"/>
      <c r="X136" s="77"/>
      <c r="Y136" s="78"/>
      <c r="Z136" s="78"/>
      <c r="AA136" s="77"/>
      <c r="AB136" s="74"/>
      <c r="AC136" s="72"/>
      <c r="AD136" s="72"/>
      <c r="AE136" s="72"/>
      <c r="AF136" s="79"/>
      <c r="AG136" s="80"/>
      <c r="AH136" s="246"/>
      <c r="AI136" s="66"/>
      <c r="AJ136" s="66"/>
      <c r="AK136" s="66"/>
      <c r="AL136" s="66"/>
      <c r="AM136" s="67"/>
      <c r="AN136" s="252"/>
    </row>
    <row r="137" spans="2:40">
      <c r="B137" s="55">
        <v>37</v>
      </c>
      <c r="C137" s="72"/>
      <c r="D137" s="73"/>
      <c r="E137" s="72"/>
      <c r="F137" s="74"/>
      <c r="G137" s="75"/>
      <c r="H137" s="75"/>
      <c r="I137" s="75"/>
      <c r="J137" s="74"/>
      <c r="K137" s="74"/>
      <c r="L137" s="81"/>
      <c r="M137" s="82"/>
      <c r="N137" s="83"/>
      <c r="O137" s="83"/>
      <c r="P137" s="82"/>
      <c r="Q137" s="74"/>
      <c r="R137" s="83"/>
      <c r="S137" s="74"/>
      <c r="T137" s="83"/>
      <c r="U137" s="82"/>
      <c r="V137" s="76"/>
      <c r="W137" s="76"/>
      <c r="X137" s="77"/>
      <c r="Y137" s="78"/>
      <c r="Z137" s="78"/>
      <c r="AA137" s="77"/>
      <c r="AB137" s="74"/>
      <c r="AC137" s="72"/>
      <c r="AD137" s="72"/>
      <c r="AE137" s="72"/>
      <c r="AF137" s="79"/>
      <c r="AG137" s="80"/>
      <c r="AH137" s="246"/>
      <c r="AI137" s="66"/>
      <c r="AJ137" s="66"/>
      <c r="AK137" s="66"/>
      <c r="AL137" s="66"/>
      <c r="AM137" s="67"/>
      <c r="AN137" s="251"/>
    </row>
    <row r="138" spans="2:40">
      <c r="B138" s="55">
        <v>38</v>
      </c>
      <c r="C138" s="72"/>
      <c r="D138" s="73"/>
      <c r="E138" s="72"/>
      <c r="F138" s="74"/>
      <c r="G138" s="75"/>
      <c r="H138" s="75"/>
      <c r="I138" s="75"/>
      <c r="J138" s="74"/>
      <c r="K138" s="74"/>
      <c r="L138" s="81"/>
      <c r="M138" s="82"/>
      <c r="N138" s="83"/>
      <c r="O138" s="82"/>
      <c r="P138" s="82"/>
      <c r="Q138" s="74"/>
      <c r="R138" s="82"/>
      <c r="S138" s="74"/>
      <c r="T138" s="82"/>
      <c r="U138" s="82"/>
      <c r="V138" s="76"/>
      <c r="W138" s="76"/>
      <c r="X138" s="77"/>
      <c r="Y138" s="78"/>
      <c r="Z138" s="78"/>
      <c r="AA138" s="77"/>
      <c r="AB138" s="74"/>
      <c r="AC138" s="72"/>
      <c r="AD138" s="72"/>
      <c r="AE138" s="72"/>
      <c r="AF138" s="79"/>
      <c r="AG138" s="80"/>
      <c r="AH138" s="246"/>
      <c r="AI138" s="66"/>
      <c r="AJ138" s="66"/>
      <c r="AK138" s="66"/>
      <c r="AL138" s="66"/>
      <c r="AM138" s="67"/>
      <c r="AN138" s="252"/>
    </row>
    <row r="139" spans="2:40">
      <c r="B139" s="55">
        <v>39</v>
      </c>
      <c r="C139" s="72"/>
      <c r="D139" s="73"/>
      <c r="E139" s="72"/>
      <c r="F139" s="74"/>
      <c r="G139" s="75"/>
      <c r="H139" s="75"/>
      <c r="I139" s="75"/>
      <c r="J139" s="74"/>
      <c r="K139" s="74"/>
      <c r="L139" s="81"/>
      <c r="M139" s="82"/>
      <c r="N139" s="83"/>
      <c r="O139" s="82"/>
      <c r="P139" s="82"/>
      <c r="Q139" s="74"/>
      <c r="R139" s="82"/>
      <c r="S139" s="74"/>
      <c r="T139" s="82"/>
      <c r="U139" s="82"/>
      <c r="V139" s="76"/>
      <c r="W139" s="76"/>
      <c r="X139" s="77"/>
      <c r="Y139" s="78"/>
      <c r="Z139" s="78"/>
      <c r="AA139" s="77"/>
      <c r="AB139" s="74"/>
      <c r="AC139" s="72"/>
      <c r="AD139" s="72"/>
      <c r="AE139" s="72"/>
      <c r="AF139" s="79"/>
      <c r="AG139" s="80"/>
      <c r="AH139" s="246"/>
      <c r="AI139" s="66"/>
      <c r="AJ139" s="66"/>
      <c r="AK139" s="66"/>
      <c r="AL139" s="66"/>
      <c r="AM139" s="67"/>
      <c r="AN139" s="251"/>
    </row>
    <row r="140" spans="2:40">
      <c r="B140" s="55">
        <v>40</v>
      </c>
      <c r="C140" s="72"/>
      <c r="D140" s="73"/>
      <c r="E140" s="72"/>
      <c r="F140" s="74"/>
      <c r="G140" s="75"/>
      <c r="H140" s="75"/>
      <c r="I140" s="75"/>
      <c r="J140" s="74"/>
      <c r="K140" s="74"/>
      <c r="L140" s="81"/>
      <c r="M140" s="82"/>
      <c r="N140" s="83"/>
      <c r="O140" s="82"/>
      <c r="P140" s="82"/>
      <c r="Q140" s="74"/>
      <c r="R140" s="82"/>
      <c r="S140" s="74"/>
      <c r="T140" s="82"/>
      <c r="U140" s="82"/>
      <c r="V140" s="76"/>
      <c r="W140" s="76"/>
      <c r="X140" s="77"/>
      <c r="Y140" s="78"/>
      <c r="Z140" s="78"/>
      <c r="AA140" s="77"/>
      <c r="AB140" s="74"/>
      <c r="AC140" s="72"/>
      <c r="AD140" s="72"/>
      <c r="AE140" s="72"/>
      <c r="AF140" s="79"/>
      <c r="AG140" s="80"/>
      <c r="AH140" s="246"/>
      <c r="AI140" s="66"/>
      <c r="AJ140" s="66"/>
      <c r="AK140" s="66"/>
      <c r="AL140" s="66"/>
      <c r="AM140" s="67"/>
      <c r="AN140" s="252"/>
    </row>
    <row r="141" spans="2:40">
      <c r="B141" s="55">
        <v>41</v>
      </c>
      <c r="C141" s="72"/>
      <c r="D141" s="73"/>
      <c r="E141" s="72"/>
      <c r="F141" s="74"/>
      <c r="G141" s="75"/>
      <c r="H141" s="75"/>
      <c r="I141" s="75"/>
      <c r="J141" s="74"/>
      <c r="K141" s="74"/>
      <c r="L141" s="81"/>
      <c r="M141" s="82"/>
      <c r="N141" s="83"/>
      <c r="O141" s="83"/>
      <c r="P141" s="82"/>
      <c r="Q141" s="74"/>
      <c r="R141" s="83"/>
      <c r="S141" s="74"/>
      <c r="T141" s="82"/>
      <c r="U141" s="82"/>
      <c r="V141" s="76"/>
      <c r="W141" s="76"/>
      <c r="X141" s="77"/>
      <c r="Y141" s="78"/>
      <c r="Z141" s="78"/>
      <c r="AA141" s="77"/>
      <c r="AB141" s="74"/>
      <c r="AC141" s="72"/>
      <c r="AD141" s="72"/>
      <c r="AE141" s="72"/>
      <c r="AF141" s="79"/>
      <c r="AG141" s="80"/>
      <c r="AH141" s="246"/>
      <c r="AI141" s="66"/>
      <c r="AJ141" s="66"/>
      <c r="AK141" s="66"/>
      <c r="AL141" s="66"/>
      <c r="AM141" s="67"/>
      <c r="AN141" s="251"/>
    </row>
    <row r="142" spans="2:40">
      <c r="B142" s="55">
        <v>42</v>
      </c>
      <c r="C142" s="72"/>
      <c r="D142" s="73"/>
      <c r="E142" s="72"/>
      <c r="F142" s="74"/>
      <c r="G142" s="75"/>
      <c r="H142" s="75"/>
      <c r="I142" s="75"/>
      <c r="J142" s="74"/>
      <c r="K142" s="74"/>
      <c r="L142" s="81"/>
      <c r="M142" s="82"/>
      <c r="N142" s="83"/>
      <c r="O142" s="83"/>
      <c r="P142" s="82"/>
      <c r="Q142" s="74"/>
      <c r="R142" s="83"/>
      <c r="S142" s="74"/>
      <c r="T142" s="82"/>
      <c r="U142" s="82"/>
      <c r="V142" s="76"/>
      <c r="W142" s="76"/>
      <c r="X142" s="77"/>
      <c r="Y142" s="78"/>
      <c r="Z142" s="78"/>
      <c r="AA142" s="77"/>
      <c r="AB142" s="74"/>
      <c r="AC142" s="72"/>
      <c r="AD142" s="72"/>
      <c r="AE142" s="72"/>
      <c r="AF142" s="79"/>
      <c r="AG142" s="80"/>
      <c r="AH142" s="246"/>
      <c r="AI142" s="66"/>
      <c r="AJ142" s="66"/>
      <c r="AK142" s="66"/>
      <c r="AL142" s="66"/>
      <c r="AM142" s="67"/>
      <c r="AN142" s="252"/>
    </row>
    <row r="143" spans="2:40">
      <c r="B143" s="55">
        <v>43</v>
      </c>
      <c r="C143" s="72"/>
      <c r="D143" s="73"/>
      <c r="E143" s="72"/>
      <c r="F143" s="74"/>
      <c r="G143" s="75"/>
      <c r="H143" s="75"/>
      <c r="I143" s="75"/>
      <c r="J143" s="74"/>
      <c r="K143" s="74"/>
      <c r="L143" s="81"/>
      <c r="M143" s="82"/>
      <c r="N143" s="83"/>
      <c r="O143" s="83"/>
      <c r="P143" s="82"/>
      <c r="Q143" s="74"/>
      <c r="R143" s="83"/>
      <c r="S143" s="74"/>
      <c r="T143" s="83"/>
      <c r="U143" s="82"/>
      <c r="V143" s="76"/>
      <c r="W143" s="76"/>
      <c r="X143" s="77"/>
      <c r="Y143" s="78"/>
      <c r="Z143" s="78"/>
      <c r="AA143" s="77"/>
      <c r="AB143" s="74"/>
      <c r="AC143" s="72"/>
      <c r="AD143" s="72"/>
      <c r="AE143" s="72"/>
      <c r="AF143" s="79"/>
      <c r="AG143" s="80"/>
      <c r="AH143" s="246"/>
      <c r="AI143" s="66"/>
      <c r="AJ143" s="66"/>
      <c r="AK143" s="66"/>
      <c r="AL143" s="66"/>
      <c r="AM143" s="67"/>
      <c r="AN143" s="251"/>
    </row>
    <row r="144" spans="2:40">
      <c r="B144" s="55">
        <v>44</v>
      </c>
      <c r="C144" s="72"/>
      <c r="D144" s="73"/>
      <c r="E144" s="72"/>
      <c r="F144" s="74"/>
      <c r="G144" s="75"/>
      <c r="H144" s="75"/>
      <c r="I144" s="75"/>
      <c r="J144" s="74"/>
      <c r="K144" s="74"/>
      <c r="L144" s="81"/>
      <c r="M144" s="82"/>
      <c r="N144" s="83"/>
      <c r="O144" s="82"/>
      <c r="P144" s="82"/>
      <c r="Q144" s="74"/>
      <c r="R144" s="82"/>
      <c r="S144" s="74"/>
      <c r="T144" s="82"/>
      <c r="U144" s="82"/>
      <c r="V144" s="76"/>
      <c r="W144" s="76"/>
      <c r="X144" s="77"/>
      <c r="Y144" s="78"/>
      <c r="Z144" s="78"/>
      <c r="AA144" s="77"/>
      <c r="AB144" s="74"/>
      <c r="AC144" s="72"/>
      <c r="AD144" s="72"/>
      <c r="AE144" s="72"/>
      <c r="AF144" s="79"/>
      <c r="AG144" s="80"/>
      <c r="AH144" s="246"/>
      <c r="AI144" s="66"/>
      <c r="AJ144" s="66"/>
      <c r="AK144" s="66"/>
      <c r="AL144" s="66"/>
      <c r="AM144" s="67"/>
      <c r="AN144" s="252"/>
    </row>
    <row r="145" spans="2:40">
      <c r="B145" s="55">
        <v>45</v>
      </c>
      <c r="C145" s="72"/>
      <c r="D145" s="73"/>
      <c r="E145" s="72"/>
      <c r="F145" s="74"/>
      <c r="G145" s="75"/>
      <c r="H145" s="74"/>
      <c r="I145" s="75"/>
      <c r="J145" s="74"/>
      <c r="K145" s="74"/>
      <c r="L145" s="81"/>
      <c r="M145" s="82"/>
      <c r="N145" s="83"/>
      <c r="O145" s="82"/>
      <c r="P145" s="82"/>
      <c r="Q145" s="74"/>
      <c r="R145" s="82"/>
      <c r="S145" s="74"/>
      <c r="T145" s="82"/>
      <c r="U145" s="82"/>
      <c r="V145" s="76"/>
      <c r="W145" s="76"/>
      <c r="X145" s="77"/>
      <c r="Y145" s="78"/>
      <c r="Z145" s="78"/>
      <c r="AA145" s="77"/>
      <c r="AB145" s="74"/>
      <c r="AC145" s="72"/>
      <c r="AD145" s="72"/>
      <c r="AE145" s="72"/>
      <c r="AF145" s="79"/>
      <c r="AG145" s="80"/>
      <c r="AH145" s="70"/>
      <c r="AI145" s="66"/>
      <c r="AJ145" s="66"/>
      <c r="AK145" s="66"/>
      <c r="AL145" s="66"/>
      <c r="AM145" s="67"/>
      <c r="AN145" s="251"/>
    </row>
    <row r="146" spans="2:40">
      <c r="B146" s="55">
        <v>46</v>
      </c>
      <c r="C146" s="72"/>
      <c r="D146" s="73"/>
      <c r="E146" s="72"/>
      <c r="F146" s="74"/>
      <c r="G146" s="75"/>
      <c r="H146" s="74"/>
      <c r="I146" s="75"/>
      <c r="J146" s="74"/>
      <c r="K146" s="74"/>
      <c r="L146" s="81"/>
      <c r="M146" s="82"/>
      <c r="N146" s="83"/>
      <c r="O146" s="82"/>
      <c r="P146" s="82"/>
      <c r="Q146" s="74"/>
      <c r="R146" s="82"/>
      <c r="S146" s="74"/>
      <c r="T146" s="82"/>
      <c r="U146" s="82"/>
      <c r="V146" s="76"/>
      <c r="W146" s="76"/>
      <c r="X146" s="77"/>
      <c r="Y146" s="78"/>
      <c r="Z146" s="78"/>
      <c r="AA146" s="77"/>
      <c r="AB146" s="74"/>
      <c r="AC146" s="72"/>
      <c r="AD146" s="72"/>
      <c r="AE146" s="72"/>
      <c r="AF146" s="79"/>
      <c r="AG146" s="80"/>
      <c r="AH146" s="70"/>
      <c r="AI146" s="66"/>
      <c r="AJ146" s="66"/>
      <c r="AK146" s="66"/>
      <c r="AL146" s="66"/>
      <c r="AM146" s="67"/>
      <c r="AN146" s="252"/>
    </row>
    <row r="147" spans="2:40">
      <c r="B147" s="55">
        <v>47</v>
      </c>
      <c r="C147" s="72"/>
      <c r="D147" s="73"/>
      <c r="E147" s="72"/>
      <c r="F147" s="74"/>
      <c r="G147" s="75"/>
      <c r="H147" s="74"/>
      <c r="I147" s="75"/>
      <c r="J147" s="74"/>
      <c r="K147" s="74"/>
      <c r="L147" s="81"/>
      <c r="M147" s="82"/>
      <c r="N147" s="90"/>
      <c r="O147" s="82"/>
      <c r="P147" s="82"/>
      <c r="Q147" s="74"/>
      <c r="R147" s="82"/>
      <c r="S147" s="74"/>
      <c r="T147" s="82"/>
      <c r="U147" s="82"/>
      <c r="V147" s="76"/>
      <c r="W147" s="76"/>
      <c r="X147" s="77"/>
      <c r="Y147" s="78"/>
      <c r="Z147" s="78"/>
      <c r="AA147" s="77"/>
      <c r="AB147" s="74"/>
      <c r="AC147" s="72"/>
      <c r="AD147" s="72"/>
      <c r="AE147" s="72"/>
      <c r="AF147" s="79"/>
      <c r="AG147" s="80"/>
      <c r="AH147" s="70"/>
      <c r="AI147" s="66"/>
      <c r="AJ147" s="66"/>
      <c r="AK147" s="66"/>
      <c r="AL147" s="66"/>
      <c r="AM147" s="67"/>
      <c r="AN147" s="251"/>
    </row>
    <row r="148" spans="2:40">
      <c r="B148" s="55">
        <v>48</v>
      </c>
      <c r="C148" s="72"/>
      <c r="D148" s="73"/>
      <c r="E148" s="72"/>
      <c r="F148" s="74"/>
      <c r="G148" s="75"/>
      <c r="H148" s="74"/>
      <c r="I148" s="75"/>
      <c r="J148" s="74"/>
      <c r="K148" s="74"/>
      <c r="L148" s="81"/>
      <c r="M148" s="82"/>
      <c r="N148" s="83"/>
      <c r="O148" s="82"/>
      <c r="P148" s="82"/>
      <c r="Q148" s="74"/>
      <c r="R148" s="82"/>
      <c r="S148" s="74"/>
      <c r="T148" s="82"/>
      <c r="U148" s="82"/>
      <c r="V148" s="76"/>
      <c r="W148" s="76"/>
      <c r="X148" s="77"/>
      <c r="Y148" s="78"/>
      <c r="Z148" s="78"/>
      <c r="AA148" s="77"/>
      <c r="AB148" s="74"/>
      <c r="AC148" s="72"/>
      <c r="AD148" s="72"/>
      <c r="AE148" s="72"/>
      <c r="AF148" s="79"/>
      <c r="AG148" s="80"/>
      <c r="AH148" s="70"/>
      <c r="AI148" s="66"/>
      <c r="AJ148" s="66"/>
      <c r="AK148" s="66"/>
      <c r="AL148" s="66"/>
      <c r="AM148" s="67"/>
      <c r="AN148" s="252"/>
    </row>
    <row r="149" spans="2:40">
      <c r="B149" s="55">
        <v>49</v>
      </c>
      <c r="C149" s="72"/>
      <c r="D149" s="73"/>
      <c r="E149" s="72"/>
      <c r="F149" s="74"/>
      <c r="G149" s="75"/>
      <c r="H149" s="74"/>
      <c r="I149" s="75"/>
      <c r="J149" s="74"/>
      <c r="K149" s="74"/>
      <c r="L149" s="81"/>
      <c r="M149" s="82"/>
      <c r="N149" s="83"/>
      <c r="O149" s="82"/>
      <c r="P149" s="82"/>
      <c r="Q149" s="74"/>
      <c r="R149" s="82"/>
      <c r="S149" s="74"/>
      <c r="T149" s="82"/>
      <c r="U149" s="82"/>
      <c r="V149" s="76"/>
      <c r="W149" s="76"/>
      <c r="X149" s="77"/>
      <c r="Y149" s="78"/>
      <c r="Z149" s="78"/>
      <c r="AA149" s="77"/>
      <c r="AB149" s="74"/>
      <c r="AC149" s="72"/>
      <c r="AD149" s="72"/>
      <c r="AE149" s="72"/>
      <c r="AF149" s="79"/>
      <c r="AG149" s="80"/>
      <c r="AH149" s="70"/>
      <c r="AI149" s="66"/>
      <c r="AJ149" s="66"/>
      <c r="AK149" s="66"/>
      <c r="AL149" s="66"/>
      <c r="AM149" s="67"/>
      <c r="AN149" s="251"/>
    </row>
    <row r="150" spans="2:40">
      <c r="B150" s="55">
        <v>50</v>
      </c>
      <c r="C150" s="72"/>
      <c r="D150" s="73"/>
      <c r="E150" s="72"/>
      <c r="F150" s="74"/>
      <c r="G150" s="75"/>
      <c r="H150" s="74"/>
      <c r="I150" s="75"/>
      <c r="J150" s="74"/>
      <c r="K150" s="74"/>
      <c r="L150" s="81"/>
      <c r="M150" s="82"/>
      <c r="N150" s="83"/>
      <c r="O150" s="82"/>
      <c r="P150" s="82"/>
      <c r="Q150" s="74"/>
      <c r="R150" s="82"/>
      <c r="S150" s="74"/>
      <c r="T150" s="82"/>
      <c r="U150" s="82"/>
      <c r="V150" s="76"/>
      <c r="W150" s="76"/>
      <c r="X150" s="77"/>
      <c r="Y150" s="78"/>
      <c r="Z150" s="78"/>
      <c r="AA150" s="77"/>
      <c r="AB150" s="74"/>
      <c r="AC150" s="72"/>
      <c r="AD150" s="72"/>
      <c r="AE150" s="72"/>
      <c r="AF150" s="79"/>
      <c r="AG150" s="80"/>
      <c r="AH150" s="70"/>
      <c r="AI150" s="66"/>
      <c r="AJ150" s="66"/>
      <c r="AK150" s="66"/>
      <c r="AL150" s="66"/>
      <c r="AM150" s="67"/>
      <c r="AN150" s="252"/>
    </row>
    <row r="151" spans="2:40">
      <c r="B151" s="55">
        <v>51</v>
      </c>
      <c r="C151" s="72"/>
      <c r="D151" s="73"/>
      <c r="E151" s="72"/>
      <c r="F151" s="74"/>
      <c r="G151" s="75"/>
      <c r="H151" s="74"/>
      <c r="I151" s="75"/>
      <c r="J151" s="74"/>
      <c r="K151" s="74"/>
      <c r="L151" s="81"/>
      <c r="M151" s="82"/>
      <c r="N151" s="83"/>
      <c r="O151" s="82"/>
      <c r="P151" s="82"/>
      <c r="Q151" s="74"/>
      <c r="R151" s="82"/>
      <c r="S151" s="74"/>
      <c r="T151" s="82"/>
      <c r="U151" s="82"/>
      <c r="V151" s="76"/>
      <c r="W151" s="76"/>
      <c r="X151" s="77"/>
      <c r="Y151" s="78"/>
      <c r="Z151" s="78"/>
      <c r="AA151" s="77"/>
      <c r="AB151" s="74"/>
      <c r="AC151" s="72"/>
      <c r="AD151" s="72"/>
      <c r="AE151" s="72"/>
      <c r="AF151" s="79"/>
      <c r="AG151" s="80"/>
      <c r="AH151" s="70"/>
      <c r="AI151" s="66"/>
      <c r="AJ151" s="66"/>
      <c r="AK151" s="66"/>
      <c r="AL151" s="66"/>
      <c r="AM151" s="67"/>
      <c r="AN151" s="251"/>
    </row>
    <row r="152" spans="2:40">
      <c r="B152" s="55">
        <v>52</v>
      </c>
      <c r="C152" s="72"/>
      <c r="D152" s="73"/>
      <c r="E152" s="72"/>
      <c r="F152" s="74"/>
      <c r="G152" s="75"/>
      <c r="H152" s="74"/>
      <c r="I152" s="75"/>
      <c r="J152" s="74"/>
      <c r="K152" s="74"/>
      <c r="L152" s="81"/>
      <c r="M152" s="82"/>
      <c r="N152" s="83"/>
      <c r="O152" s="82"/>
      <c r="P152" s="82"/>
      <c r="Q152" s="74"/>
      <c r="R152" s="82"/>
      <c r="S152" s="74"/>
      <c r="T152" s="82"/>
      <c r="U152" s="82"/>
      <c r="V152" s="76"/>
      <c r="W152" s="76"/>
      <c r="X152" s="77"/>
      <c r="Y152" s="78"/>
      <c r="Z152" s="78"/>
      <c r="AA152" s="77"/>
      <c r="AB152" s="74"/>
      <c r="AC152" s="72"/>
      <c r="AD152" s="72"/>
      <c r="AE152" s="72"/>
      <c r="AF152" s="79"/>
      <c r="AG152" s="80"/>
      <c r="AH152" s="70"/>
      <c r="AI152" s="66"/>
      <c r="AJ152" s="66"/>
      <c r="AK152" s="66"/>
      <c r="AL152" s="66"/>
      <c r="AM152" s="67"/>
      <c r="AN152" s="252"/>
    </row>
    <row r="153" spans="2:40">
      <c r="B153" s="55">
        <v>53</v>
      </c>
      <c r="C153" s="37"/>
      <c r="D153" s="38"/>
      <c r="E153" s="37"/>
      <c r="F153" s="13"/>
      <c r="G153" s="14"/>
      <c r="H153" s="13"/>
      <c r="I153" s="14"/>
      <c r="J153" s="13"/>
      <c r="K153" s="13"/>
      <c r="L153" s="39"/>
      <c r="M153" s="40"/>
      <c r="N153" s="88"/>
      <c r="O153" s="40"/>
      <c r="P153" s="40"/>
      <c r="Q153" s="13"/>
      <c r="R153" s="40"/>
      <c r="S153" s="13"/>
      <c r="T153" s="40"/>
      <c r="U153" s="40"/>
      <c r="V153" s="42"/>
      <c r="W153" s="42"/>
      <c r="X153" s="43"/>
      <c r="Y153" s="44"/>
      <c r="Z153" s="44"/>
      <c r="AA153" s="43"/>
      <c r="AB153" s="13"/>
      <c r="AC153" s="37"/>
      <c r="AD153" s="37"/>
      <c r="AE153" s="37"/>
      <c r="AF153" s="45"/>
      <c r="AG153" s="46"/>
      <c r="AH153" s="47"/>
      <c r="AI153" s="71"/>
      <c r="AJ153" s="71"/>
      <c r="AK153" s="71"/>
      <c r="AL153" s="71"/>
      <c r="AM153" s="84"/>
      <c r="AN153" s="68"/>
    </row>
    <row r="154" spans="2:40">
      <c r="B154" s="55">
        <v>54</v>
      </c>
      <c r="C154" s="37"/>
      <c r="D154" s="38"/>
      <c r="E154" s="37"/>
      <c r="F154" s="13"/>
      <c r="G154" s="14"/>
      <c r="H154" s="13"/>
      <c r="I154" s="14"/>
      <c r="J154" s="13"/>
      <c r="K154" s="13"/>
      <c r="L154" s="39"/>
      <c r="M154" s="40"/>
      <c r="N154" s="41"/>
      <c r="O154" s="40"/>
      <c r="P154" s="40"/>
      <c r="Q154" s="13"/>
      <c r="R154" s="40"/>
      <c r="S154" s="13"/>
      <c r="T154" s="40"/>
      <c r="U154" s="40"/>
      <c r="V154" s="42"/>
      <c r="W154" s="42"/>
      <c r="X154" s="43"/>
      <c r="Y154" s="44"/>
      <c r="Z154" s="44"/>
      <c r="AA154" s="43"/>
      <c r="AB154" s="13"/>
      <c r="AC154" s="37"/>
      <c r="AD154" s="37"/>
      <c r="AE154" s="37"/>
      <c r="AF154" s="45"/>
      <c r="AG154" s="46"/>
      <c r="AH154" s="47"/>
      <c r="AI154" s="71"/>
      <c r="AJ154" s="71"/>
      <c r="AK154" s="71"/>
      <c r="AL154" s="71"/>
      <c r="AM154" s="84"/>
      <c r="AN154" s="69"/>
    </row>
    <row r="155" spans="2:40">
      <c r="B155" s="55">
        <v>55</v>
      </c>
      <c r="C155" s="37"/>
      <c r="D155" s="38"/>
      <c r="E155" s="37"/>
      <c r="F155" s="13"/>
      <c r="G155" s="14"/>
      <c r="H155" s="13"/>
      <c r="I155" s="14"/>
      <c r="J155" s="13"/>
      <c r="K155" s="13"/>
      <c r="L155" s="39"/>
      <c r="M155" s="40"/>
      <c r="N155" s="41"/>
      <c r="O155" s="40"/>
      <c r="P155" s="40"/>
      <c r="Q155" s="13"/>
      <c r="R155" s="40"/>
      <c r="S155" s="13"/>
      <c r="T155" s="40"/>
      <c r="U155" s="40"/>
      <c r="V155" s="42"/>
      <c r="W155" s="42"/>
      <c r="X155" s="43"/>
      <c r="Y155" s="44"/>
      <c r="Z155" s="44"/>
      <c r="AA155" s="43"/>
      <c r="AB155" s="13"/>
      <c r="AC155" s="37"/>
      <c r="AD155" s="37"/>
      <c r="AE155" s="37"/>
      <c r="AF155" s="45"/>
      <c r="AG155" s="46"/>
      <c r="AH155" s="47"/>
      <c r="AI155" s="71"/>
      <c r="AJ155" s="71"/>
      <c r="AK155" s="71"/>
      <c r="AL155" s="71"/>
      <c r="AM155" s="84"/>
      <c r="AN155" s="68"/>
    </row>
    <row r="156" spans="2:40">
      <c r="B156" s="55">
        <v>56</v>
      </c>
      <c r="C156" s="37"/>
      <c r="D156" s="38"/>
      <c r="E156" s="37"/>
      <c r="F156" s="13"/>
      <c r="G156" s="14"/>
      <c r="H156" s="13"/>
      <c r="I156" s="14"/>
      <c r="J156" s="13"/>
      <c r="K156" s="13"/>
      <c r="L156" s="39"/>
      <c r="M156" s="40"/>
      <c r="N156" s="41"/>
      <c r="O156" s="40"/>
      <c r="P156" s="40"/>
      <c r="Q156" s="13"/>
      <c r="R156" s="40"/>
      <c r="S156" s="13"/>
      <c r="T156" s="40"/>
      <c r="U156" s="40"/>
      <c r="V156" s="42"/>
      <c r="W156" s="42"/>
      <c r="X156" s="43"/>
      <c r="Y156" s="44"/>
      <c r="Z156" s="44"/>
      <c r="AA156" s="43"/>
      <c r="AB156" s="13"/>
      <c r="AC156" s="37"/>
      <c r="AD156" s="37"/>
      <c r="AE156" s="37"/>
      <c r="AF156" s="45"/>
      <c r="AG156" s="46"/>
      <c r="AH156" s="47"/>
      <c r="AI156" s="71"/>
      <c r="AJ156" s="71"/>
      <c r="AK156" s="71"/>
      <c r="AL156" s="71"/>
      <c r="AM156" s="84"/>
      <c r="AN156" s="69"/>
    </row>
    <row r="157" spans="2:40">
      <c r="B157" s="55">
        <v>57</v>
      </c>
      <c r="C157" s="37"/>
      <c r="D157" s="38"/>
      <c r="E157" s="37"/>
      <c r="F157" s="13"/>
      <c r="G157" s="14"/>
      <c r="H157" s="13"/>
      <c r="I157" s="14"/>
      <c r="J157" s="13"/>
      <c r="K157" s="13"/>
      <c r="L157" s="39"/>
      <c r="M157" s="40"/>
      <c r="N157" s="41"/>
      <c r="O157" s="40"/>
      <c r="P157" s="40"/>
      <c r="Q157" s="13"/>
      <c r="R157" s="40"/>
      <c r="S157" s="13"/>
      <c r="T157" s="40"/>
      <c r="U157" s="40"/>
      <c r="V157" s="42"/>
      <c r="W157" s="42"/>
      <c r="X157" s="43"/>
      <c r="Y157" s="44"/>
      <c r="Z157" s="44"/>
      <c r="AA157" s="43"/>
      <c r="AB157" s="13"/>
      <c r="AC157" s="37"/>
      <c r="AD157" s="37"/>
      <c r="AE157" s="37"/>
      <c r="AF157" s="45"/>
      <c r="AG157" s="46"/>
      <c r="AH157" s="47"/>
      <c r="AI157" s="71"/>
      <c r="AJ157" s="71"/>
      <c r="AK157" s="71"/>
      <c r="AL157" s="71"/>
      <c r="AM157" s="84"/>
      <c r="AN157" s="68"/>
    </row>
    <row r="158" spans="2:40">
      <c r="B158" s="55">
        <v>58</v>
      </c>
      <c r="C158" s="37"/>
      <c r="D158" s="38"/>
      <c r="E158" s="37"/>
      <c r="F158" s="13"/>
      <c r="G158" s="14"/>
      <c r="H158" s="13"/>
      <c r="I158" s="14"/>
      <c r="J158" s="13"/>
      <c r="K158" s="13"/>
      <c r="L158" s="39"/>
      <c r="M158" s="40"/>
      <c r="N158" s="41"/>
      <c r="O158" s="40"/>
      <c r="P158" s="40"/>
      <c r="Q158" s="13"/>
      <c r="R158" s="40"/>
      <c r="S158" s="13"/>
      <c r="T158" s="40"/>
      <c r="U158" s="40"/>
      <c r="V158" s="42"/>
      <c r="W158" s="42"/>
      <c r="X158" s="43"/>
      <c r="Y158" s="44"/>
      <c r="Z158" s="44"/>
      <c r="AA158" s="43"/>
      <c r="AB158" s="13"/>
      <c r="AC158" s="37"/>
      <c r="AD158" s="37"/>
      <c r="AE158" s="37"/>
      <c r="AF158" s="45"/>
      <c r="AG158" s="46"/>
      <c r="AH158" s="47"/>
      <c r="AI158" s="71"/>
      <c r="AJ158" s="71"/>
      <c r="AK158" s="71"/>
      <c r="AL158" s="71"/>
      <c r="AM158" s="84"/>
      <c r="AN158" s="69"/>
    </row>
    <row r="159" spans="2:40">
      <c r="B159" s="55">
        <v>59</v>
      </c>
      <c r="C159" s="37"/>
      <c r="D159" s="38"/>
      <c r="E159" s="37"/>
      <c r="F159" s="13"/>
      <c r="G159" s="14"/>
      <c r="H159" s="13"/>
      <c r="I159" s="14"/>
      <c r="J159" s="13"/>
      <c r="K159" s="13"/>
      <c r="L159" s="39"/>
      <c r="M159" s="40"/>
      <c r="N159" s="88"/>
      <c r="O159" s="40"/>
      <c r="P159" s="40"/>
      <c r="Q159" s="13"/>
      <c r="R159" s="40"/>
      <c r="S159" s="13"/>
      <c r="T159" s="40"/>
      <c r="U159" s="40"/>
      <c r="V159" s="42"/>
      <c r="W159" s="42"/>
      <c r="X159" s="43"/>
      <c r="Y159" s="44"/>
      <c r="Z159" s="44"/>
      <c r="AA159" s="43"/>
      <c r="AB159" s="13"/>
      <c r="AC159" s="37"/>
      <c r="AD159" s="37"/>
      <c r="AE159" s="37"/>
      <c r="AF159" s="45"/>
      <c r="AG159" s="46"/>
      <c r="AH159" s="47"/>
      <c r="AI159" s="71"/>
      <c r="AJ159" s="71"/>
      <c r="AK159" s="71"/>
      <c r="AL159" s="71"/>
      <c r="AM159" s="84"/>
      <c r="AN159" s="68"/>
    </row>
    <row r="160" spans="2:40">
      <c r="B160" s="55">
        <v>60</v>
      </c>
      <c r="C160" s="37"/>
      <c r="D160" s="38"/>
      <c r="E160" s="37"/>
      <c r="F160" s="13"/>
      <c r="G160" s="14"/>
      <c r="H160" s="13"/>
      <c r="I160" s="14"/>
      <c r="J160" s="13"/>
      <c r="K160" s="13"/>
      <c r="L160" s="39"/>
      <c r="M160" s="40"/>
      <c r="N160" s="41"/>
      <c r="O160" s="40"/>
      <c r="P160" s="40"/>
      <c r="Q160" s="13"/>
      <c r="R160" s="40"/>
      <c r="S160" s="13"/>
      <c r="T160" s="40"/>
      <c r="U160" s="40"/>
      <c r="V160" s="42"/>
      <c r="W160" s="42"/>
      <c r="X160" s="43"/>
      <c r="Y160" s="44"/>
      <c r="Z160" s="44"/>
      <c r="AA160" s="43"/>
      <c r="AB160" s="13"/>
      <c r="AC160" s="37"/>
      <c r="AD160" s="37"/>
      <c r="AE160" s="37"/>
      <c r="AF160" s="45"/>
      <c r="AG160" s="46"/>
      <c r="AH160" s="47"/>
      <c r="AI160" s="71"/>
      <c r="AJ160" s="71"/>
      <c r="AK160" s="71"/>
      <c r="AL160" s="71"/>
      <c r="AM160" s="84"/>
      <c r="AN160" s="69"/>
    </row>
    <row r="161" spans="2:40">
      <c r="B161" s="55">
        <v>61</v>
      </c>
      <c r="C161" s="37"/>
      <c r="D161" s="38"/>
      <c r="E161" s="37"/>
      <c r="F161" s="13"/>
      <c r="G161" s="14"/>
      <c r="H161" s="13"/>
      <c r="I161" s="14"/>
      <c r="J161" s="13"/>
      <c r="K161" s="13"/>
      <c r="L161" s="39"/>
      <c r="M161" s="40"/>
      <c r="N161" s="41"/>
      <c r="O161" s="40"/>
      <c r="P161" s="40"/>
      <c r="Q161" s="13"/>
      <c r="R161" s="40"/>
      <c r="S161" s="13"/>
      <c r="T161" s="40"/>
      <c r="U161" s="40"/>
      <c r="V161" s="42"/>
      <c r="W161" s="42"/>
      <c r="X161" s="43"/>
      <c r="Y161" s="44"/>
      <c r="Z161" s="44"/>
      <c r="AA161" s="43"/>
      <c r="AB161" s="13"/>
      <c r="AC161" s="37"/>
      <c r="AD161" s="37"/>
      <c r="AE161" s="37"/>
      <c r="AF161" s="45"/>
      <c r="AG161" s="46"/>
      <c r="AH161" s="47"/>
      <c r="AI161" s="71"/>
      <c r="AJ161" s="71"/>
      <c r="AK161" s="71"/>
      <c r="AL161" s="71"/>
      <c r="AM161" s="84"/>
      <c r="AN161" s="68"/>
    </row>
    <row r="162" spans="2:40">
      <c r="B162" s="55">
        <v>62</v>
      </c>
      <c r="C162" s="37"/>
      <c r="D162" s="38"/>
      <c r="E162" s="37"/>
      <c r="F162" s="13"/>
      <c r="G162" s="14"/>
      <c r="H162" s="13"/>
      <c r="I162" s="14"/>
      <c r="J162" s="13"/>
      <c r="K162" s="13"/>
      <c r="L162" s="39"/>
      <c r="M162" s="40"/>
      <c r="N162" s="41"/>
      <c r="O162" s="40"/>
      <c r="P162" s="40"/>
      <c r="Q162" s="13"/>
      <c r="R162" s="40"/>
      <c r="S162" s="13"/>
      <c r="T162" s="40"/>
      <c r="U162" s="40"/>
      <c r="V162" s="42"/>
      <c r="W162" s="42"/>
      <c r="X162" s="43"/>
      <c r="Y162" s="44"/>
      <c r="Z162" s="44"/>
      <c r="AA162" s="43"/>
      <c r="AB162" s="13"/>
      <c r="AC162" s="37"/>
      <c r="AD162" s="37"/>
      <c r="AE162" s="37"/>
      <c r="AF162" s="45"/>
      <c r="AG162" s="46"/>
      <c r="AH162" s="47"/>
      <c r="AI162" s="71"/>
      <c r="AJ162" s="71"/>
      <c r="AK162" s="71"/>
      <c r="AL162" s="71"/>
      <c r="AM162" s="84"/>
      <c r="AN162" s="69"/>
    </row>
    <row r="163" spans="2:40">
      <c r="B163" s="55">
        <v>63</v>
      </c>
      <c r="C163" s="37"/>
      <c r="D163" s="38"/>
      <c r="E163" s="37"/>
      <c r="F163" s="13"/>
      <c r="G163" s="14"/>
      <c r="H163" s="13"/>
      <c r="I163" s="14"/>
      <c r="J163" s="13"/>
      <c r="K163" s="13"/>
      <c r="L163" s="39"/>
      <c r="M163" s="40"/>
      <c r="N163" s="41"/>
      <c r="O163" s="40"/>
      <c r="P163" s="40"/>
      <c r="Q163" s="13"/>
      <c r="R163" s="40"/>
      <c r="S163" s="13"/>
      <c r="T163" s="40"/>
      <c r="U163" s="40"/>
      <c r="V163" s="42"/>
      <c r="W163" s="42"/>
      <c r="X163" s="43"/>
      <c r="Y163" s="44"/>
      <c r="Z163" s="44"/>
      <c r="AA163" s="43"/>
      <c r="AB163" s="13"/>
      <c r="AC163" s="37"/>
      <c r="AD163" s="37"/>
      <c r="AE163" s="37"/>
      <c r="AF163" s="45"/>
      <c r="AG163" s="46"/>
      <c r="AH163" s="47"/>
      <c r="AI163" s="71"/>
      <c r="AJ163" s="71"/>
      <c r="AK163" s="71"/>
      <c r="AL163" s="71"/>
      <c r="AM163" s="84"/>
      <c r="AN163" s="68"/>
    </row>
    <row r="164" spans="2:40">
      <c r="B164" s="55">
        <v>64</v>
      </c>
      <c r="C164" s="37"/>
      <c r="D164" s="38"/>
      <c r="E164" s="37"/>
      <c r="F164" s="13"/>
      <c r="G164" s="14"/>
      <c r="H164" s="13"/>
      <c r="I164" s="14"/>
      <c r="J164" s="13"/>
      <c r="K164" s="13"/>
      <c r="L164" s="39"/>
      <c r="M164" s="40"/>
      <c r="N164" s="41"/>
      <c r="O164" s="40"/>
      <c r="P164" s="40"/>
      <c r="Q164" s="13"/>
      <c r="R164" s="40"/>
      <c r="S164" s="13"/>
      <c r="T164" s="40"/>
      <c r="U164" s="40"/>
      <c r="V164" s="42"/>
      <c r="W164" s="42"/>
      <c r="X164" s="43"/>
      <c r="Y164" s="44"/>
      <c r="Z164" s="44"/>
      <c r="AA164" s="43"/>
      <c r="AB164" s="13"/>
      <c r="AC164" s="37"/>
      <c r="AD164" s="37"/>
      <c r="AE164" s="37"/>
      <c r="AF164" s="45"/>
      <c r="AG164" s="46"/>
      <c r="AH164" s="47"/>
      <c r="AI164" s="71"/>
      <c r="AJ164" s="71"/>
      <c r="AK164" s="71"/>
      <c r="AL164" s="71"/>
      <c r="AM164" s="84"/>
      <c r="AN164" s="69"/>
    </row>
    <row r="165" spans="2:40">
      <c r="B165" s="55">
        <v>65</v>
      </c>
      <c r="C165" s="37"/>
      <c r="D165" s="38"/>
      <c r="E165" s="37"/>
      <c r="F165" s="13"/>
      <c r="G165" s="14"/>
      <c r="H165" s="13"/>
      <c r="I165" s="14"/>
      <c r="J165" s="13"/>
      <c r="K165" s="13"/>
      <c r="L165" s="39"/>
      <c r="M165" s="40"/>
      <c r="N165" s="88"/>
      <c r="O165" s="40"/>
      <c r="P165" s="40"/>
      <c r="Q165" s="13"/>
      <c r="R165" s="40"/>
      <c r="S165" s="13"/>
      <c r="T165" s="40"/>
      <c r="U165" s="40"/>
      <c r="V165" s="42"/>
      <c r="W165" s="42"/>
      <c r="X165" s="43"/>
      <c r="Y165" s="44"/>
      <c r="Z165" s="44"/>
      <c r="AA165" s="43"/>
      <c r="AB165" s="13"/>
      <c r="AC165" s="37"/>
      <c r="AD165" s="37"/>
      <c r="AE165" s="37"/>
      <c r="AF165" s="45"/>
      <c r="AG165" s="46"/>
      <c r="AH165" s="47"/>
      <c r="AI165" s="71"/>
      <c r="AJ165" s="71"/>
      <c r="AK165" s="71"/>
      <c r="AL165" s="71"/>
      <c r="AM165" s="84"/>
      <c r="AN165" s="68"/>
    </row>
    <row r="166" spans="2:40">
      <c r="B166" s="55">
        <v>66</v>
      </c>
      <c r="C166" s="37"/>
      <c r="D166" s="38"/>
      <c r="E166" s="37"/>
      <c r="F166" s="13"/>
      <c r="G166" s="14"/>
      <c r="H166" s="13"/>
      <c r="I166" s="14"/>
      <c r="J166" s="13"/>
      <c r="K166" s="13"/>
      <c r="L166" s="39"/>
      <c r="M166" s="40"/>
      <c r="N166" s="41"/>
      <c r="O166" s="40"/>
      <c r="P166" s="40"/>
      <c r="Q166" s="13"/>
      <c r="R166" s="40"/>
      <c r="S166" s="13"/>
      <c r="T166" s="40"/>
      <c r="U166" s="40"/>
      <c r="V166" s="42"/>
      <c r="W166" s="42"/>
      <c r="X166" s="43"/>
      <c r="Y166" s="44"/>
      <c r="Z166" s="44"/>
      <c r="AA166" s="43"/>
      <c r="AB166" s="13"/>
      <c r="AC166" s="37"/>
      <c r="AD166" s="37"/>
      <c r="AE166" s="37"/>
      <c r="AF166" s="45"/>
      <c r="AG166" s="46"/>
      <c r="AH166" s="47"/>
      <c r="AI166" s="71"/>
      <c r="AJ166" s="71"/>
      <c r="AK166" s="71"/>
      <c r="AL166" s="71"/>
      <c r="AM166" s="84"/>
      <c r="AN166" s="69"/>
    </row>
    <row r="167" spans="2:40">
      <c r="B167" s="55">
        <v>67</v>
      </c>
      <c r="C167" s="37"/>
      <c r="D167" s="38"/>
      <c r="E167" s="37"/>
      <c r="F167" s="13"/>
      <c r="G167" s="14"/>
      <c r="H167" s="13"/>
      <c r="I167" s="14"/>
      <c r="J167" s="13"/>
      <c r="K167" s="13"/>
      <c r="L167" s="39"/>
      <c r="M167" s="40"/>
      <c r="N167" s="41"/>
      <c r="O167" s="40"/>
      <c r="P167" s="40"/>
      <c r="Q167" s="13"/>
      <c r="R167" s="40"/>
      <c r="S167" s="13"/>
      <c r="T167" s="40"/>
      <c r="U167" s="40"/>
      <c r="V167" s="42"/>
      <c r="W167" s="42"/>
      <c r="X167" s="43"/>
      <c r="Y167" s="44"/>
      <c r="Z167" s="44"/>
      <c r="AA167" s="43"/>
      <c r="AB167" s="13"/>
      <c r="AC167" s="37"/>
      <c r="AD167" s="37"/>
      <c r="AE167" s="37"/>
      <c r="AF167" s="45"/>
      <c r="AG167" s="46"/>
      <c r="AH167" s="47"/>
      <c r="AI167" s="71"/>
      <c r="AJ167" s="71"/>
      <c r="AK167" s="71"/>
      <c r="AL167" s="71"/>
      <c r="AM167" s="84"/>
      <c r="AN167" s="68"/>
    </row>
    <row r="168" spans="2:40">
      <c r="B168" s="55">
        <v>68</v>
      </c>
      <c r="C168" s="37"/>
      <c r="D168" s="38"/>
      <c r="E168" s="37"/>
      <c r="F168" s="13"/>
      <c r="G168" s="14"/>
      <c r="H168" s="13"/>
      <c r="I168" s="14"/>
      <c r="J168" s="13"/>
      <c r="K168" s="13"/>
      <c r="L168" s="39"/>
      <c r="M168" s="40"/>
      <c r="N168" s="41"/>
      <c r="O168" s="40"/>
      <c r="P168" s="40"/>
      <c r="Q168" s="13"/>
      <c r="R168" s="40"/>
      <c r="S168" s="13"/>
      <c r="T168" s="40"/>
      <c r="U168" s="40"/>
      <c r="V168" s="42"/>
      <c r="W168" s="42"/>
      <c r="X168" s="43"/>
      <c r="Y168" s="44"/>
      <c r="Z168" s="44"/>
      <c r="AA168" s="43"/>
      <c r="AB168" s="13"/>
      <c r="AC168" s="37"/>
      <c r="AD168" s="37"/>
      <c r="AE168" s="37"/>
      <c r="AF168" s="45"/>
      <c r="AG168" s="46"/>
      <c r="AH168" s="47"/>
      <c r="AI168" s="71"/>
      <c r="AJ168" s="71"/>
      <c r="AK168" s="71"/>
      <c r="AL168" s="71"/>
      <c r="AM168" s="84"/>
      <c r="AN168" s="69"/>
    </row>
    <row r="169" spans="2:40">
      <c r="B169" s="55">
        <v>69</v>
      </c>
      <c r="C169" s="37"/>
      <c r="D169" s="38"/>
      <c r="E169" s="37"/>
      <c r="F169" s="13"/>
      <c r="G169" s="14"/>
      <c r="H169" s="13"/>
      <c r="I169" s="14"/>
      <c r="J169" s="13"/>
      <c r="K169" s="13"/>
      <c r="L169" s="39"/>
      <c r="M169" s="40"/>
      <c r="N169" s="41"/>
      <c r="O169" s="40"/>
      <c r="P169" s="40"/>
      <c r="Q169" s="13"/>
      <c r="R169" s="40"/>
      <c r="S169" s="13"/>
      <c r="T169" s="40"/>
      <c r="U169" s="40"/>
      <c r="V169" s="42"/>
      <c r="W169" s="42"/>
      <c r="X169" s="43"/>
      <c r="Y169" s="44"/>
      <c r="Z169" s="44"/>
      <c r="AA169" s="43"/>
      <c r="AB169" s="13"/>
      <c r="AC169" s="37"/>
      <c r="AD169" s="37"/>
      <c r="AE169" s="37"/>
      <c r="AF169" s="45"/>
      <c r="AG169" s="46"/>
      <c r="AH169" s="47"/>
      <c r="AI169" s="71"/>
      <c r="AJ169" s="71"/>
      <c r="AK169" s="71"/>
      <c r="AL169" s="71"/>
      <c r="AM169" s="84"/>
      <c r="AN169" s="68"/>
    </row>
    <row r="170" spans="2:40">
      <c r="B170" s="55">
        <v>70</v>
      </c>
      <c r="C170" s="37"/>
      <c r="D170" s="38"/>
      <c r="E170" s="37"/>
      <c r="F170" s="13"/>
      <c r="G170" s="14"/>
      <c r="H170" s="13"/>
      <c r="I170" s="14"/>
      <c r="J170" s="13"/>
      <c r="K170" s="13"/>
      <c r="L170" s="39"/>
      <c r="M170" s="40"/>
      <c r="N170" s="41"/>
      <c r="O170" s="40"/>
      <c r="P170" s="40"/>
      <c r="Q170" s="13"/>
      <c r="R170" s="40"/>
      <c r="S170" s="13"/>
      <c r="T170" s="40"/>
      <c r="U170" s="40"/>
      <c r="V170" s="42"/>
      <c r="W170" s="42"/>
      <c r="X170" s="43"/>
      <c r="Y170" s="44"/>
      <c r="Z170" s="44"/>
      <c r="AA170" s="43"/>
      <c r="AB170" s="13"/>
      <c r="AC170" s="37"/>
      <c r="AD170" s="37"/>
      <c r="AE170" s="37"/>
      <c r="AF170" s="45"/>
      <c r="AG170" s="46"/>
      <c r="AH170" s="47"/>
      <c r="AI170" s="71"/>
      <c r="AJ170" s="71"/>
      <c r="AK170" s="71"/>
      <c r="AL170" s="71"/>
      <c r="AM170" s="84"/>
      <c r="AN170" s="68"/>
    </row>
    <row r="171" spans="2:40">
      <c r="B171" s="55">
        <v>71</v>
      </c>
      <c r="C171" s="37"/>
      <c r="D171" s="38"/>
      <c r="E171" s="37"/>
      <c r="F171" s="13"/>
      <c r="G171" s="14"/>
      <c r="H171" s="13"/>
      <c r="I171" s="14"/>
      <c r="J171" s="13"/>
      <c r="K171" s="13"/>
      <c r="L171" s="39"/>
      <c r="M171" s="40"/>
      <c r="N171" s="88"/>
      <c r="O171" s="40"/>
      <c r="P171" s="40"/>
      <c r="Q171" s="13"/>
      <c r="R171" s="40"/>
      <c r="S171" s="13"/>
      <c r="T171" s="40"/>
      <c r="U171" s="40"/>
      <c r="V171" s="42"/>
      <c r="W171" s="42"/>
      <c r="X171" s="43"/>
      <c r="Y171" s="44"/>
      <c r="Z171" s="44"/>
      <c r="AA171" s="43"/>
      <c r="AB171" s="13"/>
      <c r="AC171" s="37"/>
      <c r="AD171" s="37"/>
      <c r="AE171" s="37"/>
      <c r="AF171" s="45"/>
      <c r="AG171" s="46"/>
      <c r="AH171" s="47"/>
      <c r="AI171" s="71"/>
      <c r="AJ171" s="71"/>
      <c r="AK171" s="71"/>
      <c r="AL171" s="71"/>
      <c r="AM171" s="84"/>
      <c r="AN171" s="68"/>
    </row>
    <row r="172" spans="2:40" ht="12.75" customHeight="1">
      <c r="B172" s="55">
        <v>72</v>
      </c>
      <c r="C172" s="37"/>
      <c r="D172" s="38"/>
      <c r="E172" s="37"/>
      <c r="F172" s="13"/>
      <c r="G172" s="14"/>
      <c r="H172" s="13"/>
      <c r="I172" s="14"/>
      <c r="J172" s="13"/>
      <c r="K172" s="13"/>
      <c r="L172" s="39"/>
      <c r="M172" s="40"/>
      <c r="N172" s="41"/>
      <c r="O172" s="40"/>
      <c r="P172" s="40"/>
      <c r="Q172" s="13"/>
      <c r="R172" s="40"/>
      <c r="S172" s="13"/>
      <c r="T172" s="40"/>
      <c r="U172" s="40"/>
      <c r="V172" s="42"/>
      <c r="W172" s="42"/>
      <c r="X172" s="43"/>
      <c r="Y172" s="44"/>
      <c r="Z172" s="44"/>
      <c r="AA172" s="43"/>
      <c r="AB172" s="13"/>
      <c r="AC172" s="37"/>
      <c r="AD172" s="37"/>
      <c r="AE172" s="37"/>
      <c r="AF172" s="45"/>
      <c r="AG172" s="46"/>
      <c r="AH172" s="47"/>
      <c r="AI172" s="71"/>
      <c r="AJ172" s="71"/>
      <c r="AK172" s="71"/>
      <c r="AL172" s="71"/>
      <c r="AM172" s="84"/>
      <c r="AN172" s="69"/>
    </row>
    <row r="173" spans="2:40" ht="13.15" customHeight="1">
      <c r="B173" s="55">
        <v>73</v>
      </c>
      <c r="C173" s="37"/>
      <c r="D173" s="38"/>
      <c r="E173" s="37"/>
      <c r="F173" s="13"/>
      <c r="G173" s="14"/>
      <c r="H173" s="13"/>
      <c r="I173" s="14"/>
      <c r="J173" s="13"/>
      <c r="K173" s="13"/>
      <c r="L173" s="39"/>
      <c r="M173" s="40"/>
      <c r="N173" s="41"/>
      <c r="O173" s="40"/>
      <c r="P173" s="40"/>
      <c r="Q173" s="13"/>
      <c r="R173" s="40"/>
      <c r="S173" s="13"/>
      <c r="T173" s="40"/>
      <c r="U173" s="40"/>
      <c r="V173" s="42"/>
      <c r="W173" s="42"/>
      <c r="X173" s="43"/>
      <c r="Y173" s="44"/>
      <c r="Z173" s="44"/>
      <c r="AA173" s="43"/>
      <c r="AB173" s="13"/>
      <c r="AC173" s="37"/>
      <c r="AD173" s="37"/>
      <c r="AE173" s="37"/>
      <c r="AF173" s="45"/>
      <c r="AG173" s="46"/>
      <c r="AH173" s="47"/>
      <c r="AI173" s="71"/>
      <c r="AJ173" s="71"/>
      <c r="AK173" s="71"/>
      <c r="AL173" s="71"/>
      <c r="AM173" s="84"/>
      <c r="AN173" s="68"/>
    </row>
    <row r="174" spans="2:40">
      <c r="B174" s="55">
        <v>74</v>
      </c>
      <c r="C174" s="37"/>
      <c r="D174" s="38"/>
      <c r="E174" s="37"/>
      <c r="F174" s="13"/>
      <c r="G174" s="14"/>
      <c r="H174" s="13"/>
      <c r="I174" s="14"/>
      <c r="J174" s="13"/>
      <c r="K174" s="13"/>
      <c r="L174" s="39"/>
      <c r="M174" s="40"/>
      <c r="N174" s="41"/>
      <c r="O174" s="40"/>
      <c r="P174" s="40"/>
      <c r="Q174" s="13"/>
      <c r="R174" s="40"/>
      <c r="S174" s="13"/>
      <c r="T174" s="40"/>
      <c r="U174" s="40"/>
      <c r="V174" s="42"/>
      <c r="W174" s="42"/>
      <c r="X174" s="43"/>
      <c r="Y174" s="44"/>
      <c r="Z174" s="44"/>
      <c r="AA174" s="43"/>
      <c r="AB174" s="13"/>
      <c r="AC174" s="37"/>
      <c r="AD174" s="37"/>
      <c r="AE174" s="37"/>
      <c r="AF174" s="45"/>
      <c r="AG174" s="46"/>
      <c r="AH174" s="47"/>
      <c r="AI174" s="71"/>
      <c r="AJ174" s="71"/>
      <c r="AK174" s="71"/>
      <c r="AL174" s="71"/>
      <c r="AM174" s="84"/>
      <c r="AN174" s="69"/>
    </row>
    <row r="175" spans="2:40">
      <c r="B175" s="55">
        <v>75</v>
      </c>
      <c r="C175" s="37"/>
      <c r="D175" s="38"/>
      <c r="E175" s="37"/>
      <c r="F175" s="13"/>
      <c r="G175" s="14"/>
      <c r="H175" s="13"/>
      <c r="I175" s="14"/>
      <c r="J175" s="13"/>
      <c r="K175" s="13"/>
      <c r="L175" s="39"/>
      <c r="M175" s="40"/>
      <c r="N175" s="41"/>
      <c r="O175" s="40"/>
      <c r="P175" s="40"/>
      <c r="Q175" s="13"/>
      <c r="R175" s="40"/>
      <c r="S175" s="13"/>
      <c r="T175" s="40"/>
      <c r="U175" s="40"/>
      <c r="V175" s="42"/>
      <c r="W175" s="42"/>
      <c r="X175" s="43"/>
      <c r="Y175" s="44"/>
      <c r="Z175" s="44"/>
      <c r="AA175" s="43"/>
      <c r="AB175" s="13"/>
      <c r="AC175" s="37"/>
      <c r="AD175" s="37"/>
      <c r="AE175" s="37"/>
      <c r="AF175" s="45"/>
      <c r="AG175" s="46"/>
      <c r="AH175" s="47"/>
    </row>
    <row r="176" spans="2:40">
      <c r="B176" s="55">
        <v>76</v>
      </c>
      <c r="C176" s="37"/>
      <c r="D176" s="38"/>
      <c r="E176" s="37"/>
      <c r="F176" s="13"/>
      <c r="G176" s="14"/>
      <c r="H176" s="13"/>
      <c r="I176" s="14"/>
      <c r="J176" s="13"/>
      <c r="K176" s="13"/>
      <c r="L176" s="39"/>
      <c r="M176" s="40"/>
      <c r="N176" s="41"/>
      <c r="O176" s="40"/>
      <c r="P176" s="40"/>
      <c r="Q176" s="13"/>
      <c r="R176" s="40"/>
      <c r="S176" s="13"/>
      <c r="T176" s="40"/>
      <c r="U176" s="40"/>
      <c r="V176" s="42"/>
      <c r="W176" s="42"/>
      <c r="X176" s="43"/>
      <c r="Y176" s="44"/>
      <c r="Z176" s="44"/>
      <c r="AA176" s="43"/>
      <c r="AB176" s="13"/>
      <c r="AC176" s="37"/>
      <c r="AD176" s="37"/>
      <c r="AE176" s="37"/>
      <c r="AF176" s="45"/>
      <c r="AG176" s="46"/>
      <c r="AH176" s="47"/>
      <c r="AI176" s="220" t="s">
        <v>165</v>
      </c>
      <c r="AJ176" s="540" t="s">
        <v>166</v>
      </c>
      <c r="AK176" s="541"/>
      <c r="AL176" s="85" t="s">
        <v>167</v>
      </c>
    </row>
    <row r="177" spans="2:39">
      <c r="B177" s="525"/>
      <c r="C177" s="526"/>
      <c r="D177" s="526"/>
      <c r="E177" s="526"/>
      <c r="F177" s="526"/>
      <c r="G177" s="526"/>
      <c r="H177" s="526"/>
      <c r="I177" s="526"/>
      <c r="J177" s="526"/>
      <c r="K177" s="526"/>
      <c r="L177" s="526"/>
      <c r="M177" s="527"/>
      <c r="N177" s="525"/>
      <c r="O177" s="526"/>
      <c r="P177" s="526"/>
      <c r="Q177" s="526"/>
      <c r="R177" s="526"/>
      <c r="S177" s="526"/>
      <c r="T177" s="526"/>
      <c r="U177" s="526"/>
      <c r="V177" s="527"/>
      <c r="W177" s="525"/>
      <c r="X177" s="526"/>
      <c r="Y177" s="526"/>
      <c r="Z177" s="526"/>
      <c r="AA177" s="526"/>
      <c r="AB177" s="526"/>
      <c r="AC177" s="526"/>
      <c r="AD177" s="526"/>
      <c r="AE177" s="526"/>
      <c r="AF177" s="526"/>
      <c r="AG177" s="527"/>
      <c r="AI177" s="531"/>
      <c r="AJ177" s="522"/>
      <c r="AK177" s="522"/>
      <c r="AL177" s="522"/>
    </row>
    <row r="178" spans="2:39">
      <c r="B178" s="528"/>
      <c r="C178" s="529"/>
      <c r="D178" s="529"/>
      <c r="E178" s="529"/>
      <c r="F178" s="529"/>
      <c r="G178" s="529"/>
      <c r="H178" s="529"/>
      <c r="I178" s="529"/>
      <c r="J178" s="529"/>
      <c r="K178" s="529"/>
      <c r="L178" s="529"/>
      <c r="M178" s="530"/>
      <c r="N178" s="528"/>
      <c r="O178" s="529"/>
      <c r="P178" s="529"/>
      <c r="Q178" s="529"/>
      <c r="R178" s="529"/>
      <c r="S178" s="529"/>
      <c r="T178" s="529"/>
      <c r="U178" s="529"/>
      <c r="V178" s="530"/>
      <c r="W178" s="528"/>
      <c r="X178" s="529"/>
      <c r="Y178" s="529"/>
      <c r="Z178" s="529"/>
      <c r="AA178" s="529"/>
      <c r="AB178" s="529"/>
      <c r="AC178" s="529"/>
      <c r="AD178" s="529"/>
      <c r="AE178" s="529"/>
      <c r="AF178" s="529"/>
      <c r="AG178" s="530"/>
      <c r="AI178" s="532"/>
      <c r="AJ178" s="523"/>
      <c r="AK178" s="523"/>
      <c r="AL178" s="523"/>
    </row>
    <row r="179" spans="2:39">
      <c r="B179" s="525"/>
      <c r="C179" s="526"/>
      <c r="D179" s="526"/>
      <c r="E179" s="526"/>
      <c r="F179" s="526"/>
      <c r="G179" s="526"/>
      <c r="H179" s="526"/>
      <c r="I179" s="526"/>
      <c r="J179" s="526"/>
      <c r="K179" s="526"/>
      <c r="L179" s="526"/>
      <c r="M179" s="527"/>
      <c r="N179" s="525"/>
      <c r="O179" s="526"/>
      <c r="P179" s="526"/>
      <c r="Q179" s="526"/>
      <c r="R179" s="526"/>
      <c r="S179" s="526"/>
      <c r="T179" s="526"/>
      <c r="U179" s="526"/>
      <c r="V179" s="527"/>
      <c r="W179" s="525"/>
      <c r="X179" s="526"/>
      <c r="Y179" s="526"/>
      <c r="Z179" s="526"/>
      <c r="AA179" s="526"/>
      <c r="AB179" s="526"/>
      <c r="AC179" s="526"/>
      <c r="AD179" s="526"/>
      <c r="AE179" s="526"/>
      <c r="AF179" s="526"/>
      <c r="AG179" s="527"/>
      <c r="AI179" s="533"/>
      <c r="AJ179" s="524"/>
      <c r="AK179" s="524"/>
      <c r="AL179" s="523"/>
    </row>
    <row r="180" spans="2:39">
      <c r="B180" s="528"/>
      <c r="C180" s="529"/>
      <c r="D180" s="529"/>
      <c r="E180" s="529"/>
      <c r="F180" s="529"/>
      <c r="G180" s="529"/>
      <c r="H180" s="529"/>
      <c r="I180" s="529"/>
      <c r="J180" s="529"/>
      <c r="K180" s="529"/>
      <c r="L180" s="529"/>
      <c r="M180" s="530"/>
      <c r="N180" s="528"/>
      <c r="O180" s="529"/>
      <c r="P180" s="529"/>
      <c r="Q180" s="529"/>
      <c r="R180" s="529"/>
      <c r="S180" s="529"/>
      <c r="T180" s="529"/>
      <c r="U180" s="529"/>
      <c r="V180" s="530"/>
      <c r="W180" s="528"/>
      <c r="X180" s="529"/>
      <c r="Y180" s="529"/>
      <c r="Z180" s="529"/>
      <c r="AA180" s="529"/>
      <c r="AB180" s="529"/>
      <c r="AC180" s="529"/>
      <c r="AD180" s="529"/>
      <c r="AE180" s="529"/>
      <c r="AF180" s="529"/>
      <c r="AG180" s="530"/>
      <c r="AI180" s="220"/>
      <c r="AJ180" s="86"/>
      <c r="AK180" s="86"/>
      <c r="AL180" s="524"/>
    </row>
    <row r="181" spans="2:39">
      <c r="B181" s="525"/>
      <c r="C181" s="526"/>
      <c r="D181" s="526"/>
      <c r="E181" s="526"/>
      <c r="F181" s="526"/>
      <c r="G181" s="526"/>
      <c r="H181" s="526"/>
      <c r="I181" s="526"/>
      <c r="J181" s="526"/>
      <c r="K181" s="526"/>
      <c r="L181" s="526"/>
      <c r="M181" s="527"/>
      <c r="N181" s="525"/>
      <c r="O181" s="526"/>
      <c r="P181" s="526"/>
      <c r="Q181" s="526"/>
      <c r="R181" s="526"/>
      <c r="S181" s="526"/>
      <c r="T181" s="526"/>
      <c r="U181" s="526"/>
      <c r="V181" s="527"/>
      <c r="W181" s="525"/>
      <c r="X181" s="526"/>
      <c r="Y181" s="526"/>
      <c r="Z181" s="526"/>
      <c r="AA181" s="526"/>
      <c r="AB181" s="526"/>
      <c r="AC181" s="526"/>
      <c r="AD181" s="526"/>
      <c r="AE181" s="526"/>
      <c r="AF181" s="526"/>
      <c r="AG181" s="527"/>
      <c r="AI181" s="522"/>
      <c r="AJ181" s="522"/>
      <c r="AK181" s="522"/>
      <c r="AL181" s="85" t="s">
        <v>169</v>
      </c>
    </row>
    <row r="182" spans="2:39">
      <c r="B182" s="528"/>
      <c r="C182" s="529"/>
      <c r="D182" s="529"/>
      <c r="E182" s="529"/>
      <c r="F182" s="529"/>
      <c r="G182" s="529"/>
      <c r="H182" s="529"/>
      <c r="I182" s="529"/>
      <c r="J182" s="529"/>
      <c r="K182" s="529"/>
      <c r="L182" s="529"/>
      <c r="M182" s="530"/>
      <c r="N182" s="528"/>
      <c r="O182" s="529"/>
      <c r="P182" s="529"/>
      <c r="Q182" s="529"/>
      <c r="R182" s="529"/>
      <c r="S182" s="529"/>
      <c r="T182" s="529"/>
      <c r="U182" s="529"/>
      <c r="V182" s="530"/>
      <c r="W182" s="528"/>
      <c r="X182" s="529"/>
      <c r="Y182" s="529"/>
      <c r="Z182" s="529"/>
      <c r="AA182" s="529"/>
      <c r="AB182" s="529"/>
      <c r="AC182" s="529"/>
      <c r="AD182" s="529"/>
      <c r="AE182" s="529"/>
      <c r="AF182" s="529"/>
      <c r="AG182" s="530"/>
      <c r="AI182" s="523"/>
      <c r="AJ182" s="523"/>
      <c r="AK182" s="523"/>
      <c r="AL182" s="522"/>
    </row>
    <row r="183" spans="2:39">
      <c r="B183" s="525"/>
      <c r="C183" s="526"/>
      <c r="D183" s="526"/>
      <c r="E183" s="526"/>
      <c r="F183" s="526"/>
      <c r="G183" s="526"/>
      <c r="H183" s="526"/>
      <c r="I183" s="526"/>
      <c r="J183" s="526"/>
      <c r="K183" s="526"/>
      <c r="L183" s="526"/>
      <c r="M183" s="527"/>
      <c r="N183" s="525"/>
      <c r="O183" s="526"/>
      <c r="P183" s="526"/>
      <c r="Q183" s="526"/>
      <c r="R183" s="526"/>
      <c r="S183" s="526"/>
      <c r="T183" s="526"/>
      <c r="U183" s="526"/>
      <c r="V183" s="527"/>
      <c r="W183" s="525"/>
      <c r="X183" s="526"/>
      <c r="Y183" s="526"/>
      <c r="Z183" s="526"/>
      <c r="AA183" s="526"/>
      <c r="AB183" s="526"/>
      <c r="AC183" s="526"/>
      <c r="AD183" s="526"/>
      <c r="AE183" s="526"/>
      <c r="AF183" s="526"/>
      <c r="AG183" s="527"/>
      <c r="AI183" s="524"/>
      <c r="AJ183" s="524"/>
      <c r="AK183" s="524"/>
      <c r="AL183" s="523"/>
    </row>
    <row r="184" spans="2:39">
      <c r="B184" s="528"/>
      <c r="C184" s="529"/>
      <c r="D184" s="529"/>
      <c r="E184" s="529"/>
      <c r="F184" s="529"/>
      <c r="G184" s="529"/>
      <c r="H184" s="529"/>
      <c r="I184" s="529"/>
      <c r="J184" s="529"/>
      <c r="K184" s="529"/>
      <c r="L184" s="529"/>
      <c r="M184" s="530"/>
      <c r="N184" s="528"/>
      <c r="O184" s="529"/>
      <c r="P184" s="529"/>
      <c r="Q184" s="529"/>
      <c r="R184" s="529"/>
      <c r="S184" s="529"/>
      <c r="T184" s="529"/>
      <c r="U184" s="529"/>
      <c r="V184" s="530"/>
      <c r="W184" s="528"/>
      <c r="X184" s="529"/>
      <c r="Y184" s="529"/>
      <c r="Z184" s="529"/>
      <c r="AA184" s="529"/>
      <c r="AB184" s="529"/>
      <c r="AC184" s="529"/>
      <c r="AD184" s="529"/>
      <c r="AE184" s="529"/>
      <c r="AF184" s="529"/>
      <c r="AG184" s="530"/>
      <c r="AI184" s="220" t="s">
        <v>168</v>
      </c>
      <c r="AJ184" s="86" t="s">
        <v>481</v>
      </c>
      <c r="AK184" s="86" t="s">
        <v>486</v>
      </c>
      <c r="AL184" s="523"/>
    </row>
    <row r="185" spans="2:39">
      <c r="B185" s="525"/>
      <c r="C185" s="526"/>
      <c r="D185" s="526"/>
      <c r="E185" s="526"/>
      <c r="F185" s="526"/>
      <c r="G185" s="526"/>
      <c r="H185" s="526"/>
      <c r="I185" s="526"/>
      <c r="J185" s="526"/>
      <c r="K185" s="526"/>
      <c r="L185" s="526"/>
      <c r="M185" s="527"/>
      <c r="N185" s="525"/>
      <c r="O185" s="526"/>
      <c r="P185" s="526"/>
      <c r="Q185" s="526"/>
      <c r="R185" s="526"/>
      <c r="S185" s="526"/>
      <c r="T185" s="526"/>
      <c r="U185" s="526"/>
      <c r="V185" s="527"/>
      <c r="W185" s="525"/>
      <c r="X185" s="526"/>
      <c r="Y185" s="526"/>
      <c r="Z185" s="526"/>
      <c r="AA185" s="526"/>
      <c r="AB185" s="526"/>
      <c r="AC185" s="526"/>
      <c r="AD185" s="526"/>
      <c r="AE185" s="526"/>
      <c r="AF185" s="526"/>
      <c r="AG185" s="527"/>
      <c r="AL185" s="524"/>
    </row>
    <row r="186" spans="2:39">
      <c r="B186" s="528"/>
      <c r="C186" s="529"/>
      <c r="D186" s="529"/>
      <c r="E186" s="529"/>
      <c r="F186" s="529"/>
      <c r="G186" s="529"/>
      <c r="H186" s="529"/>
      <c r="I186" s="529"/>
      <c r="J186" s="529"/>
      <c r="K186" s="529"/>
      <c r="L186" s="529"/>
      <c r="M186" s="530"/>
      <c r="N186" s="528"/>
      <c r="O186" s="529"/>
      <c r="P186" s="529"/>
      <c r="Q186" s="529"/>
      <c r="R186" s="529"/>
      <c r="S186" s="529"/>
      <c r="T186" s="529"/>
      <c r="U186" s="529"/>
      <c r="V186" s="530"/>
      <c r="W186" s="528"/>
      <c r="X186" s="529"/>
      <c r="Y186" s="529"/>
      <c r="Z186" s="529"/>
      <c r="AA186" s="529"/>
      <c r="AB186" s="529"/>
      <c r="AC186" s="529"/>
      <c r="AD186" s="529"/>
      <c r="AE186" s="529"/>
      <c r="AF186" s="529"/>
      <c r="AG186" s="530"/>
    </row>
    <row r="187" spans="2:39" ht="17.25">
      <c r="C187" s="49" t="s">
        <v>150</v>
      </c>
      <c r="AF187" s="534">
        <v>2021</v>
      </c>
      <c r="AG187" s="534"/>
      <c r="AH187" s="218" t="s">
        <v>151</v>
      </c>
      <c r="AI187" s="50"/>
      <c r="AJ187" s="218" t="s">
        <v>172</v>
      </c>
      <c r="AK187" s="50"/>
      <c r="AL187" s="218">
        <v>11</v>
      </c>
      <c r="AM187" s="49" t="s">
        <v>153</v>
      </c>
    </row>
    <row r="188" spans="2:39">
      <c r="AL188" s="51" t="s">
        <v>154</v>
      </c>
    </row>
    <row r="189" spans="2:39" ht="42">
      <c r="K189" s="52" t="s">
        <v>155</v>
      </c>
      <c r="X189" s="53" t="s">
        <v>156</v>
      </c>
      <c r="Y189" s="535"/>
      <c r="Z189" s="535"/>
      <c r="AA189" s="535"/>
      <c r="AB189" s="535"/>
      <c r="AC189" s="535"/>
      <c r="AD189" s="219"/>
      <c r="AE189" s="54" t="s">
        <v>170</v>
      </c>
      <c r="AF189" s="535"/>
      <c r="AG189" s="535"/>
      <c r="AH189" s="536"/>
      <c r="AI189" s="53" t="s">
        <v>158</v>
      </c>
      <c r="AJ189" s="535"/>
      <c r="AK189" s="535"/>
      <c r="AL189" s="536"/>
    </row>
    <row r="193" spans="2:40" ht="48">
      <c r="B193" s="55" t="s">
        <v>487</v>
      </c>
      <c r="C193" s="56" t="s">
        <v>483</v>
      </c>
      <c r="D193" s="56" t="s">
        <v>160</v>
      </c>
      <c r="E193" s="57" t="s">
        <v>488</v>
      </c>
      <c r="F193" s="58" t="s">
        <v>81</v>
      </c>
      <c r="G193" s="57" t="s">
        <v>82</v>
      </c>
      <c r="H193" s="57" t="s">
        <v>83</v>
      </c>
      <c r="I193" s="59" t="s">
        <v>84</v>
      </c>
      <c r="J193" s="59" t="s">
        <v>489</v>
      </c>
      <c r="K193" s="58" t="s">
        <v>490</v>
      </c>
      <c r="L193" s="60" t="s">
        <v>87</v>
      </c>
      <c r="M193" s="61" t="s">
        <v>88</v>
      </c>
      <c r="N193" s="61" t="s">
        <v>89</v>
      </c>
      <c r="O193" s="61" t="s">
        <v>90</v>
      </c>
      <c r="P193" s="61" t="s">
        <v>91</v>
      </c>
      <c r="Q193" s="61" t="s">
        <v>92</v>
      </c>
      <c r="R193" s="61" t="s">
        <v>93</v>
      </c>
      <c r="S193" s="61" t="s">
        <v>94</v>
      </c>
      <c r="T193" s="61" t="s">
        <v>95</v>
      </c>
      <c r="U193" s="61" t="s">
        <v>96</v>
      </c>
      <c r="V193" s="62" t="s">
        <v>97</v>
      </c>
      <c r="W193" s="60" t="s">
        <v>98</v>
      </c>
      <c r="X193" s="60" t="s">
        <v>99</v>
      </c>
      <c r="Y193" s="60" t="s">
        <v>100</v>
      </c>
      <c r="Z193" s="60" t="s">
        <v>101</v>
      </c>
      <c r="AA193" s="60" t="s">
        <v>102</v>
      </c>
      <c r="AB193" s="60" t="s">
        <v>103</v>
      </c>
      <c r="AC193" s="60" t="s">
        <v>104</v>
      </c>
      <c r="AD193" s="60" t="s">
        <v>105</v>
      </c>
      <c r="AE193" s="60" t="s">
        <v>106</v>
      </c>
      <c r="AF193" s="63" t="s">
        <v>162</v>
      </c>
      <c r="AG193" s="64" t="s">
        <v>171</v>
      </c>
      <c r="AH193" s="537" t="s">
        <v>164</v>
      </c>
      <c r="AI193" s="538"/>
      <c r="AJ193" s="538"/>
      <c r="AK193" s="538"/>
      <c r="AL193" s="538"/>
      <c r="AM193" s="539"/>
      <c r="AN193" s="65"/>
    </row>
    <row r="194" spans="2:40">
      <c r="B194" s="55">
        <v>1</v>
      </c>
      <c r="C194" s="72"/>
      <c r="D194" s="73"/>
      <c r="E194" s="72"/>
      <c r="F194" s="74"/>
      <c r="G194" s="75"/>
      <c r="H194" s="74"/>
      <c r="I194" s="75"/>
      <c r="J194" s="74"/>
      <c r="K194" s="74"/>
      <c r="L194" s="81"/>
      <c r="M194" s="82"/>
      <c r="N194" s="83"/>
      <c r="O194" s="82"/>
      <c r="P194" s="82"/>
      <c r="Q194" s="74"/>
      <c r="R194" s="82"/>
      <c r="S194" s="74"/>
      <c r="T194" s="82"/>
      <c r="U194" s="82"/>
      <c r="V194" s="76"/>
      <c r="W194" s="76"/>
      <c r="X194" s="77"/>
      <c r="Y194" s="78"/>
      <c r="Z194" s="78"/>
      <c r="AA194" s="77"/>
      <c r="AB194" s="74"/>
      <c r="AC194" s="72"/>
      <c r="AD194" s="72"/>
      <c r="AE194" s="72"/>
      <c r="AF194" s="79"/>
      <c r="AG194" s="80"/>
      <c r="AH194" s="70"/>
      <c r="AI194" s="66"/>
      <c r="AJ194" s="66"/>
      <c r="AK194" s="71"/>
      <c r="AL194" s="71"/>
      <c r="AM194" s="84"/>
      <c r="AN194" s="68"/>
    </row>
    <row r="195" spans="2:40">
      <c r="B195" s="55">
        <v>2</v>
      </c>
      <c r="C195" s="72"/>
      <c r="D195" s="73"/>
      <c r="E195" s="72"/>
      <c r="F195" s="74"/>
      <c r="G195" s="75"/>
      <c r="H195" s="74"/>
      <c r="I195" s="75"/>
      <c r="J195" s="74"/>
      <c r="K195" s="74"/>
      <c r="L195" s="81"/>
      <c r="M195" s="82"/>
      <c r="N195" s="83"/>
      <c r="O195" s="82"/>
      <c r="P195" s="82"/>
      <c r="Q195" s="74"/>
      <c r="R195" s="82"/>
      <c r="S195" s="74"/>
      <c r="T195" s="82"/>
      <c r="U195" s="82"/>
      <c r="V195" s="76"/>
      <c r="W195" s="76"/>
      <c r="X195" s="77"/>
      <c r="Y195" s="78"/>
      <c r="Z195" s="78"/>
      <c r="AA195" s="77"/>
      <c r="AB195" s="74"/>
      <c r="AC195" s="72"/>
      <c r="AD195" s="72"/>
      <c r="AE195" s="72"/>
      <c r="AF195" s="79"/>
      <c r="AG195" s="80"/>
      <c r="AH195" s="70"/>
      <c r="AI195" s="66"/>
      <c r="AJ195" s="66"/>
      <c r="AK195" s="71"/>
      <c r="AL195" s="71"/>
      <c r="AM195" s="84"/>
      <c r="AN195" s="69"/>
    </row>
    <row r="196" spans="2:40">
      <c r="B196" s="55">
        <v>3</v>
      </c>
      <c r="C196" s="72"/>
      <c r="D196" s="73"/>
      <c r="E196" s="72"/>
      <c r="F196" s="74"/>
      <c r="G196" s="75"/>
      <c r="H196" s="74"/>
      <c r="I196" s="75"/>
      <c r="J196" s="74"/>
      <c r="K196" s="74"/>
      <c r="L196" s="81"/>
      <c r="M196" s="82"/>
      <c r="N196" s="83"/>
      <c r="O196" s="82"/>
      <c r="P196" s="82"/>
      <c r="Q196" s="74"/>
      <c r="R196" s="82"/>
      <c r="S196" s="74"/>
      <c r="T196" s="82"/>
      <c r="U196" s="82"/>
      <c r="V196" s="76"/>
      <c r="W196" s="76"/>
      <c r="X196" s="77"/>
      <c r="Y196" s="78"/>
      <c r="Z196" s="78"/>
      <c r="AA196" s="77"/>
      <c r="AB196" s="74"/>
      <c r="AC196" s="72"/>
      <c r="AD196" s="72"/>
      <c r="AE196" s="72"/>
      <c r="AF196" s="79"/>
      <c r="AG196" s="80"/>
      <c r="AH196" s="70"/>
      <c r="AI196" s="66"/>
      <c r="AJ196" s="66"/>
      <c r="AK196" s="71"/>
      <c r="AL196" s="71"/>
      <c r="AM196" s="84"/>
      <c r="AN196" s="68"/>
    </row>
    <row r="197" spans="2:40">
      <c r="B197" s="55">
        <v>4</v>
      </c>
      <c r="C197" s="72"/>
      <c r="D197" s="73"/>
      <c r="E197" s="72"/>
      <c r="F197" s="74"/>
      <c r="G197" s="75"/>
      <c r="H197" s="74"/>
      <c r="I197" s="75"/>
      <c r="J197" s="74"/>
      <c r="K197" s="74"/>
      <c r="L197" s="81"/>
      <c r="M197" s="82"/>
      <c r="N197" s="83"/>
      <c r="O197" s="82"/>
      <c r="P197" s="82"/>
      <c r="Q197" s="74"/>
      <c r="R197" s="82"/>
      <c r="S197" s="74"/>
      <c r="T197" s="82"/>
      <c r="U197" s="82"/>
      <c r="V197" s="90"/>
      <c r="W197" s="76"/>
      <c r="X197" s="77"/>
      <c r="Y197" s="78"/>
      <c r="Z197" s="78"/>
      <c r="AA197" s="77"/>
      <c r="AB197" s="74"/>
      <c r="AC197" s="72"/>
      <c r="AD197" s="72"/>
      <c r="AE197" s="72"/>
      <c r="AF197" s="79"/>
      <c r="AG197" s="80"/>
      <c r="AH197" s="70"/>
      <c r="AI197" s="66"/>
      <c r="AJ197" s="66"/>
      <c r="AK197" s="71"/>
      <c r="AL197" s="71"/>
      <c r="AM197" s="84"/>
      <c r="AN197" s="69"/>
    </row>
    <row r="198" spans="2:40">
      <c r="B198" s="55">
        <v>5</v>
      </c>
      <c r="C198" s="72"/>
      <c r="D198" s="73"/>
      <c r="E198" s="72"/>
      <c r="F198" s="74"/>
      <c r="G198" s="75"/>
      <c r="H198" s="74"/>
      <c r="I198" s="75"/>
      <c r="J198" s="74"/>
      <c r="K198" s="74"/>
      <c r="L198" s="81"/>
      <c r="M198" s="82"/>
      <c r="N198" s="83"/>
      <c r="O198" s="82"/>
      <c r="P198" s="82"/>
      <c r="Q198" s="74"/>
      <c r="R198" s="82"/>
      <c r="S198" s="74"/>
      <c r="T198" s="82"/>
      <c r="U198" s="82"/>
      <c r="V198" s="76"/>
      <c r="W198" s="76"/>
      <c r="X198" s="77"/>
      <c r="Y198" s="78"/>
      <c r="Z198" s="78"/>
      <c r="AA198" s="77"/>
      <c r="AB198" s="74"/>
      <c r="AC198" s="72"/>
      <c r="AD198" s="72"/>
      <c r="AE198" s="72"/>
      <c r="AF198" s="79"/>
      <c r="AG198" s="80"/>
      <c r="AH198" s="70"/>
      <c r="AI198" s="66"/>
      <c r="AJ198" s="66"/>
      <c r="AK198" s="71"/>
      <c r="AL198" s="71"/>
      <c r="AM198" s="84"/>
      <c r="AN198" s="68"/>
    </row>
    <row r="199" spans="2:40">
      <c r="B199" s="55">
        <v>6</v>
      </c>
      <c r="C199" s="72"/>
      <c r="D199" s="73"/>
      <c r="E199" s="72"/>
      <c r="F199" s="74"/>
      <c r="G199" s="75"/>
      <c r="H199" s="74"/>
      <c r="I199" s="75"/>
      <c r="J199" s="74"/>
      <c r="K199" s="74"/>
      <c r="L199" s="81"/>
      <c r="M199" s="82"/>
      <c r="N199" s="83"/>
      <c r="O199" s="82"/>
      <c r="P199" s="82"/>
      <c r="Q199" s="74"/>
      <c r="R199" s="82"/>
      <c r="S199" s="74"/>
      <c r="T199" s="82"/>
      <c r="U199" s="82"/>
      <c r="V199" s="76"/>
      <c r="W199" s="76"/>
      <c r="X199" s="77"/>
      <c r="Y199" s="78"/>
      <c r="Z199" s="78"/>
      <c r="AA199" s="77"/>
      <c r="AB199" s="74"/>
      <c r="AC199" s="72"/>
      <c r="AD199" s="72"/>
      <c r="AE199" s="72"/>
      <c r="AF199" s="79"/>
      <c r="AG199" s="80"/>
      <c r="AH199" s="70"/>
      <c r="AI199" s="66"/>
      <c r="AJ199" s="66"/>
      <c r="AK199" s="71"/>
      <c r="AL199" s="71"/>
      <c r="AM199" s="84"/>
      <c r="AN199" s="69"/>
    </row>
    <row r="200" spans="2:40">
      <c r="B200" s="55">
        <v>7</v>
      </c>
      <c r="C200" s="72"/>
      <c r="D200" s="73"/>
      <c r="E200" s="72"/>
      <c r="F200" s="74"/>
      <c r="G200" s="75"/>
      <c r="H200" s="74"/>
      <c r="I200" s="75"/>
      <c r="J200" s="74"/>
      <c r="K200" s="74"/>
      <c r="L200" s="81"/>
      <c r="M200" s="82"/>
      <c r="N200" s="83"/>
      <c r="O200" s="82"/>
      <c r="P200" s="82"/>
      <c r="Q200" s="74"/>
      <c r="R200" s="82"/>
      <c r="S200" s="74"/>
      <c r="T200" s="82"/>
      <c r="U200" s="82"/>
      <c r="V200" s="76"/>
      <c r="W200" s="76"/>
      <c r="X200" s="77"/>
      <c r="Y200" s="78"/>
      <c r="Z200" s="78"/>
      <c r="AA200" s="77"/>
      <c r="AB200" s="74"/>
      <c r="AC200" s="72"/>
      <c r="AD200" s="72"/>
      <c r="AE200" s="72"/>
      <c r="AF200" s="79"/>
      <c r="AG200" s="80"/>
      <c r="AH200" s="70"/>
      <c r="AI200" s="66"/>
      <c r="AJ200" s="66"/>
      <c r="AK200" s="71"/>
      <c r="AL200" s="71"/>
      <c r="AM200" s="84"/>
      <c r="AN200" s="68"/>
    </row>
    <row r="201" spans="2:40">
      <c r="B201" s="55">
        <v>8</v>
      </c>
      <c r="C201" s="72"/>
      <c r="D201" s="73"/>
      <c r="E201" s="72"/>
      <c r="F201" s="74"/>
      <c r="G201" s="75"/>
      <c r="H201" s="74"/>
      <c r="I201" s="75"/>
      <c r="J201" s="74"/>
      <c r="K201" s="74"/>
      <c r="L201" s="81"/>
      <c r="M201" s="82"/>
      <c r="N201" s="83"/>
      <c r="O201" s="82"/>
      <c r="P201" s="82"/>
      <c r="Q201" s="74"/>
      <c r="R201" s="82"/>
      <c r="S201" s="74"/>
      <c r="T201" s="82"/>
      <c r="U201" s="82"/>
      <c r="V201" s="76"/>
      <c r="W201" s="76"/>
      <c r="X201" s="77"/>
      <c r="Y201" s="78"/>
      <c r="Z201" s="78"/>
      <c r="AA201" s="77"/>
      <c r="AB201" s="74"/>
      <c r="AC201" s="72"/>
      <c r="AD201" s="72"/>
      <c r="AE201" s="72"/>
      <c r="AF201" s="79"/>
      <c r="AG201" s="80"/>
      <c r="AH201" s="70"/>
      <c r="AI201" s="66"/>
      <c r="AJ201" s="66"/>
      <c r="AK201" s="71"/>
      <c r="AL201" s="71"/>
      <c r="AM201" s="84"/>
      <c r="AN201" s="69"/>
    </row>
    <row r="202" spans="2:40">
      <c r="B202" s="55">
        <v>9</v>
      </c>
      <c r="C202" s="72"/>
      <c r="D202" s="73"/>
      <c r="E202" s="72"/>
      <c r="F202" s="74"/>
      <c r="G202" s="75"/>
      <c r="H202" s="74"/>
      <c r="I202" s="75"/>
      <c r="J202" s="74"/>
      <c r="K202" s="74"/>
      <c r="L202" s="81"/>
      <c r="M202" s="82"/>
      <c r="N202" s="83"/>
      <c r="O202" s="82"/>
      <c r="P202" s="82"/>
      <c r="Q202" s="74"/>
      <c r="R202" s="82"/>
      <c r="S202" s="74"/>
      <c r="T202" s="82"/>
      <c r="U202" s="82"/>
      <c r="V202" s="90"/>
      <c r="W202" s="76"/>
      <c r="X202" s="77"/>
      <c r="Y202" s="78"/>
      <c r="Z202" s="78"/>
      <c r="AA202" s="77"/>
      <c r="AB202" s="74"/>
      <c r="AC202" s="72"/>
      <c r="AD202" s="72"/>
      <c r="AE202" s="72"/>
      <c r="AF202" s="79"/>
      <c r="AG202" s="80"/>
      <c r="AH202" s="70"/>
      <c r="AI202" s="66"/>
      <c r="AJ202" s="66"/>
      <c r="AK202" s="71"/>
      <c r="AL202" s="71"/>
      <c r="AM202" s="84"/>
      <c r="AN202" s="68"/>
    </row>
    <row r="203" spans="2:40">
      <c r="B203" s="55">
        <v>10</v>
      </c>
      <c r="C203" s="72"/>
      <c r="D203" s="73"/>
      <c r="E203" s="72"/>
      <c r="F203" s="74"/>
      <c r="G203" s="75"/>
      <c r="H203" s="74"/>
      <c r="I203" s="75"/>
      <c r="J203" s="74"/>
      <c r="K203" s="74"/>
      <c r="L203" s="81"/>
      <c r="M203" s="82"/>
      <c r="N203" s="83"/>
      <c r="O203" s="82"/>
      <c r="P203" s="82"/>
      <c r="Q203" s="74"/>
      <c r="R203" s="82"/>
      <c r="S203" s="74"/>
      <c r="T203" s="82"/>
      <c r="U203" s="82"/>
      <c r="V203" s="76"/>
      <c r="W203" s="76"/>
      <c r="X203" s="77"/>
      <c r="Y203" s="78"/>
      <c r="Z203" s="78"/>
      <c r="AA203" s="77"/>
      <c r="AB203" s="74"/>
      <c r="AC203" s="72"/>
      <c r="AD203" s="72"/>
      <c r="AE203" s="72"/>
      <c r="AF203" s="79"/>
      <c r="AG203" s="80"/>
      <c r="AH203" s="70"/>
      <c r="AI203" s="66"/>
      <c r="AJ203" s="66"/>
      <c r="AK203" s="71"/>
      <c r="AL203" s="71"/>
      <c r="AM203" s="84"/>
      <c r="AN203" s="69"/>
    </row>
    <row r="204" spans="2:40">
      <c r="B204" s="55">
        <v>11</v>
      </c>
      <c r="C204" s="72"/>
      <c r="D204" s="73"/>
      <c r="E204" s="72"/>
      <c r="F204" s="74"/>
      <c r="G204" s="75"/>
      <c r="H204" s="74"/>
      <c r="I204" s="75"/>
      <c r="J204" s="74"/>
      <c r="K204" s="74"/>
      <c r="L204" s="81"/>
      <c r="M204" s="82"/>
      <c r="N204" s="83"/>
      <c r="O204" s="82"/>
      <c r="P204" s="82"/>
      <c r="Q204" s="74"/>
      <c r="R204" s="82"/>
      <c r="S204" s="74"/>
      <c r="T204" s="82"/>
      <c r="U204" s="82"/>
      <c r="V204" s="76"/>
      <c r="W204" s="76"/>
      <c r="X204" s="77"/>
      <c r="Y204" s="78"/>
      <c r="Z204" s="78"/>
      <c r="AA204" s="77"/>
      <c r="AB204" s="74"/>
      <c r="AC204" s="72"/>
      <c r="AD204" s="72"/>
      <c r="AE204" s="72"/>
      <c r="AF204" s="79"/>
      <c r="AG204" s="80"/>
      <c r="AH204" s="70"/>
      <c r="AI204" s="66"/>
      <c r="AJ204" s="66"/>
      <c r="AK204" s="71"/>
      <c r="AL204" s="71"/>
      <c r="AM204" s="84"/>
      <c r="AN204" s="68"/>
    </row>
    <row r="205" spans="2:40">
      <c r="B205" s="55">
        <v>12</v>
      </c>
      <c r="C205" s="72"/>
      <c r="D205" s="73"/>
      <c r="E205" s="72"/>
      <c r="F205" s="74"/>
      <c r="G205" s="75"/>
      <c r="H205" s="74"/>
      <c r="I205" s="75"/>
      <c r="J205" s="74"/>
      <c r="K205" s="74"/>
      <c r="L205" s="81"/>
      <c r="M205" s="82"/>
      <c r="N205" s="83"/>
      <c r="O205" s="82"/>
      <c r="P205" s="82"/>
      <c r="Q205" s="74"/>
      <c r="R205" s="82"/>
      <c r="S205" s="74"/>
      <c r="T205" s="82"/>
      <c r="U205" s="82"/>
      <c r="V205" s="76"/>
      <c r="W205" s="76"/>
      <c r="X205" s="77"/>
      <c r="Y205" s="78"/>
      <c r="Z205" s="78"/>
      <c r="AA205" s="77"/>
      <c r="AB205" s="74"/>
      <c r="AC205" s="72"/>
      <c r="AD205" s="72"/>
      <c r="AE205" s="72"/>
      <c r="AF205" s="79"/>
      <c r="AG205" s="80"/>
      <c r="AH205" s="70"/>
      <c r="AI205" s="66"/>
      <c r="AJ205" s="66"/>
      <c r="AK205" s="71"/>
      <c r="AL205" s="71"/>
      <c r="AM205" s="84"/>
      <c r="AN205" s="69"/>
    </row>
    <row r="206" spans="2:40">
      <c r="B206" s="55">
        <v>13</v>
      </c>
      <c r="C206" s="72"/>
      <c r="D206" s="73"/>
      <c r="E206" s="72"/>
      <c r="F206" s="74"/>
      <c r="G206" s="75"/>
      <c r="H206" s="74"/>
      <c r="I206" s="75"/>
      <c r="J206" s="74"/>
      <c r="K206" s="74"/>
      <c r="L206" s="81"/>
      <c r="M206" s="82"/>
      <c r="N206" s="83"/>
      <c r="O206" s="82"/>
      <c r="P206" s="82"/>
      <c r="Q206" s="74"/>
      <c r="R206" s="82"/>
      <c r="S206" s="74"/>
      <c r="T206" s="82"/>
      <c r="U206" s="82"/>
      <c r="V206" s="76"/>
      <c r="W206" s="76"/>
      <c r="X206" s="77"/>
      <c r="Y206" s="78"/>
      <c r="Z206" s="78"/>
      <c r="AA206" s="77"/>
      <c r="AB206" s="74"/>
      <c r="AC206" s="72"/>
      <c r="AD206" s="72"/>
      <c r="AE206" s="72"/>
      <c r="AF206" s="79"/>
      <c r="AG206" s="80"/>
      <c r="AH206" s="70"/>
      <c r="AI206" s="66"/>
      <c r="AJ206" s="66"/>
      <c r="AK206" s="71"/>
      <c r="AL206" s="71"/>
      <c r="AM206" s="84"/>
      <c r="AN206" s="68"/>
    </row>
    <row r="207" spans="2:40">
      <c r="B207" s="55">
        <v>14</v>
      </c>
      <c r="C207" s="72"/>
      <c r="D207" s="73"/>
      <c r="E207" s="72"/>
      <c r="F207" s="74"/>
      <c r="G207" s="75"/>
      <c r="H207" s="74"/>
      <c r="I207" s="75"/>
      <c r="J207" s="74"/>
      <c r="K207" s="74"/>
      <c r="L207" s="81"/>
      <c r="M207" s="82"/>
      <c r="N207" s="83"/>
      <c r="O207" s="82"/>
      <c r="P207" s="82"/>
      <c r="Q207" s="74"/>
      <c r="R207" s="82"/>
      <c r="S207" s="74"/>
      <c r="T207" s="82"/>
      <c r="U207" s="82"/>
      <c r="V207" s="90"/>
      <c r="W207" s="76"/>
      <c r="X207" s="77"/>
      <c r="Y207" s="78"/>
      <c r="Z207" s="78"/>
      <c r="AA207" s="77"/>
      <c r="AB207" s="74"/>
      <c r="AC207" s="72"/>
      <c r="AD207" s="72"/>
      <c r="AE207" s="72"/>
      <c r="AF207" s="79"/>
      <c r="AG207" s="80"/>
      <c r="AH207" s="70"/>
      <c r="AI207" s="66"/>
      <c r="AJ207" s="66"/>
      <c r="AK207" s="71"/>
      <c r="AL207" s="71"/>
      <c r="AM207" s="84"/>
      <c r="AN207" s="69"/>
    </row>
    <row r="208" spans="2:40">
      <c r="B208" s="55">
        <v>15</v>
      </c>
      <c r="C208" s="72"/>
      <c r="D208" s="73"/>
      <c r="E208" s="72"/>
      <c r="F208" s="74"/>
      <c r="G208" s="75"/>
      <c r="H208" s="74"/>
      <c r="I208" s="75"/>
      <c r="J208" s="74"/>
      <c r="K208" s="74"/>
      <c r="L208" s="81"/>
      <c r="M208" s="82"/>
      <c r="N208" s="83"/>
      <c r="O208" s="82"/>
      <c r="P208" s="82"/>
      <c r="Q208" s="74"/>
      <c r="R208" s="82"/>
      <c r="S208" s="74"/>
      <c r="T208" s="82"/>
      <c r="U208" s="82"/>
      <c r="V208" s="76"/>
      <c r="W208" s="76"/>
      <c r="X208" s="77"/>
      <c r="Y208" s="78"/>
      <c r="Z208" s="78"/>
      <c r="AA208" s="77"/>
      <c r="AB208" s="74"/>
      <c r="AC208" s="72"/>
      <c r="AD208" s="72"/>
      <c r="AE208" s="72"/>
      <c r="AF208" s="79"/>
      <c r="AG208" s="80"/>
      <c r="AH208" s="70"/>
      <c r="AI208" s="66"/>
      <c r="AJ208" s="66"/>
      <c r="AK208" s="71"/>
      <c r="AL208" s="71"/>
      <c r="AM208" s="84"/>
      <c r="AN208" s="68"/>
    </row>
    <row r="209" spans="2:40">
      <c r="B209" s="55">
        <v>16</v>
      </c>
      <c r="C209" s="72"/>
      <c r="D209" s="73"/>
      <c r="E209" s="72"/>
      <c r="F209" s="74"/>
      <c r="G209" s="75"/>
      <c r="H209" s="74"/>
      <c r="I209" s="75"/>
      <c r="J209" s="74"/>
      <c r="K209" s="74"/>
      <c r="L209" s="81"/>
      <c r="M209" s="82"/>
      <c r="N209" s="83"/>
      <c r="O209" s="82"/>
      <c r="P209" s="82"/>
      <c r="Q209" s="74"/>
      <c r="R209" s="82"/>
      <c r="S209" s="74"/>
      <c r="T209" s="82"/>
      <c r="U209" s="82"/>
      <c r="V209" s="76"/>
      <c r="W209" s="76"/>
      <c r="X209" s="77"/>
      <c r="Y209" s="78"/>
      <c r="Z209" s="78"/>
      <c r="AA209" s="77"/>
      <c r="AB209" s="74"/>
      <c r="AC209" s="72"/>
      <c r="AD209" s="72"/>
      <c r="AE209" s="72"/>
      <c r="AF209" s="79"/>
      <c r="AG209" s="80"/>
      <c r="AH209" s="70"/>
      <c r="AI209" s="66"/>
      <c r="AJ209" s="66"/>
      <c r="AK209" s="71"/>
      <c r="AL209" s="71"/>
      <c r="AM209" s="84"/>
      <c r="AN209" s="69"/>
    </row>
    <row r="210" spans="2:40">
      <c r="B210" s="55">
        <v>17</v>
      </c>
      <c r="C210" s="72"/>
      <c r="D210" s="73"/>
      <c r="E210" s="72"/>
      <c r="F210" s="74"/>
      <c r="G210" s="75"/>
      <c r="H210" s="74"/>
      <c r="I210" s="75"/>
      <c r="J210" s="74"/>
      <c r="K210" s="74"/>
      <c r="L210" s="81"/>
      <c r="M210" s="82"/>
      <c r="N210" s="83"/>
      <c r="O210" s="82"/>
      <c r="P210" s="82"/>
      <c r="Q210" s="74"/>
      <c r="R210" s="82"/>
      <c r="S210" s="74"/>
      <c r="T210" s="82"/>
      <c r="U210" s="82"/>
      <c r="V210" s="76"/>
      <c r="W210" s="76"/>
      <c r="X210" s="77"/>
      <c r="Y210" s="78"/>
      <c r="Z210" s="78"/>
      <c r="AA210" s="77"/>
      <c r="AB210" s="74"/>
      <c r="AC210" s="72"/>
      <c r="AD210" s="72"/>
      <c r="AE210" s="72"/>
      <c r="AF210" s="79"/>
      <c r="AG210" s="80"/>
      <c r="AH210" s="70"/>
      <c r="AI210" s="66"/>
      <c r="AJ210" s="66"/>
      <c r="AK210" s="71"/>
      <c r="AL210" s="71"/>
      <c r="AM210" s="84"/>
      <c r="AN210" s="68"/>
    </row>
    <row r="211" spans="2:40">
      <c r="B211" s="55">
        <v>18</v>
      </c>
      <c r="C211" s="72"/>
      <c r="D211" s="73"/>
      <c r="E211" s="72"/>
      <c r="F211" s="74"/>
      <c r="G211" s="75"/>
      <c r="H211" s="74"/>
      <c r="I211" s="75"/>
      <c r="J211" s="74"/>
      <c r="K211" s="74"/>
      <c r="L211" s="81"/>
      <c r="M211" s="82"/>
      <c r="N211" s="83"/>
      <c r="O211" s="82"/>
      <c r="P211" s="82"/>
      <c r="Q211" s="74"/>
      <c r="R211" s="82"/>
      <c r="S211" s="74"/>
      <c r="T211" s="82"/>
      <c r="U211" s="82"/>
      <c r="V211" s="76"/>
      <c r="W211" s="76"/>
      <c r="X211" s="77"/>
      <c r="Y211" s="78"/>
      <c r="Z211" s="78"/>
      <c r="AA211" s="77"/>
      <c r="AB211" s="74"/>
      <c r="AC211" s="72"/>
      <c r="AD211" s="72"/>
      <c r="AE211" s="72"/>
      <c r="AF211" s="79"/>
      <c r="AG211" s="80"/>
      <c r="AH211" s="70"/>
      <c r="AI211" s="66"/>
      <c r="AJ211" s="66"/>
      <c r="AK211" s="71"/>
      <c r="AL211" s="71"/>
      <c r="AM211" s="84"/>
      <c r="AN211" s="69"/>
    </row>
    <row r="212" spans="2:40">
      <c r="B212" s="55">
        <v>19</v>
      </c>
      <c r="C212" s="72"/>
      <c r="D212" s="73"/>
      <c r="E212" s="72"/>
      <c r="F212" s="74"/>
      <c r="G212" s="75"/>
      <c r="H212" s="74"/>
      <c r="I212" s="75"/>
      <c r="J212" s="74"/>
      <c r="K212" s="74"/>
      <c r="L212" s="81"/>
      <c r="M212" s="82"/>
      <c r="N212" s="83"/>
      <c r="O212" s="82"/>
      <c r="P212" s="82"/>
      <c r="Q212" s="74"/>
      <c r="R212" s="82"/>
      <c r="S212" s="74"/>
      <c r="T212" s="82"/>
      <c r="U212" s="82"/>
      <c r="V212" s="90"/>
      <c r="W212" s="76"/>
      <c r="X212" s="77"/>
      <c r="Y212" s="78"/>
      <c r="Z212" s="78"/>
      <c r="AA212" s="77"/>
      <c r="AB212" s="74"/>
      <c r="AC212" s="72"/>
      <c r="AD212" s="72"/>
      <c r="AE212" s="72"/>
      <c r="AF212" s="79"/>
      <c r="AG212" s="80"/>
      <c r="AH212" s="70"/>
      <c r="AI212" s="66"/>
      <c r="AJ212" s="66"/>
      <c r="AK212" s="71"/>
      <c r="AL212" s="71"/>
      <c r="AM212" s="84"/>
      <c r="AN212" s="68"/>
    </row>
    <row r="213" spans="2:40">
      <c r="B213" s="55">
        <v>20</v>
      </c>
      <c r="C213" s="72"/>
      <c r="D213" s="73"/>
      <c r="E213" s="72"/>
      <c r="F213" s="74"/>
      <c r="G213" s="75"/>
      <c r="H213" s="74"/>
      <c r="I213" s="75"/>
      <c r="J213" s="74"/>
      <c r="K213" s="74"/>
      <c r="L213" s="81"/>
      <c r="M213" s="82"/>
      <c r="N213" s="83"/>
      <c r="O213" s="82"/>
      <c r="P213" s="82"/>
      <c r="Q213" s="74"/>
      <c r="R213" s="82"/>
      <c r="S213" s="74"/>
      <c r="T213" s="82"/>
      <c r="U213" s="82"/>
      <c r="V213" s="76"/>
      <c r="W213" s="76"/>
      <c r="X213" s="77"/>
      <c r="Y213" s="78"/>
      <c r="Z213" s="78"/>
      <c r="AA213" s="77"/>
      <c r="AB213" s="74"/>
      <c r="AC213" s="72"/>
      <c r="AD213" s="72"/>
      <c r="AE213" s="72"/>
      <c r="AF213" s="79"/>
      <c r="AG213" s="80"/>
      <c r="AH213" s="70"/>
      <c r="AI213" s="66"/>
      <c r="AJ213" s="66"/>
      <c r="AK213" s="71"/>
      <c r="AL213" s="71"/>
      <c r="AM213" s="84"/>
      <c r="AN213" s="69"/>
    </row>
    <row r="214" spans="2:40">
      <c r="B214" s="55">
        <v>21</v>
      </c>
      <c r="C214" s="72"/>
      <c r="D214" s="73"/>
      <c r="E214" s="72"/>
      <c r="F214" s="74"/>
      <c r="G214" s="75"/>
      <c r="H214" s="74"/>
      <c r="I214" s="75"/>
      <c r="J214" s="74"/>
      <c r="K214" s="74"/>
      <c r="L214" s="81"/>
      <c r="M214" s="82"/>
      <c r="N214" s="83"/>
      <c r="O214" s="82"/>
      <c r="P214" s="82"/>
      <c r="Q214" s="74"/>
      <c r="R214" s="82"/>
      <c r="S214" s="74"/>
      <c r="T214" s="82"/>
      <c r="U214" s="82"/>
      <c r="V214" s="76"/>
      <c r="W214" s="76"/>
      <c r="X214" s="77"/>
      <c r="Y214" s="78"/>
      <c r="Z214" s="78"/>
      <c r="AA214" s="77"/>
      <c r="AB214" s="74"/>
      <c r="AC214" s="72"/>
      <c r="AD214" s="72"/>
      <c r="AE214" s="72"/>
      <c r="AF214" s="79"/>
      <c r="AG214" s="80"/>
      <c r="AH214" s="70"/>
      <c r="AI214" s="66"/>
      <c r="AJ214" s="66"/>
      <c r="AK214" s="71"/>
      <c r="AL214" s="71"/>
      <c r="AM214" s="84"/>
      <c r="AN214" s="68"/>
    </row>
    <row r="215" spans="2:40">
      <c r="B215" s="55">
        <v>22</v>
      </c>
      <c r="C215" s="72"/>
      <c r="D215" s="73"/>
      <c r="E215" s="72"/>
      <c r="F215" s="74"/>
      <c r="G215" s="75"/>
      <c r="H215" s="74"/>
      <c r="I215" s="75"/>
      <c r="J215" s="74"/>
      <c r="K215" s="74"/>
      <c r="L215" s="81"/>
      <c r="M215" s="82"/>
      <c r="N215" s="83"/>
      <c r="O215" s="82"/>
      <c r="P215" s="82"/>
      <c r="Q215" s="74"/>
      <c r="R215" s="82"/>
      <c r="S215" s="74"/>
      <c r="T215" s="82"/>
      <c r="U215" s="82"/>
      <c r="V215" s="76"/>
      <c r="W215" s="76"/>
      <c r="X215" s="77"/>
      <c r="Y215" s="78"/>
      <c r="Z215" s="78"/>
      <c r="AA215" s="77"/>
      <c r="AB215" s="74"/>
      <c r="AC215" s="72"/>
      <c r="AD215" s="72"/>
      <c r="AE215" s="72"/>
      <c r="AF215" s="79"/>
      <c r="AG215" s="80"/>
      <c r="AH215" s="70"/>
      <c r="AI215" s="66"/>
      <c r="AJ215" s="66"/>
      <c r="AK215" s="71"/>
      <c r="AL215" s="71"/>
      <c r="AM215" s="84"/>
      <c r="AN215" s="69"/>
    </row>
    <row r="216" spans="2:40">
      <c r="B216" s="55">
        <v>23</v>
      </c>
      <c r="C216" s="72"/>
      <c r="D216" s="73"/>
      <c r="E216" s="72"/>
      <c r="F216" s="74"/>
      <c r="G216" s="75"/>
      <c r="H216" s="74"/>
      <c r="I216" s="75"/>
      <c r="J216" s="74"/>
      <c r="K216" s="74"/>
      <c r="L216" s="81"/>
      <c r="M216" s="82"/>
      <c r="N216" s="83"/>
      <c r="O216" s="82"/>
      <c r="P216" s="82"/>
      <c r="Q216" s="74"/>
      <c r="R216" s="82"/>
      <c r="S216" s="74"/>
      <c r="T216" s="82"/>
      <c r="U216" s="82"/>
      <c r="V216" s="76"/>
      <c r="W216" s="76"/>
      <c r="X216" s="77"/>
      <c r="Y216" s="78"/>
      <c r="Z216" s="78"/>
      <c r="AA216" s="77"/>
      <c r="AB216" s="74"/>
      <c r="AC216" s="72"/>
      <c r="AD216" s="72"/>
      <c r="AE216" s="72"/>
      <c r="AF216" s="79"/>
      <c r="AG216" s="80"/>
      <c r="AH216" s="70"/>
      <c r="AI216" s="66"/>
      <c r="AJ216" s="66"/>
      <c r="AK216" s="71"/>
      <c r="AL216" s="71"/>
      <c r="AM216" s="84"/>
      <c r="AN216" s="68"/>
    </row>
    <row r="217" spans="2:40">
      <c r="B217" s="55">
        <v>24</v>
      </c>
      <c r="C217" s="72"/>
      <c r="D217" s="73"/>
      <c r="E217" s="72"/>
      <c r="F217" s="74"/>
      <c r="G217" s="75"/>
      <c r="H217" s="74"/>
      <c r="I217" s="75"/>
      <c r="J217" s="74"/>
      <c r="K217" s="74"/>
      <c r="L217" s="81"/>
      <c r="M217" s="82"/>
      <c r="N217" s="83"/>
      <c r="O217" s="82"/>
      <c r="P217" s="82"/>
      <c r="Q217" s="74"/>
      <c r="R217" s="82"/>
      <c r="S217" s="74"/>
      <c r="T217" s="82"/>
      <c r="U217" s="82"/>
      <c r="V217" s="90"/>
      <c r="W217" s="76"/>
      <c r="X217" s="77"/>
      <c r="Y217" s="78"/>
      <c r="Z217" s="78"/>
      <c r="AA217" s="77"/>
      <c r="AB217" s="74"/>
      <c r="AC217" s="72"/>
      <c r="AD217" s="72"/>
      <c r="AE217" s="72"/>
      <c r="AF217" s="79"/>
      <c r="AG217" s="80"/>
      <c r="AH217" s="70"/>
      <c r="AI217" s="66"/>
      <c r="AJ217" s="66"/>
      <c r="AK217" s="71"/>
      <c r="AL217" s="71"/>
      <c r="AM217" s="84"/>
      <c r="AN217" s="69"/>
    </row>
    <row r="218" spans="2:40">
      <c r="B218" s="55">
        <v>25</v>
      </c>
      <c r="C218" s="72"/>
      <c r="D218" s="73"/>
      <c r="E218" s="72"/>
      <c r="F218" s="74"/>
      <c r="G218" s="75"/>
      <c r="H218" s="74"/>
      <c r="I218" s="75"/>
      <c r="J218" s="74"/>
      <c r="K218" s="74"/>
      <c r="L218" s="81"/>
      <c r="M218" s="82"/>
      <c r="N218" s="83"/>
      <c r="O218" s="82"/>
      <c r="P218" s="82"/>
      <c r="Q218" s="74"/>
      <c r="R218" s="82"/>
      <c r="S218" s="74"/>
      <c r="T218" s="82"/>
      <c r="U218" s="82"/>
      <c r="V218" s="76"/>
      <c r="W218" s="76"/>
      <c r="X218" s="77"/>
      <c r="Y218" s="78"/>
      <c r="Z218" s="78"/>
      <c r="AA218" s="77"/>
      <c r="AB218" s="74"/>
      <c r="AC218" s="72"/>
      <c r="AD218" s="72"/>
      <c r="AE218" s="72"/>
      <c r="AF218" s="79"/>
      <c r="AG218" s="80"/>
      <c r="AH218" s="70"/>
      <c r="AI218" s="66"/>
      <c r="AJ218" s="66"/>
      <c r="AK218" s="71"/>
      <c r="AL218" s="71"/>
      <c r="AM218" s="84"/>
      <c r="AN218" s="68"/>
    </row>
    <row r="219" spans="2:40">
      <c r="B219" s="55">
        <v>26</v>
      </c>
      <c r="C219" s="72"/>
      <c r="D219" s="73"/>
      <c r="E219" s="72"/>
      <c r="F219" s="74"/>
      <c r="G219" s="75"/>
      <c r="H219" s="74"/>
      <c r="I219" s="75"/>
      <c r="J219" s="74"/>
      <c r="K219" s="74"/>
      <c r="L219" s="81"/>
      <c r="M219" s="82"/>
      <c r="N219" s="83"/>
      <c r="O219" s="82"/>
      <c r="P219" s="82"/>
      <c r="Q219" s="74"/>
      <c r="R219" s="82"/>
      <c r="S219" s="74"/>
      <c r="T219" s="82"/>
      <c r="U219" s="82"/>
      <c r="V219" s="76"/>
      <c r="W219" s="76"/>
      <c r="X219" s="77"/>
      <c r="Y219" s="78"/>
      <c r="Z219" s="78"/>
      <c r="AA219" s="77"/>
      <c r="AB219" s="74"/>
      <c r="AC219" s="72"/>
      <c r="AD219" s="72"/>
      <c r="AE219" s="72"/>
      <c r="AF219" s="79"/>
      <c r="AG219" s="80"/>
      <c r="AH219" s="70"/>
      <c r="AI219" s="66"/>
      <c r="AJ219" s="66"/>
      <c r="AK219" s="71"/>
      <c r="AL219" s="71"/>
      <c r="AM219" s="84"/>
      <c r="AN219" s="69"/>
    </row>
    <row r="220" spans="2:40">
      <c r="B220" s="55">
        <v>27</v>
      </c>
      <c r="C220" s="72"/>
      <c r="D220" s="73"/>
      <c r="E220" s="72"/>
      <c r="F220" s="74"/>
      <c r="G220" s="75"/>
      <c r="H220" s="74"/>
      <c r="I220" s="75"/>
      <c r="J220" s="74"/>
      <c r="K220" s="74"/>
      <c r="L220" s="81"/>
      <c r="M220" s="82"/>
      <c r="N220" s="83"/>
      <c r="O220" s="82"/>
      <c r="P220" s="82"/>
      <c r="Q220" s="74"/>
      <c r="R220" s="82"/>
      <c r="S220" s="74"/>
      <c r="T220" s="82"/>
      <c r="U220" s="82"/>
      <c r="V220" s="76"/>
      <c r="W220" s="76"/>
      <c r="X220" s="77"/>
      <c r="Y220" s="78"/>
      <c r="Z220" s="78"/>
      <c r="AA220" s="77"/>
      <c r="AB220" s="74"/>
      <c r="AC220" s="72"/>
      <c r="AD220" s="72"/>
      <c r="AE220" s="72"/>
      <c r="AF220" s="79"/>
      <c r="AG220" s="80"/>
      <c r="AH220" s="70"/>
      <c r="AI220" s="66"/>
      <c r="AJ220" s="66"/>
      <c r="AK220" s="71"/>
      <c r="AL220" s="71"/>
      <c r="AM220" s="84"/>
      <c r="AN220" s="68"/>
    </row>
    <row r="221" spans="2:40">
      <c r="B221" s="55">
        <v>28</v>
      </c>
      <c r="C221" s="72"/>
      <c r="D221" s="73"/>
      <c r="E221" s="72"/>
      <c r="F221" s="74"/>
      <c r="G221" s="75"/>
      <c r="H221" s="74"/>
      <c r="I221" s="75"/>
      <c r="J221" s="74"/>
      <c r="K221" s="74"/>
      <c r="L221" s="81"/>
      <c r="M221" s="82"/>
      <c r="N221" s="83"/>
      <c r="O221" s="82"/>
      <c r="P221" s="82"/>
      <c r="Q221" s="74"/>
      <c r="R221" s="82"/>
      <c r="S221" s="74"/>
      <c r="T221" s="82"/>
      <c r="U221" s="82"/>
      <c r="V221" s="76"/>
      <c r="W221" s="76"/>
      <c r="X221" s="77"/>
      <c r="Y221" s="78"/>
      <c r="Z221" s="78"/>
      <c r="AA221" s="77"/>
      <c r="AB221" s="74"/>
      <c r="AC221" s="72"/>
      <c r="AD221" s="72"/>
      <c r="AE221" s="72"/>
      <c r="AF221" s="79"/>
      <c r="AG221" s="80"/>
      <c r="AH221" s="70"/>
      <c r="AI221" s="66"/>
      <c r="AJ221" s="66"/>
      <c r="AK221" s="71"/>
      <c r="AL221" s="71"/>
      <c r="AM221" s="84"/>
      <c r="AN221" s="69"/>
    </row>
    <row r="222" spans="2:40">
      <c r="B222" s="55">
        <v>29</v>
      </c>
      <c r="C222" s="72"/>
      <c r="D222" s="73"/>
      <c r="E222" s="72"/>
      <c r="F222" s="74"/>
      <c r="G222" s="75"/>
      <c r="H222" s="74"/>
      <c r="I222" s="75"/>
      <c r="J222" s="74"/>
      <c r="K222" s="74"/>
      <c r="L222" s="81"/>
      <c r="M222" s="82"/>
      <c r="N222" s="83"/>
      <c r="O222" s="82"/>
      <c r="P222" s="82"/>
      <c r="Q222" s="74"/>
      <c r="R222" s="82"/>
      <c r="S222" s="74"/>
      <c r="T222" s="82"/>
      <c r="U222" s="82"/>
      <c r="V222" s="90"/>
      <c r="W222" s="76"/>
      <c r="X222" s="77"/>
      <c r="Y222" s="78"/>
      <c r="Z222" s="78"/>
      <c r="AA222" s="77"/>
      <c r="AB222" s="74"/>
      <c r="AC222" s="72"/>
      <c r="AD222" s="72"/>
      <c r="AE222" s="72"/>
      <c r="AF222" s="79"/>
      <c r="AG222" s="80"/>
      <c r="AH222" s="70"/>
      <c r="AI222" s="66"/>
      <c r="AJ222" s="66"/>
      <c r="AK222" s="71"/>
      <c r="AL222" s="71"/>
      <c r="AM222" s="84"/>
      <c r="AN222" s="68"/>
    </row>
    <row r="223" spans="2:40">
      <c r="B223" s="55">
        <v>30</v>
      </c>
      <c r="C223" s="72"/>
      <c r="D223" s="73"/>
      <c r="E223" s="72"/>
      <c r="F223" s="74"/>
      <c r="G223" s="75"/>
      <c r="H223" s="74"/>
      <c r="I223" s="75"/>
      <c r="J223" s="74"/>
      <c r="K223" s="74"/>
      <c r="L223" s="81"/>
      <c r="M223" s="82"/>
      <c r="N223" s="83"/>
      <c r="O223" s="82"/>
      <c r="P223" s="82"/>
      <c r="Q223" s="74"/>
      <c r="R223" s="82"/>
      <c r="S223" s="74"/>
      <c r="T223" s="82"/>
      <c r="U223" s="82"/>
      <c r="V223" s="76"/>
      <c r="W223" s="76"/>
      <c r="X223" s="77"/>
      <c r="Y223" s="78"/>
      <c r="Z223" s="78"/>
      <c r="AA223" s="77"/>
      <c r="AB223" s="74"/>
      <c r="AC223" s="72"/>
      <c r="AD223" s="72"/>
      <c r="AE223" s="72"/>
      <c r="AF223" s="79"/>
      <c r="AG223" s="80"/>
      <c r="AH223" s="70"/>
      <c r="AI223" s="66"/>
      <c r="AJ223" s="66"/>
      <c r="AK223" s="71"/>
      <c r="AL223" s="71"/>
      <c r="AM223" s="84"/>
      <c r="AN223" s="69"/>
    </row>
    <row r="224" spans="2:40">
      <c r="B224" s="55">
        <v>31</v>
      </c>
      <c r="C224" s="72"/>
      <c r="D224" s="73"/>
      <c r="E224" s="72"/>
      <c r="F224" s="74"/>
      <c r="G224" s="75"/>
      <c r="H224" s="74"/>
      <c r="I224" s="75"/>
      <c r="J224" s="74"/>
      <c r="K224" s="74"/>
      <c r="L224" s="81"/>
      <c r="M224" s="82"/>
      <c r="N224" s="83"/>
      <c r="O224" s="82"/>
      <c r="P224" s="82"/>
      <c r="Q224" s="74"/>
      <c r="R224" s="82"/>
      <c r="S224" s="74"/>
      <c r="T224" s="82"/>
      <c r="U224" s="82"/>
      <c r="V224" s="76"/>
      <c r="W224" s="76"/>
      <c r="X224" s="77"/>
      <c r="Y224" s="78"/>
      <c r="Z224" s="78"/>
      <c r="AA224" s="77"/>
      <c r="AB224" s="74"/>
      <c r="AC224" s="72"/>
      <c r="AD224" s="72"/>
      <c r="AE224" s="72"/>
      <c r="AF224" s="79"/>
      <c r="AG224" s="80"/>
      <c r="AH224" s="70"/>
      <c r="AI224" s="66"/>
      <c r="AJ224" s="66"/>
      <c r="AK224" s="71"/>
      <c r="AL224" s="71"/>
      <c r="AM224" s="84"/>
      <c r="AN224" s="68"/>
    </row>
    <row r="225" spans="2:40">
      <c r="B225" s="55">
        <v>32</v>
      </c>
      <c r="C225" s="72"/>
      <c r="D225" s="73"/>
      <c r="E225" s="72"/>
      <c r="F225" s="74"/>
      <c r="G225" s="75"/>
      <c r="H225" s="74"/>
      <c r="I225" s="75"/>
      <c r="J225" s="74"/>
      <c r="K225" s="74"/>
      <c r="L225" s="81"/>
      <c r="M225" s="82"/>
      <c r="N225" s="83"/>
      <c r="O225" s="82"/>
      <c r="P225" s="82"/>
      <c r="Q225" s="74"/>
      <c r="R225" s="82"/>
      <c r="S225" s="74"/>
      <c r="T225" s="82"/>
      <c r="U225" s="82"/>
      <c r="V225" s="76"/>
      <c r="W225" s="76"/>
      <c r="X225" s="77"/>
      <c r="Y225" s="78"/>
      <c r="Z225" s="78"/>
      <c r="AA225" s="77"/>
      <c r="AB225" s="74"/>
      <c r="AC225" s="72"/>
      <c r="AD225" s="72"/>
      <c r="AE225" s="72"/>
      <c r="AF225" s="79"/>
      <c r="AG225" s="80"/>
      <c r="AH225" s="70"/>
      <c r="AI225" s="66"/>
      <c r="AJ225" s="66"/>
      <c r="AK225" s="71"/>
      <c r="AL225" s="71"/>
      <c r="AM225" s="84"/>
      <c r="AN225" s="69"/>
    </row>
    <row r="226" spans="2:40">
      <c r="B226" s="55">
        <v>33</v>
      </c>
      <c r="C226" s="72"/>
      <c r="D226" s="73"/>
      <c r="E226" s="72"/>
      <c r="F226" s="74"/>
      <c r="G226" s="75"/>
      <c r="H226" s="74"/>
      <c r="I226" s="75"/>
      <c r="J226" s="74"/>
      <c r="K226" s="74"/>
      <c r="L226" s="81"/>
      <c r="M226" s="82"/>
      <c r="N226" s="83"/>
      <c r="O226" s="82"/>
      <c r="P226" s="82"/>
      <c r="Q226" s="74"/>
      <c r="R226" s="82"/>
      <c r="S226" s="74"/>
      <c r="T226" s="82"/>
      <c r="U226" s="82"/>
      <c r="V226" s="76"/>
      <c r="W226" s="76"/>
      <c r="X226" s="77"/>
      <c r="Y226" s="78"/>
      <c r="Z226" s="78"/>
      <c r="AA226" s="77"/>
      <c r="AB226" s="74"/>
      <c r="AC226" s="72"/>
      <c r="AD226" s="72"/>
      <c r="AE226" s="72"/>
      <c r="AF226" s="79"/>
      <c r="AG226" s="80"/>
      <c r="AH226" s="70"/>
      <c r="AI226" s="66"/>
      <c r="AJ226" s="66"/>
      <c r="AK226" s="71"/>
      <c r="AL226" s="71"/>
      <c r="AM226" s="84"/>
      <c r="AN226" s="68"/>
    </row>
    <row r="227" spans="2:40">
      <c r="B227" s="55">
        <v>34</v>
      </c>
      <c r="C227" s="72"/>
      <c r="D227" s="73"/>
      <c r="E227" s="72"/>
      <c r="F227" s="74"/>
      <c r="G227" s="75"/>
      <c r="H227" s="74"/>
      <c r="I227" s="75"/>
      <c r="J227" s="74"/>
      <c r="K227" s="74"/>
      <c r="L227" s="81"/>
      <c r="M227" s="82"/>
      <c r="N227" s="83"/>
      <c r="O227" s="82"/>
      <c r="P227" s="82"/>
      <c r="Q227" s="74"/>
      <c r="R227" s="82"/>
      <c r="S227" s="74"/>
      <c r="T227" s="82"/>
      <c r="U227" s="82"/>
      <c r="V227" s="90"/>
      <c r="W227" s="76"/>
      <c r="X227" s="77"/>
      <c r="Y227" s="78"/>
      <c r="Z227" s="78"/>
      <c r="AA227" s="77"/>
      <c r="AB227" s="74"/>
      <c r="AC227" s="72"/>
      <c r="AD227" s="72"/>
      <c r="AE227" s="72"/>
      <c r="AF227" s="79"/>
      <c r="AG227" s="80"/>
      <c r="AH227" s="70"/>
      <c r="AI227" s="66"/>
      <c r="AJ227" s="66"/>
      <c r="AK227" s="71"/>
      <c r="AL227" s="71"/>
      <c r="AM227" s="84"/>
      <c r="AN227" s="69"/>
    </row>
    <row r="228" spans="2:40">
      <c r="B228" s="55">
        <v>35</v>
      </c>
      <c r="C228" s="72"/>
      <c r="D228" s="73"/>
      <c r="E228" s="72"/>
      <c r="F228" s="74"/>
      <c r="G228" s="75"/>
      <c r="H228" s="74"/>
      <c r="I228" s="75"/>
      <c r="J228" s="74"/>
      <c r="K228" s="74"/>
      <c r="L228" s="81"/>
      <c r="M228" s="82"/>
      <c r="N228" s="83"/>
      <c r="O228" s="82"/>
      <c r="P228" s="82"/>
      <c r="Q228" s="74"/>
      <c r="R228" s="82"/>
      <c r="S228" s="74"/>
      <c r="T228" s="82"/>
      <c r="U228" s="82"/>
      <c r="V228" s="76"/>
      <c r="W228" s="76"/>
      <c r="X228" s="77"/>
      <c r="Y228" s="78"/>
      <c r="Z228" s="78"/>
      <c r="AA228" s="77"/>
      <c r="AB228" s="74"/>
      <c r="AC228" s="72"/>
      <c r="AD228" s="72"/>
      <c r="AE228" s="72"/>
      <c r="AF228" s="79"/>
      <c r="AG228" s="80"/>
      <c r="AH228" s="70"/>
      <c r="AI228" s="66"/>
      <c r="AJ228" s="66"/>
      <c r="AK228" s="71"/>
      <c r="AL228" s="71"/>
      <c r="AM228" s="84"/>
      <c r="AN228" s="68"/>
    </row>
    <row r="229" spans="2:40">
      <c r="B229" s="55">
        <v>36</v>
      </c>
      <c r="C229" s="72"/>
      <c r="D229" s="73"/>
      <c r="E229" s="72"/>
      <c r="F229" s="74"/>
      <c r="G229" s="75"/>
      <c r="H229" s="74"/>
      <c r="I229" s="75"/>
      <c r="J229" s="74"/>
      <c r="K229" s="74"/>
      <c r="L229" s="81"/>
      <c r="M229" s="82"/>
      <c r="N229" s="83"/>
      <c r="O229" s="82"/>
      <c r="P229" s="82"/>
      <c r="Q229" s="74"/>
      <c r="R229" s="82"/>
      <c r="S229" s="74"/>
      <c r="T229" s="82"/>
      <c r="U229" s="82"/>
      <c r="V229" s="76"/>
      <c r="W229" s="76"/>
      <c r="X229" s="77"/>
      <c r="Y229" s="78"/>
      <c r="Z229" s="78"/>
      <c r="AA229" s="77"/>
      <c r="AB229" s="74"/>
      <c r="AC229" s="72"/>
      <c r="AD229" s="72"/>
      <c r="AE229" s="72"/>
      <c r="AF229" s="79"/>
      <c r="AG229" s="80"/>
      <c r="AH229" s="70"/>
      <c r="AI229" s="66"/>
      <c r="AJ229" s="66"/>
      <c r="AK229" s="71"/>
      <c r="AL229" s="71"/>
      <c r="AM229" s="84"/>
      <c r="AN229" s="69"/>
    </row>
    <row r="230" spans="2:40">
      <c r="B230" s="55">
        <v>37</v>
      </c>
      <c r="C230" s="72"/>
      <c r="D230" s="73"/>
      <c r="E230" s="72"/>
      <c r="F230" s="74"/>
      <c r="G230" s="75"/>
      <c r="H230" s="74"/>
      <c r="I230" s="75"/>
      <c r="J230" s="74"/>
      <c r="K230" s="74"/>
      <c r="L230" s="81"/>
      <c r="M230" s="82"/>
      <c r="N230" s="83"/>
      <c r="O230" s="82"/>
      <c r="P230" s="82"/>
      <c r="Q230" s="74"/>
      <c r="R230" s="82"/>
      <c r="S230" s="74"/>
      <c r="T230" s="82"/>
      <c r="U230" s="82"/>
      <c r="V230" s="76"/>
      <c r="W230" s="76"/>
      <c r="X230" s="77"/>
      <c r="Y230" s="78"/>
      <c r="Z230" s="78"/>
      <c r="AA230" s="77"/>
      <c r="AB230" s="74"/>
      <c r="AC230" s="72"/>
      <c r="AD230" s="72"/>
      <c r="AE230" s="72"/>
      <c r="AF230" s="79"/>
      <c r="AG230" s="80"/>
      <c r="AH230" s="70"/>
      <c r="AI230" s="66"/>
      <c r="AJ230" s="66"/>
      <c r="AK230" s="71"/>
      <c r="AL230" s="71"/>
      <c r="AM230" s="84"/>
      <c r="AN230" s="68"/>
    </row>
    <row r="231" spans="2:40">
      <c r="B231" s="55">
        <v>38</v>
      </c>
      <c r="C231" s="72"/>
      <c r="D231" s="73"/>
      <c r="E231" s="72"/>
      <c r="F231" s="74"/>
      <c r="G231" s="75"/>
      <c r="H231" s="74"/>
      <c r="I231" s="75"/>
      <c r="J231" s="74"/>
      <c r="K231" s="74"/>
      <c r="L231" s="81"/>
      <c r="M231" s="82"/>
      <c r="N231" s="83"/>
      <c r="O231" s="82"/>
      <c r="P231" s="82"/>
      <c r="Q231" s="74"/>
      <c r="R231" s="82"/>
      <c r="S231" s="74"/>
      <c r="T231" s="82"/>
      <c r="U231" s="82"/>
      <c r="V231" s="76"/>
      <c r="W231" s="76"/>
      <c r="X231" s="77"/>
      <c r="Y231" s="78"/>
      <c r="Z231" s="78"/>
      <c r="AA231" s="77"/>
      <c r="AB231" s="74"/>
      <c r="AC231" s="72"/>
      <c r="AD231" s="72"/>
      <c r="AE231" s="72"/>
      <c r="AF231" s="79"/>
      <c r="AG231" s="80"/>
      <c r="AH231" s="70"/>
      <c r="AI231" s="66"/>
      <c r="AJ231" s="66"/>
      <c r="AK231" s="71"/>
      <c r="AL231" s="71"/>
      <c r="AM231" s="84"/>
      <c r="AN231" s="69"/>
    </row>
    <row r="232" spans="2:40">
      <c r="B232" s="55">
        <v>39</v>
      </c>
      <c r="C232" s="72"/>
      <c r="D232" s="73"/>
      <c r="E232" s="72"/>
      <c r="F232" s="74"/>
      <c r="G232" s="75"/>
      <c r="H232" s="74"/>
      <c r="I232" s="75"/>
      <c r="J232" s="74"/>
      <c r="K232" s="74"/>
      <c r="L232" s="81"/>
      <c r="M232" s="82"/>
      <c r="N232" s="83"/>
      <c r="O232" s="82"/>
      <c r="P232" s="82"/>
      <c r="Q232" s="74"/>
      <c r="R232" s="82"/>
      <c r="S232" s="74"/>
      <c r="T232" s="82"/>
      <c r="U232" s="82"/>
      <c r="V232" s="90"/>
      <c r="W232" s="76"/>
      <c r="X232" s="77"/>
      <c r="Y232" s="78"/>
      <c r="Z232" s="78"/>
      <c r="AA232" s="77"/>
      <c r="AB232" s="74"/>
      <c r="AC232" s="72"/>
      <c r="AD232" s="72"/>
      <c r="AE232" s="72"/>
      <c r="AF232" s="79"/>
      <c r="AG232" s="80"/>
      <c r="AH232" s="70"/>
      <c r="AI232" s="66"/>
      <c r="AJ232" s="66"/>
      <c r="AK232" s="71"/>
      <c r="AL232" s="71"/>
      <c r="AM232" s="84"/>
      <c r="AN232" s="68"/>
    </row>
    <row r="233" spans="2:40">
      <c r="B233" s="55">
        <v>40</v>
      </c>
      <c r="C233" s="72"/>
      <c r="D233" s="73"/>
      <c r="E233" s="72"/>
      <c r="F233" s="74"/>
      <c r="G233" s="75"/>
      <c r="H233" s="74"/>
      <c r="I233" s="75"/>
      <c r="J233" s="74"/>
      <c r="K233" s="74"/>
      <c r="L233" s="81"/>
      <c r="M233" s="82"/>
      <c r="N233" s="83"/>
      <c r="O233" s="82"/>
      <c r="P233" s="82"/>
      <c r="Q233" s="74"/>
      <c r="R233" s="82"/>
      <c r="S233" s="74"/>
      <c r="T233" s="82"/>
      <c r="U233" s="82"/>
      <c r="V233" s="76"/>
      <c r="W233" s="76"/>
      <c r="X233" s="77"/>
      <c r="Y233" s="78"/>
      <c r="Z233" s="78"/>
      <c r="AA233" s="77"/>
      <c r="AB233" s="74"/>
      <c r="AC233" s="72"/>
      <c r="AD233" s="72"/>
      <c r="AE233" s="72"/>
      <c r="AF233" s="79"/>
      <c r="AG233" s="80"/>
      <c r="AH233" s="70"/>
      <c r="AI233" s="66"/>
      <c r="AJ233" s="66"/>
      <c r="AK233" s="71"/>
      <c r="AL233" s="71"/>
      <c r="AM233" s="84"/>
      <c r="AN233" s="69"/>
    </row>
    <row r="234" spans="2:40">
      <c r="B234" s="55">
        <v>41</v>
      </c>
      <c r="C234" s="72"/>
      <c r="D234" s="73"/>
      <c r="E234" s="72"/>
      <c r="F234" s="74"/>
      <c r="G234" s="75"/>
      <c r="H234" s="74"/>
      <c r="I234" s="75"/>
      <c r="J234" s="74"/>
      <c r="K234" s="74"/>
      <c r="L234" s="81"/>
      <c r="M234" s="82"/>
      <c r="N234" s="83"/>
      <c r="O234" s="82"/>
      <c r="P234" s="82"/>
      <c r="Q234" s="74"/>
      <c r="R234" s="82"/>
      <c r="S234" s="74"/>
      <c r="T234" s="82"/>
      <c r="U234" s="82"/>
      <c r="V234" s="76"/>
      <c r="W234" s="76"/>
      <c r="X234" s="77"/>
      <c r="Y234" s="78"/>
      <c r="Z234" s="78"/>
      <c r="AA234" s="77"/>
      <c r="AB234" s="74"/>
      <c r="AC234" s="72"/>
      <c r="AD234" s="72"/>
      <c r="AE234" s="72"/>
      <c r="AF234" s="79"/>
      <c r="AG234" s="80"/>
      <c r="AH234" s="70"/>
      <c r="AI234" s="66"/>
      <c r="AJ234" s="66"/>
      <c r="AK234" s="71"/>
      <c r="AL234" s="71"/>
      <c r="AM234" s="84"/>
      <c r="AN234" s="68"/>
    </row>
    <row r="235" spans="2:40">
      <c r="B235" s="55">
        <v>42</v>
      </c>
      <c r="C235" s="72"/>
      <c r="D235" s="73"/>
      <c r="E235" s="72"/>
      <c r="F235" s="74"/>
      <c r="G235" s="75"/>
      <c r="H235" s="74"/>
      <c r="I235" s="75"/>
      <c r="J235" s="74"/>
      <c r="K235" s="74"/>
      <c r="L235" s="81"/>
      <c r="M235" s="82"/>
      <c r="N235" s="83"/>
      <c r="O235" s="82"/>
      <c r="P235" s="82"/>
      <c r="Q235" s="74"/>
      <c r="R235" s="82"/>
      <c r="S235" s="74"/>
      <c r="T235" s="82"/>
      <c r="U235" s="82"/>
      <c r="V235" s="76"/>
      <c r="W235" s="76"/>
      <c r="X235" s="77"/>
      <c r="Y235" s="78"/>
      <c r="Z235" s="78"/>
      <c r="AA235" s="77"/>
      <c r="AB235" s="74"/>
      <c r="AC235" s="72"/>
      <c r="AD235" s="72"/>
      <c r="AE235" s="72"/>
      <c r="AF235" s="79"/>
      <c r="AG235" s="80"/>
      <c r="AH235" s="70"/>
      <c r="AI235" s="66"/>
      <c r="AJ235" s="66"/>
      <c r="AK235" s="71"/>
      <c r="AL235" s="71"/>
      <c r="AM235" s="84"/>
      <c r="AN235" s="69"/>
    </row>
    <row r="236" spans="2:40">
      <c r="B236" s="55">
        <v>43</v>
      </c>
      <c r="C236" s="72"/>
      <c r="D236" s="73"/>
      <c r="E236" s="72"/>
      <c r="F236" s="74"/>
      <c r="G236" s="75"/>
      <c r="H236" s="74"/>
      <c r="I236" s="75"/>
      <c r="J236" s="74"/>
      <c r="K236" s="74"/>
      <c r="L236" s="81"/>
      <c r="M236" s="82"/>
      <c r="N236" s="83"/>
      <c r="O236" s="82"/>
      <c r="P236" s="82"/>
      <c r="Q236" s="74"/>
      <c r="R236" s="82"/>
      <c r="S236" s="74"/>
      <c r="T236" s="82"/>
      <c r="U236" s="82"/>
      <c r="V236" s="76"/>
      <c r="W236" s="76"/>
      <c r="X236" s="77"/>
      <c r="Y236" s="78"/>
      <c r="Z236" s="78"/>
      <c r="AA236" s="77"/>
      <c r="AB236" s="74"/>
      <c r="AC236" s="72"/>
      <c r="AD236" s="72"/>
      <c r="AE236" s="72"/>
      <c r="AF236" s="79"/>
      <c r="AG236" s="80"/>
      <c r="AH236" s="70"/>
      <c r="AI236" s="66"/>
      <c r="AJ236" s="66"/>
      <c r="AK236" s="71"/>
      <c r="AL236" s="71"/>
      <c r="AM236" s="84"/>
      <c r="AN236" s="68"/>
    </row>
    <row r="237" spans="2:40">
      <c r="B237" s="55">
        <v>44</v>
      </c>
      <c r="C237" s="72"/>
      <c r="D237" s="73"/>
      <c r="E237" s="72"/>
      <c r="F237" s="74"/>
      <c r="G237" s="75"/>
      <c r="H237" s="74"/>
      <c r="I237" s="75"/>
      <c r="J237" s="74"/>
      <c r="K237" s="74"/>
      <c r="L237" s="81"/>
      <c r="M237" s="82"/>
      <c r="N237" s="83"/>
      <c r="O237" s="82"/>
      <c r="P237" s="82"/>
      <c r="Q237" s="74"/>
      <c r="R237" s="83"/>
      <c r="S237" s="74"/>
      <c r="T237" s="83"/>
      <c r="U237" s="82"/>
      <c r="V237" s="76"/>
      <c r="W237" s="76"/>
      <c r="X237" s="77"/>
      <c r="Y237" s="78"/>
      <c r="Z237" s="78"/>
      <c r="AA237" s="77"/>
      <c r="AB237" s="74"/>
      <c r="AC237" s="72"/>
      <c r="AD237" s="72"/>
      <c r="AE237" s="72"/>
      <c r="AF237" s="79"/>
      <c r="AG237" s="80"/>
      <c r="AH237" s="70"/>
      <c r="AI237" s="66"/>
      <c r="AJ237" s="66"/>
      <c r="AK237" s="71"/>
      <c r="AL237" s="71"/>
      <c r="AM237" s="84"/>
      <c r="AN237" s="69"/>
    </row>
    <row r="238" spans="2:40">
      <c r="B238" s="55">
        <v>45</v>
      </c>
      <c r="C238" s="72"/>
      <c r="D238" s="73"/>
      <c r="E238" s="72"/>
      <c r="F238" s="74"/>
      <c r="G238" s="75"/>
      <c r="H238" s="74"/>
      <c r="I238" s="75"/>
      <c r="J238" s="74"/>
      <c r="K238" s="74"/>
      <c r="L238" s="81"/>
      <c r="M238" s="82"/>
      <c r="N238" s="83"/>
      <c r="O238" s="82"/>
      <c r="P238" s="82"/>
      <c r="Q238" s="74"/>
      <c r="R238" s="82"/>
      <c r="S238" s="74"/>
      <c r="T238" s="82"/>
      <c r="U238" s="82"/>
      <c r="V238" s="76"/>
      <c r="W238" s="76"/>
      <c r="X238" s="77"/>
      <c r="Y238" s="78"/>
      <c r="Z238" s="78"/>
      <c r="AA238" s="77"/>
      <c r="AB238" s="74"/>
      <c r="AC238" s="72"/>
      <c r="AD238" s="72"/>
      <c r="AE238" s="72"/>
      <c r="AF238" s="79"/>
      <c r="AG238" s="80"/>
      <c r="AH238" s="70"/>
      <c r="AI238" s="66"/>
      <c r="AJ238" s="66"/>
      <c r="AK238" s="71"/>
      <c r="AL238" s="71"/>
      <c r="AM238" s="84"/>
      <c r="AN238" s="68"/>
    </row>
    <row r="239" spans="2:40">
      <c r="B239" s="55">
        <v>46</v>
      </c>
      <c r="C239" s="72"/>
      <c r="D239" s="73"/>
      <c r="E239" s="72"/>
      <c r="F239" s="74"/>
      <c r="G239" s="75"/>
      <c r="H239" s="74"/>
      <c r="I239" s="75"/>
      <c r="J239" s="74"/>
      <c r="K239" s="74"/>
      <c r="L239" s="81"/>
      <c r="M239" s="82"/>
      <c r="N239" s="83"/>
      <c r="O239" s="82"/>
      <c r="P239" s="82"/>
      <c r="Q239" s="74"/>
      <c r="R239" s="82"/>
      <c r="S239" s="74"/>
      <c r="T239" s="82"/>
      <c r="U239" s="82"/>
      <c r="V239" s="76"/>
      <c r="W239" s="76"/>
      <c r="X239" s="77"/>
      <c r="Y239" s="78"/>
      <c r="Z239" s="78"/>
      <c r="AA239" s="77"/>
      <c r="AB239" s="74"/>
      <c r="AC239" s="72"/>
      <c r="AD239" s="72"/>
      <c r="AE239" s="72"/>
      <c r="AF239" s="79"/>
      <c r="AG239" s="80"/>
      <c r="AH239" s="70"/>
      <c r="AI239" s="66"/>
      <c r="AJ239" s="66"/>
      <c r="AK239" s="71"/>
      <c r="AL239" s="71"/>
      <c r="AM239" s="84"/>
      <c r="AN239" s="69"/>
    </row>
    <row r="240" spans="2:40">
      <c r="B240" s="55">
        <v>47</v>
      </c>
      <c r="C240" s="72"/>
      <c r="D240" s="73"/>
      <c r="E240" s="72"/>
      <c r="F240" s="74"/>
      <c r="G240" s="75"/>
      <c r="H240" s="74"/>
      <c r="I240" s="75"/>
      <c r="J240" s="74"/>
      <c r="K240" s="74"/>
      <c r="L240" s="81"/>
      <c r="M240" s="82"/>
      <c r="N240" s="90"/>
      <c r="O240" s="82"/>
      <c r="P240" s="82"/>
      <c r="Q240" s="74"/>
      <c r="R240" s="82"/>
      <c r="S240" s="74"/>
      <c r="T240" s="82"/>
      <c r="U240" s="82"/>
      <c r="V240" s="76"/>
      <c r="W240" s="76"/>
      <c r="X240" s="77"/>
      <c r="Y240" s="78"/>
      <c r="Z240" s="78"/>
      <c r="AA240" s="77"/>
      <c r="AB240" s="74"/>
      <c r="AC240" s="72"/>
      <c r="AD240" s="72"/>
      <c r="AE240" s="72"/>
      <c r="AF240" s="79"/>
      <c r="AG240" s="80"/>
      <c r="AH240" s="70"/>
      <c r="AI240" s="66"/>
      <c r="AJ240" s="66"/>
      <c r="AK240" s="71"/>
      <c r="AL240" s="71"/>
      <c r="AM240" s="84"/>
      <c r="AN240" s="68"/>
    </row>
    <row r="241" spans="2:40">
      <c r="B241" s="55">
        <v>48</v>
      </c>
      <c r="C241" s="72"/>
      <c r="D241" s="73"/>
      <c r="E241" s="72"/>
      <c r="F241" s="74"/>
      <c r="G241" s="75"/>
      <c r="H241" s="74"/>
      <c r="I241" s="75"/>
      <c r="J241" s="74"/>
      <c r="K241" s="74"/>
      <c r="L241" s="81"/>
      <c r="M241" s="82"/>
      <c r="N241" s="83"/>
      <c r="O241" s="82"/>
      <c r="P241" s="82"/>
      <c r="Q241" s="74"/>
      <c r="R241" s="82"/>
      <c r="S241" s="74"/>
      <c r="T241" s="82"/>
      <c r="U241" s="82"/>
      <c r="V241" s="76"/>
      <c r="W241" s="76"/>
      <c r="X241" s="77"/>
      <c r="Y241" s="78"/>
      <c r="Z241" s="78"/>
      <c r="AA241" s="77"/>
      <c r="AB241" s="74"/>
      <c r="AC241" s="72"/>
      <c r="AD241" s="72"/>
      <c r="AE241" s="72"/>
      <c r="AF241" s="79"/>
      <c r="AG241" s="80"/>
      <c r="AH241" s="70"/>
      <c r="AI241" s="66"/>
      <c r="AJ241" s="66"/>
      <c r="AK241" s="71"/>
      <c r="AL241" s="71"/>
      <c r="AM241" s="84"/>
      <c r="AN241" s="69"/>
    </row>
    <row r="242" spans="2:40">
      <c r="B242" s="55">
        <v>49</v>
      </c>
      <c r="C242" s="72"/>
      <c r="D242" s="73"/>
      <c r="E242" s="72"/>
      <c r="F242" s="74"/>
      <c r="G242" s="75"/>
      <c r="H242" s="74"/>
      <c r="I242" s="75"/>
      <c r="J242" s="74"/>
      <c r="K242" s="74"/>
      <c r="L242" s="81"/>
      <c r="M242" s="82"/>
      <c r="N242" s="83"/>
      <c r="O242" s="82"/>
      <c r="P242" s="82"/>
      <c r="Q242" s="74"/>
      <c r="R242" s="82"/>
      <c r="S242" s="74"/>
      <c r="T242" s="82"/>
      <c r="U242" s="82"/>
      <c r="V242" s="76"/>
      <c r="W242" s="76"/>
      <c r="X242" s="77"/>
      <c r="Y242" s="78"/>
      <c r="Z242" s="78"/>
      <c r="AA242" s="77"/>
      <c r="AB242" s="74"/>
      <c r="AC242" s="72"/>
      <c r="AD242" s="72"/>
      <c r="AE242" s="72"/>
      <c r="AF242" s="79"/>
      <c r="AG242" s="80"/>
      <c r="AH242" s="70"/>
      <c r="AI242" s="66"/>
      <c r="AJ242" s="66"/>
      <c r="AK242" s="71"/>
      <c r="AL242" s="71"/>
      <c r="AM242" s="84"/>
      <c r="AN242" s="68"/>
    </row>
    <row r="243" spans="2:40">
      <c r="B243" s="55">
        <v>50</v>
      </c>
      <c r="C243" s="37"/>
      <c r="D243" s="38"/>
      <c r="E243" s="37"/>
      <c r="F243" s="13"/>
      <c r="G243" s="14"/>
      <c r="H243" s="13"/>
      <c r="I243" s="14"/>
      <c r="J243" s="13"/>
      <c r="K243" s="13"/>
      <c r="L243" s="39"/>
      <c r="M243" s="40"/>
      <c r="N243" s="41"/>
      <c r="O243" s="40"/>
      <c r="P243" s="40"/>
      <c r="Q243" s="13"/>
      <c r="R243" s="40"/>
      <c r="S243" s="13"/>
      <c r="T243" s="40"/>
      <c r="U243" s="40"/>
      <c r="V243" s="42"/>
      <c r="W243" s="42"/>
      <c r="X243" s="43"/>
      <c r="Y243" s="44"/>
      <c r="Z243" s="44"/>
      <c r="AA243" s="43"/>
      <c r="AB243" s="13"/>
      <c r="AC243" s="37"/>
      <c r="AD243" s="37"/>
      <c r="AE243" s="37"/>
      <c r="AF243" s="45"/>
      <c r="AG243" s="46"/>
      <c r="AH243" s="47"/>
      <c r="AI243" s="71"/>
      <c r="AJ243" s="71"/>
      <c r="AK243" s="71"/>
      <c r="AL243" s="71"/>
      <c r="AM243" s="84"/>
      <c r="AN243" s="69"/>
    </row>
    <row r="244" spans="2:40">
      <c r="B244" s="55">
        <v>51</v>
      </c>
      <c r="C244" s="37"/>
      <c r="D244" s="38"/>
      <c r="E244" s="37"/>
      <c r="F244" s="13"/>
      <c r="G244" s="14"/>
      <c r="H244" s="13"/>
      <c r="I244" s="14"/>
      <c r="J244" s="13"/>
      <c r="K244" s="13"/>
      <c r="L244" s="39"/>
      <c r="M244" s="40"/>
      <c r="N244" s="41"/>
      <c r="O244" s="40"/>
      <c r="P244" s="40"/>
      <c r="Q244" s="13"/>
      <c r="R244" s="40"/>
      <c r="S244" s="13"/>
      <c r="T244" s="40"/>
      <c r="U244" s="40"/>
      <c r="V244" s="42"/>
      <c r="W244" s="42"/>
      <c r="X244" s="43"/>
      <c r="Y244" s="44"/>
      <c r="Z244" s="44"/>
      <c r="AA244" s="43"/>
      <c r="AB244" s="13"/>
      <c r="AC244" s="37"/>
      <c r="AD244" s="37"/>
      <c r="AE244" s="37"/>
      <c r="AF244" s="45"/>
      <c r="AG244" s="46"/>
      <c r="AH244" s="47"/>
      <c r="AI244" s="71"/>
      <c r="AJ244" s="71"/>
      <c r="AK244" s="71"/>
      <c r="AL244" s="71"/>
      <c r="AM244" s="84"/>
      <c r="AN244" s="68"/>
    </row>
    <row r="245" spans="2:40">
      <c r="B245" s="55">
        <v>52</v>
      </c>
      <c r="C245" s="37"/>
      <c r="D245" s="38"/>
      <c r="E245" s="37"/>
      <c r="F245" s="13"/>
      <c r="G245" s="14"/>
      <c r="H245" s="13"/>
      <c r="I245" s="14"/>
      <c r="J245" s="13"/>
      <c r="K245" s="13"/>
      <c r="L245" s="39"/>
      <c r="M245" s="40"/>
      <c r="N245" s="41"/>
      <c r="O245" s="40"/>
      <c r="P245" s="40"/>
      <c r="Q245" s="13"/>
      <c r="R245" s="40"/>
      <c r="S245" s="13"/>
      <c r="T245" s="40"/>
      <c r="U245" s="40"/>
      <c r="V245" s="42"/>
      <c r="W245" s="42"/>
      <c r="X245" s="43"/>
      <c r="Y245" s="44"/>
      <c r="Z245" s="44"/>
      <c r="AA245" s="43"/>
      <c r="AB245" s="13"/>
      <c r="AC245" s="37"/>
      <c r="AD245" s="37"/>
      <c r="AE245" s="37"/>
      <c r="AF245" s="45"/>
      <c r="AG245" s="46"/>
      <c r="AH245" s="47"/>
      <c r="AI245" s="71"/>
      <c r="AJ245" s="71"/>
      <c r="AK245" s="71"/>
      <c r="AL245" s="71"/>
      <c r="AM245" s="84"/>
      <c r="AN245" s="69"/>
    </row>
    <row r="246" spans="2:40">
      <c r="B246" s="55">
        <v>53</v>
      </c>
      <c r="C246" s="37"/>
      <c r="D246" s="38"/>
      <c r="E246" s="37"/>
      <c r="F246" s="13"/>
      <c r="G246" s="14"/>
      <c r="H246" s="13"/>
      <c r="I246" s="14"/>
      <c r="J246" s="13"/>
      <c r="K246" s="13"/>
      <c r="L246" s="39"/>
      <c r="M246" s="40"/>
      <c r="N246" s="88"/>
      <c r="O246" s="40"/>
      <c r="P246" s="40"/>
      <c r="Q246" s="13"/>
      <c r="R246" s="40"/>
      <c r="S246" s="13"/>
      <c r="T246" s="40"/>
      <c r="U246" s="40"/>
      <c r="V246" s="42"/>
      <c r="W246" s="42"/>
      <c r="X246" s="43"/>
      <c r="Y246" s="44"/>
      <c r="Z246" s="44"/>
      <c r="AA246" s="43"/>
      <c r="AB246" s="13"/>
      <c r="AC246" s="37"/>
      <c r="AD246" s="37"/>
      <c r="AE246" s="37"/>
      <c r="AF246" s="45"/>
      <c r="AG246" s="46"/>
      <c r="AH246" s="47"/>
      <c r="AI246" s="71"/>
      <c r="AJ246" s="71"/>
      <c r="AK246" s="71"/>
      <c r="AL246" s="71"/>
      <c r="AM246" s="84"/>
      <c r="AN246" s="68"/>
    </row>
    <row r="247" spans="2:40">
      <c r="B247" s="55">
        <v>54</v>
      </c>
      <c r="C247" s="37"/>
      <c r="D247" s="38"/>
      <c r="E247" s="37"/>
      <c r="F247" s="13"/>
      <c r="G247" s="14"/>
      <c r="H247" s="13"/>
      <c r="I247" s="14"/>
      <c r="J247" s="13"/>
      <c r="K247" s="13"/>
      <c r="L247" s="39"/>
      <c r="M247" s="40"/>
      <c r="N247" s="41"/>
      <c r="O247" s="40"/>
      <c r="P247" s="40"/>
      <c r="Q247" s="13"/>
      <c r="R247" s="40"/>
      <c r="S247" s="13"/>
      <c r="T247" s="40"/>
      <c r="U247" s="40"/>
      <c r="V247" s="42"/>
      <c r="W247" s="42"/>
      <c r="X247" s="43"/>
      <c r="Y247" s="44"/>
      <c r="Z247" s="44"/>
      <c r="AA247" s="43"/>
      <c r="AB247" s="13"/>
      <c r="AC247" s="37"/>
      <c r="AD247" s="37"/>
      <c r="AE247" s="37"/>
      <c r="AF247" s="45"/>
      <c r="AG247" s="46"/>
      <c r="AH247" s="47"/>
      <c r="AI247" s="71"/>
      <c r="AJ247" s="71"/>
      <c r="AK247" s="71"/>
      <c r="AL247" s="71"/>
      <c r="AM247" s="84"/>
      <c r="AN247" s="69"/>
    </row>
    <row r="248" spans="2:40">
      <c r="B248" s="55">
        <v>55</v>
      </c>
      <c r="C248" s="37"/>
      <c r="D248" s="38"/>
      <c r="E248" s="37"/>
      <c r="F248" s="13"/>
      <c r="G248" s="14"/>
      <c r="H248" s="13"/>
      <c r="I248" s="14"/>
      <c r="J248" s="13"/>
      <c r="K248" s="13"/>
      <c r="L248" s="39"/>
      <c r="M248" s="40"/>
      <c r="N248" s="41"/>
      <c r="O248" s="40"/>
      <c r="P248" s="40"/>
      <c r="Q248" s="13"/>
      <c r="R248" s="40"/>
      <c r="S248" s="13"/>
      <c r="T248" s="40"/>
      <c r="U248" s="40"/>
      <c r="V248" s="42"/>
      <c r="W248" s="42"/>
      <c r="X248" s="43"/>
      <c r="Y248" s="44"/>
      <c r="Z248" s="44"/>
      <c r="AA248" s="43"/>
      <c r="AB248" s="13"/>
      <c r="AC248" s="37"/>
      <c r="AD248" s="37"/>
      <c r="AE248" s="37"/>
      <c r="AF248" s="45"/>
      <c r="AG248" s="46"/>
      <c r="AH248" s="47"/>
      <c r="AI248" s="71"/>
      <c r="AJ248" s="71"/>
      <c r="AK248" s="71"/>
      <c r="AL248" s="71"/>
      <c r="AM248" s="84"/>
      <c r="AN248" s="68"/>
    </row>
    <row r="249" spans="2:40">
      <c r="B249" s="55">
        <v>56</v>
      </c>
      <c r="C249" s="37"/>
      <c r="D249" s="38"/>
      <c r="E249" s="37"/>
      <c r="F249" s="13"/>
      <c r="G249" s="14"/>
      <c r="H249" s="13"/>
      <c r="I249" s="14"/>
      <c r="J249" s="13"/>
      <c r="K249" s="13"/>
      <c r="L249" s="39"/>
      <c r="M249" s="40"/>
      <c r="N249" s="41"/>
      <c r="O249" s="40"/>
      <c r="P249" s="40"/>
      <c r="Q249" s="13"/>
      <c r="R249" s="40"/>
      <c r="S249" s="13"/>
      <c r="T249" s="40"/>
      <c r="U249" s="40"/>
      <c r="V249" s="42"/>
      <c r="W249" s="42"/>
      <c r="X249" s="43"/>
      <c r="Y249" s="44"/>
      <c r="Z249" s="44"/>
      <c r="AA249" s="43"/>
      <c r="AB249" s="13"/>
      <c r="AC249" s="37"/>
      <c r="AD249" s="37"/>
      <c r="AE249" s="37"/>
      <c r="AF249" s="45"/>
      <c r="AG249" s="46"/>
      <c r="AH249" s="47"/>
      <c r="AI249" s="71"/>
      <c r="AJ249" s="71"/>
      <c r="AK249" s="71"/>
      <c r="AL249" s="71"/>
      <c r="AM249" s="84"/>
      <c r="AN249" s="69"/>
    </row>
    <row r="250" spans="2:40">
      <c r="B250" s="55">
        <v>57</v>
      </c>
      <c r="C250" s="37"/>
      <c r="D250" s="38"/>
      <c r="E250" s="37"/>
      <c r="F250" s="13"/>
      <c r="G250" s="14"/>
      <c r="H250" s="13"/>
      <c r="I250" s="14"/>
      <c r="J250" s="13"/>
      <c r="K250" s="13"/>
      <c r="L250" s="39"/>
      <c r="M250" s="40"/>
      <c r="N250" s="41"/>
      <c r="O250" s="40"/>
      <c r="P250" s="40"/>
      <c r="Q250" s="13"/>
      <c r="R250" s="40"/>
      <c r="S250" s="13"/>
      <c r="T250" s="40"/>
      <c r="U250" s="40"/>
      <c r="V250" s="42"/>
      <c r="W250" s="42"/>
      <c r="X250" s="43"/>
      <c r="Y250" s="44"/>
      <c r="Z250" s="44"/>
      <c r="AA250" s="43"/>
      <c r="AB250" s="13"/>
      <c r="AC250" s="37"/>
      <c r="AD250" s="37"/>
      <c r="AE250" s="37"/>
      <c r="AF250" s="45"/>
      <c r="AG250" s="46"/>
      <c r="AH250" s="47"/>
      <c r="AI250" s="71"/>
      <c r="AJ250" s="71"/>
      <c r="AK250" s="71"/>
      <c r="AL250" s="71"/>
      <c r="AM250" s="84"/>
      <c r="AN250" s="68"/>
    </row>
    <row r="251" spans="2:40">
      <c r="B251" s="55">
        <v>58</v>
      </c>
      <c r="C251" s="37"/>
      <c r="D251" s="38"/>
      <c r="E251" s="37"/>
      <c r="F251" s="13"/>
      <c r="G251" s="14"/>
      <c r="H251" s="13"/>
      <c r="I251" s="14"/>
      <c r="J251" s="13"/>
      <c r="K251" s="13"/>
      <c r="L251" s="39"/>
      <c r="M251" s="40"/>
      <c r="N251" s="41"/>
      <c r="O251" s="40"/>
      <c r="P251" s="40"/>
      <c r="Q251" s="13"/>
      <c r="R251" s="40"/>
      <c r="S251" s="13"/>
      <c r="T251" s="40"/>
      <c r="U251" s="40"/>
      <c r="V251" s="42"/>
      <c r="W251" s="42"/>
      <c r="X251" s="43"/>
      <c r="Y251" s="44"/>
      <c r="Z251" s="44"/>
      <c r="AA251" s="43"/>
      <c r="AB251" s="13"/>
      <c r="AC251" s="37"/>
      <c r="AD251" s="37"/>
      <c r="AE251" s="37"/>
      <c r="AF251" s="45"/>
      <c r="AG251" s="46"/>
      <c r="AH251" s="47"/>
      <c r="AI251" s="71"/>
      <c r="AJ251" s="71"/>
      <c r="AK251" s="71"/>
      <c r="AL251" s="71"/>
      <c r="AM251" s="84"/>
      <c r="AN251" s="69"/>
    </row>
    <row r="252" spans="2:40">
      <c r="B252" s="55">
        <v>59</v>
      </c>
      <c r="C252" s="37"/>
      <c r="D252" s="38"/>
      <c r="E252" s="37"/>
      <c r="F252" s="13"/>
      <c r="G252" s="14"/>
      <c r="H252" s="13"/>
      <c r="I252" s="14"/>
      <c r="J252" s="13"/>
      <c r="K252" s="13"/>
      <c r="L252" s="39"/>
      <c r="M252" s="40"/>
      <c r="N252" s="88"/>
      <c r="O252" s="40"/>
      <c r="P252" s="40"/>
      <c r="Q252" s="13"/>
      <c r="R252" s="40"/>
      <c r="S252" s="13"/>
      <c r="T252" s="40"/>
      <c r="U252" s="40"/>
      <c r="V252" s="42"/>
      <c r="W252" s="42"/>
      <c r="X252" s="43"/>
      <c r="Y252" s="44"/>
      <c r="Z252" s="44"/>
      <c r="AA252" s="43"/>
      <c r="AB252" s="13"/>
      <c r="AC252" s="37"/>
      <c r="AD252" s="37"/>
      <c r="AE252" s="37"/>
      <c r="AF252" s="45"/>
      <c r="AG252" s="46"/>
      <c r="AH252" s="47"/>
      <c r="AI252" s="71"/>
      <c r="AJ252" s="71"/>
      <c r="AK252" s="71"/>
      <c r="AL252" s="71"/>
      <c r="AM252" s="84"/>
      <c r="AN252" s="68"/>
    </row>
    <row r="253" spans="2:40">
      <c r="B253" s="55">
        <v>60</v>
      </c>
      <c r="C253" s="37"/>
      <c r="D253" s="38"/>
      <c r="E253" s="37"/>
      <c r="F253" s="13"/>
      <c r="G253" s="14"/>
      <c r="H253" s="13"/>
      <c r="I253" s="14"/>
      <c r="J253" s="13"/>
      <c r="K253" s="13"/>
      <c r="L253" s="39"/>
      <c r="M253" s="40"/>
      <c r="N253" s="41"/>
      <c r="O253" s="40"/>
      <c r="P253" s="40"/>
      <c r="Q253" s="13"/>
      <c r="R253" s="40"/>
      <c r="S253" s="13"/>
      <c r="T253" s="40"/>
      <c r="U253" s="40"/>
      <c r="V253" s="42"/>
      <c r="W253" s="42"/>
      <c r="X253" s="43"/>
      <c r="Y253" s="44"/>
      <c r="Z253" s="44"/>
      <c r="AA253" s="43"/>
      <c r="AB253" s="13"/>
      <c r="AC253" s="37"/>
      <c r="AD253" s="37"/>
      <c r="AE253" s="37"/>
      <c r="AF253" s="45"/>
      <c r="AG253" s="46"/>
      <c r="AH253" s="47"/>
      <c r="AI253" s="71"/>
      <c r="AJ253" s="71"/>
      <c r="AK253" s="71"/>
      <c r="AL253" s="71"/>
      <c r="AM253" s="84"/>
      <c r="AN253" s="69"/>
    </row>
    <row r="254" spans="2:40">
      <c r="B254" s="55">
        <v>61</v>
      </c>
      <c r="C254" s="37"/>
      <c r="D254" s="38"/>
      <c r="E254" s="37"/>
      <c r="F254" s="13"/>
      <c r="G254" s="14"/>
      <c r="H254" s="13"/>
      <c r="I254" s="14"/>
      <c r="J254" s="13"/>
      <c r="K254" s="13"/>
      <c r="L254" s="39"/>
      <c r="M254" s="40"/>
      <c r="N254" s="41"/>
      <c r="O254" s="40"/>
      <c r="P254" s="40"/>
      <c r="Q254" s="13"/>
      <c r="R254" s="40"/>
      <c r="S254" s="13"/>
      <c r="T254" s="40"/>
      <c r="U254" s="40"/>
      <c r="V254" s="42"/>
      <c r="W254" s="42"/>
      <c r="X254" s="43"/>
      <c r="Y254" s="44"/>
      <c r="Z254" s="44"/>
      <c r="AA254" s="43"/>
      <c r="AB254" s="13"/>
      <c r="AC254" s="37"/>
      <c r="AD254" s="37"/>
      <c r="AE254" s="37"/>
      <c r="AF254" s="45"/>
      <c r="AG254" s="46"/>
      <c r="AH254" s="47"/>
      <c r="AI254" s="71"/>
      <c r="AJ254" s="71"/>
      <c r="AK254" s="71"/>
      <c r="AL254" s="71"/>
      <c r="AM254" s="84"/>
      <c r="AN254" s="68"/>
    </row>
    <row r="255" spans="2:40">
      <c r="B255" s="55">
        <v>62</v>
      </c>
      <c r="C255" s="37"/>
      <c r="D255" s="38"/>
      <c r="E255" s="37"/>
      <c r="F255" s="13"/>
      <c r="G255" s="14"/>
      <c r="H255" s="13"/>
      <c r="I255" s="14"/>
      <c r="J255" s="13"/>
      <c r="K255" s="13"/>
      <c r="L255" s="39"/>
      <c r="M255" s="40"/>
      <c r="N255" s="41"/>
      <c r="O255" s="40"/>
      <c r="P255" s="40"/>
      <c r="Q255" s="13"/>
      <c r="R255" s="40"/>
      <c r="S255" s="13"/>
      <c r="T255" s="40"/>
      <c r="U255" s="40"/>
      <c r="V255" s="42"/>
      <c r="W255" s="42"/>
      <c r="X255" s="43"/>
      <c r="Y255" s="44"/>
      <c r="Z255" s="44"/>
      <c r="AA255" s="43"/>
      <c r="AB255" s="13"/>
      <c r="AC255" s="37"/>
      <c r="AD255" s="37"/>
      <c r="AE255" s="37"/>
      <c r="AF255" s="45"/>
      <c r="AG255" s="46"/>
      <c r="AH255" s="47"/>
      <c r="AI255" s="71"/>
      <c r="AJ255" s="71"/>
      <c r="AK255" s="71"/>
      <c r="AL255" s="71"/>
      <c r="AM255" s="84"/>
      <c r="AN255" s="69"/>
    </row>
    <row r="256" spans="2:40">
      <c r="B256" s="55">
        <v>63</v>
      </c>
      <c r="C256" s="37"/>
      <c r="D256" s="38"/>
      <c r="E256" s="37"/>
      <c r="F256" s="13"/>
      <c r="G256" s="14"/>
      <c r="H256" s="13"/>
      <c r="I256" s="14"/>
      <c r="J256" s="13"/>
      <c r="K256" s="13"/>
      <c r="L256" s="39"/>
      <c r="M256" s="40"/>
      <c r="N256" s="41"/>
      <c r="O256" s="40"/>
      <c r="P256" s="40"/>
      <c r="Q256" s="13"/>
      <c r="R256" s="40"/>
      <c r="S256" s="13"/>
      <c r="T256" s="40"/>
      <c r="U256" s="40"/>
      <c r="V256" s="42"/>
      <c r="W256" s="42"/>
      <c r="X256" s="43"/>
      <c r="Y256" s="44"/>
      <c r="Z256" s="44"/>
      <c r="AA256" s="43"/>
      <c r="AB256" s="13"/>
      <c r="AC256" s="37"/>
      <c r="AD256" s="37"/>
      <c r="AE256" s="37"/>
      <c r="AF256" s="45"/>
      <c r="AG256" s="46"/>
      <c r="AH256" s="47"/>
      <c r="AI256" s="71"/>
      <c r="AJ256" s="71"/>
      <c r="AK256" s="71"/>
      <c r="AL256" s="71"/>
      <c r="AM256" s="84"/>
      <c r="AN256" s="68"/>
    </row>
    <row r="257" spans="2:40">
      <c r="B257" s="55">
        <v>64</v>
      </c>
      <c r="C257" s="37"/>
      <c r="D257" s="38"/>
      <c r="E257" s="37"/>
      <c r="F257" s="13"/>
      <c r="G257" s="14"/>
      <c r="H257" s="13"/>
      <c r="I257" s="14"/>
      <c r="J257" s="13"/>
      <c r="K257" s="13"/>
      <c r="L257" s="39"/>
      <c r="M257" s="40"/>
      <c r="N257" s="41"/>
      <c r="O257" s="40"/>
      <c r="P257" s="40"/>
      <c r="Q257" s="13"/>
      <c r="R257" s="40"/>
      <c r="S257" s="13"/>
      <c r="T257" s="40"/>
      <c r="U257" s="40"/>
      <c r="V257" s="42"/>
      <c r="W257" s="42"/>
      <c r="X257" s="43"/>
      <c r="Y257" s="44"/>
      <c r="Z257" s="44"/>
      <c r="AA257" s="43"/>
      <c r="AB257" s="13"/>
      <c r="AC257" s="37"/>
      <c r="AD257" s="37"/>
      <c r="AE257" s="37"/>
      <c r="AF257" s="45"/>
      <c r="AG257" s="46"/>
      <c r="AH257" s="47"/>
      <c r="AI257" s="71"/>
      <c r="AJ257" s="71"/>
      <c r="AK257" s="71"/>
      <c r="AL257" s="71"/>
      <c r="AM257" s="84"/>
      <c r="AN257" s="69"/>
    </row>
    <row r="258" spans="2:40">
      <c r="B258" s="55">
        <v>65</v>
      </c>
      <c r="C258" s="37"/>
      <c r="D258" s="38"/>
      <c r="E258" s="37"/>
      <c r="F258" s="13"/>
      <c r="G258" s="14"/>
      <c r="H258" s="13"/>
      <c r="I258" s="14"/>
      <c r="J258" s="13"/>
      <c r="K258" s="13"/>
      <c r="L258" s="39"/>
      <c r="M258" s="40"/>
      <c r="N258" s="88"/>
      <c r="O258" s="40"/>
      <c r="P258" s="40"/>
      <c r="Q258" s="13"/>
      <c r="R258" s="40"/>
      <c r="S258" s="13"/>
      <c r="T258" s="40"/>
      <c r="U258" s="40"/>
      <c r="V258" s="42"/>
      <c r="W258" s="42"/>
      <c r="X258" s="43"/>
      <c r="Y258" s="44"/>
      <c r="Z258" s="44"/>
      <c r="AA258" s="43"/>
      <c r="AB258" s="13"/>
      <c r="AC258" s="37"/>
      <c r="AD258" s="37"/>
      <c r="AE258" s="37"/>
      <c r="AF258" s="45"/>
      <c r="AG258" s="46"/>
      <c r="AH258" s="47"/>
      <c r="AI258" s="71"/>
      <c r="AJ258" s="71"/>
      <c r="AK258" s="71"/>
      <c r="AL258" s="71"/>
      <c r="AM258" s="84"/>
      <c r="AN258" s="68"/>
    </row>
    <row r="259" spans="2:40">
      <c r="B259" s="55">
        <v>66</v>
      </c>
      <c r="C259" s="37"/>
      <c r="D259" s="38"/>
      <c r="E259" s="37"/>
      <c r="F259" s="13"/>
      <c r="G259" s="14"/>
      <c r="H259" s="13"/>
      <c r="I259" s="14"/>
      <c r="J259" s="13"/>
      <c r="K259" s="13"/>
      <c r="L259" s="39"/>
      <c r="M259" s="40"/>
      <c r="N259" s="41"/>
      <c r="O259" s="40"/>
      <c r="P259" s="40"/>
      <c r="Q259" s="13"/>
      <c r="R259" s="40"/>
      <c r="S259" s="13"/>
      <c r="T259" s="40"/>
      <c r="U259" s="40"/>
      <c r="V259" s="42"/>
      <c r="W259" s="42"/>
      <c r="X259" s="43"/>
      <c r="Y259" s="44"/>
      <c r="Z259" s="44"/>
      <c r="AA259" s="43"/>
      <c r="AB259" s="13"/>
      <c r="AC259" s="37"/>
      <c r="AD259" s="37"/>
      <c r="AE259" s="37"/>
      <c r="AF259" s="45"/>
      <c r="AG259" s="46"/>
      <c r="AH259" s="47"/>
      <c r="AI259" s="71"/>
      <c r="AJ259" s="71"/>
      <c r="AK259" s="71"/>
      <c r="AL259" s="71"/>
      <c r="AM259" s="84"/>
      <c r="AN259" s="69"/>
    </row>
    <row r="260" spans="2:40">
      <c r="B260" s="55">
        <v>67</v>
      </c>
      <c r="C260" s="37"/>
      <c r="D260" s="38"/>
      <c r="E260" s="37"/>
      <c r="F260" s="13"/>
      <c r="G260" s="14"/>
      <c r="H260" s="13"/>
      <c r="I260" s="14"/>
      <c r="J260" s="13"/>
      <c r="K260" s="13"/>
      <c r="L260" s="39"/>
      <c r="M260" s="40"/>
      <c r="N260" s="41"/>
      <c r="O260" s="40"/>
      <c r="P260" s="40"/>
      <c r="Q260" s="13"/>
      <c r="R260" s="40"/>
      <c r="S260" s="13"/>
      <c r="T260" s="40"/>
      <c r="U260" s="40"/>
      <c r="V260" s="42"/>
      <c r="W260" s="42"/>
      <c r="X260" s="43"/>
      <c r="Y260" s="44"/>
      <c r="Z260" s="44"/>
      <c r="AA260" s="43"/>
      <c r="AB260" s="13"/>
      <c r="AC260" s="37"/>
      <c r="AD260" s="37"/>
      <c r="AE260" s="37"/>
      <c r="AF260" s="45"/>
      <c r="AG260" s="46"/>
      <c r="AH260" s="47"/>
      <c r="AI260" s="71"/>
      <c r="AJ260" s="71"/>
      <c r="AK260" s="71"/>
      <c r="AL260" s="71"/>
      <c r="AM260" s="84"/>
      <c r="AN260" s="68"/>
    </row>
    <row r="261" spans="2:40">
      <c r="B261" s="55">
        <v>68</v>
      </c>
      <c r="C261" s="37"/>
      <c r="D261" s="38"/>
      <c r="E261" s="37"/>
      <c r="F261" s="13"/>
      <c r="G261" s="14"/>
      <c r="H261" s="13"/>
      <c r="I261" s="14"/>
      <c r="J261" s="13"/>
      <c r="K261" s="13"/>
      <c r="L261" s="39"/>
      <c r="M261" s="40"/>
      <c r="N261" s="41"/>
      <c r="O261" s="40"/>
      <c r="P261" s="40"/>
      <c r="Q261" s="13"/>
      <c r="R261" s="40"/>
      <c r="S261" s="13"/>
      <c r="T261" s="40"/>
      <c r="U261" s="40"/>
      <c r="V261" s="42"/>
      <c r="W261" s="42"/>
      <c r="X261" s="43"/>
      <c r="Y261" s="44"/>
      <c r="Z261" s="44"/>
      <c r="AA261" s="43"/>
      <c r="AB261" s="13"/>
      <c r="AC261" s="37"/>
      <c r="AD261" s="37"/>
      <c r="AE261" s="37"/>
      <c r="AF261" s="45"/>
      <c r="AG261" s="46"/>
      <c r="AH261" s="47"/>
      <c r="AI261" s="71"/>
      <c r="AJ261" s="71"/>
      <c r="AK261" s="71"/>
      <c r="AL261" s="71"/>
      <c r="AM261" s="84"/>
      <c r="AN261" s="69"/>
    </row>
    <row r="262" spans="2:40">
      <c r="B262" s="55">
        <v>69</v>
      </c>
      <c r="C262" s="37"/>
      <c r="D262" s="38"/>
      <c r="E262" s="37"/>
      <c r="F262" s="13"/>
      <c r="G262" s="14"/>
      <c r="H262" s="13"/>
      <c r="I262" s="14"/>
      <c r="J262" s="13"/>
      <c r="K262" s="13"/>
      <c r="L262" s="39"/>
      <c r="M262" s="40"/>
      <c r="N262" s="41"/>
      <c r="O262" s="40"/>
      <c r="P262" s="40"/>
      <c r="Q262" s="13"/>
      <c r="R262" s="40"/>
      <c r="S262" s="13"/>
      <c r="T262" s="40"/>
      <c r="U262" s="40"/>
      <c r="V262" s="42"/>
      <c r="W262" s="42"/>
      <c r="X262" s="43"/>
      <c r="Y262" s="44"/>
      <c r="Z262" s="44"/>
      <c r="AA262" s="43"/>
      <c r="AB262" s="13"/>
      <c r="AC262" s="37"/>
      <c r="AD262" s="37"/>
      <c r="AE262" s="37"/>
      <c r="AF262" s="45"/>
      <c r="AG262" s="46"/>
      <c r="AH262" s="47"/>
      <c r="AI262" s="71"/>
      <c r="AJ262" s="71"/>
      <c r="AK262" s="71"/>
      <c r="AL262" s="71"/>
      <c r="AM262" s="84"/>
      <c r="AN262" s="68"/>
    </row>
    <row r="263" spans="2:40">
      <c r="B263" s="55">
        <v>70</v>
      </c>
      <c r="C263" s="37"/>
      <c r="D263" s="38"/>
      <c r="E263" s="37"/>
      <c r="F263" s="13"/>
      <c r="G263" s="14"/>
      <c r="H263" s="13"/>
      <c r="I263" s="14"/>
      <c r="J263" s="13"/>
      <c r="K263" s="13"/>
      <c r="L263" s="39"/>
      <c r="M263" s="40"/>
      <c r="N263" s="41"/>
      <c r="O263" s="40"/>
      <c r="P263" s="40"/>
      <c r="Q263" s="13"/>
      <c r="R263" s="40"/>
      <c r="S263" s="13"/>
      <c r="T263" s="40"/>
      <c r="U263" s="40"/>
      <c r="V263" s="42"/>
      <c r="W263" s="42"/>
      <c r="X263" s="43"/>
      <c r="Y263" s="44"/>
      <c r="Z263" s="44"/>
      <c r="AA263" s="43"/>
      <c r="AB263" s="13"/>
      <c r="AC263" s="37"/>
      <c r="AD263" s="37"/>
      <c r="AE263" s="37"/>
      <c r="AF263" s="45"/>
      <c r="AG263" s="46"/>
      <c r="AH263" s="47"/>
      <c r="AI263" s="71"/>
      <c r="AJ263" s="71"/>
      <c r="AK263" s="71"/>
      <c r="AL263" s="71"/>
      <c r="AM263" s="84"/>
      <c r="AN263" s="68"/>
    </row>
    <row r="264" spans="2:40">
      <c r="B264" s="55">
        <v>71</v>
      </c>
      <c r="C264" s="37"/>
      <c r="D264" s="38"/>
      <c r="E264" s="37"/>
      <c r="F264" s="13"/>
      <c r="G264" s="14"/>
      <c r="H264" s="13"/>
      <c r="I264" s="14"/>
      <c r="J264" s="13"/>
      <c r="K264" s="13"/>
      <c r="L264" s="39"/>
      <c r="M264" s="40"/>
      <c r="N264" s="88"/>
      <c r="O264" s="40"/>
      <c r="P264" s="40"/>
      <c r="Q264" s="13"/>
      <c r="R264" s="40"/>
      <c r="S264" s="13"/>
      <c r="T264" s="40"/>
      <c r="U264" s="40"/>
      <c r="V264" s="42"/>
      <c r="W264" s="42"/>
      <c r="X264" s="43"/>
      <c r="Y264" s="44"/>
      <c r="Z264" s="44"/>
      <c r="AA264" s="43"/>
      <c r="AB264" s="13"/>
      <c r="AC264" s="37"/>
      <c r="AD264" s="37"/>
      <c r="AE264" s="37"/>
      <c r="AF264" s="45"/>
      <c r="AG264" s="46"/>
      <c r="AH264" s="47"/>
      <c r="AI264" s="71"/>
      <c r="AJ264" s="71"/>
      <c r="AK264" s="71"/>
      <c r="AL264" s="71"/>
      <c r="AM264" s="84"/>
      <c r="AN264" s="68"/>
    </row>
    <row r="265" spans="2:40">
      <c r="B265" s="55">
        <v>72</v>
      </c>
      <c r="C265" s="37"/>
      <c r="D265" s="38"/>
      <c r="E265" s="37"/>
      <c r="F265" s="13"/>
      <c r="G265" s="14"/>
      <c r="H265" s="13"/>
      <c r="I265" s="14"/>
      <c r="J265" s="13"/>
      <c r="K265" s="13"/>
      <c r="L265" s="39"/>
      <c r="M265" s="40"/>
      <c r="N265" s="41"/>
      <c r="O265" s="40"/>
      <c r="P265" s="40"/>
      <c r="Q265" s="13"/>
      <c r="R265" s="40"/>
      <c r="S265" s="13"/>
      <c r="T265" s="40"/>
      <c r="U265" s="40"/>
      <c r="V265" s="42"/>
      <c r="W265" s="42"/>
      <c r="X265" s="43"/>
      <c r="Y265" s="44"/>
      <c r="Z265" s="44"/>
      <c r="AA265" s="43"/>
      <c r="AB265" s="13"/>
      <c r="AC265" s="37"/>
      <c r="AD265" s="37"/>
      <c r="AE265" s="37"/>
      <c r="AF265" s="45"/>
      <c r="AG265" s="46"/>
      <c r="AH265" s="47"/>
      <c r="AI265" s="71"/>
      <c r="AJ265" s="71"/>
      <c r="AK265" s="71"/>
      <c r="AL265" s="71"/>
      <c r="AM265" s="84"/>
      <c r="AN265" s="69"/>
    </row>
    <row r="266" spans="2:40">
      <c r="B266" s="55">
        <v>73</v>
      </c>
      <c r="C266" s="37"/>
      <c r="D266" s="38"/>
      <c r="E266" s="37"/>
      <c r="F266" s="13"/>
      <c r="G266" s="14"/>
      <c r="H266" s="13"/>
      <c r="I266" s="14"/>
      <c r="J266" s="13"/>
      <c r="K266" s="13"/>
      <c r="L266" s="39"/>
      <c r="M266" s="40"/>
      <c r="N266" s="41"/>
      <c r="O266" s="40"/>
      <c r="P266" s="40"/>
      <c r="Q266" s="13"/>
      <c r="R266" s="40"/>
      <c r="S266" s="13"/>
      <c r="T266" s="40"/>
      <c r="U266" s="40"/>
      <c r="V266" s="42"/>
      <c r="W266" s="42"/>
      <c r="X266" s="43"/>
      <c r="Y266" s="44"/>
      <c r="Z266" s="44"/>
      <c r="AA266" s="43"/>
      <c r="AB266" s="13"/>
      <c r="AC266" s="37"/>
      <c r="AD266" s="37"/>
      <c r="AE266" s="37"/>
      <c r="AF266" s="45"/>
      <c r="AG266" s="46"/>
      <c r="AH266" s="47"/>
      <c r="AI266" s="71"/>
      <c r="AJ266" s="71"/>
      <c r="AK266" s="71"/>
      <c r="AL266" s="71"/>
      <c r="AM266" s="84"/>
      <c r="AN266" s="68"/>
    </row>
    <row r="267" spans="2:40">
      <c r="B267" s="55">
        <v>74</v>
      </c>
      <c r="C267" s="37"/>
      <c r="D267" s="38"/>
      <c r="E267" s="37"/>
      <c r="F267" s="13"/>
      <c r="G267" s="14"/>
      <c r="H267" s="13"/>
      <c r="I267" s="14"/>
      <c r="J267" s="13"/>
      <c r="K267" s="13"/>
      <c r="L267" s="39"/>
      <c r="M267" s="40"/>
      <c r="N267" s="41"/>
      <c r="O267" s="40"/>
      <c r="P267" s="40"/>
      <c r="Q267" s="13"/>
      <c r="R267" s="40"/>
      <c r="S267" s="13"/>
      <c r="T267" s="40"/>
      <c r="U267" s="40"/>
      <c r="V267" s="42"/>
      <c r="W267" s="42"/>
      <c r="X267" s="43"/>
      <c r="Y267" s="44"/>
      <c r="Z267" s="44"/>
      <c r="AA267" s="43"/>
      <c r="AB267" s="13"/>
      <c r="AC267" s="37"/>
      <c r="AD267" s="37"/>
      <c r="AE267" s="37"/>
      <c r="AF267" s="45"/>
      <c r="AG267" s="46"/>
      <c r="AH267" s="47"/>
      <c r="AI267" s="71"/>
      <c r="AJ267" s="71"/>
      <c r="AK267" s="71"/>
      <c r="AL267" s="71"/>
      <c r="AM267" s="84"/>
      <c r="AN267" s="69"/>
    </row>
    <row r="268" spans="2:40">
      <c r="B268" s="55">
        <v>75</v>
      </c>
      <c r="C268" s="37"/>
      <c r="D268" s="38"/>
      <c r="E268" s="37"/>
      <c r="F268" s="13"/>
      <c r="G268" s="14"/>
      <c r="H268" s="13"/>
      <c r="I268" s="14"/>
      <c r="J268" s="13"/>
      <c r="K268" s="13"/>
      <c r="L268" s="39"/>
      <c r="M268" s="40"/>
      <c r="N268" s="41"/>
      <c r="O268" s="40"/>
      <c r="P268" s="40"/>
      <c r="Q268" s="13"/>
      <c r="R268" s="40"/>
      <c r="S268" s="13"/>
      <c r="T268" s="40"/>
      <c r="U268" s="40"/>
      <c r="V268" s="42"/>
      <c r="W268" s="42"/>
      <c r="X268" s="43"/>
      <c r="Y268" s="44"/>
      <c r="Z268" s="44"/>
      <c r="AA268" s="43"/>
      <c r="AB268" s="13"/>
      <c r="AC268" s="37"/>
      <c r="AD268" s="37"/>
      <c r="AE268" s="37"/>
      <c r="AF268" s="45"/>
      <c r="AG268" s="46"/>
      <c r="AH268" s="47"/>
    </row>
    <row r="269" spans="2:40">
      <c r="B269" s="55">
        <v>76</v>
      </c>
      <c r="C269" s="37"/>
      <c r="D269" s="38"/>
      <c r="E269" s="37"/>
      <c r="F269" s="13"/>
      <c r="G269" s="14"/>
      <c r="H269" s="13"/>
      <c r="I269" s="14"/>
      <c r="J269" s="13"/>
      <c r="K269" s="13"/>
      <c r="L269" s="39"/>
      <c r="M269" s="40"/>
      <c r="N269" s="41"/>
      <c r="O269" s="40"/>
      <c r="P269" s="40"/>
      <c r="Q269" s="13"/>
      <c r="R269" s="40"/>
      <c r="S269" s="13"/>
      <c r="T269" s="40"/>
      <c r="U269" s="40"/>
      <c r="V269" s="42"/>
      <c r="W269" s="42"/>
      <c r="X269" s="43"/>
      <c r="Y269" s="44"/>
      <c r="Z269" s="44"/>
      <c r="AA269" s="43"/>
      <c r="AB269" s="13"/>
      <c r="AC269" s="37"/>
      <c r="AD269" s="37"/>
      <c r="AE269" s="37"/>
      <c r="AF269" s="45"/>
      <c r="AG269" s="46"/>
      <c r="AH269" s="47"/>
      <c r="AI269" s="220" t="s">
        <v>165</v>
      </c>
      <c r="AJ269" s="540" t="s">
        <v>166</v>
      </c>
      <c r="AK269" s="541"/>
      <c r="AL269" s="85" t="s">
        <v>167</v>
      </c>
    </row>
    <row r="270" spans="2:40">
      <c r="B270" s="525"/>
      <c r="C270" s="526"/>
      <c r="D270" s="526"/>
      <c r="E270" s="526"/>
      <c r="F270" s="526"/>
      <c r="G270" s="526"/>
      <c r="H270" s="526"/>
      <c r="I270" s="526"/>
      <c r="J270" s="526"/>
      <c r="K270" s="526"/>
      <c r="L270" s="526"/>
      <c r="M270" s="527"/>
      <c r="N270" s="525"/>
      <c r="O270" s="526"/>
      <c r="P270" s="526"/>
      <c r="Q270" s="526"/>
      <c r="R270" s="526"/>
      <c r="S270" s="526"/>
      <c r="T270" s="526"/>
      <c r="U270" s="526"/>
      <c r="V270" s="527"/>
      <c r="W270" s="525"/>
      <c r="X270" s="526"/>
      <c r="Y270" s="526"/>
      <c r="Z270" s="526"/>
      <c r="AA270" s="526"/>
      <c r="AB270" s="526"/>
      <c r="AC270" s="526"/>
      <c r="AD270" s="526"/>
      <c r="AE270" s="526"/>
      <c r="AF270" s="526"/>
      <c r="AG270" s="527"/>
      <c r="AI270" s="531"/>
      <c r="AJ270" s="522"/>
      <c r="AK270" s="522"/>
      <c r="AL270" s="522"/>
    </row>
    <row r="271" spans="2:40">
      <c r="B271" s="528"/>
      <c r="C271" s="529"/>
      <c r="D271" s="529"/>
      <c r="E271" s="529"/>
      <c r="F271" s="529"/>
      <c r="G271" s="529"/>
      <c r="H271" s="529"/>
      <c r="I271" s="529"/>
      <c r="J271" s="529"/>
      <c r="K271" s="529"/>
      <c r="L271" s="529"/>
      <c r="M271" s="530"/>
      <c r="N271" s="528"/>
      <c r="O271" s="529"/>
      <c r="P271" s="529"/>
      <c r="Q271" s="529"/>
      <c r="R271" s="529"/>
      <c r="S271" s="529"/>
      <c r="T271" s="529"/>
      <c r="U271" s="529"/>
      <c r="V271" s="530"/>
      <c r="W271" s="528"/>
      <c r="X271" s="529"/>
      <c r="Y271" s="529"/>
      <c r="Z271" s="529"/>
      <c r="AA271" s="529"/>
      <c r="AB271" s="529"/>
      <c r="AC271" s="529"/>
      <c r="AD271" s="529"/>
      <c r="AE271" s="529"/>
      <c r="AF271" s="529"/>
      <c r="AG271" s="530"/>
      <c r="AI271" s="532"/>
      <c r="AJ271" s="523"/>
      <c r="AK271" s="523"/>
      <c r="AL271" s="523"/>
    </row>
    <row r="272" spans="2:40">
      <c r="B272" s="525"/>
      <c r="C272" s="526"/>
      <c r="D272" s="526"/>
      <c r="E272" s="526"/>
      <c r="F272" s="526"/>
      <c r="G272" s="526"/>
      <c r="H272" s="526"/>
      <c r="I272" s="526"/>
      <c r="J272" s="526"/>
      <c r="K272" s="526"/>
      <c r="L272" s="526"/>
      <c r="M272" s="527"/>
      <c r="N272" s="525"/>
      <c r="O272" s="526"/>
      <c r="P272" s="526"/>
      <c r="Q272" s="526"/>
      <c r="R272" s="526"/>
      <c r="S272" s="526"/>
      <c r="T272" s="526"/>
      <c r="U272" s="526"/>
      <c r="V272" s="527"/>
      <c r="W272" s="525"/>
      <c r="X272" s="526"/>
      <c r="Y272" s="526"/>
      <c r="Z272" s="526"/>
      <c r="AA272" s="526"/>
      <c r="AB272" s="526"/>
      <c r="AC272" s="526"/>
      <c r="AD272" s="526"/>
      <c r="AE272" s="526"/>
      <c r="AF272" s="526"/>
      <c r="AG272" s="527"/>
      <c r="AI272" s="533"/>
      <c r="AJ272" s="524"/>
      <c r="AK272" s="524"/>
      <c r="AL272" s="523"/>
    </row>
    <row r="273" spans="2:40">
      <c r="B273" s="528"/>
      <c r="C273" s="529"/>
      <c r="D273" s="529"/>
      <c r="E273" s="529"/>
      <c r="F273" s="529"/>
      <c r="G273" s="529"/>
      <c r="H273" s="529"/>
      <c r="I273" s="529"/>
      <c r="J273" s="529"/>
      <c r="K273" s="529"/>
      <c r="L273" s="529"/>
      <c r="M273" s="530"/>
      <c r="N273" s="528"/>
      <c r="O273" s="529"/>
      <c r="P273" s="529"/>
      <c r="Q273" s="529"/>
      <c r="R273" s="529"/>
      <c r="S273" s="529"/>
      <c r="T273" s="529"/>
      <c r="U273" s="529"/>
      <c r="V273" s="530"/>
      <c r="W273" s="528"/>
      <c r="X273" s="529"/>
      <c r="Y273" s="529"/>
      <c r="Z273" s="529"/>
      <c r="AA273" s="529"/>
      <c r="AB273" s="529"/>
      <c r="AC273" s="529"/>
      <c r="AD273" s="529"/>
      <c r="AE273" s="529"/>
      <c r="AF273" s="529"/>
      <c r="AG273" s="530"/>
      <c r="AI273" s="220" t="s">
        <v>168</v>
      </c>
      <c r="AJ273" s="86" t="s">
        <v>491</v>
      </c>
      <c r="AK273" s="86" t="s">
        <v>492</v>
      </c>
      <c r="AL273" s="524"/>
    </row>
    <row r="274" spans="2:40">
      <c r="B274" s="525"/>
      <c r="C274" s="526"/>
      <c r="D274" s="526"/>
      <c r="E274" s="526"/>
      <c r="F274" s="526"/>
      <c r="G274" s="526"/>
      <c r="H274" s="526"/>
      <c r="I274" s="526"/>
      <c r="J274" s="526"/>
      <c r="K274" s="526"/>
      <c r="L274" s="526"/>
      <c r="M274" s="527"/>
      <c r="N274" s="525"/>
      <c r="O274" s="526"/>
      <c r="P274" s="526"/>
      <c r="Q274" s="526"/>
      <c r="R274" s="526"/>
      <c r="S274" s="526"/>
      <c r="T274" s="526"/>
      <c r="U274" s="526"/>
      <c r="V274" s="527"/>
      <c r="W274" s="525"/>
      <c r="X274" s="526"/>
      <c r="Y274" s="526"/>
      <c r="Z274" s="526"/>
      <c r="AA274" s="526"/>
      <c r="AB274" s="526"/>
      <c r="AC274" s="526"/>
      <c r="AD274" s="526"/>
      <c r="AE274" s="526"/>
      <c r="AF274" s="526"/>
      <c r="AG274" s="527"/>
      <c r="AI274" s="522"/>
      <c r="AJ274" s="522"/>
      <c r="AK274" s="522"/>
      <c r="AL274" s="85" t="s">
        <v>169</v>
      </c>
    </row>
    <row r="275" spans="2:40">
      <c r="B275" s="528"/>
      <c r="C275" s="529"/>
      <c r="D275" s="529"/>
      <c r="E275" s="529"/>
      <c r="F275" s="529"/>
      <c r="G275" s="529"/>
      <c r="H275" s="529"/>
      <c r="I275" s="529"/>
      <c r="J275" s="529"/>
      <c r="K275" s="529"/>
      <c r="L275" s="529"/>
      <c r="M275" s="530"/>
      <c r="N275" s="528"/>
      <c r="O275" s="529"/>
      <c r="P275" s="529"/>
      <c r="Q275" s="529"/>
      <c r="R275" s="529"/>
      <c r="S275" s="529"/>
      <c r="T275" s="529"/>
      <c r="U275" s="529"/>
      <c r="V275" s="530"/>
      <c r="W275" s="528"/>
      <c r="X275" s="529"/>
      <c r="Y275" s="529"/>
      <c r="Z275" s="529"/>
      <c r="AA275" s="529"/>
      <c r="AB275" s="529"/>
      <c r="AC275" s="529"/>
      <c r="AD275" s="529"/>
      <c r="AE275" s="529"/>
      <c r="AF275" s="529"/>
      <c r="AG275" s="530"/>
      <c r="AI275" s="523"/>
      <c r="AJ275" s="523"/>
      <c r="AK275" s="523"/>
      <c r="AL275" s="522"/>
    </row>
    <row r="276" spans="2:40">
      <c r="B276" s="525"/>
      <c r="C276" s="526"/>
      <c r="D276" s="526"/>
      <c r="E276" s="526"/>
      <c r="F276" s="526"/>
      <c r="G276" s="526"/>
      <c r="H276" s="526"/>
      <c r="I276" s="526"/>
      <c r="J276" s="526"/>
      <c r="K276" s="526"/>
      <c r="L276" s="526"/>
      <c r="M276" s="527"/>
      <c r="N276" s="525"/>
      <c r="O276" s="526"/>
      <c r="P276" s="526"/>
      <c r="Q276" s="526"/>
      <c r="R276" s="526"/>
      <c r="S276" s="526"/>
      <c r="T276" s="526"/>
      <c r="U276" s="526"/>
      <c r="V276" s="527"/>
      <c r="W276" s="525"/>
      <c r="X276" s="526"/>
      <c r="Y276" s="526"/>
      <c r="Z276" s="526"/>
      <c r="AA276" s="526"/>
      <c r="AB276" s="526"/>
      <c r="AC276" s="526"/>
      <c r="AD276" s="526"/>
      <c r="AE276" s="526"/>
      <c r="AF276" s="526"/>
      <c r="AG276" s="527"/>
      <c r="AI276" s="524"/>
      <c r="AJ276" s="524"/>
      <c r="AK276" s="524"/>
      <c r="AL276" s="523"/>
    </row>
    <row r="277" spans="2:40">
      <c r="B277" s="528"/>
      <c r="C277" s="529"/>
      <c r="D277" s="529"/>
      <c r="E277" s="529"/>
      <c r="F277" s="529"/>
      <c r="G277" s="529"/>
      <c r="H277" s="529"/>
      <c r="I277" s="529"/>
      <c r="J277" s="529"/>
      <c r="K277" s="529"/>
      <c r="L277" s="529"/>
      <c r="M277" s="530"/>
      <c r="N277" s="528"/>
      <c r="O277" s="529"/>
      <c r="P277" s="529"/>
      <c r="Q277" s="529"/>
      <c r="R277" s="529"/>
      <c r="S277" s="529"/>
      <c r="T277" s="529"/>
      <c r="U277" s="529"/>
      <c r="V277" s="530"/>
      <c r="W277" s="528"/>
      <c r="X277" s="529"/>
      <c r="Y277" s="529"/>
      <c r="Z277" s="529"/>
      <c r="AA277" s="529"/>
      <c r="AB277" s="529"/>
      <c r="AC277" s="529"/>
      <c r="AD277" s="529"/>
      <c r="AE277" s="529"/>
      <c r="AF277" s="529"/>
      <c r="AG277" s="530"/>
      <c r="AI277" s="220" t="s">
        <v>168</v>
      </c>
      <c r="AJ277" s="86" t="s">
        <v>481</v>
      </c>
      <c r="AK277" s="86" t="s">
        <v>492</v>
      </c>
      <c r="AL277" s="523"/>
    </row>
    <row r="278" spans="2:40">
      <c r="B278" s="525"/>
      <c r="C278" s="526"/>
      <c r="D278" s="526"/>
      <c r="E278" s="526"/>
      <c r="F278" s="526"/>
      <c r="G278" s="526"/>
      <c r="H278" s="526"/>
      <c r="I278" s="526"/>
      <c r="J278" s="526"/>
      <c r="K278" s="526"/>
      <c r="L278" s="526"/>
      <c r="M278" s="527"/>
      <c r="N278" s="525"/>
      <c r="O278" s="526"/>
      <c r="P278" s="526"/>
      <c r="Q278" s="526"/>
      <c r="R278" s="526"/>
      <c r="S278" s="526"/>
      <c r="T278" s="526"/>
      <c r="U278" s="526"/>
      <c r="V278" s="527"/>
      <c r="W278" s="525"/>
      <c r="X278" s="526"/>
      <c r="Y278" s="526"/>
      <c r="Z278" s="526"/>
      <c r="AA278" s="526"/>
      <c r="AB278" s="526"/>
      <c r="AC278" s="526"/>
      <c r="AD278" s="526"/>
      <c r="AE278" s="526"/>
      <c r="AF278" s="526"/>
      <c r="AG278" s="527"/>
      <c r="AL278" s="524"/>
    </row>
    <row r="279" spans="2:40">
      <c r="B279" s="528"/>
      <c r="C279" s="529"/>
      <c r="D279" s="529"/>
      <c r="E279" s="529"/>
      <c r="F279" s="529"/>
      <c r="G279" s="529"/>
      <c r="H279" s="529"/>
      <c r="I279" s="529"/>
      <c r="J279" s="529"/>
      <c r="K279" s="529"/>
      <c r="L279" s="529"/>
      <c r="M279" s="530"/>
      <c r="N279" s="528"/>
      <c r="O279" s="529"/>
      <c r="P279" s="529"/>
      <c r="Q279" s="529"/>
      <c r="R279" s="529"/>
      <c r="S279" s="529"/>
      <c r="T279" s="529"/>
      <c r="U279" s="529"/>
      <c r="V279" s="530"/>
      <c r="W279" s="528"/>
      <c r="X279" s="529"/>
      <c r="Y279" s="529"/>
      <c r="Z279" s="529"/>
      <c r="AA279" s="529"/>
      <c r="AB279" s="529"/>
      <c r="AC279" s="529"/>
      <c r="AD279" s="529"/>
      <c r="AE279" s="529"/>
      <c r="AF279" s="529"/>
      <c r="AG279" s="530"/>
    </row>
    <row r="280" spans="2:40" ht="17.25">
      <c r="C280" s="49" t="s">
        <v>150</v>
      </c>
      <c r="AF280" s="534">
        <v>2020</v>
      </c>
      <c r="AG280" s="534"/>
      <c r="AH280" s="218" t="s">
        <v>151</v>
      </c>
      <c r="AI280" s="50"/>
      <c r="AJ280" s="218" t="s">
        <v>173</v>
      </c>
      <c r="AK280" s="50"/>
      <c r="AL280" s="218"/>
      <c r="AM280" s="49" t="s">
        <v>153</v>
      </c>
    </row>
    <row r="281" spans="2:40">
      <c r="AL281" s="51" t="s">
        <v>154</v>
      </c>
    </row>
    <row r="282" spans="2:40" ht="42">
      <c r="K282" s="52" t="s">
        <v>155</v>
      </c>
      <c r="X282" s="53" t="s">
        <v>156</v>
      </c>
      <c r="Y282" s="535"/>
      <c r="Z282" s="535"/>
      <c r="AA282" s="535"/>
      <c r="AB282" s="535"/>
      <c r="AC282" s="535"/>
      <c r="AD282" s="219"/>
      <c r="AE282" s="54" t="s">
        <v>170</v>
      </c>
      <c r="AF282" s="535"/>
      <c r="AG282" s="535"/>
      <c r="AH282" s="536"/>
      <c r="AI282" s="53" t="s">
        <v>158</v>
      </c>
      <c r="AJ282" s="535"/>
      <c r="AK282" s="535"/>
      <c r="AL282" s="536"/>
    </row>
    <row r="286" spans="2:40" ht="48">
      <c r="B286" s="55" t="s">
        <v>493</v>
      </c>
      <c r="C286" s="56" t="s">
        <v>494</v>
      </c>
      <c r="D286" s="56" t="s">
        <v>160</v>
      </c>
      <c r="E286" s="57" t="s">
        <v>488</v>
      </c>
      <c r="F286" s="58" t="s">
        <v>81</v>
      </c>
      <c r="G286" s="57" t="s">
        <v>82</v>
      </c>
      <c r="H286" s="57" t="s">
        <v>83</v>
      </c>
      <c r="I286" s="59" t="s">
        <v>84</v>
      </c>
      <c r="J286" s="59" t="s">
        <v>495</v>
      </c>
      <c r="K286" s="58" t="s">
        <v>490</v>
      </c>
      <c r="L286" s="60" t="s">
        <v>87</v>
      </c>
      <c r="M286" s="61" t="s">
        <v>88</v>
      </c>
      <c r="N286" s="61" t="s">
        <v>89</v>
      </c>
      <c r="O286" s="61" t="s">
        <v>90</v>
      </c>
      <c r="P286" s="61" t="s">
        <v>91</v>
      </c>
      <c r="Q286" s="61" t="s">
        <v>92</v>
      </c>
      <c r="R286" s="61" t="s">
        <v>93</v>
      </c>
      <c r="S286" s="61" t="s">
        <v>94</v>
      </c>
      <c r="T286" s="61" t="s">
        <v>95</v>
      </c>
      <c r="U286" s="61" t="s">
        <v>96</v>
      </c>
      <c r="V286" s="62" t="s">
        <v>97</v>
      </c>
      <c r="W286" s="60" t="s">
        <v>98</v>
      </c>
      <c r="X286" s="60" t="s">
        <v>99</v>
      </c>
      <c r="Y286" s="60" t="s">
        <v>100</v>
      </c>
      <c r="Z286" s="60" t="s">
        <v>101</v>
      </c>
      <c r="AA286" s="60" t="s">
        <v>102</v>
      </c>
      <c r="AB286" s="60" t="s">
        <v>103</v>
      </c>
      <c r="AC286" s="60" t="s">
        <v>104</v>
      </c>
      <c r="AD286" s="60" t="s">
        <v>105</v>
      </c>
      <c r="AE286" s="60" t="s">
        <v>106</v>
      </c>
      <c r="AF286" s="63" t="s">
        <v>162</v>
      </c>
      <c r="AG286" s="64" t="s">
        <v>171</v>
      </c>
      <c r="AH286" s="537" t="s">
        <v>164</v>
      </c>
      <c r="AI286" s="538"/>
      <c r="AJ286" s="538"/>
      <c r="AK286" s="538"/>
      <c r="AL286" s="538"/>
      <c r="AM286" s="539"/>
      <c r="AN286" s="65"/>
    </row>
    <row r="287" spans="2:40">
      <c r="B287" s="55">
        <v>1</v>
      </c>
      <c r="C287" s="37"/>
      <c r="D287" s="38"/>
      <c r="E287" s="37"/>
      <c r="F287" s="13"/>
      <c r="G287" s="14"/>
      <c r="H287" s="13"/>
      <c r="I287" s="14"/>
      <c r="J287" s="13"/>
      <c r="K287" s="13"/>
      <c r="L287" s="39"/>
      <c r="M287" s="40"/>
      <c r="N287" s="41"/>
      <c r="O287" s="41"/>
      <c r="P287" s="40"/>
      <c r="Q287" s="13"/>
      <c r="R287" s="40"/>
      <c r="S287" s="13"/>
      <c r="T287" s="40"/>
      <c r="U287" s="40"/>
      <c r="V287" s="42"/>
      <c r="W287" s="42"/>
      <c r="X287" s="43"/>
      <c r="Y287" s="44"/>
      <c r="Z287" s="44"/>
      <c r="AA287" s="43"/>
      <c r="AB287" s="13"/>
      <c r="AC287" s="37"/>
      <c r="AD287" s="37"/>
      <c r="AE287" s="37"/>
      <c r="AF287" s="45"/>
      <c r="AG287" s="46"/>
      <c r="AH287" s="91"/>
      <c r="AI287" s="71"/>
      <c r="AJ287" s="71"/>
      <c r="AK287" s="71"/>
      <c r="AL287" s="71"/>
      <c r="AM287" s="84"/>
      <c r="AN287" s="68"/>
    </row>
    <row r="288" spans="2:40">
      <c r="B288" s="55">
        <v>2</v>
      </c>
      <c r="C288" s="37"/>
      <c r="D288" s="38"/>
      <c r="E288" s="37"/>
      <c r="F288" s="13"/>
      <c r="G288" s="14"/>
      <c r="H288" s="13"/>
      <c r="I288" s="14"/>
      <c r="J288" s="13"/>
      <c r="K288" s="13"/>
      <c r="L288" s="39"/>
      <c r="M288" s="40"/>
      <c r="N288" s="41"/>
      <c r="O288" s="41"/>
      <c r="P288" s="40"/>
      <c r="Q288" s="13"/>
      <c r="R288" s="40"/>
      <c r="S288" s="13"/>
      <c r="T288" s="40"/>
      <c r="U288" s="40"/>
      <c r="V288" s="42"/>
      <c r="W288" s="42"/>
      <c r="X288" s="43"/>
      <c r="Y288" s="44"/>
      <c r="Z288" s="44"/>
      <c r="AA288" s="43"/>
      <c r="AB288" s="13"/>
      <c r="AC288" s="37"/>
      <c r="AD288" s="37"/>
      <c r="AE288" s="37"/>
      <c r="AF288" s="45"/>
      <c r="AG288" s="46"/>
      <c r="AH288" s="91"/>
      <c r="AI288" s="71"/>
      <c r="AJ288" s="71"/>
      <c r="AK288" s="71"/>
      <c r="AL288" s="71"/>
      <c r="AM288" s="84"/>
      <c r="AN288" s="69"/>
    </row>
    <row r="289" spans="2:40">
      <c r="B289" s="55">
        <v>3</v>
      </c>
      <c r="C289" s="37"/>
      <c r="D289" s="38"/>
      <c r="E289" s="37"/>
      <c r="F289" s="13"/>
      <c r="G289" s="14"/>
      <c r="H289" s="13"/>
      <c r="I289" s="14"/>
      <c r="J289" s="13"/>
      <c r="K289" s="13"/>
      <c r="L289" s="39"/>
      <c r="M289" s="40"/>
      <c r="N289" s="41"/>
      <c r="O289" s="41"/>
      <c r="P289" s="40"/>
      <c r="Q289" s="13"/>
      <c r="R289" s="40"/>
      <c r="S289" s="13"/>
      <c r="T289" s="40"/>
      <c r="U289" s="40"/>
      <c r="V289" s="42"/>
      <c r="W289" s="42"/>
      <c r="X289" s="43"/>
      <c r="Y289" s="44"/>
      <c r="Z289" s="44"/>
      <c r="AA289" s="43"/>
      <c r="AB289" s="13"/>
      <c r="AC289" s="37"/>
      <c r="AD289" s="37"/>
      <c r="AE289" s="37"/>
      <c r="AF289" s="45"/>
      <c r="AG289" s="46"/>
      <c r="AH289" s="91"/>
      <c r="AI289" s="71"/>
      <c r="AJ289" s="71"/>
      <c r="AK289" s="71"/>
      <c r="AL289" s="71"/>
      <c r="AM289" s="84"/>
      <c r="AN289" s="68"/>
    </row>
    <row r="290" spans="2:40">
      <c r="B290" s="55">
        <v>4</v>
      </c>
      <c r="C290" s="37"/>
      <c r="D290" s="38"/>
      <c r="E290" s="37"/>
      <c r="F290" s="13"/>
      <c r="G290" s="14"/>
      <c r="H290" s="13"/>
      <c r="I290" s="14"/>
      <c r="J290" s="13"/>
      <c r="K290" s="13"/>
      <c r="L290" s="39"/>
      <c r="M290" s="40"/>
      <c r="N290" s="41"/>
      <c r="O290" s="41"/>
      <c r="P290" s="40"/>
      <c r="Q290" s="13"/>
      <c r="R290" s="40"/>
      <c r="S290" s="13"/>
      <c r="T290" s="40"/>
      <c r="U290" s="40"/>
      <c r="V290" s="42"/>
      <c r="W290" s="42"/>
      <c r="X290" s="43"/>
      <c r="Y290" s="44"/>
      <c r="Z290" s="44"/>
      <c r="AA290" s="43"/>
      <c r="AB290" s="13"/>
      <c r="AC290" s="37"/>
      <c r="AD290" s="37"/>
      <c r="AE290" s="37"/>
      <c r="AF290" s="45"/>
      <c r="AG290" s="46"/>
      <c r="AH290" s="91"/>
      <c r="AI290" s="71"/>
      <c r="AJ290" s="71"/>
      <c r="AK290" s="71"/>
      <c r="AL290" s="71"/>
      <c r="AM290" s="84"/>
      <c r="AN290" s="69"/>
    </row>
    <row r="291" spans="2:40">
      <c r="B291" s="55">
        <v>5</v>
      </c>
      <c r="C291" s="37"/>
      <c r="D291" s="38"/>
      <c r="E291" s="37"/>
      <c r="F291" s="13"/>
      <c r="G291" s="14"/>
      <c r="H291" s="13"/>
      <c r="I291" s="14"/>
      <c r="J291" s="13"/>
      <c r="K291" s="13"/>
      <c r="L291" s="39"/>
      <c r="M291" s="40"/>
      <c r="N291" s="41"/>
      <c r="O291" s="41"/>
      <c r="P291" s="40"/>
      <c r="Q291" s="13"/>
      <c r="R291" s="40"/>
      <c r="S291" s="13"/>
      <c r="T291" s="40"/>
      <c r="U291" s="40"/>
      <c r="V291" s="42"/>
      <c r="W291" s="42"/>
      <c r="X291" s="43"/>
      <c r="Y291" s="44"/>
      <c r="Z291" s="44"/>
      <c r="AA291" s="43"/>
      <c r="AB291" s="13"/>
      <c r="AC291" s="37"/>
      <c r="AD291" s="37"/>
      <c r="AE291" s="37"/>
      <c r="AF291" s="45"/>
      <c r="AG291" s="46"/>
      <c r="AH291" s="91"/>
      <c r="AI291" s="71"/>
      <c r="AJ291" s="71"/>
      <c r="AK291" s="71"/>
      <c r="AL291" s="71"/>
      <c r="AM291" s="84"/>
      <c r="AN291" s="68"/>
    </row>
    <row r="292" spans="2:40">
      <c r="B292" s="55">
        <v>6</v>
      </c>
      <c r="C292" s="37"/>
      <c r="D292" s="38"/>
      <c r="E292" s="37"/>
      <c r="F292" s="13"/>
      <c r="G292" s="14"/>
      <c r="H292" s="13"/>
      <c r="I292" s="14"/>
      <c r="J292" s="13"/>
      <c r="K292" s="13"/>
      <c r="L292" s="39"/>
      <c r="M292" s="40"/>
      <c r="N292" s="41"/>
      <c r="O292" s="41"/>
      <c r="P292" s="40"/>
      <c r="Q292" s="13"/>
      <c r="R292" s="40"/>
      <c r="S292" s="13"/>
      <c r="T292" s="40"/>
      <c r="U292" s="40"/>
      <c r="V292" s="42"/>
      <c r="W292" s="42"/>
      <c r="X292" s="43"/>
      <c r="Y292" s="44"/>
      <c r="Z292" s="44"/>
      <c r="AA292" s="43"/>
      <c r="AB292" s="13"/>
      <c r="AC292" s="37"/>
      <c r="AD292" s="37"/>
      <c r="AE292" s="37"/>
      <c r="AF292" s="45"/>
      <c r="AG292" s="46"/>
      <c r="AH292" s="91"/>
      <c r="AI292" s="71"/>
      <c r="AJ292" s="71"/>
      <c r="AK292" s="71"/>
      <c r="AL292" s="71"/>
      <c r="AM292" s="84"/>
      <c r="AN292" s="69"/>
    </row>
    <row r="293" spans="2:40">
      <c r="B293" s="55">
        <v>7</v>
      </c>
      <c r="C293" s="37"/>
      <c r="D293" s="38"/>
      <c r="E293" s="37"/>
      <c r="F293" s="13"/>
      <c r="G293" s="14"/>
      <c r="H293" s="13"/>
      <c r="I293" s="14"/>
      <c r="J293" s="13"/>
      <c r="K293" s="13"/>
      <c r="L293" s="39"/>
      <c r="M293" s="40"/>
      <c r="N293" s="41"/>
      <c r="O293" s="41"/>
      <c r="P293" s="40"/>
      <c r="Q293" s="13"/>
      <c r="R293" s="40"/>
      <c r="S293" s="13"/>
      <c r="T293" s="40"/>
      <c r="U293" s="40"/>
      <c r="V293" s="42"/>
      <c r="W293" s="42"/>
      <c r="X293" s="43"/>
      <c r="Y293" s="44"/>
      <c r="Z293" s="44"/>
      <c r="AA293" s="43"/>
      <c r="AB293" s="13"/>
      <c r="AC293" s="37"/>
      <c r="AD293" s="37"/>
      <c r="AE293" s="37"/>
      <c r="AF293" s="45"/>
      <c r="AG293" s="46"/>
      <c r="AH293" s="91"/>
      <c r="AI293" s="71"/>
      <c r="AJ293" s="71"/>
      <c r="AK293" s="71"/>
      <c r="AL293" s="71"/>
      <c r="AM293" s="84"/>
      <c r="AN293" s="68"/>
    </row>
    <row r="294" spans="2:40">
      <c r="B294" s="55">
        <v>8</v>
      </c>
      <c r="C294" s="37"/>
      <c r="D294" s="38"/>
      <c r="E294" s="37"/>
      <c r="F294" s="13"/>
      <c r="G294" s="14"/>
      <c r="H294" s="13"/>
      <c r="I294" s="14"/>
      <c r="J294" s="13"/>
      <c r="K294" s="13"/>
      <c r="L294" s="39"/>
      <c r="M294" s="40"/>
      <c r="N294" s="41"/>
      <c r="O294" s="41"/>
      <c r="P294" s="40"/>
      <c r="Q294" s="13"/>
      <c r="R294" s="40"/>
      <c r="S294" s="13"/>
      <c r="T294" s="40"/>
      <c r="U294" s="40"/>
      <c r="V294" s="42"/>
      <c r="W294" s="42"/>
      <c r="X294" s="43"/>
      <c r="Y294" s="44"/>
      <c r="Z294" s="44"/>
      <c r="AA294" s="43"/>
      <c r="AB294" s="13"/>
      <c r="AC294" s="37"/>
      <c r="AD294" s="37"/>
      <c r="AE294" s="37"/>
      <c r="AF294" s="45"/>
      <c r="AG294" s="46"/>
      <c r="AH294" s="91"/>
      <c r="AI294" s="71"/>
      <c r="AJ294" s="71"/>
      <c r="AK294" s="71"/>
      <c r="AL294" s="71"/>
      <c r="AM294" s="84"/>
      <c r="AN294" s="69"/>
    </row>
    <row r="295" spans="2:40">
      <c r="B295" s="55">
        <v>9</v>
      </c>
      <c r="C295" s="37"/>
      <c r="D295" s="38"/>
      <c r="E295" s="37"/>
      <c r="F295" s="13"/>
      <c r="G295" s="14"/>
      <c r="H295" s="13"/>
      <c r="I295" s="14"/>
      <c r="J295" s="13"/>
      <c r="K295" s="13"/>
      <c r="L295" s="39"/>
      <c r="M295" s="40"/>
      <c r="N295" s="41"/>
      <c r="O295" s="41"/>
      <c r="P295" s="40"/>
      <c r="Q295" s="13"/>
      <c r="R295" s="40"/>
      <c r="S295" s="13"/>
      <c r="T295" s="40"/>
      <c r="U295" s="40"/>
      <c r="V295" s="42"/>
      <c r="W295" s="42"/>
      <c r="X295" s="43"/>
      <c r="Y295" s="44"/>
      <c r="Z295" s="44"/>
      <c r="AA295" s="43"/>
      <c r="AB295" s="13"/>
      <c r="AC295" s="37"/>
      <c r="AD295" s="37"/>
      <c r="AE295" s="37"/>
      <c r="AF295" s="45"/>
      <c r="AG295" s="46"/>
      <c r="AH295" s="91"/>
      <c r="AI295" s="71"/>
      <c r="AJ295" s="71"/>
      <c r="AK295" s="71"/>
      <c r="AL295" s="71"/>
      <c r="AM295" s="84"/>
      <c r="AN295" s="68"/>
    </row>
    <row r="296" spans="2:40">
      <c r="B296" s="55">
        <v>10</v>
      </c>
      <c r="C296" s="37"/>
      <c r="D296" s="38"/>
      <c r="E296" s="37"/>
      <c r="F296" s="13"/>
      <c r="G296" s="14"/>
      <c r="H296" s="13"/>
      <c r="I296" s="14"/>
      <c r="J296" s="13"/>
      <c r="K296" s="13"/>
      <c r="L296" s="39"/>
      <c r="M296" s="40"/>
      <c r="N296" s="41"/>
      <c r="O296" s="41"/>
      <c r="P296" s="40"/>
      <c r="Q296" s="13"/>
      <c r="R296" s="40"/>
      <c r="S296" s="13"/>
      <c r="T296" s="40"/>
      <c r="U296" s="40"/>
      <c r="V296" s="42"/>
      <c r="W296" s="42"/>
      <c r="X296" s="43"/>
      <c r="Y296" s="44"/>
      <c r="Z296" s="44"/>
      <c r="AA296" s="43"/>
      <c r="AB296" s="13"/>
      <c r="AC296" s="37"/>
      <c r="AD296" s="37"/>
      <c r="AE296" s="37"/>
      <c r="AF296" s="45"/>
      <c r="AG296" s="46"/>
      <c r="AH296" s="91"/>
      <c r="AI296" s="71"/>
      <c r="AJ296" s="71"/>
      <c r="AK296" s="71"/>
      <c r="AL296" s="71"/>
      <c r="AM296" s="84"/>
      <c r="AN296" s="69"/>
    </row>
    <row r="297" spans="2:40">
      <c r="B297" s="55">
        <v>11</v>
      </c>
      <c r="C297" s="37"/>
      <c r="D297" s="38"/>
      <c r="E297" s="37"/>
      <c r="F297" s="13"/>
      <c r="G297" s="14"/>
      <c r="H297" s="13"/>
      <c r="I297" s="14"/>
      <c r="J297" s="13"/>
      <c r="K297" s="13"/>
      <c r="L297" s="39"/>
      <c r="M297" s="40"/>
      <c r="N297" s="41"/>
      <c r="O297" s="41"/>
      <c r="P297" s="40"/>
      <c r="Q297" s="13"/>
      <c r="R297" s="40"/>
      <c r="S297" s="13"/>
      <c r="T297" s="40"/>
      <c r="U297" s="40"/>
      <c r="V297" s="42"/>
      <c r="W297" s="42"/>
      <c r="X297" s="43"/>
      <c r="Y297" s="44"/>
      <c r="Z297" s="44"/>
      <c r="AA297" s="43"/>
      <c r="AB297" s="13"/>
      <c r="AC297" s="37"/>
      <c r="AD297" s="37"/>
      <c r="AE297" s="37"/>
      <c r="AF297" s="45"/>
      <c r="AG297" s="46"/>
      <c r="AH297" s="91"/>
      <c r="AI297" s="71"/>
      <c r="AJ297" s="71"/>
      <c r="AK297" s="71"/>
      <c r="AL297" s="71"/>
      <c r="AM297" s="84"/>
      <c r="AN297" s="68"/>
    </row>
    <row r="298" spans="2:40">
      <c r="B298" s="55">
        <v>12</v>
      </c>
      <c r="C298" s="37"/>
      <c r="D298" s="38"/>
      <c r="E298" s="37"/>
      <c r="F298" s="13"/>
      <c r="G298" s="14"/>
      <c r="H298" s="13"/>
      <c r="I298" s="14"/>
      <c r="J298" s="13"/>
      <c r="K298" s="13"/>
      <c r="L298" s="39"/>
      <c r="M298" s="40"/>
      <c r="N298" s="41"/>
      <c r="O298" s="41"/>
      <c r="P298" s="40"/>
      <c r="Q298" s="13"/>
      <c r="R298" s="40"/>
      <c r="S298" s="13"/>
      <c r="T298" s="40"/>
      <c r="U298" s="40"/>
      <c r="V298" s="42"/>
      <c r="W298" s="42"/>
      <c r="X298" s="43"/>
      <c r="Y298" s="44"/>
      <c r="Z298" s="44"/>
      <c r="AA298" s="43"/>
      <c r="AB298" s="13"/>
      <c r="AC298" s="37"/>
      <c r="AD298" s="37"/>
      <c r="AE298" s="37"/>
      <c r="AF298" s="45"/>
      <c r="AG298" s="46"/>
      <c r="AH298" s="91"/>
      <c r="AI298" s="71"/>
      <c r="AJ298" s="71"/>
      <c r="AK298" s="71"/>
      <c r="AL298" s="71"/>
      <c r="AM298" s="84"/>
      <c r="AN298" s="69"/>
    </row>
    <row r="299" spans="2:40">
      <c r="B299" s="55">
        <v>13</v>
      </c>
      <c r="C299" s="37"/>
      <c r="D299" s="38"/>
      <c r="E299" s="37"/>
      <c r="F299" s="13"/>
      <c r="G299" s="13"/>
      <c r="H299" s="13"/>
      <c r="I299" s="14"/>
      <c r="J299" s="14"/>
      <c r="K299" s="13"/>
      <c r="L299" s="39"/>
      <c r="M299" s="40"/>
      <c r="N299" s="88"/>
      <c r="O299" s="88"/>
      <c r="P299" s="40"/>
      <c r="Q299" s="13"/>
      <c r="R299" s="88"/>
      <c r="S299" s="13"/>
      <c r="T299" s="88"/>
      <c r="U299" s="40"/>
      <c r="V299" s="42"/>
      <c r="W299" s="42"/>
      <c r="X299" s="43"/>
      <c r="Y299" s="44"/>
      <c r="Z299" s="44"/>
      <c r="AA299" s="43"/>
      <c r="AB299" s="13"/>
      <c r="AC299" s="37"/>
      <c r="AD299" s="37"/>
      <c r="AE299" s="37"/>
      <c r="AF299" s="45"/>
      <c r="AG299" s="46"/>
      <c r="AH299" s="47"/>
      <c r="AI299" s="71"/>
      <c r="AJ299" s="71"/>
      <c r="AK299" s="71"/>
      <c r="AL299" s="71"/>
      <c r="AM299" s="84"/>
      <c r="AN299" s="68"/>
    </row>
    <row r="300" spans="2:40">
      <c r="B300" s="55">
        <v>14</v>
      </c>
      <c r="C300" s="37"/>
      <c r="D300" s="38"/>
      <c r="E300" s="37"/>
      <c r="F300" s="13"/>
      <c r="G300" s="13"/>
      <c r="H300" s="13"/>
      <c r="I300" s="14"/>
      <c r="J300" s="14"/>
      <c r="K300" s="13"/>
      <c r="L300" s="39"/>
      <c r="M300" s="40"/>
      <c r="N300" s="88"/>
      <c r="O300" s="88"/>
      <c r="P300" s="40"/>
      <c r="Q300" s="13"/>
      <c r="R300" s="88"/>
      <c r="S300" s="13"/>
      <c r="T300" s="88"/>
      <c r="U300" s="40"/>
      <c r="V300" s="42"/>
      <c r="W300" s="42"/>
      <c r="X300" s="43"/>
      <c r="Y300" s="44"/>
      <c r="Z300" s="44"/>
      <c r="AA300" s="43"/>
      <c r="AB300" s="13"/>
      <c r="AC300" s="37"/>
      <c r="AD300" s="37"/>
      <c r="AE300" s="37"/>
      <c r="AF300" s="45"/>
      <c r="AG300" s="46"/>
      <c r="AH300" s="47"/>
      <c r="AI300" s="71"/>
      <c r="AJ300" s="71"/>
      <c r="AK300" s="71"/>
      <c r="AL300" s="71"/>
      <c r="AM300" s="84"/>
      <c r="AN300" s="69"/>
    </row>
    <row r="301" spans="2:40">
      <c r="B301" s="55">
        <v>15</v>
      </c>
      <c r="C301" s="37"/>
      <c r="D301" s="38"/>
      <c r="E301" s="37"/>
      <c r="F301" s="13"/>
      <c r="G301" s="14"/>
      <c r="H301" s="13"/>
      <c r="I301" s="14"/>
      <c r="J301" s="14"/>
      <c r="K301" s="13"/>
      <c r="L301" s="39"/>
      <c r="M301" s="40"/>
      <c r="N301" s="88"/>
      <c r="O301" s="88"/>
      <c r="P301" s="40"/>
      <c r="Q301" s="13"/>
      <c r="R301" s="88"/>
      <c r="S301" s="13"/>
      <c r="T301" s="88"/>
      <c r="U301" s="40"/>
      <c r="V301" s="42"/>
      <c r="W301" s="42"/>
      <c r="X301" s="43"/>
      <c r="Y301" s="44"/>
      <c r="Z301" s="44"/>
      <c r="AA301" s="43"/>
      <c r="AB301" s="13"/>
      <c r="AC301" s="37"/>
      <c r="AD301" s="37"/>
      <c r="AE301" s="37"/>
      <c r="AF301" s="45"/>
      <c r="AG301" s="46"/>
      <c r="AH301" s="47"/>
      <c r="AI301" s="71"/>
      <c r="AJ301" s="71"/>
      <c r="AK301" s="71"/>
      <c r="AL301" s="71"/>
      <c r="AM301" s="84"/>
      <c r="AN301" s="68"/>
    </row>
    <row r="302" spans="2:40">
      <c r="B302" s="55">
        <v>16</v>
      </c>
      <c r="C302" s="37"/>
      <c r="D302" s="38"/>
      <c r="E302" s="37"/>
      <c r="F302" s="13"/>
      <c r="G302" s="14"/>
      <c r="H302" s="13"/>
      <c r="I302" s="14"/>
      <c r="J302" s="14"/>
      <c r="K302" s="13"/>
      <c r="L302" s="39"/>
      <c r="M302" s="40"/>
      <c r="N302" s="88"/>
      <c r="O302" s="88"/>
      <c r="P302" s="40"/>
      <c r="Q302" s="13"/>
      <c r="R302" s="88"/>
      <c r="S302" s="13"/>
      <c r="T302" s="88"/>
      <c r="U302" s="40"/>
      <c r="V302" s="42"/>
      <c r="W302" s="42"/>
      <c r="X302" s="43"/>
      <c r="Y302" s="44"/>
      <c r="Z302" s="44"/>
      <c r="AA302" s="43"/>
      <c r="AB302" s="13"/>
      <c r="AC302" s="37"/>
      <c r="AD302" s="37"/>
      <c r="AE302" s="37"/>
      <c r="AF302" s="45"/>
      <c r="AG302" s="46"/>
      <c r="AH302" s="47"/>
      <c r="AI302" s="71"/>
      <c r="AJ302" s="71"/>
      <c r="AK302" s="71"/>
      <c r="AL302" s="71"/>
      <c r="AM302" s="84"/>
      <c r="AN302" s="69"/>
    </row>
    <row r="303" spans="2:40">
      <c r="B303" s="55">
        <v>17</v>
      </c>
      <c r="C303" s="72"/>
      <c r="D303" s="73"/>
      <c r="E303" s="72"/>
      <c r="F303" s="74"/>
      <c r="G303" s="75"/>
      <c r="H303" s="74"/>
      <c r="I303" s="75"/>
      <c r="J303" s="74"/>
      <c r="K303" s="74"/>
      <c r="L303" s="81"/>
      <c r="M303" s="82"/>
      <c r="N303" s="83"/>
      <c r="O303" s="82"/>
      <c r="P303" s="82"/>
      <c r="Q303" s="74"/>
      <c r="R303" s="82"/>
      <c r="S303" s="74"/>
      <c r="T303" s="82"/>
      <c r="U303" s="82"/>
      <c r="V303" s="76"/>
      <c r="W303" s="76"/>
      <c r="X303" s="77"/>
      <c r="Y303" s="78"/>
      <c r="Z303" s="78"/>
      <c r="AA303" s="77"/>
      <c r="AB303" s="74"/>
      <c r="AC303" s="72"/>
      <c r="AD303" s="72"/>
      <c r="AE303" s="72"/>
      <c r="AF303" s="79"/>
      <c r="AG303" s="80"/>
      <c r="AH303" s="47"/>
      <c r="AI303" s="71"/>
      <c r="AJ303" s="71"/>
      <c r="AK303" s="71"/>
      <c r="AL303" s="71"/>
      <c r="AM303" s="84"/>
      <c r="AN303" s="68"/>
    </row>
    <row r="304" spans="2:40">
      <c r="B304" s="55">
        <v>18</v>
      </c>
      <c r="C304" s="37"/>
      <c r="D304" s="38"/>
      <c r="E304" s="37"/>
      <c r="F304" s="13"/>
      <c r="G304" s="14"/>
      <c r="H304" s="13"/>
      <c r="I304" s="14"/>
      <c r="J304" s="13"/>
      <c r="K304" s="13"/>
      <c r="L304" s="39"/>
      <c r="M304" s="40"/>
      <c r="N304" s="40"/>
      <c r="O304" s="40"/>
      <c r="P304" s="40"/>
      <c r="Q304" s="13"/>
      <c r="R304" s="40"/>
      <c r="S304" s="13"/>
      <c r="T304" s="40"/>
      <c r="U304" s="40"/>
      <c r="V304" s="42"/>
      <c r="W304" s="42"/>
      <c r="X304" s="43"/>
      <c r="Y304" s="44"/>
      <c r="Z304" s="44"/>
      <c r="AA304" s="43"/>
      <c r="AB304" s="13"/>
      <c r="AC304" s="37"/>
      <c r="AD304" s="37"/>
      <c r="AE304" s="37"/>
      <c r="AF304" s="45"/>
      <c r="AG304" s="46"/>
      <c r="AH304" s="47"/>
      <c r="AI304" s="71"/>
      <c r="AJ304" s="71"/>
      <c r="AK304" s="71"/>
      <c r="AL304" s="71"/>
      <c r="AM304" s="84"/>
      <c r="AN304" s="69"/>
    </row>
    <row r="305" spans="2:40">
      <c r="B305" s="55">
        <v>19</v>
      </c>
      <c r="C305" s="37"/>
      <c r="D305" s="38"/>
      <c r="E305" s="37"/>
      <c r="F305" s="13"/>
      <c r="G305" s="14"/>
      <c r="H305" s="13"/>
      <c r="I305" s="14"/>
      <c r="J305" s="13"/>
      <c r="K305" s="13"/>
      <c r="L305" s="39"/>
      <c r="M305" s="40"/>
      <c r="N305" s="41"/>
      <c r="O305" s="40"/>
      <c r="P305" s="40"/>
      <c r="Q305" s="13"/>
      <c r="R305" s="40"/>
      <c r="S305" s="13"/>
      <c r="T305" s="40"/>
      <c r="U305" s="40"/>
      <c r="V305" s="42"/>
      <c r="W305" s="42"/>
      <c r="X305" s="43"/>
      <c r="Y305" s="44"/>
      <c r="Z305" s="44"/>
      <c r="AA305" s="43"/>
      <c r="AB305" s="13"/>
      <c r="AC305" s="37"/>
      <c r="AD305" s="37"/>
      <c r="AE305" s="37"/>
      <c r="AF305" s="45"/>
      <c r="AG305" s="46"/>
      <c r="AH305" s="47"/>
      <c r="AI305" s="71"/>
      <c r="AJ305" s="71"/>
      <c r="AK305" s="71"/>
      <c r="AL305" s="71"/>
      <c r="AM305" s="84"/>
      <c r="AN305" s="68"/>
    </row>
    <row r="306" spans="2:40">
      <c r="B306" s="55">
        <v>20</v>
      </c>
      <c r="C306" s="37"/>
      <c r="D306" s="38"/>
      <c r="E306" s="37"/>
      <c r="F306" s="13"/>
      <c r="G306" s="14"/>
      <c r="H306" s="13"/>
      <c r="I306" s="14"/>
      <c r="J306" s="13"/>
      <c r="K306" s="13"/>
      <c r="L306" s="39"/>
      <c r="M306" s="40"/>
      <c r="N306" s="41"/>
      <c r="O306" s="40"/>
      <c r="P306" s="40"/>
      <c r="Q306" s="13"/>
      <c r="R306" s="40"/>
      <c r="S306" s="13"/>
      <c r="T306" s="40"/>
      <c r="U306" s="40"/>
      <c r="V306" s="42"/>
      <c r="W306" s="42"/>
      <c r="X306" s="43"/>
      <c r="Y306" s="44"/>
      <c r="Z306" s="44"/>
      <c r="AA306" s="43"/>
      <c r="AB306" s="13"/>
      <c r="AC306" s="37"/>
      <c r="AD306" s="37"/>
      <c r="AE306" s="37"/>
      <c r="AF306" s="45"/>
      <c r="AG306" s="46"/>
      <c r="AH306" s="47"/>
      <c r="AI306" s="71"/>
      <c r="AJ306" s="71"/>
      <c r="AK306" s="71"/>
      <c r="AL306" s="71"/>
      <c r="AM306" s="84"/>
      <c r="AN306" s="69"/>
    </row>
    <row r="307" spans="2:40">
      <c r="B307" s="55">
        <v>21</v>
      </c>
      <c r="C307" s="37"/>
      <c r="D307" s="38"/>
      <c r="E307" s="37"/>
      <c r="F307" s="13"/>
      <c r="G307" s="13"/>
      <c r="H307" s="13"/>
      <c r="I307" s="87"/>
      <c r="J307" s="13"/>
      <c r="K307" s="13"/>
      <c r="L307" s="39"/>
      <c r="M307" s="40"/>
      <c r="N307" s="88"/>
      <c r="O307" s="40"/>
      <c r="P307" s="40"/>
      <c r="Q307" s="13"/>
      <c r="R307" s="40"/>
      <c r="S307" s="13"/>
      <c r="T307" s="40"/>
      <c r="U307" s="40"/>
      <c r="V307" s="42"/>
      <c r="W307" s="42"/>
      <c r="X307" s="43"/>
      <c r="Y307" s="44"/>
      <c r="Z307" s="44"/>
      <c r="AA307" s="43"/>
      <c r="AB307" s="13"/>
      <c r="AC307" s="37"/>
      <c r="AD307" s="37"/>
      <c r="AE307" s="37"/>
      <c r="AF307" s="45"/>
      <c r="AG307" s="46"/>
      <c r="AH307" s="91"/>
      <c r="AI307" s="71"/>
      <c r="AJ307" s="71"/>
      <c r="AK307" s="71"/>
      <c r="AL307" s="71"/>
      <c r="AM307" s="84"/>
      <c r="AN307" s="68"/>
    </row>
    <row r="308" spans="2:40">
      <c r="B308" s="55">
        <v>22</v>
      </c>
      <c r="C308" s="37"/>
      <c r="D308" s="38"/>
      <c r="E308" s="37"/>
      <c r="F308" s="13"/>
      <c r="G308" s="13"/>
      <c r="H308" s="13"/>
      <c r="I308" s="87"/>
      <c r="J308" s="13"/>
      <c r="K308" s="13"/>
      <c r="L308" s="39"/>
      <c r="M308" s="40"/>
      <c r="N308" s="88"/>
      <c r="O308" s="40"/>
      <c r="P308" s="40"/>
      <c r="Q308" s="13"/>
      <c r="R308" s="40"/>
      <c r="S308" s="13"/>
      <c r="T308" s="40"/>
      <c r="U308" s="40"/>
      <c r="V308" s="42"/>
      <c r="W308" s="42"/>
      <c r="X308" s="13"/>
      <c r="Y308" s="89"/>
      <c r="Z308" s="44"/>
      <c r="AA308" s="43"/>
      <c r="AB308" s="13"/>
      <c r="AC308" s="37"/>
      <c r="AD308" s="37"/>
      <c r="AE308" s="37"/>
      <c r="AF308" s="45"/>
      <c r="AG308" s="46"/>
      <c r="AH308" s="91"/>
      <c r="AI308" s="71"/>
      <c r="AJ308" s="71"/>
      <c r="AK308" s="71"/>
      <c r="AL308" s="71"/>
      <c r="AM308" s="84"/>
      <c r="AN308" s="69"/>
    </row>
    <row r="309" spans="2:40">
      <c r="B309" s="55">
        <v>23</v>
      </c>
      <c r="C309" s="37"/>
      <c r="D309" s="38"/>
      <c r="E309" s="37"/>
      <c r="F309" s="13"/>
      <c r="G309" s="14"/>
      <c r="H309" s="13"/>
      <c r="I309" s="87"/>
      <c r="J309" s="13"/>
      <c r="K309" s="13"/>
      <c r="L309" s="39"/>
      <c r="M309" s="40"/>
      <c r="N309" s="88"/>
      <c r="O309" s="40"/>
      <c r="P309" s="40"/>
      <c r="Q309" s="13"/>
      <c r="R309" s="40"/>
      <c r="S309" s="13"/>
      <c r="T309" s="40"/>
      <c r="U309" s="40"/>
      <c r="V309" s="42"/>
      <c r="W309" s="42"/>
      <c r="X309" s="43"/>
      <c r="Y309" s="44"/>
      <c r="Z309" s="44"/>
      <c r="AA309" s="43"/>
      <c r="AB309" s="13"/>
      <c r="AC309" s="37"/>
      <c r="AD309" s="37"/>
      <c r="AE309" s="37"/>
      <c r="AF309" s="45"/>
      <c r="AG309" s="46"/>
      <c r="AH309" s="91"/>
      <c r="AI309" s="71"/>
      <c r="AJ309" s="71"/>
      <c r="AK309" s="71"/>
      <c r="AL309" s="71"/>
      <c r="AM309" s="84"/>
      <c r="AN309" s="68"/>
    </row>
    <row r="310" spans="2:40">
      <c r="B310" s="55">
        <v>24</v>
      </c>
      <c r="C310" s="37"/>
      <c r="D310" s="38"/>
      <c r="E310" s="37"/>
      <c r="F310" s="13"/>
      <c r="G310" s="14"/>
      <c r="H310" s="13"/>
      <c r="I310" s="14"/>
      <c r="J310" s="13"/>
      <c r="K310" s="13"/>
      <c r="L310" s="39"/>
      <c r="M310" s="40"/>
      <c r="N310" s="41"/>
      <c r="O310" s="40"/>
      <c r="P310" s="40"/>
      <c r="Q310" s="13"/>
      <c r="R310" s="40"/>
      <c r="S310" s="13"/>
      <c r="T310" s="40"/>
      <c r="U310" s="40"/>
      <c r="V310" s="42"/>
      <c r="W310" s="42"/>
      <c r="X310" s="43"/>
      <c r="Y310" s="44"/>
      <c r="Z310" s="44"/>
      <c r="AA310" s="43"/>
      <c r="AB310" s="13"/>
      <c r="AC310" s="37"/>
      <c r="AD310" s="37"/>
      <c r="AE310" s="37"/>
      <c r="AF310" s="45"/>
      <c r="AG310" s="46"/>
      <c r="AH310" s="91"/>
      <c r="AI310" s="71"/>
      <c r="AJ310" s="71"/>
      <c r="AK310" s="71"/>
      <c r="AL310" s="71"/>
      <c r="AM310" s="84"/>
      <c r="AN310" s="69"/>
    </row>
    <row r="311" spans="2:40">
      <c r="B311" s="55">
        <v>25</v>
      </c>
      <c r="C311" s="37"/>
      <c r="D311" s="38"/>
      <c r="E311" s="37"/>
      <c r="F311" s="13"/>
      <c r="G311" s="13"/>
      <c r="H311" s="13"/>
      <c r="I311" s="14"/>
      <c r="J311" s="13"/>
      <c r="K311" s="13"/>
      <c r="L311" s="39"/>
      <c r="M311" s="40"/>
      <c r="N311" s="88"/>
      <c r="O311" s="40"/>
      <c r="P311" s="40"/>
      <c r="Q311" s="13"/>
      <c r="R311" s="40"/>
      <c r="S311" s="13"/>
      <c r="T311" s="40"/>
      <c r="U311" s="40"/>
      <c r="V311" s="92"/>
      <c r="W311" s="42"/>
      <c r="X311" s="13"/>
      <c r="Y311" s="89"/>
      <c r="Z311" s="44"/>
      <c r="AA311" s="43"/>
      <c r="AB311" s="13"/>
      <c r="AC311" s="37"/>
      <c r="AD311" s="37"/>
      <c r="AE311" s="37"/>
      <c r="AF311" s="45"/>
      <c r="AG311" s="46"/>
      <c r="AH311" s="91"/>
      <c r="AI311" s="71"/>
      <c r="AJ311" s="71"/>
      <c r="AK311" s="71"/>
      <c r="AL311" s="71"/>
      <c r="AM311" s="84"/>
      <c r="AN311" s="68"/>
    </row>
    <row r="312" spans="2:40">
      <c r="B312" s="55">
        <v>26</v>
      </c>
      <c r="C312" s="37"/>
      <c r="D312" s="38"/>
      <c r="E312" s="37"/>
      <c r="F312" s="13"/>
      <c r="G312" s="13"/>
      <c r="H312" s="13"/>
      <c r="I312" s="87"/>
      <c r="J312" s="13"/>
      <c r="K312" s="13"/>
      <c r="L312" s="39"/>
      <c r="M312" s="40"/>
      <c r="N312" s="88"/>
      <c r="O312" s="40"/>
      <c r="P312" s="40"/>
      <c r="Q312" s="13"/>
      <c r="R312" s="40"/>
      <c r="S312" s="13"/>
      <c r="T312" s="40"/>
      <c r="U312" s="40"/>
      <c r="V312" s="42"/>
      <c r="W312" s="42"/>
      <c r="X312" s="43"/>
      <c r="Y312" s="44"/>
      <c r="Z312" s="44"/>
      <c r="AA312" s="43"/>
      <c r="AB312" s="13"/>
      <c r="AC312" s="37"/>
      <c r="AD312" s="37"/>
      <c r="AE312" s="37"/>
      <c r="AF312" s="45"/>
      <c r="AG312" s="46"/>
      <c r="AH312" s="91"/>
      <c r="AI312" s="71"/>
      <c r="AJ312" s="71"/>
      <c r="AK312" s="71"/>
      <c r="AL312" s="71"/>
      <c r="AM312" s="84"/>
      <c r="AN312" s="69"/>
    </row>
    <row r="313" spans="2:40">
      <c r="B313" s="55">
        <v>27</v>
      </c>
      <c r="C313" s="37"/>
      <c r="D313" s="38"/>
      <c r="E313" s="37"/>
      <c r="F313" s="13"/>
      <c r="G313" s="13"/>
      <c r="H313" s="13"/>
      <c r="I313" s="87"/>
      <c r="J313" s="13"/>
      <c r="K313" s="13"/>
      <c r="L313" s="39"/>
      <c r="M313" s="40"/>
      <c r="N313" s="88"/>
      <c r="O313" s="40"/>
      <c r="P313" s="40"/>
      <c r="Q313" s="13"/>
      <c r="R313" s="40"/>
      <c r="S313" s="13"/>
      <c r="T313" s="40"/>
      <c r="U313" s="40"/>
      <c r="V313" s="42"/>
      <c r="W313" s="42"/>
      <c r="X313" s="43"/>
      <c r="Y313" s="44"/>
      <c r="Z313" s="44"/>
      <c r="AA313" s="43"/>
      <c r="AB313" s="13"/>
      <c r="AC313" s="37"/>
      <c r="AD313" s="37"/>
      <c r="AE313" s="37"/>
      <c r="AF313" s="45"/>
      <c r="AG313" s="46"/>
      <c r="AH313" s="91"/>
      <c r="AI313" s="71"/>
      <c r="AJ313" s="71"/>
      <c r="AK313" s="71"/>
      <c r="AL313" s="71"/>
      <c r="AM313" s="84"/>
      <c r="AN313" s="68"/>
    </row>
    <row r="314" spans="2:40">
      <c r="B314" s="55">
        <v>28</v>
      </c>
      <c r="C314" s="37"/>
      <c r="D314" s="38"/>
      <c r="E314" s="37"/>
      <c r="F314" s="13"/>
      <c r="G314" s="13"/>
      <c r="H314" s="13"/>
      <c r="I314" s="87"/>
      <c r="J314" s="13"/>
      <c r="K314" s="13"/>
      <c r="L314" s="39"/>
      <c r="M314" s="40"/>
      <c r="N314" s="88"/>
      <c r="O314" s="40"/>
      <c r="P314" s="40"/>
      <c r="Q314" s="13"/>
      <c r="R314" s="40"/>
      <c r="S314" s="13"/>
      <c r="T314" s="40"/>
      <c r="U314" s="40"/>
      <c r="V314" s="42"/>
      <c r="W314" s="42"/>
      <c r="X314" s="13"/>
      <c r="Y314" s="89"/>
      <c r="Z314" s="44"/>
      <c r="AA314" s="43"/>
      <c r="AB314" s="13"/>
      <c r="AC314" s="37"/>
      <c r="AD314" s="37"/>
      <c r="AE314" s="37"/>
      <c r="AF314" s="45"/>
      <c r="AG314" s="46"/>
      <c r="AH314" s="91"/>
      <c r="AI314" s="71"/>
      <c r="AJ314" s="71"/>
      <c r="AK314" s="71"/>
      <c r="AL314" s="71"/>
      <c r="AM314" s="84"/>
      <c r="AN314" s="69"/>
    </row>
    <row r="315" spans="2:40">
      <c r="B315" s="55">
        <v>29</v>
      </c>
      <c r="C315" s="37"/>
      <c r="D315" s="38"/>
      <c r="E315" s="37"/>
      <c r="F315" s="13"/>
      <c r="G315" s="14"/>
      <c r="H315" s="13"/>
      <c r="I315" s="87"/>
      <c r="J315" s="13"/>
      <c r="K315" s="13"/>
      <c r="L315" s="39"/>
      <c r="M315" s="40"/>
      <c r="N315" s="88"/>
      <c r="O315" s="40"/>
      <c r="P315" s="40"/>
      <c r="Q315" s="13"/>
      <c r="R315" s="40"/>
      <c r="S315" s="13"/>
      <c r="T315" s="40"/>
      <c r="U315" s="40"/>
      <c r="V315" s="42"/>
      <c r="W315" s="42"/>
      <c r="X315" s="43"/>
      <c r="Y315" s="44"/>
      <c r="Z315" s="44"/>
      <c r="AA315" s="43"/>
      <c r="AB315" s="13"/>
      <c r="AC315" s="37"/>
      <c r="AD315" s="37"/>
      <c r="AE315" s="37"/>
      <c r="AF315" s="45"/>
      <c r="AG315" s="46"/>
      <c r="AH315" s="47"/>
      <c r="AI315" s="71"/>
      <c r="AJ315" s="71"/>
      <c r="AK315" s="71"/>
      <c r="AL315" s="71"/>
      <c r="AM315" s="84"/>
      <c r="AN315" s="68"/>
    </row>
    <row r="316" spans="2:40">
      <c r="B316" s="55">
        <v>30</v>
      </c>
      <c r="C316" s="37"/>
      <c r="D316" s="38"/>
      <c r="E316" s="37"/>
      <c r="F316" s="13"/>
      <c r="G316" s="14"/>
      <c r="H316" s="13"/>
      <c r="I316" s="14"/>
      <c r="J316" s="13"/>
      <c r="K316" s="13"/>
      <c r="L316" s="39"/>
      <c r="M316" s="40"/>
      <c r="N316" s="41"/>
      <c r="O316" s="40"/>
      <c r="P316" s="40"/>
      <c r="Q316" s="13"/>
      <c r="R316" s="40"/>
      <c r="S316" s="13"/>
      <c r="T316" s="40"/>
      <c r="U316" s="40"/>
      <c r="V316" s="42"/>
      <c r="W316" s="42"/>
      <c r="X316" s="43"/>
      <c r="Y316" s="44"/>
      <c r="Z316" s="44"/>
      <c r="AA316" s="43"/>
      <c r="AB316" s="13"/>
      <c r="AC316" s="37"/>
      <c r="AD316" s="37"/>
      <c r="AE316" s="37"/>
      <c r="AF316" s="45"/>
      <c r="AG316" s="46"/>
      <c r="AH316" s="47"/>
      <c r="AI316" s="71"/>
      <c r="AJ316" s="71"/>
      <c r="AK316" s="71"/>
      <c r="AL316" s="71"/>
      <c r="AM316" s="84"/>
      <c r="AN316" s="69"/>
    </row>
    <row r="317" spans="2:40">
      <c r="B317" s="55">
        <v>31</v>
      </c>
      <c r="C317" s="37"/>
      <c r="D317" s="38"/>
      <c r="E317" s="37"/>
      <c r="F317" s="13"/>
      <c r="G317" s="14"/>
      <c r="H317" s="13"/>
      <c r="I317" s="14"/>
      <c r="J317" s="13"/>
      <c r="K317" s="13"/>
      <c r="L317" s="39"/>
      <c r="M317" s="40"/>
      <c r="N317" s="41"/>
      <c r="O317" s="40"/>
      <c r="P317" s="40"/>
      <c r="Q317" s="13"/>
      <c r="R317" s="40"/>
      <c r="S317" s="13"/>
      <c r="T317" s="40"/>
      <c r="U317" s="40"/>
      <c r="V317" s="42"/>
      <c r="W317" s="42"/>
      <c r="X317" s="43"/>
      <c r="Y317" s="44"/>
      <c r="Z317" s="44"/>
      <c r="AA317" s="43"/>
      <c r="AB317" s="13"/>
      <c r="AC317" s="37"/>
      <c r="AD317" s="37"/>
      <c r="AE317" s="37"/>
      <c r="AF317" s="45"/>
      <c r="AG317" s="46"/>
      <c r="AH317" s="47"/>
      <c r="AI317" s="71"/>
      <c r="AJ317" s="71"/>
      <c r="AK317" s="71"/>
      <c r="AL317" s="71"/>
      <c r="AM317" s="84"/>
      <c r="AN317" s="68"/>
    </row>
    <row r="318" spans="2:40">
      <c r="B318" s="55">
        <v>32</v>
      </c>
      <c r="C318" s="37"/>
      <c r="D318" s="38"/>
      <c r="E318" s="37"/>
      <c r="F318" s="13"/>
      <c r="G318" s="13"/>
      <c r="H318" s="13"/>
      <c r="I318" s="87"/>
      <c r="J318" s="13"/>
      <c r="K318" s="13"/>
      <c r="L318" s="39"/>
      <c r="M318" s="40"/>
      <c r="N318" s="88"/>
      <c r="O318" s="40"/>
      <c r="P318" s="40"/>
      <c r="Q318" s="13"/>
      <c r="R318" s="40"/>
      <c r="S318" s="13"/>
      <c r="T318" s="40"/>
      <c r="U318" s="40"/>
      <c r="V318" s="42"/>
      <c r="W318" s="42"/>
      <c r="X318" s="43"/>
      <c r="Y318" s="44"/>
      <c r="Z318" s="44"/>
      <c r="AA318" s="43"/>
      <c r="AB318" s="13"/>
      <c r="AC318" s="37"/>
      <c r="AD318" s="37"/>
      <c r="AE318" s="37"/>
      <c r="AF318" s="45"/>
      <c r="AG318" s="46"/>
      <c r="AH318" s="47"/>
      <c r="AI318" s="71"/>
      <c r="AJ318" s="71"/>
      <c r="AK318" s="71"/>
      <c r="AL318" s="71"/>
      <c r="AM318" s="84"/>
      <c r="AN318" s="69"/>
    </row>
    <row r="319" spans="2:40">
      <c r="B319" s="55">
        <v>33</v>
      </c>
      <c r="C319" s="37"/>
      <c r="D319" s="38"/>
      <c r="E319" s="37"/>
      <c r="F319" s="13"/>
      <c r="G319" s="13"/>
      <c r="H319" s="13"/>
      <c r="I319" s="87"/>
      <c r="J319" s="13"/>
      <c r="K319" s="13"/>
      <c r="L319" s="39"/>
      <c r="M319" s="40"/>
      <c r="N319" s="88"/>
      <c r="O319" s="40"/>
      <c r="P319" s="40"/>
      <c r="Q319" s="13"/>
      <c r="R319" s="40"/>
      <c r="S319" s="13"/>
      <c r="T319" s="40"/>
      <c r="U319" s="40"/>
      <c r="V319" s="42"/>
      <c r="W319" s="42"/>
      <c r="X319" s="43"/>
      <c r="Y319" s="44"/>
      <c r="Z319" s="44"/>
      <c r="AA319" s="43"/>
      <c r="AB319" s="13"/>
      <c r="AC319" s="37"/>
      <c r="AD319" s="37"/>
      <c r="AE319" s="37"/>
      <c r="AF319" s="45"/>
      <c r="AG319" s="46"/>
      <c r="AH319" s="47"/>
      <c r="AI319" s="71"/>
      <c r="AJ319" s="71"/>
      <c r="AK319" s="71"/>
      <c r="AL319" s="71"/>
      <c r="AM319" s="84"/>
      <c r="AN319" s="68"/>
    </row>
    <row r="320" spans="2:40">
      <c r="B320" s="55">
        <v>34</v>
      </c>
      <c r="C320" s="37"/>
      <c r="D320" s="38"/>
      <c r="E320" s="37"/>
      <c r="F320" s="13"/>
      <c r="G320" s="13"/>
      <c r="H320" s="13"/>
      <c r="I320" s="87"/>
      <c r="J320" s="13"/>
      <c r="K320" s="13"/>
      <c r="L320" s="39"/>
      <c r="M320" s="40"/>
      <c r="N320" s="88"/>
      <c r="O320" s="40"/>
      <c r="P320" s="40"/>
      <c r="Q320" s="13"/>
      <c r="R320" s="40"/>
      <c r="S320" s="13"/>
      <c r="T320" s="40"/>
      <c r="U320" s="40"/>
      <c r="V320" s="42"/>
      <c r="W320" s="42"/>
      <c r="X320" s="13"/>
      <c r="Y320" s="89"/>
      <c r="Z320" s="44"/>
      <c r="AA320" s="43"/>
      <c r="AB320" s="13"/>
      <c r="AC320" s="37"/>
      <c r="AD320" s="37"/>
      <c r="AE320" s="37"/>
      <c r="AF320" s="45"/>
      <c r="AG320" s="46"/>
      <c r="AH320" s="47"/>
      <c r="AI320" s="71"/>
      <c r="AJ320" s="71"/>
      <c r="AK320" s="71"/>
      <c r="AL320" s="71"/>
      <c r="AM320" s="84"/>
      <c r="AN320" s="69"/>
    </row>
    <row r="321" spans="2:40">
      <c r="B321" s="55">
        <v>35</v>
      </c>
      <c r="C321" s="37"/>
      <c r="D321" s="38"/>
      <c r="E321" s="37"/>
      <c r="F321" s="13"/>
      <c r="G321" s="14"/>
      <c r="H321" s="13"/>
      <c r="I321" s="87"/>
      <c r="J321" s="13"/>
      <c r="K321" s="13"/>
      <c r="L321" s="39"/>
      <c r="M321" s="40"/>
      <c r="N321" s="88"/>
      <c r="O321" s="40"/>
      <c r="P321" s="40"/>
      <c r="Q321" s="13"/>
      <c r="R321" s="40"/>
      <c r="S321" s="13"/>
      <c r="T321" s="40"/>
      <c r="U321" s="40"/>
      <c r="V321" s="42"/>
      <c r="W321" s="42"/>
      <c r="X321" s="43"/>
      <c r="Y321" s="44"/>
      <c r="Z321" s="44"/>
      <c r="AA321" s="43"/>
      <c r="AB321" s="13"/>
      <c r="AC321" s="37"/>
      <c r="AD321" s="37"/>
      <c r="AE321" s="37"/>
      <c r="AF321" s="45"/>
      <c r="AG321" s="46"/>
      <c r="AH321" s="47"/>
      <c r="AI321" s="71"/>
      <c r="AJ321" s="71"/>
      <c r="AK321" s="71"/>
      <c r="AL321" s="71"/>
      <c r="AM321" s="84"/>
      <c r="AN321" s="68"/>
    </row>
    <row r="322" spans="2:40">
      <c r="B322" s="55">
        <v>36</v>
      </c>
      <c r="C322" s="37"/>
      <c r="D322" s="38"/>
      <c r="E322" s="37"/>
      <c r="F322" s="13"/>
      <c r="G322" s="14"/>
      <c r="H322" s="13"/>
      <c r="I322" s="14"/>
      <c r="J322" s="13"/>
      <c r="K322" s="13"/>
      <c r="L322" s="39"/>
      <c r="M322" s="40"/>
      <c r="N322" s="41"/>
      <c r="O322" s="40"/>
      <c r="P322" s="40"/>
      <c r="Q322" s="13"/>
      <c r="R322" s="40"/>
      <c r="S322" s="13"/>
      <c r="T322" s="40"/>
      <c r="U322" s="40"/>
      <c r="V322" s="42"/>
      <c r="W322" s="42"/>
      <c r="X322" s="43"/>
      <c r="Y322" s="44"/>
      <c r="Z322" s="44"/>
      <c r="AA322" s="43"/>
      <c r="AB322" s="13"/>
      <c r="AC322" s="37"/>
      <c r="AD322" s="37"/>
      <c r="AE322" s="37"/>
      <c r="AF322" s="45"/>
      <c r="AG322" s="46"/>
      <c r="AH322" s="47"/>
      <c r="AI322" s="71"/>
      <c r="AJ322" s="71"/>
      <c r="AK322" s="71"/>
      <c r="AL322" s="71"/>
      <c r="AM322" s="84"/>
      <c r="AN322" s="69"/>
    </row>
    <row r="323" spans="2:40">
      <c r="B323" s="55">
        <v>37</v>
      </c>
      <c r="C323" s="37"/>
      <c r="D323" s="38"/>
      <c r="E323" s="37"/>
      <c r="F323" s="13"/>
      <c r="G323" s="14"/>
      <c r="H323" s="13"/>
      <c r="I323" s="14"/>
      <c r="J323" s="13"/>
      <c r="K323" s="13"/>
      <c r="L323" s="39"/>
      <c r="M323" s="40"/>
      <c r="N323" s="41"/>
      <c r="O323" s="40"/>
      <c r="P323" s="40"/>
      <c r="Q323" s="13"/>
      <c r="R323" s="40"/>
      <c r="S323" s="13"/>
      <c r="T323" s="40"/>
      <c r="U323" s="40"/>
      <c r="V323" s="42"/>
      <c r="W323" s="42"/>
      <c r="X323" s="43"/>
      <c r="Y323" s="44"/>
      <c r="Z323" s="44"/>
      <c r="AA323" s="43"/>
      <c r="AB323" s="13"/>
      <c r="AC323" s="37"/>
      <c r="AD323" s="37"/>
      <c r="AE323" s="37"/>
      <c r="AF323" s="45"/>
      <c r="AG323" s="46"/>
      <c r="AH323" s="47"/>
      <c r="AI323" s="71"/>
      <c r="AJ323" s="71"/>
      <c r="AK323" s="71"/>
      <c r="AL323" s="71"/>
      <c r="AM323" s="84"/>
      <c r="AN323" s="68"/>
    </row>
    <row r="324" spans="2:40">
      <c r="B324" s="55">
        <v>38</v>
      </c>
      <c r="C324" s="37"/>
      <c r="D324" s="38"/>
      <c r="E324" s="37"/>
      <c r="F324" s="13"/>
      <c r="G324" s="14"/>
      <c r="H324" s="13"/>
      <c r="I324" s="14"/>
      <c r="J324" s="13"/>
      <c r="K324" s="13"/>
      <c r="L324" s="39"/>
      <c r="M324" s="40"/>
      <c r="N324" s="41"/>
      <c r="O324" s="40"/>
      <c r="P324" s="40"/>
      <c r="Q324" s="13"/>
      <c r="R324" s="40"/>
      <c r="S324" s="13"/>
      <c r="T324" s="40"/>
      <c r="U324" s="40"/>
      <c r="V324" s="42"/>
      <c r="W324" s="42"/>
      <c r="X324" s="43"/>
      <c r="Y324" s="44"/>
      <c r="Z324" s="44"/>
      <c r="AA324" s="43"/>
      <c r="AB324" s="13"/>
      <c r="AC324" s="37"/>
      <c r="AD324" s="37"/>
      <c r="AE324" s="37"/>
      <c r="AF324" s="45"/>
      <c r="AG324" s="46"/>
      <c r="AH324" s="47"/>
      <c r="AI324" s="71"/>
      <c r="AJ324" s="71"/>
      <c r="AK324" s="71"/>
      <c r="AL324" s="71"/>
      <c r="AM324" s="84"/>
      <c r="AN324" s="69"/>
    </row>
    <row r="325" spans="2:40">
      <c r="B325" s="55">
        <v>39</v>
      </c>
      <c r="C325" s="37"/>
      <c r="D325" s="38"/>
      <c r="E325" s="37"/>
      <c r="F325" s="13"/>
      <c r="G325" s="14"/>
      <c r="H325" s="13"/>
      <c r="I325" s="14"/>
      <c r="J325" s="13"/>
      <c r="K325" s="13"/>
      <c r="L325" s="39"/>
      <c r="M325" s="40"/>
      <c r="N325" s="41"/>
      <c r="O325" s="40"/>
      <c r="P325" s="40"/>
      <c r="Q325" s="13"/>
      <c r="R325" s="40"/>
      <c r="S325" s="13"/>
      <c r="T325" s="40"/>
      <c r="U325" s="40"/>
      <c r="V325" s="42"/>
      <c r="W325" s="42"/>
      <c r="X325" s="43"/>
      <c r="Y325" s="44"/>
      <c r="Z325" s="44"/>
      <c r="AA325" s="43"/>
      <c r="AB325" s="13"/>
      <c r="AC325" s="37"/>
      <c r="AD325" s="37"/>
      <c r="AE325" s="37"/>
      <c r="AF325" s="45"/>
      <c r="AG325" s="46"/>
      <c r="AH325" s="47"/>
      <c r="AI325" s="71"/>
      <c r="AJ325" s="71"/>
      <c r="AK325" s="71"/>
      <c r="AL325" s="71"/>
      <c r="AM325" s="84"/>
      <c r="AN325" s="68"/>
    </row>
    <row r="326" spans="2:40">
      <c r="B326" s="55">
        <v>40</v>
      </c>
      <c r="C326" s="37"/>
      <c r="D326" s="38"/>
      <c r="E326" s="37"/>
      <c r="F326" s="13"/>
      <c r="G326" s="14"/>
      <c r="H326" s="13"/>
      <c r="I326" s="14"/>
      <c r="J326" s="13"/>
      <c r="K326" s="13"/>
      <c r="L326" s="39"/>
      <c r="M326" s="40"/>
      <c r="N326" s="41"/>
      <c r="O326" s="40"/>
      <c r="P326" s="40"/>
      <c r="Q326" s="13"/>
      <c r="R326" s="40"/>
      <c r="S326" s="13"/>
      <c r="T326" s="40"/>
      <c r="U326" s="40"/>
      <c r="V326" s="42"/>
      <c r="W326" s="42"/>
      <c r="X326" s="43"/>
      <c r="Y326" s="44"/>
      <c r="Z326" s="44"/>
      <c r="AA326" s="43"/>
      <c r="AB326" s="13"/>
      <c r="AC326" s="37"/>
      <c r="AD326" s="37"/>
      <c r="AE326" s="37"/>
      <c r="AF326" s="45"/>
      <c r="AG326" s="46"/>
      <c r="AH326" s="47"/>
      <c r="AI326" s="71"/>
      <c r="AJ326" s="71"/>
      <c r="AK326" s="71"/>
      <c r="AL326" s="71"/>
      <c r="AM326" s="84"/>
      <c r="AN326" s="69"/>
    </row>
    <row r="327" spans="2:40">
      <c r="B327" s="55">
        <v>41</v>
      </c>
      <c r="C327" s="37"/>
      <c r="D327" s="38"/>
      <c r="E327" s="37"/>
      <c r="F327" s="13"/>
      <c r="G327" s="14"/>
      <c r="H327" s="13"/>
      <c r="I327" s="14"/>
      <c r="J327" s="13"/>
      <c r="K327" s="13"/>
      <c r="L327" s="39"/>
      <c r="M327" s="40"/>
      <c r="N327" s="40"/>
      <c r="O327" s="40"/>
      <c r="P327" s="40"/>
      <c r="Q327" s="13"/>
      <c r="R327" s="40"/>
      <c r="S327" s="13"/>
      <c r="T327" s="40"/>
      <c r="U327" s="40"/>
      <c r="V327" s="42"/>
      <c r="W327" s="42"/>
      <c r="X327" s="43"/>
      <c r="Y327" s="44"/>
      <c r="Z327" s="44"/>
      <c r="AA327" s="43"/>
      <c r="AB327" s="13"/>
      <c r="AC327" s="37"/>
      <c r="AD327" s="37"/>
      <c r="AE327" s="37"/>
      <c r="AF327" s="45"/>
      <c r="AG327" s="46"/>
      <c r="AH327" s="47"/>
      <c r="AI327" s="71"/>
      <c r="AJ327" s="71"/>
      <c r="AK327" s="71"/>
      <c r="AL327" s="71"/>
      <c r="AM327" s="84"/>
      <c r="AN327" s="68"/>
    </row>
    <row r="328" spans="2:40">
      <c r="B328" s="55">
        <v>42</v>
      </c>
      <c r="C328" s="37"/>
      <c r="D328" s="38"/>
      <c r="E328" s="37"/>
      <c r="F328" s="13"/>
      <c r="G328" s="14"/>
      <c r="H328" s="13"/>
      <c r="I328" s="14"/>
      <c r="J328" s="13"/>
      <c r="K328" s="13"/>
      <c r="L328" s="39"/>
      <c r="M328" s="40"/>
      <c r="N328" s="41"/>
      <c r="O328" s="40"/>
      <c r="P328" s="40"/>
      <c r="Q328" s="13"/>
      <c r="R328" s="40"/>
      <c r="S328" s="13"/>
      <c r="T328" s="40"/>
      <c r="U328" s="40"/>
      <c r="V328" s="42"/>
      <c r="W328" s="42"/>
      <c r="X328" s="43"/>
      <c r="Y328" s="44"/>
      <c r="Z328" s="44"/>
      <c r="AA328" s="43"/>
      <c r="AB328" s="13"/>
      <c r="AC328" s="37"/>
      <c r="AD328" s="37"/>
      <c r="AE328" s="37"/>
      <c r="AF328" s="45"/>
      <c r="AG328" s="46"/>
      <c r="AH328" s="47"/>
      <c r="AI328" s="71"/>
      <c r="AJ328" s="71"/>
      <c r="AK328" s="71"/>
      <c r="AL328" s="71"/>
      <c r="AM328" s="84"/>
      <c r="AN328" s="69"/>
    </row>
    <row r="329" spans="2:40">
      <c r="B329" s="55">
        <v>43</v>
      </c>
      <c r="C329" s="37"/>
      <c r="D329" s="38"/>
      <c r="E329" s="37"/>
      <c r="F329" s="13"/>
      <c r="G329" s="14"/>
      <c r="H329" s="13"/>
      <c r="I329" s="14"/>
      <c r="J329" s="13"/>
      <c r="K329" s="13"/>
      <c r="L329" s="39"/>
      <c r="M329" s="40"/>
      <c r="N329" s="41"/>
      <c r="O329" s="40"/>
      <c r="P329" s="40"/>
      <c r="Q329" s="13"/>
      <c r="R329" s="40"/>
      <c r="S329" s="13"/>
      <c r="T329" s="40"/>
      <c r="U329" s="40"/>
      <c r="V329" s="42"/>
      <c r="W329" s="42"/>
      <c r="X329" s="43"/>
      <c r="Y329" s="44"/>
      <c r="Z329" s="44"/>
      <c r="AA329" s="43"/>
      <c r="AB329" s="13"/>
      <c r="AC329" s="37"/>
      <c r="AD329" s="37"/>
      <c r="AE329" s="37"/>
      <c r="AF329" s="45"/>
      <c r="AG329" s="46"/>
      <c r="AH329" s="47"/>
      <c r="AI329" s="71"/>
      <c r="AJ329" s="71"/>
      <c r="AK329" s="71"/>
      <c r="AL329" s="71"/>
      <c r="AM329" s="84"/>
      <c r="AN329" s="68"/>
    </row>
    <row r="330" spans="2:40">
      <c r="B330" s="55">
        <v>44</v>
      </c>
      <c r="C330" s="37"/>
      <c r="D330" s="38"/>
      <c r="E330" s="37"/>
      <c r="F330" s="13"/>
      <c r="G330" s="14"/>
      <c r="H330" s="13"/>
      <c r="I330" s="14"/>
      <c r="J330" s="13"/>
      <c r="K330" s="13"/>
      <c r="L330" s="39"/>
      <c r="M330" s="40"/>
      <c r="N330" s="41"/>
      <c r="O330" s="40"/>
      <c r="P330" s="40"/>
      <c r="Q330" s="13"/>
      <c r="R330" s="40"/>
      <c r="S330" s="13"/>
      <c r="T330" s="40"/>
      <c r="U330" s="40"/>
      <c r="V330" s="42"/>
      <c r="W330" s="42"/>
      <c r="X330" s="43"/>
      <c r="Y330" s="44"/>
      <c r="Z330" s="44"/>
      <c r="AA330" s="43"/>
      <c r="AB330" s="13"/>
      <c r="AC330" s="37"/>
      <c r="AD330" s="37"/>
      <c r="AE330" s="37"/>
      <c r="AF330" s="45"/>
      <c r="AG330" s="46"/>
      <c r="AH330" s="47"/>
      <c r="AI330" s="71"/>
      <c r="AJ330" s="71"/>
      <c r="AK330" s="71"/>
      <c r="AL330" s="71"/>
      <c r="AM330" s="84"/>
      <c r="AN330" s="69"/>
    </row>
    <row r="331" spans="2:40">
      <c r="B331" s="55">
        <v>45</v>
      </c>
      <c r="C331" s="37"/>
      <c r="D331" s="38"/>
      <c r="E331" s="37"/>
      <c r="F331" s="13"/>
      <c r="G331" s="14"/>
      <c r="H331" s="13"/>
      <c r="I331" s="14"/>
      <c r="J331" s="13"/>
      <c r="K331" s="13"/>
      <c r="L331" s="39"/>
      <c r="M331" s="40"/>
      <c r="N331" s="41"/>
      <c r="O331" s="40"/>
      <c r="P331" s="40"/>
      <c r="Q331" s="13"/>
      <c r="R331" s="40"/>
      <c r="S331" s="13"/>
      <c r="T331" s="40"/>
      <c r="U331" s="40"/>
      <c r="V331" s="42"/>
      <c r="W331" s="42"/>
      <c r="X331" s="43"/>
      <c r="Y331" s="44"/>
      <c r="Z331" s="44"/>
      <c r="AA331" s="43"/>
      <c r="AB331" s="13"/>
      <c r="AC331" s="37"/>
      <c r="AD331" s="37"/>
      <c r="AE331" s="37"/>
      <c r="AF331" s="45"/>
      <c r="AG331" s="46"/>
      <c r="AH331" s="47"/>
      <c r="AI331" s="71"/>
      <c r="AJ331" s="71"/>
      <c r="AK331" s="71"/>
      <c r="AL331" s="71"/>
      <c r="AM331" s="84"/>
      <c r="AN331" s="68"/>
    </row>
    <row r="332" spans="2:40">
      <c r="B332" s="55">
        <v>46</v>
      </c>
      <c r="C332" s="37"/>
      <c r="D332" s="38"/>
      <c r="E332" s="37"/>
      <c r="F332" s="13"/>
      <c r="G332" s="14"/>
      <c r="H332" s="13"/>
      <c r="I332" s="14"/>
      <c r="J332" s="13"/>
      <c r="K332" s="13"/>
      <c r="L332" s="39"/>
      <c r="M332" s="40"/>
      <c r="N332" s="41"/>
      <c r="O332" s="40"/>
      <c r="P332" s="40"/>
      <c r="Q332" s="13"/>
      <c r="R332" s="40"/>
      <c r="S332" s="13"/>
      <c r="T332" s="40"/>
      <c r="U332" s="40"/>
      <c r="V332" s="42"/>
      <c r="W332" s="42"/>
      <c r="X332" s="43"/>
      <c r="Y332" s="44"/>
      <c r="Z332" s="44"/>
      <c r="AA332" s="43"/>
      <c r="AB332" s="13"/>
      <c r="AC332" s="37"/>
      <c r="AD332" s="37"/>
      <c r="AE332" s="37"/>
      <c r="AF332" s="45"/>
      <c r="AG332" s="46"/>
      <c r="AH332" s="47"/>
      <c r="AI332" s="71"/>
      <c r="AJ332" s="71"/>
      <c r="AK332" s="71"/>
      <c r="AL332" s="71"/>
      <c r="AM332" s="84"/>
      <c r="AN332" s="69"/>
    </row>
    <row r="333" spans="2:40">
      <c r="B333" s="55">
        <v>47</v>
      </c>
      <c r="C333" s="37"/>
      <c r="D333" s="38"/>
      <c r="E333" s="37"/>
      <c r="F333" s="13"/>
      <c r="G333" s="14"/>
      <c r="H333" s="13"/>
      <c r="I333" s="14"/>
      <c r="J333" s="13"/>
      <c r="K333" s="13"/>
      <c r="L333" s="39"/>
      <c r="M333" s="40"/>
      <c r="N333" s="88"/>
      <c r="O333" s="40"/>
      <c r="P333" s="40"/>
      <c r="Q333" s="13"/>
      <c r="R333" s="40"/>
      <c r="S333" s="13"/>
      <c r="T333" s="40"/>
      <c r="U333" s="40"/>
      <c r="V333" s="42"/>
      <c r="W333" s="42"/>
      <c r="X333" s="43"/>
      <c r="Y333" s="44"/>
      <c r="Z333" s="44"/>
      <c r="AA333" s="43"/>
      <c r="AB333" s="13"/>
      <c r="AC333" s="37"/>
      <c r="AD333" s="37"/>
      <c r="AE333" s="37"/>
      <c r="AF333" s="45"/>
      <c r="AG333" s="46"/>
      <c r="AH333" s="47"/>
      <c r="AI333" s="71"/>
      <c r="AJ333" s="71"/>
      <c r="AK333" s="71"/>
      <c r="AL333" s="71"/>
      <c r="AM333" s="84"/>
      <c r="AN333" s="68"/>
    </row>
    <row r="334" spans="2:40">
      <c r="B334" s="55">
        <v>48</v>
      </c>
      <c r="C334" s="37"/>
      <c r="D334" s="38"/>
      <c r="E334" s="37"/>
      <c r="F334" s="13"/>
      <c r="G334" s="14"/>
      <c r="H334" s="13"/>
      <c r="I334" s="14"/>
      <c r="J334" s="13"/>
      <c r="K334" s="13"/>
      <c r="L334" s="39"/>
      <c r="M334" s="40"/>
      <c r="N334" s="41"/>
      <c r="O334" s="40"/>
      <c r="P334" s="40"/>
      <c r="Q334" s="13"/>
      <c r="R334" s="40"/>
      <c r="S334" s="13"/>
      <c r="T334" s="40"/>
      <c r="U334" s="40"/>
      <c r="V334" s="42"/>
      <c r="W334" s="42"/>
      <c r="X334" s="43"/>
      <c r="Y334" s="44"/>
      <c r="Z334" s="44"/>
      <c r="AA334" s="43"/>
      <c r="AB334" s="13"/>
      <c r="AC334" s="37"/>
      <c r="AD334" s="37"/>
      <c r="AE334" s="37"/>
      <c r="AF334" s="45"/>
      <c r="AG334" s="46"/>
      <c r="AH334" s="47"/>
      <c r="AI334" s="71"/>
      <c r="AJ334" s="71"/>
      <c r="AK334" s="71"/>
      <c r="AL334" s="71"/>
      <c r="AM334" s="84"/>
      <c r="AN334" s="69"/>
    </row>
    <row r="335" spans="2:40">
      <c r="B335" s="55">
        <v>49</v>
      </c>
      <c r="C335" s="37"/>
      <c r="D335" s="38"/>
      <c r="E335" s="37"/>
      <c r="F335" s="13"/>
      <c r="G335" s="14"/>
      <c r="H335" s="13"/>
      <c r="I335" s="14"/>
      <c r="J335" s="13"/>
      <c r="K335" s="13"/>
      <c r="L335" s="39"/>
      <c r="M335" s="40"/>
      <c r="N335" s="41"/>
      <c r="O335" s="40"/>
      <c r="P335" s="40"/>
      <c r="Q335" s="13"/>
      <c r="R335" s="40"/>
      <c r="S335" s="13"/>
      <c r="T335" s="40"/>
      <c r="U335" s="40"/>
      <c r="V335" s="42"/>
      <c r="W335" s="42"/>
      <c r="X335" s="43"/>
      <c r="Y335" s="44"/>
      <c r="Z335" s="44"/>
      <c r="AA335" s="43"/>
      <c r="AB335" s="13"/>
      <c r="AC335" s="37"/>
      <c r="AD335" s="37"/>
      <c r="AE335" s="37"/>
      <c r="AF335" s="45"/>
      <c r="AG335" s="46"/>
      <c r="AH335" s="47"/>
      <c r="AI335" s="71"/>
      <c r="AJ335" s="71"/>
      <c r="AK335" s="71"/>
      <c r="AL335" s="71"/>
      <c r="AM335" s="84"/>
      <c r="AN335" s="68"/>
    </row>
    <row r="336" spans="2:40">
      <c r="B336" s="55">
        <v>50</v>
      </c>
      <c r="C336" s="37"/>
      <c r="D336" s="38"/>
      <c r="E336" s="37"/>
      <c r="F336" s="13"/>
      <c r="G336" s="14"/>
      <c r="H336" s="13"/>
      <c r="I336" s="14"/>
      <c r="J336" s="13"/>
      <c r="K336" s="13"/>
      <c r="L336" s="39"/>
      <c r="M336" s="40"/>
      <c r="N336" s="41"/>
      <c r="O336" s="40"/>
      <c r="P336" s="40"/>
      <c r="Q336" s="13"/>
      <c r="R336" s="40"/>
      <c r="S336" s="13"/>
      <c r="T336" s="40"/>
      <c r="U336" s="40"/>
      <c r="V336" s="42"/>
      <c r="W336" s="42"/>
      <c r="X336" s="43"/>
      <c r="Y336" s="44"/>
      <c r="Z336" s="44"/>
      <c r="AA336" s="43"/>
      <c r="AB336" s="13"/>
      <c r="AC336" s="37"/>
      <c r="AD336" s="37"/>
      <c r="AE336" s="37"/>
      <c r="AF336" s="45"/>
      <c r="AG336" s="46"/>
      <c r="AH336" s="47"/>
      <c r="AI336" s="71"/>
      <c r="AJ336" s="71"/>
      <c r="AK336" s="71"/>
      <c r="AL336" s="71"/>
      <c r="AM336" s="84"/>
      <c r="AN336" s="69"/>
    </row>
    <row r="337" spans="2:40">
      <c r="B337" s="55">
        <v>51</v>
      </c>
      <c r="C337" s="37"/>
      <c r="D337" s="38"/>
      <c r="E337" s="37"/>
      <c r="F337" s="13"/>
      <c r="G337" s="14"/>
      <c r="H337" s="13"/>
      <c r="I337" s="14"/>
      <c r="J337" s="13"/>
      <c r="K337" s="13"/>
      <c r="L337" s="39"/>
      <c r="M337" s="40"/>
      <c r="N337" s="41"/>
      <c r="O337" s="40"/>
      <c r="P337" s="40"/>
      <c r="Q337" s="13"/>
      <c r="R337" s="40"/>
      <c r="S337" s="13"/>
      <c r="T337" s="40"/>
      <c r="U337" s="40"/>
      <c r="V337" s="42"/>
      <c r="W337" s="42"/>
      <c r="X337" s="43"/>
      <c r="Y337" s="44"/>
      <c r="Z337" s="44"/>
      <c r="AA337" s="43"/>
      <c r="AB337" s="13"/>
      <c r="AC337" s="37"/>
      <c r="AD337" s="37"/>
      <c r="AE337" s="37"/>
      <c r="AF337" s="45"/>
      <c r="AG337" s="46"/>
      <c r="AH337" s="47"/>
      <c r="AI337" s="71"/>
      <c r="AJ337" s="71"/>
      <c r="AK337" s="71"/>
      <c r="AL337" s="71"/>
      <c r="AM337" s="84"/>
      <c r="AN337" s="68"/>
    </row>
    <row r="338" spans="2:40">
      <c r="B338" s="55">
        <v>52</v>
      </c>
      <c r="C338" s="37"/>
      <c r="D338" s="38"/>
      <c r="E338" s="37"/>
      <c r="F338" s="13"/>
      <c r="G338" s="14"/>
      <c r="H338" s="13"/>
      <c r="I338" s="14"/>
      <c r="J338" s="13"/>
      <c r="K338" s="13"/>
      <c r="L338" s="39"/>
      <c r="M338" s="40"/>
      <c r="N338" s="41"/>
      <c r="O338" s="40"/>
      <c r="P338" s="40"/>
      <c r="Q338" s="13"/>
      <c r="R338" s="40"/>
      <c r="S338" s="13"/>
      <c r="T338" s="40"/>
      <c r="U338" s="40"/>
      <c r="V338" s="42"/>
      <c r="W338" s="42"/>
      <c r="X338" s="43"/>
      <c r="Y338" s="44"/>
      <c r="Z338" s="44"/>
      <c r="AA338" s="43"/>
      <c r="AB338" s="13"/>
      <c r="AC338" s="37"/>
      <c r="AD338" s="37"/>
      <c r="AE338" s="37"/>
      <c r="AF338" s="45"/>
      <c r="AG338" s="46"/>
      <c r="AH338" s="47"/>
      <c r="AI338" s="71"/>
      <c r="AJ338" s="71"/>
      <c r="AK338" s="71"/>
      <c r="AL338" s="71"/>
      <c r="AM338" s="84"/>
      <c r="AN338" s="69"/>
    </row>
    <row r="339" spans="2:40">
      <c r="B339" s="55">
        <v>53</v>
      </c>
      <c r="C339" s="37"/>
      <c r="D339" s="38"/>
      <c r="E339" s="37"/>
      <c r="F339" s="13"/>
      <c r="G339" s="14"/>
      <c r="H339" s="13"/>
      <c r="I339" s="14"/>
      <c r="J339" s="13"/>
      <c r="K339" s="13"/>
      <c r="L339" s="39"/>
      <c r="M339" s="40"/>
      <c r="N339" s="88"/>
      <c r="O339" s="40"/>
      <c r="P339" s="40"/>
      <c r="Q339" s="13"/>
      <c r="R339" s="40"/>
      <c r="S339" s="13"/>
      <c r="T339" s="40"/>
      <c r="U339" s="40"/>
      <c r="V339" s="42"/>
      <c r="W339" s="42"/>
      <c r="X339" s="43"/>
      <c r="Y339" s="44"/>
      <c r="Z339" s="44"/>
      <c r="AA339" s="43"/>
      <c r="AB339" s="13"/>
      <c r="AC339" s="37"/>
      <c r="AD339" s="37"/>
      <c r="AE339" s="37"/>
      <c r="AF339" s="45"/>
      <c r="AG339" s="46"/>
      <c r="AH339" s="47"/>
      <c r="AI339" s="71"/>
      <c r="AJ339" s="71"/>
      <c r="AK339" s="71"/>
      <c r="AL339" s="71"/>
      <c r="AM339" s="84"/>
      <c r="AN339" s="68"/>
    </row>
    <row r="340" spans="2:40">
      <c r="B340" s="55">
        <v>54</v>
      </c>
      <c r="C340" s="37"/>
      <c r="D340" s="38"/>
      <c r="E340" s="37"/>
      <c r="F340" s="13"/>
      <c r="G340" s="14"/>
      <c r="H340" s="13"/>
      <c r="I340" s="14"/>
      <c r="J340" s="13"/>
      <c r="K340" s="13"/>
      <c r="L340" s="39"/>
      <c r="M340" s="40"/>
      <c r="N340" s="41"/>
      <c r="O340" s="40"/>
      <c r="P340" s="40"/>
      <c r="Q340" s="13"/>
      <c r="R340" s="40"/>
      <c r="S340" s="13"/>
      <c r="T340" s="40"/>
      <c r="U340" s="40"/>
      <c r="V340" s="42"/>
      <c r="W340" s="42"/>
      <c r="X340" s="43"/>
      <c r="Y340" s="44"/>
      <c r="Z340" s="44"/>
      <c r="AA340" s="43"/>
      <c r="AB340" s="13"/>
      <c r="AC340" s="37"/>
      <c r="AD340" s="37"/>
      <c r="AE340" s="37"/>
      <c r="AF340" s="45"/>
      <c r="AG340" s="46"/>
      <c r="AH340" s="47"/>
      <c r="AI340" s="71"/>
      <c r="AJ340" s="71"/>
      <c r="AK340" s="71"/>
      <c r="AL340" s="71"/>
      <c r="AM340" s="84"/>
      <c r="AN340" s="69"/>
    </row>
    <row r="341" spans="2:40">
      <c r="B341" s="55">
        <v>55</v>
      </c>
      <c r="C341" s="37"/>
      <c r="D341" s="38"/>
      <c r="E341" s="37"/>
      <c r="F341" s="13"/>
      <c r="G341" s="14"/>
      <c r="H341" s="13"/>
      <c r="I341" s="14"/>
      <c r="J341" s="13"/>
      <c r="K341" s="13"/>
      <c r="L341" s="39"/>
      <c r="M341" s="40"/>
      <c r="N341" s="41"/>
      <c r="O341" s="40"/>
      <c r="P341" s="40"/>
      <c r="Q341" s="13"/>
      <c r="R341" s="40"/>
      <c r="S341" s="13"/>
      <c r="T341" s="40"/>
      <c r="U341" s="40"/>
      <c r="V341" s="42"/>
      <c r="W341" s="42"/>
      <c r="X341" s="43"/>
      <c r="Y341" s="44"/>
      <c r="Z341" s="44"/>
      <c r="AA341" s="43"/>
      <c r="AB341" s="13"/>
      <c r="AC341" s="37"/>
      <c r="AD341" s="37"/>
      <c r="AE341" s="37"/>
      <c r="AF341" s="45"/>
      <c r="AG341" s="46"/>
      <c r="AH341" s="47"/>
      <c r="AI341" s="71"/>
      <c r="AJ341" s="71"/>
      <c r="AK341" s="71"/>
      <c r="AL341" s="71"/>
      <c r="AM341" s="84"/>
      <c r="AN341" s="68"/>
    </row>
    <row r="342" spans="2:40">
      <c r="B342" s="55">
        <v>56</v>
      </c>
      <c r="C342" s="37"/>
      <c r="D342" s="38"/>
      <c r="E342" s="37"/>
      <c r="F342" s="13"/>
      <c r="G342" s="14"/>
      <c r="H342" s="13"/>
      <c r="I342" s="14"/>
      <c r="J342" s="13"/>
      <c r="K342" s="13"/>
      <c r="L342" s="39"/>
      <c r="M342" s="40"/>
      <c r="N342" s="41"/>
      <c r="O342" s="40"/>
      <c r="P342" s="40"/>
      <c r="Q342" s="13"/>
      <c r="R342" s="40"/>
      <c r="S342" s="13"/>
      <c r="T342" s="40"/>
      <c r="U342" s="40"/>
      <c r="V342" s="42"/>
      <c r="W342" s="42"/>
      <c r="X342" s="43"/>
      <c r="Y342" s="44"/>
      <c r="Z342" s="44"/>
      <c r="AA342" s="43"/>
      <c r="AB342" s="13"/>
      <c r="AC342" s="37"/>
      <c r="AD342" s="37"/>
      <c r="AE342" s="37"/>
      <c r="AF342" s="45"/>
      <c r="AG342" s="46"/>
      <c r="AH342" s="47"/>
      <c r="AI342" s="71"/>
      <c r="AJ342" s="71"/>
      <c r="AK342" s="71"/>
      <c r="AL342" s="71"/>
      <c r="AM342" s="84"/>
      <c r="AN342" s="69"/>
    </row>
    <row r="343" spans="2:40">
      <c r="B343" s="55">
        <v>57</v>
      </c>
      <c r="C343" s="37"/>
      <c r="D343" s="38"/>
      <c r="E343" s="37"/>
      <c r="F343" s="13"/>
      <c r="G343" s="14"/>
      <c r="H343" s="13"/>
      <c r="I343" s="14"/>
      <c r="J343" s="13"/>
      <c r="K343" s="13"/>
      <c r="L343" s="39"/>
      <c r="M343" s="40"/>
      <c r="N343" s="41"/>
      <c r="O343" s="40"/>
      <c r="P343" s="40"/>
      <c r="Q343" s="13"/>
      <c r="R343" s="40"/>
      <c r="S343" s="13"/>
      <c r="T343" s="40"/>
      <c r="U343" s="40"/>
      <c r="V343" s="42"/>
      <c r="W343" s="42"/>
      <c r="X343" s="43"/>
      <c r="Y343" s="44"/>
      <c r="Z343" s="44"/>
      <c r="AA343" s="43"/>
      <c r="AB343" s="13"/>
      <c r="AC343" s="37"/>
      <c r="AD343" s="37"/>
      <c r="AE343" s="37"/>
      <c r="AF343" s="45"/>
      <c r="AG343" s="46"/>
      <c r="AH343" s="47"/>
      <c r="AI343" s="71"/>
      <c r="AJ343" s="71"/>
      <c r="AK343" s="71"/>
      <c r="AL343" s="71"/>
      <c r="AM343" s="84"/>
      <c r="AN343" s="68"/>
    </row>
    <row r="344" spans="2:40">
      <c r="B344" s="55">
        <v>58</v>
      </c>
      <c r="C344" s="37"/>
      <c r="D344" s="38"/>
      <c r="E344" s="37"/>
      <c r="F344" s="13"/>
      <c r="G344" s="14"/>
      <c r="H344" s="13"/>
      <c r="I344" s="14"/>
      <c r="J344" s="13"/>
      <c r="K344" s="13"/>
      <c r="L344" s="39"/>
      <c r="M344" s="40"/>
      <c r="N344" s="41"/>
      <c r="O344" s="40"/>
      <c r="P344" s="40"/>
      <c r="Q344" s="13"/>
      <c r="R344" s="40"/>
      <c r="S344" s="13"/>
      <c r="T344" s="40"/>
      <c r="U344" s="40"/>
      <c r="V344" s="42"/>
      <c r="W344" s="42"/>
      <c r="X344" s="43"/>
      <c r="Y344" s="44"/>
      <c r="Z344" s="44"/>
      <c r="AA344" s="43"/>
      <c r="AB344" s="13"/>
      <c r="AC344" s="37"/>
      <c r="AD344" s="37"/>
      <c r="AE344" s="37"/>
      <c r="AF344" s="45"/>
      <c r="AG344" s="46"/>
      <c r="AH344" s="47"/>
      <c r="AI344" s="71"/>
      <c r="AJ344" s="71"/>
      <c r="AK344" s="71"/>
      <c r="AL344" s="71"/>
      <c r="AM344" s="84"/>
      <c r="AN344" s="69"/>
    </row>
    <row r="345" spans="2:40">
      <c r="B345" s="55">
        <v>59</v>
      </c>
      <c r="C345" s="37"/>
      <c r="D345" s="38"/>
      <c r="E345" s="37"/>
      <c r="F345" s="13"/>
      <c r="G345" s="14"/>
      <c r="H345" s="13"/>
      <c r="I345" s="14"/>
      <c r="J345" s="13"/>
      <c r="K345" s="13"/>
      <c r="L345" s="39"/>
      <c r="M345" s="40"/>
      <c r="N345" s="88"/>
      <c r="O345" s="40"/>
      <c r="P345" s="40"/>
      <c r="Q345" s="13"/>
      <c r="R345" s="40"/>
      <c r="S345" s="13"/>
      <c r="T345" s="40"/>
      <c r="U345" s="40"/>
      <c r="V345" s="42"/>
      <c r="W345" s="42"/>
      <c r="X345" s="43"/>
      <c r="Y345" s="44"/>
      <c r="Z345" s="44"/>
      <c r="AA345" s="43"/>
      <c r="AB345" s="13"/>
      <c r="AC345" s="37"/>
      <c r="AD345" s="37"/>
      <c r="AE345" s="37"/>
      <c r="AF345" s="45"/>
      <c r="AG345" s="46"/>
      <c r="AH345" s="47"/>
      <c r="AI345" s="71"/>
      <c r="AJ345" s="71"/>
      <c r="AK345" s="71"/>
      <c r="AL345" s="71"/>
      <c r="AM345" s="84"/>
      <c r="AN345" s="68"/>
    </row>
    <row r="346" spans="2:40">
      <c r="B346" s="55">
        <v>60</v>
      </c>
      <c r="C346" s="37"/>
      <c r="D346" s="38"/>
      <c r="E346" s="37"/>
      <c r="F346" s="13"/>
      <c r="G346" s="14"/>
      <c r="H346" s="13"/>
      <c r="I346" s="14"/>
      <c r="J346" s="13"/>
      <c r="K346" s="13"/>
      <c r="L346" s="39"/>
      <c r="M346" s="40"/>
      <c r="N346" s="41"/>
      <c r="O346" s="40"/>
      <c r="P346" s="40"/>
      <c r="Q346" s="13"/>
      <c r="R346" s="40"/>
      <c r="S346" s="13"/>
      <c r="T346" s="40"/>
      <c r="U346" s="40"/>
      <c r="V346" s="42"/>
      <c r="W346" s="42"/>
      <c r="X346" s="43"/>
      <c r="Y346" s="44"/>
      <c r="Z346" s="44"/>
      <c r="AA346" s="43"/>
      <c r="AB346" s="13"/>
      <c r="AC346" s="37"/>
      <c r="AD346" s="37"/>
      <c r="AE346" s="37"/>
      <c r="AF346" s="45"/>
      <c r="AG346" s="46"/>
      <c r="AH346" s="47"/>
      <c r="AI346" s="71"/>
      <c r="AJ346" s="71"/>
      <c r="AK346" s="71"/>
      <c r="AL346" s="71"/>
      <c r="AM346" s="84"/>
      <c r="AN346" s="69"/>
    </row>
    <row r="347" spans="2:40">
      <c r="B347" s="55">
        <v>61</v>
      </c>
      <c r="C347" s="37"/>
      <c r="D347" s="38"/>
      <c r="E347" s="37"/>
      <c r="F347" s="13"/>
      <c r="G347" s="14"/>
      <c r="H347" s="13"/>
      <c r="I347" s="14"/>
      <c r="J347" s="13"/>
      <c r="K347" s="13"/>
      <c r="L347" s="39"/>
      <c r="M347" s="40"/>
      <c r="N347" s="41"/>
      <c r="O347" s="40"/>
      <c r="P347" s="40"/>
      <c r="Q347" s="13"/>
      <c r="R347" s="40"/>
      <c r="S347" s="13"/>
      <c r="T347" s="40"/>
      <c r="U347" s="40"/>
      <c r="V347" s="42"/>
      <c r="W347" s="42"/>
      <c r="X347" s="43"/>
      <c r="Y347" s="44"/>
      <c r="Z347" s="44"/>
      <c r="AA347" s="43"/>
      <c r="AB347" s="13"/>
      <c r="AC347" s="37"/>
      <c r="AD347" s="37"/>
      <c r="AE347" s="37"/>
      <c r="AF347" s="45"/>
      <c r="AG347" s="46"/>
      <c r="AH347" s="47"/>
      <c r="AI347" s="71"/>
      <c r="AJ347" s="71"/>
      <c r="AK347" s="71"/>
      <c r="AL347" s="71"/>
      <c r="AM347" s="84"/>
      <c r="AN347" s="68"/>
    </row>
    <row r="348" spans="2:40">
      <c r="B348" s="55">
        <v>62</v>
      </c>
      <c r="C348" s="37"/>
      <c r="D348" s="38"/>
      <c r="E348" s="37"/>
      <c r="F348" s="13"/>
      <c r="G348" s="14"/>
      <c r="H348" s="13"/>
      <c r="I348" s="14"/>
      <c r="J348" s="13"/>
      <c r="K348" s="13"/>
      <c r="L348" s="39"/>
      <c r="M348" s="40"/>
      <c r="N348" s="41"/>
      <c r="O348" s="40"/>
      <c r="P348" s="40"/>
      <c r="Q348" s="13"/>
      <c r="R348" s="40"/>
      <c r="S348" s="13"/>
      <c r="T348" s="40"/>
      <c r="U348" s="40"/>
      <c r="V348" s="42"/>
      <c r="W348" s="42"/>
      <c r="X348" s="43"/>
      <c r="Y348" s="44"/>
      <c r="Z348" s="44"/>
      <c r="AA348" s="43"/>
      <c r="AB348" s="13"/>
      <c r="AC348" s="37"/>
      <c r="AD348" s="37"/>
      <c r="AE348" s="37"/>
      <c r="AF348" s="45"/>
      <c r="AG348" s="46"/>
      <c r="AH348" s="47"/>
      <c r="AI348" s="71"/>
      <c r="AJ348" s="71"/>
      <c r="AK348" s="71"/>
      <c r="AL348" s="71"/>
      <c r="AM348" s="84"/>
      <c r="AN348" s="69"/>
    </row>
    <row r="349" spans="2:40">
      <c r="B349" s="55">
        <v>63</v>
      </c>
      <c r="C349" s="37"/>
      <c r="D349" s="38"/>
      <c r="E349" s="37"/>
      <c r="F349" s="13"/>
      <c r="G349" s="14"/>
      <c r="H349" s="13"/>
      <c r="I349" s="14"/>
      <c r="J349" s="13"/>
      <c r="K349" s="13"/>
      <c r="L349" s="39"/>
      <c r="M349" s="40"/>
      <c r="N349" s="41"/>
      <c r="O349" s="40"/>
      <c r="P349" s="40"/>
      <c r="Q349" s="13"/>
      <c r="R349" s="40"/>
      <c r="S349" s="13"/>
      <c r="T349" s="40"/>
      <c r="U349" s="40"/>
      <c r="V349" s="42"/>
      <c r="W349" s="42"/>
      <c r="X349" s="43"/>
      <c r="Y349" s="44"/>
      <c r="Z349" s="44"/>
      <c r="AA349" s="43"/>
      <c r="AB349" s="13"/>
      <c r="AC349" s="37"/>
      <c r="AD349" s="37"/>
      <c r="AE349" s="37"/>
      <c r="AF349" s="45"/>
      <c r="AG349" s="46"/>
      <c r="AH349" s="47"/>
      <c r="AI349" s="71"/>
      <c r="AJ349" s="71"/>
      <c r="AK349" s="71"/>
      <c r="AL349" s="71"/>
      <c r="AM349" s="84"/>
      <c r="AN349" s="68"/>
    </row>
    <row r="350" spans="2:40">
      <c r="B350" s="55">
        <v>64</v>
      </c>
      <c r="C350" s="37"/>
      <c r="D350" s="38"/>
      <c r="E350" s="37"/>
      <c r="F350" s="13"/>
      <c r="G350" s="14"/>
      <c r="H350" s="13"/>
      <c r="I350" s="14"/>
      <c r="J350" s="13"/>
      <c r="K350" s="13"/>
      <c r="L350" s="39"/>
      <c r="M350" s="40"/>
      <c r="N350" s="41"/>
      <c r="O350" s="40"/>
      <c r="P350" s="40"/>
      <c r="Q350" s="13"/>
      <c r="R350" s="40"/>
      <c r="S350" s="13"/>
      <c r="T350" s="40"/>
      <c r="U350" s="40"/>
      <c r="V350" s="42"/>
      <c r="W350" s="42"/>
      <c r="X350" s="43"/>
      <c r="Y350" s="44"/>
      <c r="Z350" s="44"/>
      <c r="AA350" s="43"/>
      <c r="AB350" s="13"/>
      <c r="AC350" s="37"/>
      <c r="AD350" s="37"/>
      <c r="AE350" s="37"/>
      <c r="AF350" s="45"/>
      <c r="AG350" s="46"/>
      <c r="AH350" s="47"/>
      <c r="AI350" s="71"/>
      <c r="AJ350" s="71"/>
      <c r="AK350" s="71"/>
      <c r="AL350" s="71"/>
      <c r="AM350" s="84"/>
      <c r="AN350" s="69"/>
    </row>
    <row r="351" spans="2:40">
      <c r="B351" s="55">
        <v>65</v>
      </c>
      <c r="C351" s="37"/>
      <c r="D351" s="38"/>
      <c r="E351" s="37"/>
      <c r="F351" s="13"/>
      <c r="G351" s="14"/>
      <c r="H351" s="13"/>
      <c r="I351" s="14"/>
      <c r="J351" s="13"/>
      <c r="K351" s="13"/>
      <c r="L351" s="39"/>
      <c r="M351" s="40"/>
      <c r="N351" s="88"/>
      <c r="O351" s="40"/>
      <c r="P351" s="40"/>
      <c r="Q351" s="13"/>
      <c r="R351" s="40"/>
      <c r="S351" s="13"/>
      <c r="T351" s="40"/>
      <c r="U351" s="40"/>
      <c r="V351" s="42"/>
      <c r="W351" s="42"/>
      <c r="X351" s="43"/>
      <c r="Y351" s="44"/>
      <c r="Z351" s="44"/>
      <c r="AA351" s="43"/>
      <c r="AB351" s="13"/>
      <c r="AC351" s="37"/>
      <c r="AD351" s="37"/>
      <c r="AE351" s="37"/>
      <c r="AF351" s="45"/>
      <c r="AG351" s="46"/>
      <c r="AH351" s="47"/>
      <c r="AI351" s="71"/>
      <c r="AJ351" s="71"/>
      <c r="AK351" s="71"/>
      <c r="AL351" s="71"/>
      <c r="AM351" s="84"/>
      <c r="AN351" s="68"/>
    </row>
    <row r="352" spans="2:40">
      <c r="B352" s="55">
        <v>66</v>
      </c>
      <c r="C352" s="37"/>
      <c r="D352" s="38"/>
      <c r="E352" s="37"/>
      <c r="F352" s="13"/>
      <c r="G352" s="14"/>
      <c r="H352" s="13"/>
      <c r="I352" s="14"/>
      <c r="J352" s="13"/>
      <c r="K352" s="13"/>
      <c r="L352" s="39"/>
      <c r="M352" s="40"/>
      <c r="N352" s="41"/>
      <c r="O352" s="40"/>
      <c r="P352" s="40"/>
      <c r="Q352" s="13"/>
      <c r="R352" s="40"/>
      <c r="S352" s="13"/>
      <c r="T352" s="40"/>
      <c r="U352" s="40"/>
      <c r="V352" s="42"/>
      <c r="W352" s="42"/>
      <c r="X352" s="43"/>
      <c r="Y352" s="44"/>
      <c r="Z352" s="44"/>
      <c r="AA352" s="43"/>
      <c r="AB352" s="13"/>
      <c r="AC352" s="37"/>
      <c r="AD352" s="37"/>
      <c r="AE352" s="37"/>
      <c r="AF352" s="45"/>
      <c r="AG352" s="46"/>
      <c r="AH352" s="47"/>
      <c r="AI352" s="71"/>
      <c r="AJ352" s="71"/>
      <c r="AK352" s="71"/>
      <c r="AL352" s="71"/>
      <c r="AM352" s="84"/>
      <c r="AN352" s="69"/>
    </row>
    <row r="353" spans="2:40">
      <c r="B353" s="55">
        <v>67</v>
      </c>
      <c r="C353" s="37"/>
      <c r="D353" s="38"/>
      <c r="E353" s="37"/>
      <c r="F353" s="13"/>
      <c r="G353" s="14"/>
      <c r="H353" s="13"/>
      <c r="I353" s="14"/>
      <c r="J353" s="13"/>
      <c r="K353" s="13"/>
      <c r="L353" s="39"/>
      <c r="M353" s="40"/>
      <c r="N353" s="41"/>
      <c r="O353" s="40"/>
      <c r="P353" s="40"/>
      <c r="Q353" s="13"/>
      <c r="R353" s="40"/>
      <c r="S353" s="13"/>
      <c r="T353" s="40"/>
      <c r="U353" s="40"/>
      <c r="V353" s="42"/>
      <c r="W353" s="42"/>
      <c r="X353" s="43"/>
      <c r="Y353" s="44"/>
      <c r="Z353" s="44"/>
      <c r="AA353" s="43"/>
      <c r="AB353" s="13"/>
      <c r="AC353" s="37"/>
      <c r="AD353" s="37"/>
      <c r="AE353" s="37"/>
      <c r="AF353" s="45"/>
      <c r="AG353" s="46"/>
      <c r="AH353" s="47"/>
      <c r="AI353" s="71"/>
      <c r="AJ353" s="71"/>
      <c r="AK353" s="71"/>
      <c r="AL353" s="71"/>
      <c r="AM353" s="84"/>
      <c r="AN353" s="68"/>
    </row>
    <row r="354" spans="2:40">
      <c r="B354" s="55">
        <v>68</v>
      </c>
      <c r="C354" s="37"/>
      <c r="D354" s="38"/>
      <c r="E354" s="37"/>
      <c r="F354" s="13"/>
      <c r="G354" s="14"/>
      <c r="H354" s="13"/>
      <c r="I354" s="14"/>
      <c r="J354" s="13"/>
      <c r="K354" s="13"/>
      <c r="L354" s="39"/>
      <c r="M354" s="40"/>
      <c r="N354" s="41"/>
      <c r="O354" s="40"/>
      <c r="P354" s="40"/>
      <c r="Q354" s="13"/>
      <c r="R354" s="40"/>
      <c r="S354" s="13"/>
      <c r="T354" s="40"/>
      <c r="U354" s="40"/>
      <c r="V354" s="42"/>
      <c r="W354" s="42"/>
      <c r="X354" s="43"/>
      <c r="Y354" s="44"/>
      <c r="Z354" s="44"/>
      <c r="AA354" s="43"/>
      <c r="AB354" s="13"/>
      <c r="AC354" s="37"/>
      <c r="AD354" s="37"/>
      <c r="AE354" s="37"/>
      <c r="AF354" s="45"/>
      <c r="AG354" s="46"/>
      <c r="AH354" s="47"/>
      <c r="AI354" s="71"/>
      <c r="AJ354" s="71"/>
      <c r="AK354" s="71"/>
      <c r="AL354" s="71"/>
      <c r="AM354" s="84"/>
      <c r="AN354" s="69"/>
    </row>
    <row r="355" spans="2:40">
      <c r="B355" s="55">
        <v>69</v>
      </c>
      <c r="C355" s="37"/>
      <c r="D355" s="38"/>
      <c r="E355" s="37"/>
      <c r="F355" s="13"/>
      <c r="G355" s="14"/>
      <c r="H355" s="13"/>
      <c r="I355" s="14"/>
      <c r="J355" s="13"/>
      <c r="K355" s="13"/>
      <c r="L355" s="39"/>
      <c r="M355" s="40"/>
      <c r="N355" s="41"/>
      <c r="O355" s="40"/>
      <c r="P355" s="40"/>
      <c r="Q355" s="13"/>
      <c r="R355" s="40"/>
      <c r="S355" s="13"/>
      <c r="T355" s="40"/>
      <c r="U355" s="40"/>
      <c r="V355" s="42"/>
      <c r="W355" s="42"/>
      <c r="X355" s="43"/>
      <c r="Y355" s="44"/>
      <c r="Z355" s="44"/>
      <c r="AA355" s="43"/>
      <c r="AB355" s="13"/>
      <c r="AC355" s="37"/>
      <c r="AD355" s="37"/>
      <c r="AE355" s="37"/>
      <c r="AF355" s="45"/>
      <c r="AG355" s="46"/>
      <c r="AH355" s="47"/>
      <c r="AI355" s="71"/>
      <c r="AJ355" s="71"/>
      <c r="AK355" s="71"/>
      <c r="AL355" s="71"/>
      <c r="AM355" s="84"/>
      <c r="AN355" s="68"/>
    </row>
    <row r="356" spans="2:40">
      <c r="B356" s="55">
        <v>70</v>
      </c>
      <c r="C356" s="37"/>
      <c r="D356" s="38"/>
      <c r="E356" s="37"/>
      <c r="F356" s="13"/>
      <c r="G356" s="14"/>
      <c r="H356" s="13"/>
      <c r="I356" s="14"/>
      <c r="J356" s="13"/>
      <c r="K356" s="13"/>
      <c r="L356" s="39"/>
      <c r="M356" s="40"/>
      <c r="N356" s="41"/>
      <c r="O356" s="40"/>
      <c r="P356" s="40"/>
      <c r="Q356" s="13"/>
      <c r="R356" s="40"/>
      <c r="S356" s="13"/>
      <c r="T356" s="40"/>
      <c r="U356" s="40"/>
      <c r="V356" s="42"/>
      <c r="W356" s="42"/>
      <c r="X356" s="43"/>
      <c r="Y356" s="44"/>
      <c r="Z356" s="44"/>
      <c r="AA356" s="43"/>
      <c r="AB356" s="13"/>
      <c r="AC356" s="37"/>
      <c r="AD356" s="37"/>
      <c r="AE356" s="37"/>
      <c r="AF356" s="45"/>
      <c r="AG356" s="46"/>
      <c r="AH356" s="47"/>
      <c r="AI356" s="71"/>
      <c r="AJ356" s="71"/>
      <c r="AK356" s="71"/>
      <c r="AL356" s="71"/>
      <c r="AM356" s="84"/>
      <c r="AN356" s="68"/>
    </row>
    <row r="357" spans="2:40">
      <c r="B357" s="55">
        <v>71</v>
      </c>
      <c r="C357" s="37"/>
      <c r="D357" s="38"/>
      <c r="E357" s="37"/>
      <c r="F357" s="13"/>
      <c r="G357" s="14"/>
      <c r="H357" s="13"/>
      <c r="I357" s="14"/>
      <c r="J357" s="13"/>
      <c r="K357" s="13"/>
      <c r="L357" s="39"/>
      <c r="M357" s="40"/>
      <c r="N357" s="88"/>
      <c r="O357" s="40"/>
      <c r="P357" s="40"/>
      <c r="Q357" s="13"/>
      <c r="R357" s="40"/>
      <c r="S357" s="13"/>
      <c r="T357" s="40"/>
      <c r="U357" s="40"/>
      <c r="V357" s="42"/>
      <c r="W357" s="42"/>
      <c r="X357" s="43"/>
      <c r="Y357" s="44"/>
      <c r="Z357" s="44"/>
      <c r="AA357" s="43"/>
      <c r="AB357" s="13"/>
      <c r="AC357" s="37"/>
      <c r="AD357" s="37"/>
      <c r="AE357" s="37"/>
      <c r="AF357" s="45"/>
      <c r="AG357" s="46"/>
      <c r="AH357" s="47"/>
      <c r="AI357" s="71"/>
      <c r="AJ357" s="71"/>
      <c r="AK357" s="71"/>
      <c r="AL357" s="71"/>
      <c r="AM357" s="84"/>
      <c r="AN357" s="68"/>
    </row>
    <row r="358" spans="2:40">
      <c r="B358" s="55">
        <v>72</v>
      </c>
      <c r="C358" s="37"/>
      <c r="D358" s="38"/>
      <c r="E358" s="37"/>
      <c r="F358" s="13"/>
      <c r="G358" s="14"/>
      <c r="H358" s="13"/>
      <c r="I358" s="14"/>
      <c r="J358" s="13"/>
      <c r="K358" s="13"/>
      <c r="L358" s="39"/>
      <c r="M358" s="40"/>
      <c r="N358" s="41"/>
      <c r="O358" s="40"/>
      <c r="P358" s="40"/>
      <c r="Q358" s="13"/>
      <c r="R358" s="40"/>
      <c r="S358" s="13"/>
      <c r="T358" s="40"/>
      <c r="U358" s="40"/>
      <c r="V358" s="42"/>
      <c r="W358" s="42"/>
      <c r="X358" s="43"/>
      <c r="Y358" s="44"/>
      <c r="Z358" s="44"/>
      <c r="AA358" s="43"/>
      <c r="AB358" s="13"/>
      <c r="AC358" s="37"/>
      <c r="AD358" s="37"/>
      <c r="AE358" s="37"/>
      <c r="AF358" s="45"/>
      <c r="AG358" s="46"/>
      <c r="AH358" s="47"/>
      <c r="AI358" s="71"/>
      <c r="AJ358" s="71"/>
      <c r="AK358" s="71"/>
      <c r="AL358" s="71"/>
      <c r="AM358" s="84"/>
      <c r="AN358" s="69"/>
    </row>
    <row r="359" spans="2:40">
      <c r="B359" s="55">
        <v>73</v>
      </c>
      <c r="C359" s="37"/>
      <c r="D359" s="38"/>
      <c r="E359" s="37"/>
      <c r="F359" s="13"/>
      <c r="G359" s="14"/>
      <c r="H359" s="13"/>
      <c r="I359" s="14"/>
      <c r="J359" s="13"/>
      <c r="K359" s="13"/>
      <c r="L359" s="39"/>
      <c r="M359" s="40"/>
      <c r="N359" s="41"/>
      <c r="O359" s="40"/>
      <c r="P359" s="40"/>
      <c r="Q359" s="13"/>
      <c r="R359" s="40"/>
      <c r="S359" s="13"/>
      <c r="T359" s="40"/>
      <c r="U359" s="40"/>
      <c r="V359" s="42"/>
      <c r="W359" s="42"/>
      <c r="X359" s="43"/>
      <c r="Y359" s="44"/>
      <c r="Z359" s="44"/>
      <c r="AA359" s="43"/>
      <c r="AB359" s="13"/>
      <c r="AC359" s="37"/>
      <c r="AD359" s="37"/>
      <c r="AE359" s="37"/>
      <c r="AF359" s="45"/>
      <c r="AG359" s="46"/>
      <c r="AH359" s="47"/>
      <c r="AI359" s="71"/>
      <c r="AJ359" s="71"/>
      <c r="AK359" s="71"/>
      <c r="AL359" s="71"/>
      <c r="AM359" s="84"/>
      <c r="AN359" s="68"/>
    </row>
    <row r="360" spans="2:40">
      <c r="B360" s="55">
        <v>74</v>
      </c>
      <c r="C360" s="37"/>
      <c r="D360" s="38"/>
      <c r="E360" s="37"/>
      <c r="F360" s="13"/>
      <c r="G360" s="14"/>
      <c r="H360" s="13"/>
      <c r="I360" s="14"/>
      <c r="J360" s="13"/>
      <c r="K360" s="13"/>
      <c r="L360" s="39"/>
      <c r="M360" s="40"/>
      <c r="N360" s="41"/>
      <c r="O360" s="40"/>
      <c r="P360" s="40"/>
      <c r="Q360" s="13"/>
      <c r="R360" s="40"/>
      <c r="S360" s="13"/>
      <c r="T360" s="40"/>
      <c r="U360" s="40"/>
      <c r="V360" s="42"/>
      <c r="W360" s="42"/>
      <c r="X360" s="43"/>
      <c r="Y360" s="44"/>
      <c r="Z360" s="44"/>
      <c r="AA360" s="43"/>
      <c r="AB360" s="13"/>
      <c r="AC360" s="37"/>
      <c r="AD360" s="37"/>
      <c r="AE360" s="37"/>
      <c r="AF360" s="45"/>
      <c r="AG360" s="46"/>
      <c r="AH360" s="47"/>
      <c r="AI360" s="71"/>
      <c r="AJ360" s="71"/>
      <c r="AK360" s="71"/>
      <c r="AL360" s="71"/>
      <c r="AM360" s="84"/>
      <c r="AN360" s="69"/>
    </row>
    <row r="361" spans="2:40">
      <c r="B361" s="55">
        <v>75</v>
      </c>
      <c r="C361" s="37"/>
      <c r="D361" s="38"/>
      <c r="E361" s="37"/>
      <c r="F361" s="13"/>
      <c r="G361" s="14"/>
      <c r="H361" s="13"/>
      <c r="I361" s="14"/>
      <c r="J361" s="13"/>
      <c r="K361" s="13"/>
      <c r="L361" s="39"/>
      <c r="M361" s="40"/>
      <c r="N361" s="41"/>
      <c r="O361" s="40"/>
      <c r="P361" s="40"/>
      <c r="Q361" s="13"/>
      <c r="R361" s="40"/>
      <c r="S361" s="13"/>
      <c r="T361" s="40"/>
      <c r="U361" s="40"/>
      <c r="V361" s="42"/>
      <c r="W361" s="42"/>
      <c r="X361" s="43"/>
      <c r="Y361" s="44"/>
      <c r="Z361" s="44"/>
      <c r="AA361" s="43"/>
      <c r="AB361" s="13"/>
      <c r="AC361" s="37"/>
      <c r="AD361" s="37"/>
      <c r="AE361" s="37"/>
      <c r="AF361" s="45"/>
      <c r="AG361" s="46"/>
      <c r="AH361" s="47"/>
    </row>
    <row r="362" spans="2:40">
      <c r="B362" s="55">
        <v>76</v>
      </c>
      <c r="C362" s="37"/>
      <c r="D362" s="38"/>
      <c r="E362" s="37"/>
      <c r="F362" s="13"/>
      <c r="G362" s="14"/>
      <c r="H362" s="13"/>
      <c r="I362" s="14"/>
      <c r="J362" s="13"/>
      <c r="K362" s="13"/>
      <c r="L362" s="39"/>
      <c r="M362" s="40"/>
      <c r="N362" s="41"/>
      <c r="O362" s="40"/>
      <c r="P362" s="40"/>
      <c r="Q362" s="13"/>
      <c r="R362" s="40"/>
      <c r="S362" s="13"/>
      <c r="T362" s="40"/>
      <c r="U362" s="40"/>
      <c r="V362" s="42"/>
      <c r="W362" s="42"/>
      <c r="X362" s="43"/>
      <c r="Y362" s="44"/>
      <c r="Z362" s="44"/>
      <c r="AA362" s="43"/>
      <c r="AB362" s="13"/>
      <c r="AC362" s="37"/>
      <c r="AD362" s="37"/>
      <c r="AE362" s="37"/>
      <c r="AF362" s="45"/>
      <c r="AG362" s="46"/>
      <c r="AH362" s="47"/>
      <c r="AI362" s="220" t="s">
        <v>165</v>
      </c>
      <c r="AJ362" s="540" t="s">
        <v>166</v>
      </c>
      <c r="AK362" s="541"/>
      <c r="AL362" s="85" t="s">
        <v>167</v>
      </c>
    </row>
    <row r="363" spans="2:40">
      <c r="B363" s="525"/>
      <c r="C363" s="526"/>
      <c r="D363" s="526"/>
      <c r="E363" s="526"/>
      <c r="F363" s="526"/>
      <c r="G363" s="526"/>
      <c r="H363" s="526"/>
      <c r="I363" s="526"/>
      <c r="J363" s="526"/>
      <c r="K363" s="526"/>
      <c r="L363" s="526"/>
      <c r="M363" s="527"/>
      <c r="N363" s="525"/>
      <c r="O363" s="526"/>
      <c r="P363" s="526"/>
      <c r="Q363" s="526"/>
      <c r="R363" s="526"/>
      <c r="S363" s="526"/>
      <c r="T363" s="526"/>
      <c r="U363" s="526"/>
      <c r="V363" s="527"/>
      <c r="W363" s="525"/>
      <c r="X363" s="526"/>
      <c r="Y363" s="526"/>
      <c r="Z363" s="526"/>
      <c r="AA363" s="526"/>
      <c r="AB363" s="526"/>
      <c r="AC363" s="526"/>
      <c r="AD363" s="526"/>
      <c r="AE363" s="526"/>
      <c r="AF363" s="526"/>
      <c r="AG363" s="527"/>
      <c r="AI363" s="531"/>
      <c r="AJ363" s="522"/>
      <c r="AK363" s="522"/>
      <c r="AL363" s="522"/>
    </row>
    <row r="364" spans="2:40">
      <c r="B364" s="528"/>
      <c r="C364" s="529"/>
      <c r="D364" s="529"/>
      <c r="E364" s="529"/>
      <c r="F364" s="529"/>
      <c r="G364" s="529"/>
      <c r="H364" s="529"/>
      <c r="I364" s="529"/>
      <c r="J364" s="529"/>
      <c r="K364" s="529"/>
      <c r="L364" s="529"/>
      <c r="M364" s="530"/>
      <c r="N364" s="528"/>
      <c r="O364" s="529"/>
      <c r="P364" s="529"/>
      <c r="Q364" s="529"/>
      <c r="R364" s="529"/>
      <c r="S364" s="529"/>
      <c r="T364" s="529"/>
      <c r="U364" s="529"/>
      <c r="V364" s="530"/>
      <c r="W364" s="528"/>
      <c r="X364" s="529"/>
      <c r="Y364" s="529"/>
      <c r="Z364" s="529"/>
      <c r="AA364" s="529"/>
      <c r="AB364" s="529"/>
      <c r="AC364" s="529"/>
      <c r="AD364" s="529"/>
      <c r="AE364" s="529"/>
      <c r="AF364" s="529"/>
      <c r="AG364" s="530"/>
      <c r="AI364" s="532"/>
      <c r="AJ364" s="523"/>
      <c r="AK364" s="523"/>
      <c r="AL364" s="523"/>
    </row>
    <row r="365" spans="2:40">
      <c r="B365" s="525"/>
      <c r="C365" s="526"/>
      <c r="D365" s="526"/>
      <c r="E365" s="526"/>
      <c r="F365" s="526"/>
      <c r="G365" s="526"/>
      <c r="H365" s="526"/>
      <c r="I365" s="526"/>
      <c r="J365" s="526"/>
      <c r="K365" s="526"/>
      <c r="L365" s="526"/>
      <c r="M365" s="527"/>
      <c r="N365" s="525"/>
      <c r="O365" s="526"/>
      <c r="P365" s="526"/>
      <c r="Q365" s="526"/>
      <c r="R365" s="526"/>
      <c r="S365" s="526"/>
      <c r="T365" s="526"/>
      <c r="U365" s="526"/>
      <c r="V365" s="527"/>
      <c r="W365" s="525"/>
      <c r="X365" s="526"/>
      <c r="Y365" s="526"/>
      <c r="Z365" s="526"/>
      <c r="AA365" s="526"/>
      <c r="AB365" s="526"/>
      <c r="AC365" s="526"/>
      <c r="AD365" s="526"/>
      <c r="AE365" s="526"/>
      <c r="AF365" s="526"/>
      <c r="AG365" s="527"/>
      <c r="AI365" s="533"/>
      <c r="AJ365" s="524"/>
      <c r="AK365" s="524"/>
      <c r="AL365" s="523"/>
    </row>
    <row r="366" spans="2:40">
      <c r="B366" s="528"/>
      <c r="C366" s="529"/>
      <c r="D366" s="529"/>
      <c r="E366" s="529"/>
      <c r="F366" s="529"/>
      <c r="G366" s="529"/>
      <c r="H366" s="529"/>
      <c r="I366" s="529"/>
      <c r="J366" s="529"/>
      <c r="K366" s="529"/>
      <c r="L366" s="529"/>
      <c r="M366" s="530"/>
      <c r="N366" s="528"/>
      <c r="O366" s="529"/>
      <c r="P366" s="529"/>
      <c r="Q366" s="529"/>
      <c r="R366" s="529"/>
      <c r="S366" s="529"/>
      <c r="T366" s="529"/>
      <c r="U366" s="529"/>
      <c r="V366" s="530"/>
      <c r="W366" s="528"/>
      <c r="X366" s="529"/>
      <c r="Y366" s="529"/>
      <c r="Z366" s="529"/>
      <c r="AA366" s="529"/>
      <c r="AB366" s="529"/>
      <c r="AC366" s="529"/>
      <c r="AD366" s="529"/>
      <c r="AE366" s="529"/>
      <c r="AF366" s="529"/>
      <c r="AG366" s="530"/>
      <c r="AI366" s="220" t="s">
        <v>168</v>
      </c>
      <c r="AJ366" s="86" t="s">
        <v>491</v>
      </c>
      <c r="AK366" s="86" t="s">
        <v>486</v>
      </c>
      <c r="AL366" s="524"/>
    </row>
    <row r="367" spans="2:40">
      <c r="B367" s="525"/>
      <c r="C367" s="526"/>
      <c r="D367" s="526"/>
      <c r="E367" s="526"/>
      <c r="F367" s="526"/>
      <c r="G367" s="526"/>
      <c r="H367" s="526"/>
      <c r="I367" s="526"/>
      <c r="J367" s="526"/>
      <c r="K367" s="526"/>
      <c r="L367" s="526"/>
      <c r="M367" s="527"/>
      <c r="N367" s="525"/>
      <c r="O367" s="526"/>
      <c r="P367" s="526"/>
      <c r="Q367" s="526"/>
      <c r="R367" s="526"/>
      <c r="S367" s="526"/>
      <c r="T367" s="526"/>
      <c r="U367" s="526"/>
      <c r="V367" s="527"/>
      <c r="W367" s="525"/>
      <c r="X367" s="526"/>
      <c r="Y367" s="526"/>
      <c r="Z367" s="526"/>
      <c r="AA367" s="526"/>
      <c r="AB367" s="526"/>
      <c r="AC367" s="526"/>
      <c r="AD367" s="526"/>
      <c r="AE367" s="526"/>
      <c r="AF367" s="526"/>
      <c r="AG367" s="527"/>
      <c r="AI367" s="522"/>
      <c r="AJ367" s="522"/>
      <c r="AK367" s="522"/>
      <c r="AL367" s="85" t="s">
        <v>169</v>
      </c>
    </row>
    <row r="368" spans="2:40">
      <c r="B368" s="528"/>
      <c r="C368" s="529"/>
      <c r="D368" s="529"/>
      <c r="E368" s="529"/>
      <c r="F368" s="529"/>
      <c r="G368" s="529"/>
      <c r="H368" s="529"/>
      <c r="I368" s="529"/>
      <c r="J368" s="529"/>
      <c r="K368" s="529"/>
      <c r="L368" s="529"/>
      <c r="M368" s="530"/>
      <c r="N368" s="528"/>
      <c r="O368" s="529"/>
      <c r="P368" s="529"/>
      <c r="Q368" s="529"/>
      <c r="R368" s="529"/>
      <c r="S368" s="529"/>
      <c r="T368" s="529"/>
      <c r="U368" s="529"/>
      <c r="V368" s="530"/>
      <c r="W368" s="528"/>
      <c r="X368" s="529"/>
      <c r="Y368" s="529"/>
      <c r="Z368" s="529"/>
      <c r="AA368" s="529"/>
      <c r="AB368" s="529"/>
      <c r="AC368" s="529"/>
      <c r="AD368" s="529"/>
      <c r="AE368" s="529"/>
      <c r="AF368" s="529"/>
      <c r="AG368" s="530"/>
      <c r="AI368" s="523"/>
      <c r="AJ368" s="523"/>
      <c r="AK368" s="523"/>
      <c r="AL368" s="522"/>
    </row>
    <row r="369" spans="2:38">
      <c r="B369" s="525"/>
      <c r="C369" s="526"/>
      <c r="D369" s="526"/>
      <c r="E369" s="526"/>
      <c r="F369" s="526"/>
      <c r="G369" s="526"/>
      <c r="H369" s="526"/>
      <c r="I369" s="526"/>
      <c r="J369" s="526"/>
      <c r="K369" s="526"/>
      <c r="L369" s="526"/>
      <c r="M369" s="527"/>
      <c r="N369" s="525"/>
      <c r="O369" s="526"/>
      <c r="P369" s="526"/>
      <c r="Q369" s="526"/>
      <c r="R369" s="526"/>
      <c r="S369" s="526"/>
      <c r="T369" s="526"/>
      <c r="U369" s="526"/>
      <c r="V369" s="527"/>
      <c r="W369" s="525"/>
      <c r="X369" s="526"/>
      <c r="Y369" s="526"/>
      <c r="Z369" s="526"/>
      <c r="AA369" s="526"/>
      <c r="AB369" s="526"/>
      <c r="AC369" s="526"/>
      <c r="AD369" s="526"/>
      <c r="AE369" s="526"/>
      <c r="AF369" s="526"/>
      <c r="AG369" s="527"/>
      <c r="AI369" s="524"/>
      <c r="AJ369" s="524"/>
      <c r="AK369" s="524"/>
      <c r="AL369" s="523"/>
    </row>
    <row r="370" spans="2:38">
      <c r="B370" s="528"/>
      <c r="C370" s="529"/>
      <c r="D370" s="529"/>
      <c r="E370" s="529"/>
      <c r="F370" s="529"/>
      <c r="G370" s="529"/>
      <c r="H370" s="529"/>
      <c r="I370" s="529"/>
      <c r="J370" s="529"/>
      <c r="K370" s="529"/>
      <c r="L370" s="529"/>
      <c r="M370" s="530"/>
      <c r="N370" s="528"/>
      <c r="O370" s="529"/>
      <c r="P370" s="529"/>
      <c r="Q370" s="529"/>
      <c r="R370" s="529"/>
      <c r="S370" s="529"/>
      <c r="T370" s="529"/>
      <c r="U370" s="529"/>
      <c r="V370" s="530"/>
      <c r="W370" s="528"/>
      <c r="X370" s="529"/>
      <c r="Y370" s="529"/>
      <c r="Z370" s="529"/>
      <c r="AA370" s="529"/>
      <c r="AB370" s="529"/>
      <c r="AC370" s="529"/>
      <c r="AD370" s="529"/>
      <c r="AE370" s="529"/>
      <c r="AF370" s="529"/>
      <c r="AG370" s="530"/>
      <c r="AI370" s="220" t="s">
        <v>168</v>
      </c>
      <c r="AJ370" s="86" t="s">
        <v>486</v>
      </c>
      <c r="AK370" s="86" t="s">
        <v>496</v>
      </c>
      <c r="AL370" s="523"/>
    </row>
    <row r="371" spans="2:38">
      <c r="B371" s="525"/>
      <c r="C371" s="526"/>
      <c r="D371" s="526"/>
      <c r="E371" s="526"/>
      <c r="F371" s="526"/>
      <c r="G371" s="526"/>
      <c r="H371" s="526"/>
      <c r="I371" s="526"/>
      <c r="J371" s="526"/>
      <c r="K371" s="526"/>
      <c r="L371" s="526"/>
      <c r="M371" s="527"/>
      <c r="N371" s="525"/>
      <c r="O371" s="526"/>
      <c r="P371" s="526"/>
      <c r="Q371" s="526"/>
      <c r="R371" s="526"/>
      <c r="S371" s="526"/>
      <c r="T371" s="526"/>
      <c r="U371" s="526"/>
      <c r="V371" s="527"/>
      <c r="W371" s="525"/>
      <c r="X371" s="526"/>
      <c r="Y371" s="526"/>
      <c r="Z371" s="526"/>
      <c r="AA371" s="526"/>
      <c r="AB371" s="526"/>
      <c r="AC371" s="526"/>
      <c r="AD371" s="526"/>
      <c r="AE371" s="526"/>
      <c r="AF371" s="526"/>
      <c r="AG371" s="527"/>
      <c r="AL371" s="524"/>
    </row>
    <row r="372" spans="2:38">
      <c r="B372" s="528"/>
      <c r="C372" s="529"/>
      <c r="D372" s="529"/>
      <c r="E372" s="529"/>
      <c r="F372" s="529"/>
      <c r="G372" s="529"/>
      <c r="H372" s="529"/>
      <c r="I372" s="529"/>
      <c r="J372" s="529"/>
      <c r="K372" s="529"/>
      <c r="L372" s="529"/>
      <c r="M372" s="530"/>
      <c r="N372" s="528"/>
      <c r="O372" s="529"/>
      <c r="P372" s="529"/>
      <c r="Q372" s="529"/>
      <c r="R372" s="529"/>
      <c r="S372" s="529"/>
      <c r="T372" s="529"/>
      <c r="U372" s="529"/>
      <c r="V372" s="530"/>
      <c r="W372" s="528"/>
      <c r="X372" s="529"/>
      <c r="Y372" s="529"/>
      <c r="Z372" s="529"/>
      <c r="AA372" s="529"/>
      <c r="AB372" s="529"/>
      <c r="AC372" s="529"/>
      <c r="AD372" s="529"/>
      <c r="AE372" s="529"/>
      <c r="AF372" s="529"/>
      <c r="AG372" s="530"/>
    </row>
  </sheetData>
  <mergeCells count="116">
    <mergeCell ref="B84:M85"/>
    <mergeCell ref="N84:V85"/>
    <mergeCell ref="W84:AG85"/>
    <mergeCell ref="AI84:AI86"/>
    <mergeCell ref="AJ84:AJ86"/>
    <mergeCell ref="AK84:AK86"/>
    <mergeCell ref="AF1:AG1"/>
    <mergeCell ref="Y3:AB3"/>
    <mergeCell ref="AD3:AH3"/>
    <mergeCell ref="AJ3:AL3"/>
    <mergeCell ref="AH7:AM7"/>
    <mergeCell ref="AJ83:AK83"/>
    <mergeCell ref="AL84:AL87"/>
    <mergeCell ref="B86:M87"/>
    <mergeCell ref="N86:V87"/>
    <mergeCell ref="W86:AG87"/>
    <mergeCell ref="AF94:AG94"/>
    <mergeCell ref="AJ96:AL96"/>
    <mergeCell ref="AH100:AM100"/>
    <mergeCell ref="AJ176:AK176"/>
    <mergeCell ref="AL89:AL92"/>
    <mergeCell ref="B90:M91"/>
    <mergeCell ref="N90:V91"/>
    <mergeCell ref="W90:AG91"/>
    <mergeCell ref="B92:M93"/>
    <mergeCell ref="N92:V93"/>
    <mergeCell ref="W92:AG93"/>
    <mergeCell ref="B88:M89"/>
    <mergeCell ref="N88:V89"/>
    <mergeCell ref="W88:AG89"/>
    <mergeCell ref="AI88:AI90"/>
    <mergeCell ref="AJ88:AJ90"/>
    <mergeCell ref="AK88:AK90"/>
    <mergeCell ref="Y96:AB96"/>
    <mergeCell ref="AD96:AH96"/>
    <mergeCell ref="AL177:AL180"/>
    <mergeCell ref="B179:M180"/>
    <mergeCell ref="N179:V180"/>
    <mergeCell ref="W179:AG180"/>
    <mergeCell ref="B181:M182"/>
    <mergeCell ref="N181:V182"/>
    <mergeCell ref="W181:AG182"/>
    <mergeCell ref="AI181:AI183"/>
    <mergeCell ref="AJ181:AJ183"/>
    <mergeCell ref="AK181:AK183"/>
    <mergeCell ref="B177:M178"/>
    <mergeCell ref="N177:V178"/>
    <mergeCell ref="W177:AG178"/>
    <mergeCell ref="AI177:AI179"/>
    <mergeCell ref="AJ177:AJ179"/>
    <mergeCell ref="AK177:AK179"/>
    <mergeCell ref="AF187:AG187"/>
    <mergeCell ref="Y189:AC189"/>
    <mergeCell ref="AF189:AH189"/>
    <mergeCell ref="AJ189:AL189"/>
    <mergeCell ref="AH193:AM193"/>
    <mergeCell ref="AJ269:AK269"/>
    <mergeCell ref="AL182:AL185"/>
    <mergeCell ref="B183:M184"/>
    <mergeCell ref="N183:V184"/>
    <mergeCell ref="W183:AG184"/>
    <mergeCell ref="B185:M186"/>
    <mergeCell ref="N185:V186"/>
    <mergeCell ref="W185:AG186"/>
    <mergeCell ref="AL270:AL273"/>
    <mergeCell ref="B272:M273"/>
    <mergeCell ref="N272:V273"/>
    <mergeCell ref="W272:AG273"/>
    <mergeCell ref="B274:M275"/>
    <mergeCell ref="N274:V275"/>
    <mergeCell ref="W274:AG275"/>
    <mergeCell ref="AI274:AI276"/>
    <mergeCell ref="AJ274:AJ276"/>
    <mergeCell ref="AK274:AK276"/>
    <mergeCell ref="B270:M271"/>
    <mergeCell ref="N270:V271"/>
    <mergeCell ref="W270:AG271"/>
    <mergeCell ref="AI270:AI272"/>
    <mergeCell ref="AJ270:AJ272"/>
    <mergeCell ref="AK270:AK272"/>
    <mergeCell ref="AF280:AG280"/>
    <mergeCell ref="Y282:AC282"/>
    <mergeCell ref="AF282:AH282"/>
    <mergeCell ref="AJ282:AL282"/>
    <mergeCell ref="AH286:AM286"/>
    <mergeCell ref="AJ362:AK362"/>
    <mergeCell ref="AL275:AL278"/>
    <mergeCell ref="B276:M277"/>
    <mergeCell ref="N276:V277"/>
    <mergeCell ref="W276:AG277"/>
    <mergeCell ref="B278:M279"/>
    <mergeCell ref="N278:V279"/>
    <mergeCell ref="W278:AG279"/>
    <mergeCell ref="AL368:AL371"/>
    <mergeCell ref="B369:M370"/>
    <mergeCell ref="N369:V370"/>
    <mergeCell ref="W369:AG370"/>
    <mergeCell ref="B371:M372"/>
    <mergeCell ref="N371:V372"/>
    <mergeCell ref="W371:AG372"/>
    <mergeCell ref="AL363:AL366"/>
    <mergeCell ref="B365:M366"/>
    <mergeCell ref="N365:V366"/>
    <mergeCell ref="W365:AG366"/>
    <mergeCell ref="B367:M368"/>
    <mergeCell ref="N367:V368"/>
    <mergeCell ref="W367:AG368"/>
    <mergeCell ref="AI367:AI369"/>
    <mergeCell ref="AJ367:AJ369"/>
    <mergeCell ref="AK367:AK369"/>
    <mergeCell ref="B363:M364"/>
    <mergeCell ref="N363:V364"/>
    <mergeCell ref="W363:AG364"/>
    <mergeCell ref="AI363:AI365"/>
    <mergeCell ref="AJ363:AJ365"/>
    <mergeCell ref="AK363:AK365"/>
  </mergeCells>
  <phoneticPr fontId="4"/>
  <conditionalFormatting sqref="AF78">
    <cfRule type="cellIs" dxfId="7617" priority="19172" stopIfTrue="1" operator="notEqual">
      <formula>"FWP"</formula>
    </cfRule>
  </conditionalFormatting>
  <conditionalFormatting sqref="AE78">
    <cfRule type="containsText" dxfId="7616" priority="19167" operator="containsText" text="ＮＧ">
      <formula>NOT(ISERROR(SEARCH("ＮＧ",AE78)))</formula>
    </cfRule>
    <cfRule type="containsText" dxfId="7615" priority="19168" operator="containsText" text="保留">
      <formula>NOT(ISERROR(SEARCH("保留",AE78)))</formula>
    </cfRule>
    <cfRule type="containsText" dxfId="7614" priority="19169" operator="containsText" text="良短">
      <formula>NOT(ISERROR(SEARCH("良短",AE78)))</formula>
    </cfRule>
    <cfRule type="containsText" dxfId="7613" priority="19170" operator="containsText" text="合短">
      <formula>NOT(ISERROR(SEARCH("合短",AE78)))</formula>
    </cfRule>
    <cfRule type="containsText" dxfId="7612" priority="19171" operator="containsText" text="合定">
      <formula>NOT(ISERROR(SEARCH("合定",AE78)))</formula>
    </cfRule>
  </conditionalFormatting>
  <conditionalFormatting sqref="AF78">
    <cfRule type="cellIs" dxfId="7611" priority="19166" stopIfTrue="1" operator="notEqual">
      <formula>"FWP"</formula>
    </cfRule>
  </conditionalFormatting>
  <conditionalFormatting sqref="AE78">
    <cfRule type="containsText" dxfId="7610" priority="19161" operator="containsText" text="ＮＧ">
      <formula>NOT(ISERROR(SEARCH("ＮＧ",AE78)))</formula>
    </cfRule>
    <cfRule type="containsText" dxfId="7609" priority="19162" operator="containsText" text="保留">
      <formula>NOT(ISERROR(SEARCH("保留",AE78)))</formula>
    </cfRule>
    <cfRule type="containsText" dxfId="7608" priority="19163" operator="containsText" text="良短">
      <formula>NOT(ISERROR(SEARCH("良短",AE78)))</formula>
    </cfRule>
    <cfRule type="containsText" dxfId="7607" priority="19164" operator="containsText" text="合短">
      <formula>NOT(ISERROR(SEARCH("合短",AE78)))</formula>
    </cfRule>
    <cfRule type="containsText" dxfId="7606" priority="19165" operator="containsText" text="合定">
      <formula>NOT(ISERROR(SEARCH("合定",AE78)))</formula>
    </cfRule>
  </conditionalFormatting>
  <conditionalFormatting sqref="AF78">
    <cfRule type="cellIs" dxfId="7605" priority="19160" stopIfTrue="1" operator="notEqual">
      <formula>"FWP"</formula>
    </cfRule>
  </conditionalFormatting>
  <conditionalFormatting sqref="AE75:AE77 AE79:AE83">
    <cfRule type="containsText" dxfId="7604" priority="19185" operator="containsText" text="ＮＧ">
      <formula>NOT(ISERROR(SEARCH("ＮＧ",AE75)))</formula>
    </cfRule>
    <cfRule type="containsText" dxfId="7603" priority="19186" operator="containsText" text="保留">
      <formula>NOT(ISERROR(SEARCH("保留",AE75)))</formula>
    </cfRule>
    <cfRule type="containsText" dxfId="7602" priority="19187" operator="containsText" text="良短">
      <formula>NOT(ISERROR(SEARCH("良短",AE75)))</formula>
    </cfRule>
    <cfRule type="containsText" dxfId="7601" priority="19188" operator="containsText" text="合短">
      <formula>NOT(ISERROR(SEARCH("合短",AE75)))</formula>
    </cfRule>
    <cfRule type="containsText" dxfId="7600" priority="19189" operator="containsText" text="合定">
      <formula>NOT(ISERROR(SEARCH("合定",AE75)))</formula>
    </cfRule>
  </conditionalFormatting>
  <conditionalFormatting sqref="AF75:AF77 AF79:AF83">
    <cfRule type="cellIs" dxfId="7599" priority="19184" stopIfTrue="1" operator="notEqual">
      <formula>"FWP"</formula>
    </cfRule>
  </conditionalFormatting>
  <conditionalFormatting sqref="AE72">
    <cfRule type="containsText" dxfId="7598" priority="19209" operator="containsText" text="ＮＧ">
      <formula>NOT(ISERROR(SEARCH("ＮＧ",AE72)))</formula>
    </cfRule>
    <cfRule type="containsText" dxfId="7597" priority="19210" operator="containsText" text="保留">
      <formula>NOT(ISERROR(SEARCH("保留",AE72)))</formula>
    </cfRule>
    <cfRule type="containsText" dxfId="7596" priority="19211" operator="containsText" text="良短">
      <formula>NOT(ISERROR(SEARCH("良短",AE72)))</formula>
    </cfRule>
    <cfRule type="containsText" dxfId="7595" priority="19212" operator="containsText" text="合短">
      <formula>NOT(ISERROR(SEARCH("合短",AE72)))</formula>
    </cfRule>
    <cfRule type="containsText" dxfId="7594" priority="19213" operator="containsText" text="合定">
      <formula>NOT(ISERROR(SEARCH("合定",AE72)))</formula>
    </cfRule>
  </conditionalFormatting>
  <conditionalFormatting sqref="AF72">
    <cfRule type="cellIs" dxfId="7593" priority="19208" stopIfTrue="1" operator="notEqual">
      <formula>"FWP"</formula>
    </cfRule>
  </conditionalFormatting>
  <conditionalFormatting sqref="AE72">
    <cfRule type="containsText" dxfId="7592" priority="19203" operator="containsText" text="ＮＧ">
      <formula>NOT(ISERROR(SEARCH("ＮＧ",AE72)))</formula>
    </cfRule>
    <cfRule type="containsText" dxfId="7591" priority="19204" operator="containsText" text="保留">
      <formula>NOT(ISERROR(SEARCH("保留",AE72)))</formula>
    </cfRule>
    <cfRule type="containsText" dxfId="7590" priority="19205" operator="containsText" text="良短">
      <formula>NOT(ISERROR(SEARCH("良短",AE72)))</formula>
    </cfRule>
    <cfRule type="containsText" dxfId="7589" priority="19206" operator="containsText" text="合短">
      <formula>NOT(ISERROR(SEARCH("合短",AE72)))</formula>
    </cfRule>
    <cfRule type="containsText" dxfId="7588" priority="19207" operator="containsText" text="合定">
      <formula>NOT(ISERROR(SEARCH("合定",AE72)))</formula>
    </cfRule>
  </conditionalFormatting>
  <conditionalFormatting sqref="AF72">
    <cfRule type="cellIs" dxfId="7587" priority="19202" stopIfTrue="1" operator="notEqual">
      <formula>"FWP"</formula>
    </cfRule>
  </conditionalFormatting>
  <conditionalFormatting sqref="AE72">
    <cfRule type="containsText" dxfId="7586" priority="19197" operator="containsText" text="ＮＧ">
      <formula>NOT(ISERROR(SEARCH("ＮＧ",AE72)))</formula>
    </cfRule>
    <cfRule type="containsText" dxfId="7585" priority="19198" operator="containsText" text="保留">
      <formula>NOT(ISERROR(SEARCH("保留",AE72)))</formula>
    </cfRule>
    <cfRule type="containsText" dxfId="7584" priority="19199" operator="containsText" text="良短">
      <formula>NOT(ISERROR(SEARCH("良短",AE72)))</formula>
    </cfRule>
    <cfRule type="containsText" dxfId="7583" priority="19200" operator="containsText" text="合短">
      <formula>NOT(ISERROR(SEARCH("合短",AE72)))</formula>
    </cfRule>
    <cfRule type="containsText" dxfId="7582" priority="19201" operator="containsText" text="合定">
      <formula>NOT(ISERROR(SEARCH("合定",AE72)))</formula>
    </cfRule>
  </conditionalFormatting>
  <conditionalFormatting sqref="AF72">
    <cfRule type="cellIs" dxfId="7581" priority="19196" stopIfTrue="1" operator="notEqual">
      <formula>"FWP"</formula>
    </cfRule>
  </conditionalFormatting>
  <conditionalFormatting sqref="AE75:AE77 AE79:AE83">
    <cfRule type="containsText" dxfId="7580" priority="19191" operator="containsText" text="ＮＧ">
      <formula>NOT(ISERROR(SEARCH("ＮＧ",AE75)))</formula>
    </cfRule>
    <cfRule type="containsText" dxfId="7579" priority="19192" operator="containsText" text="保留">
      <formula>NOT(ISERROR(SEARCH("保留",AE75)))</formula>
    </cfRule>
    <cfRule type="containsText" dxfId="7578" priority="19193" operator="containsText" text="良短">
      <formula>NOT(ISERROR(SEARCH("良短",AE75)))</formula>
    </cfRule>
    <cfRule type="containsText" dxfId="7577" priority="19194" operator="containsText" text="合短">
      <formula>NOT(ISERROR(SEARCH("合短",AE75)))</formula>
    </cfRule>
    <cfRule type="containsText" dxfId="7576" priority="19195" operator="containsText" text="合定">
      <formula>NOT(ISERROR(SEARCH("合定",AE75)))</formula>
    </cfRule>
  </conditionalFormatting>
  <conditionalFormatting sqref="AF75:AF77 AF79:AF83">
    <cfRule type="cellIs" dxfId="7575" priority="19190" stopIfTrue="1" operator="notEqual">
      <formula>"FWP"</formula>
    </cfRule>
  </conditionalFormatting>
  <conditionalFormatting sqref="AE75:AE77 AE79:AE83">
    <cfRule type="containsText" dxfId="7574" priority="19179" operator="containsText" text="ＮＧ">
      <formula>NOT(ISERROR(SEARCH("ＮＧ",AE75)))</formula>
    </cfRule>
    <cfRule type="containsText" dxfId="7573" priority="19180" operator="containsText" text="保留">
      <formula>NOT(ISERROR(SEARCH("保留",AE75)))</formula>
    </cfRule>
    <cfRule type="containsText" dxfId="7572" priority="19181" operator="containsText" text="良短">
      <formula>NOT(ISERROR(SEARCH("良短",AE75)))</formula>
    </cfRule>
    <cfRule type="containsText" dxfId="7571" priority="19182" operator="containsText" text="合短">
      <formula>NOT(ISERROR(SEARCH("合短",AE75)))</formula>
    </cfRule>
    <cfRule type="containsText" dxfId="7570" priority="19183" operator="containsText" text="合定">
      <formula>NOT(ISERROR(SEARCH("合定",AE75)))</formula>
    </cfRule>
  </conditionalFormatting>
  <conditionalFormatting sqref="AF75:AF77 AF79:AF83">
    <cfRule type="cellIs" dxfId="7569" priority="19178" stopIfTrue="1" operator="notEqual">
      <formula>"FWP"</formula>
    </cfRule>
  </conditionalFormatting>
  <conditionalFormatting sqref="AE78">
    <cfRule type="containsText" dxfId="7568" priority="19173" operator="containsText" text="ＮＧ">
      <formula>NOT(ISERROR(SEARCH("ＮＧ",AE78)))</formula>
    </cfRule>
    <cfRule type="containsText" dxfId="7567" priority="19174" operator="containsText" text="保留">
      <formula>NOT(ISERROR(SEARCH("保留",AE78)))</formula>
    </cfRule>
    <cfRule type="containsText" dxfId="7566" priority="19175" operator="containsText" text="良短">
      <formula>NOT(ISERROR(SEARCH("良短",AE78)))</formula>
    </cfRule>
    <cfRule type="containsText" dxfId="7565" priority="19176" operator="containsText" text="合短">
      <formula>NOT(ISERROR(SEARCH("合短",AE78)))</formula>
    </cfRule>
    <cfRule type="containsText" dxfId="7564" priority="19177" operator="containsText" text="合定">
      <formula>NOT(ISERROR(SEARCH("合定",AE78)))</formula>
    </cfRule>
  </conditionalFormatting>
  <conditionalFormatting sqref="AF73">
    <cfRule type="cellIs" dxfId="7563" priority="19244" stopIfTrue="1" operator="notEqual">
      <formula>"FWP"</formula>
    </cfRule>
  </conditionalFormatting>
  <conditionalFormatting sqref="AE154:AE155 AE145:AE146 AE148:AE152">
    <cfRule type="containsText" dxfId="7562" priority="19106" operator="containsText" text="ＮＧ">
      <formula>NOT(ISERROR(SEARCH("ＮＧ",AE145)))</formula>
    </cfRule>
    <cfRule type="containsText" dxfId="7561" priority="19107" operator="containsText" text="保留">
      <formula>NOT(ISERROR(SEARCH("保留",AE145)))</formula>
    </cfRule>
    <cfRule type="containsText" dxfId="7560" priority="19108" operator="containsText" text="良短">
      <formula>NOT(ISERROR(SEARCH("良短",AE145)))</formula>
    </cfRule>
    <cfRule type="containsText" dxfId="7559" priority="19109" operator="containsText" text="合短">
      <formula>NOT(ISERROR(SEARCH("合短",AE145)))</formula>
    </cfRule>
    <cfRule type="containsText" dxfId="7558" priority="19110" operator="containsText" text="合定">
      <formula>NOT(ISERROR(SEARCH("合定",AE145)))</formula>
    </cfRule>
  </conditionalFormatting>
  <conditionalFormatting sqref="AF171">
    <cfRule type="cellIs" dxfId="7557" priority="18973" stopIfTrue="1" operator="notEqual">
      <formula>"FWP"</formula>
    </cfRule>
  </conditionalFormatting>
  <conditionalFormatting sqref="AE73">
    <cfRule type="containsText" dxfId="7556" priority="19245" operator="containsText" text="ＮＧ">
      <formula>NOT(ISERROR(SEARCH("ＮＧ",AE73)))</formula>
    </cfRule>
    <cfRule type="containsText" dxfId="7555" priority="19246" operator="containsText" text="保留">
      <formula>NOT(ISERROR(SEARCH("保留",AE73)))</formula>
    </cfRule>
    <cfRule type="containsText" dxfId="7554" priority="19247" operator="containsText" text="良短">
      <formula>NOT(ISERROR(SEARCH("良短",AE73)))</formula>
    </cfRule>
    <cfRule type="containsText" dxfId="7553" priority="19248" operator="containsText" text="合短">
      <formula>NOT(ISERROR(SEARCH("合短",AE73)))</formula>
    </cfRule>
    <cfRule type="containsText" dxfId="7552" priority="19249" operator="containsText" text="合定">
      <formula>NOT(ISERROR(SEARCH("合定",AE73)))</formula>
    </cfRule>
  </conditionalFormatting>
  <conditionalFormatting sqref="AE73">
    <cfRule type="containsText" dxfId="7551" priority="19239" operator="containsText" text="ＮＧ">
      <formula>NOT(ISERROR(SEARCH("ＮＧ",AE73)))</formula>
    </cfRule>
    <cfRule type="containsText" dxfId="7550" priority="19240" operator="containsText" text="保留">
      <formula>NOT(ISERROR(SEARCH("保留",AE73)))</formula>
    </cfRule>
    <cfRule type="containsText" dxfId="7549" priority="19241" operator="containsText" text="良短">
      <formula>NOT(ISERROR(SEARCH("良短",AE73)))</formula>
    </cfRule>
    <cfRule type="containsText" dxfId="7548" priority="19242" operator="containsText" text="合短">
      <formula>NOT(ISERROR(SEARCH("合短",AE73)))</formula>
    </cfRule>
    <cfRule type="containsText" dxfId="7547" priority="19243" operator="containsText" text="合定">
      <formula>NOT(ISERROR(SEARCH("合定",AE73)))</formula>
    </cfRule>
  </conditionalFormatting>
  <conditionalFormatting sqref="AF73">
    <cfRule type="cellIs" dxfId="7546" priority="19238" stopIfTrue="1" operator="notEqual">
      <formula>"FWP"</formula>
    </cfRule>
  </conditionalFormatting>
  <conditionalFormatting sqref="AE73">
    <cfRule type="containsText" dxfId="7545" priority="19233" operator="containsText" text="ＮＧ">
      <formula>NOT(ISERROR(SEARCH("ＮＧ",AE73)))</formula>
    </cfRule>
    <cfRule type="containsText" dxfId="7544" priority="19234" operator="containsText" text="保留">
      <formula>NOT(ISERROR(SEARCH("保留",AE73)))</formula>
    </cfRule>
    <cfRule type="containsText" dxfId="7543" priority="19235" operator="containsText" text="良短">
      <formula>NOT(ISERROR(SEARCH("良短",AE73)))</formula>
    </cfRule>
    <cfRule type="containsText" dxfId="7542" priority="19236" operator="containsText" text="合短">
      <formula>NOT(ISERROR(SEARCH("合短",AE73)))</formula>
    </cfRule>
    <cfRule type="containsText" dxfId="7541" priority="19237" operator="containsText" text="合定">
      <formula>NOT(ISERROR(SEARCH("合定",AE73)))</formula>
    </cfRule>
  </conditionalFormatting>
  <conditionalFormatting sqref="AF73">
    <cfRule type="cellIs" dxfId="7540" priority="19232" stopIfTrue="1" operator="notEqual">
      <formula>"FWP"</formula>
    </cfRule>
  </conditionalFormatting>
  <conditionalFormatting sqref="AE69:AE71 AE74">
    <cfRule type="containsText" dxfId="7539" priority="19227" operator="containsText" text="ＮＧ">
      <formula>NOT(ISERROR(SEARCH("ＮＧ",AE69)))</formula>
    </cfRule>
    <cfRule type="containsText" dxfId="7538" priority="19228" operator="containsText" text="保留">
      <formula>NOT(ISERROR(SEARCH("保留",AE69)))</formula>
    </cfRule>
    <cfRule type="containsText" dxfId="7537" priority="19229" operator="containsText" text="良短">
      <formula>NOT(ISERROR(SEARCH("良短",AE69)))</formula>
    </cfRule>
    <cfRule type="containsText" dxfId="7536" priority="19230" operator="containsText" text="合短">
      <formula>NOT(ISERROR(SEARCH("合短",AE69)))</formula>
    </cfRule>
    <cfRule type="containsText" dxfId="7535" priority="19231" operator="containsText" text="合定">
      <formula>NOT(ISERROR(SEARCH("合定",AE69)))</formula>
    </cfRule>
  </conditionalFormatting>
  <conditionalFormatting sqref="AF69:AF71 AF74">
    <cfRule type="cellIs" dxfId="7534" priority="19226" stopIfTrue="1" operator="notEqual">
      <formula>"FWP"</formula>
    </cfRule>
  </conditionalFormatting>
  <conditionalFormatting sqref="AE69:AE71 AE74">
    <cfRule type="containsText" dxfId="7533" priority="19221" operator="containsText" text="ＮＧ">
      <formula>NOT(ISERROR(SEARCH("ＮＧ",AE69)))</formula>
    </cfRule>
    <cfRule type="containsText" dxfId="7532" priority="19222" operator="containsText" text="保留">
      <formula>NOT(ISERROR(SEARCH("保留",AE69)))</formula>
    </cfRule>
    <cfRule type="containsText" dxfId="7531" priority="19223" operator="containsText" text="良短">
      <formula>NOT(ISERROR(SEARCH("良短",AE69)))</formula>
    </cfRule>
    <cfRule type="containsText" dxfId="7530" priority="19224" operator="containsText" text="合短">
      <formula>NOT(ISERROR(SEARCH("合短",AE69)))</formula>
    </cfRule>
    <cfRule type="containsText" dxfId="7529" priority="19225" operator="containsText" text="合定">
      <formula>NOT(ISERROR(SEARCH("合定",AE69)))</formula>
    </cfRule>
  </conditionalFormatting>
  <conditionalFormatting sqref="AF69:AF71 AF74">
    <cfRule type="cellIs" dxfId="7528" priority="19220" stopIfTrue="1" operator="notEqual">
      <formula>"FWP"</formula>
    </cfRule>
  </conditionalFormatting>
  <conditionalFormatting sqref="AE69:AE71 AE74">
    <cfRule type="containsText" dxfId="7527" priority="19215" operator="containsText" text="ＮＧ">
      <formula>NOT(ISERROR(SEARCH("ＮＧ",AE69)))</formula>
    </cfRule>
    <cfRule type="containsText" dxfId="7526" priority="19216" operator="containsText" text="保留">
      <formula>NOT(ISERROR(SEARCH("保留",AE69)))</formula>
    </cfRule>
    <cfRule type="containsText" dxfId="7525" priority="19217" operator="containsText" text="良短">
      <formula>NOT(ISERROR(SEARCH("良短",AE69)))</formula>
    </cfRule>
    <cfRule type="containsText" dxfId="7524" priority="19218" operator="containsText" text="合短">
      <formula>NOT(ISERROR(SEARCH("合短",AE69)))</formula>
    </cfRule>
    <cfRule type="containsText" dxfId="7523" priority="19219" operator="containsText" text="合定">
      <formula>NOT(ISERROR(SEARCH("合定",AE69)))</formula>
    </cfRule>
  </conditionalFormatting>
  <conditionalFormatting sqref="AF69:AF71 AF74">
    <cfRule type="cellIs" dxfId="7522" priority="19214" stopIfTrue="1" operator="notEqual">
      <formula>"FWP"</formula>
    </cfRule>
  </conditionalFormatting>
  <conditionalFormatting sqref="AE165">
    <cfRule type="containsText" dxfId="7521" priority="19016" operator="containsText" text="ＮＧ">
      <formula>NOT(ISERROR(SEARCH("ＮＧ",AE165)))</formula>
    </cfRule>
    <cfRule type="containsText" dxfId="7520" priority="19017" operator="containsText" text="保留">
      <formula>NOT(ISERROR(SEARCH("保留",AE165)))</formula>
    </cfRule>
    <cfRule type="containsText" dxfId="7519" priority="19018" operator="containsText" text="良短">
      <formula>NOT(ISERROR(SEARCH("良短",AE165)))</formula>
    </cfRule>
    <cfRule type="containsText" dxfId="7518" priority="19019" operator="containsText" text="合短">
      <formula>NOT(ISERROR(SEARCH("合短",AE165)))</formula>
    </cfRule>
    <cfRule type="containsText" dxfId="7517" priority="19020" operator="containsText" text="合定">
      <formula>NOT(ISERROR(SEARCH("合定",AE165)))</formula>
    </cfRule>
  </conditionalFormatting>
  <conditionalFormatting sqref="AF165">
    <cfRule type="cellIs" dxfId="7516" priority="19015" stopIfTrue="1" operator="notEqual">
      <formula>"FWP"</formula>
    </cfRule>
  </conditionalFormatting>
  <conditionalFormatting sqref="AE165">
    <cfRule type="containsText" dxfId="7515" priority="19010" operator="containsText" text="ＮＧ">
      <formula>NOT(ISERROR(SEARCH("ＮＧ",AE165)))</formula>
    </cfRule>
    <cfRule type="containsText" dxfId="7514" priority="19011" operator="containsText" text="保留">
      <formula>NOT(ISERROR(SEARCH("保留",AE165)))</formula>
    </cfRule>
    <cfRule type="containsText" dxfId="7513" priority="19012" operator="containsText" text="良短">
      <formula>NOT(ISERROR(SEARCH("良短",AE165)))</formula>
    </cfRule>
    <cfRule type="containsText" dxfId="7512" priority="19013" operator="containsText" text="合短">
      <formula>NOT(ISERROR(SEARCH("合短",AE165)))</formula>
    </cfRule>
    <cfRule type="containsText" dxfId="7511" priority="19014" operator="containsText" text="合定">
      <formula>NOT(ISERROR(SEARCH("合定",AE165)))</formula>
    </cfRule>
  </conditionalFormatting>
  <conditionalFormatting sqref="AF165">
    <cfRule type="cellIs" dxfId="7510" priority="19009" stopIfTrue="1" operator="notEqual">
      <formula>"FWP"</formula>
    </cfRule>
  </conditionalFormatting>
  <conditionalFormatting sqref="AE165">
    <cfRule type="containsText" dxfId="7509" priority="19004" operator="containsText" text="ＮＧ">
      <formula>NOT(ISERROR(SEARCH("ＮＧ",AE165)))</formula>
    </cfRule>
    <cfRule type="containsText" dxfId="7508" priority="19005" operator="containsText" text="保留">
      <formula>NOT(ISERROR(SEARCH("保留",AE165)))</formula>
    </cfRule>
    <cfRule type="containsText" dxfId="7507" priority="19006" operator="containsText" text="良短">
      <formula>NOT(ISERROR(SEARCH("良短",AE165)))</formula>
    </cfRule>
    <cfRule type="containsText" dxfId="7506" priority="19007" operator="containsText" text="合短">
      <formula>NOT(ISERROR(SEARCH("合短",AE165)))</formula>
    </cfRule>
    <cfRule type="containsText" dxfId="7505" priority="19008" operator="containsText" text="合定">
      <formula>NOT(ISERROR(SEARCH("合定",AE165)))</formula>
    </cfRule>
  </conditionalFormatting>
  <conditionalFormatting sqref="AF165">
    <cfRule type="cellIs" dxfId="7504" priority="19003" stopIfTrue="1" operator="notEqual">
      <formula>"FWP"</formula>
    </cfRule>
  </conditionalFormatting>
  <conditionalFormatting sqref="AE168:AE170 AE172:AE176">
    <cfRule type="containsText" dxfId="7503" priority="18998" operator="containsText" text="ＮＧ">
      <formula>NOT(ISERROR(SEARCH("ＮＧ",AE168)))</formula>
    </cfRule>
    <cfRule type="containsText" dxfId="7502" priority="18999" operator="containsText" text="保留">
      <formula>NOT(ISERROR(SEARCH("保留",AE168)))</formula>
    </cfRule>
    <cfRule type="containsText" dxfId="7501" priority="19000" operator="containsText" text="良短">
      <formula>NOT(ISERROR(SEARCH("良短",AE168)))</formula>
    </cfRule>
    <cfRule type="containsText" dxfId="7500" priority="19001" operator="containsText" text="合短">
      <formula>NOT(ISERROR(SEARCH("合短",AE168)))</formula>
    </cfRule>
    <cfRule type="containsText" dxfId="7499" priority="19002" operator="containsText" text="合定">
      <formula>NOT(ISERROR(SEARCH("合定",AE168)))</formula>
    </cfRule>
  </conditionalFormatting>
  <conditionalFormatting sqref="AF168:AF170 AF172:AF176">
    <cfRule type="cellIs" dxfId="7498" priority="18997" stopIfTrue="1" operator="notEqual">
      <formula>"FWP"</formula>
    </cfRule>
  </conditionalFormatting>
  <conditionalFormatting sqref="AE168:AE170 AE172:AE176">
    <cfRule type="containsText" dxfId="7497" priority="18992" operator="containsText" text="ＮＧ">
      <formula>NOT(ISERROR(SEARCH("ＮＧ",AE168)))</formula>
    </cfRule>
    <cfRule type="containsText" dxfId="7496" priority="18993" operator="containsText" text="保留">
      <formula>NOT(ISERROR(SEARCH("保留",AE168)))</formula>
    </cfRule>
    <cfRule type="containsText" dxfId="7495" priority="18994" operator="containsText" text="良短">
      <formula>NOT(ISERROR(SEARCH("良短",AE168)))</formula>
    </cfRule>
    <cfRule type="containsText" dxfId="7494" priority="18995" operator="containsText" text="合短">
      <formula>NOT(ISERROR(SEARCH("合短",AE168)))</formula>
    </cfRule>
    <cfRule type="containsText" dxfId="7493" priority="18996" operator="containsText" text="合定">
      <formula>NOT(ISERROR(SEARCH("合定",AE168)))</formula>
    </cfRule>
  </conditionalFormatting>
  <conditionalFormatting sqref="AF168:AF170 AF172:AF176">
    <cfRule type="cellIs" dxfId="7492" priority="18991" stopIfTrue="1" operator="notEqual">
      <formula>"FWP"</formula>
    </cfRule>
  </conditionalFormatting>
  <conditionalFormatting sqref="AE168:AE170 AE172:AE176">
    <cfRule type="containsText" dxfId="7491" priority="18986" operator="containsText" text="ＮＧ">
      <formula>NOT(ISERROR(SEARCH("ＮＧ",AE168)))</formula>
    </cfRule>
    <cfRule type="containsText" dxfId="7490" priority="18987" operator="containsText" text="保留">
      <formula>NOT(ISERROR(SEARCH("保留",AE168)))</formula>
    </cfRule>
    <cfRule type="containsText" dxfId="7489" priority="18988" operator="containsText" text="良短">
      <formula>NOT(ISERROR(SEARCH("良短",AE168)))</formula>
    </cfRule>
    <cfRule type="containsText" dxfId="7488" priority="18989" operator="containsText" text="合短">
      <formula>NOT(ISERROR(SEARCH("合短",AE168)))</formula>
    </cfRule>
    <cfRule type="containsText" dxfId="7487" priority="18990" operator="containsText" text="合定">
      <formula>NOT(ISERROR(SEARCH("合定",AE168)))</formula>
    </cfRule>
  </conditionalFormatting>
  <conditionalFormatting sqref="AF168:AF170 AF172:AF176">
    <cfRule type="cellIs" dxfId="7486" priority="18985" stopIfTrue="1" operator="notEqual">
      <formula>"FWP"</formula>
    </cfRule>
  </conditionalFormatting>
  <conditionalFormatting sqref="AE171">
    <cfRule type="containsText" dxfId="7485" priority="18980" operator="containsText" text="ＮＧ">
      <formula>NOT(ISERROR(SEARCH("ＮＧ",AE171)))</formula>
    </cfRule>
    <cfRule type="containsText" dxfId="7484" priority="18981" operator="containsText" text="保留">
      <formula>NOT(ISERROR(SEARCH("保留",AE171)))</formula>
    </cfRule>
    <cfRule type="containsText" dxfId="7483" priority="18982" operator="containsText" text="良短">
      <formula>NOT(ISERROR(SEARCH("良短",AE171)))</formula>
    </cfRule>
    <cfRule type="containsText" dxfId="7482" priority="18983" operator="containsText" text="合短">
      <formula>NOT(ISERROR(SEARCH("合短",AE171)))</formula>
    </cfRule>
    <cfRule type="containsText" dxfId="7481" priority="18984" operator="containsText" text="合定">
      <formula>NOT(ISERROR(SEARCH("合定",AE171)))</formula>
    </cfRule>
  </conditionalFormatting>
  <conditionalFormatting sqref="AF171">
    <cfRule type="cellIs" dxfId="7480" priority="18979" stopIfTrue="1" operator="notEqual">
      <formula>"FWP"</formula>
    </cfRule>
  </conditionalFormatting>
  <conditionalFormatting sqref="AE171">
    <cfRule type="containsText" dxfId="7479" priority="18974" operator="containsText" text="ＮＧ">
      <formula>NOT(ISERROR(SEARCH("ＮＧ",AE171)))</formula>
    </cfRule>
    <cfRule type="containsText" dxfId="7478" priority="18975" operator="containsText" text="保留">
      <formula>NOT(ISERROR(SEARCH("保留",AE171)))</formula>
    </cfRule>
    <cfRule type="containsText" dxfId="7477" priority="18976" operator="containsText" text="良短">
      <formula>NOT(ISERROR(SEARCH("良短",AE171)))</formula>
    </cfRule>
    <cfRule type="containsText" dxfId="7476" priority="18977" operator="containsText" text="合短">
      <formula>NOT(ISERROR(SEARCH("合短",AE171)))</formula>
    </cfRule>
    <cfRule type="containsText" dxfId="7475" priority="18978" operator="containsText" text="合定">
      <formula>NOT(ISERROR(SEARCH("合定",AE171)))</formula>
    </cfRule>
  </conditionalFormatting>
  <conditionalFormatting sqref="AE171">
    <cfRule type="containsText" dxfId="7474" priority="18968" operator="containsText" text="ＮＧ">
      <formula>NOT(ISERROR(SEARCH("ＮＧ",AE171)))</formula>
    </cfRule>
    <cfRule type="containsText" dxfId="7473" priority="18969" operator="containsText" text="保留">
      <formula>NOT(ISERROR(SEARCH("保留",AE171)))</formula>
    </cfRule>
    <cfRule type="containsText" dxfId="7472" priority="18970" operator="containsText" text="良短">
      <formula>NOT(ISERROR(SEARCH("良短",AE171)))</formula>
    </cfRule>
    <cfRule type="containsText" dxfId="7471" priority="18971" operator="containsText" text="合短">
      <formula>NOT(ISERROR(SEARCH("合短",AE171)))</formula>
    </cfRule>
    <cfRule type="containsText" dxfId="7470" priority="18972" operator="containsText" text="合定">
      <formula>NOT(ISERROR(SEARCH("合定",AE171)))</formula>
    </cfRule>
  </conditionalFormatting>
  <conditionalFormatting sqref="AF171">
    <cfRule type="cellIs" dxfId="7469" priority="18967" stopIfTrue="1" operator="notEqual">
      <formula>"FWP"</formula>
    </cfRule>
  </conditionalFormatting>
  <conditionalFormatting sqref="AF154:AF155 AF145:AF146 AF148:AF152">
    <cfRule type="cellIs" dxfId="7468" priority="19105" stopIfTrue="1" operator="notEqual">
      <formula>"FWP"</formula>
    </cfRule>
  </conditionalFormatting>
  <conditionalFormatting sqref="AE154:AE155 AE145:AE146 AE148:AE152">
    <cfRule type="containsText" dxfId="7467" priority="19100" operator="containsText" text="ＮＧ">
      <formula>NOT(ISERROR(SEARCH("ＮＧ",AE145)))</formula>
    </cfRule>
    <cfRule type="containsText" dxfId="7466" priority="19101" operator="containsText" text="保留">
      <formula>NOT(ISERROR(SEARCH("保留",AE145)))</formula>
    </cfRule>
    <cfRule type="containsText" dxfId="7465" priority="19102" operator="containsText" text="良短">
      <formula>NOT(ISERROR(SEARCH("良短",AE145)))</formula>
    </cfRule>
    <cfRule type="containsText" dxfId="7464" priority="19103" operator="containsText" text="合短">
      <formula>NOT(ISERROR(SEARCH("合短",AE145)))</formula>
    </cfRule>
    <cfRule type="containsText" dxfId="7463" priority="19104" operator="containsText" text="合定">
      <formula>NOT(ISERROR(SEARCH("合定",AE145)))</formula>
    </cfRule>
  </conditionalFormatting>
  <conditionalFormatting sqref="AF154:AF155 AF145:AF146 AF148:AF152">
    <cfRule type="cellIs" dxfId="7462" priority="19099" stopIfTrue="1" operator="notEqual">
      <formula>"FWP"</formula>
    </cfRule>
  </conditionalFormatting>
  <conditionalFormatting sqref="AE154:AE155 AE145:AE146 AE148:AE152">
    <cfRule type="containsText" dxfId="7461" priority="19094" operator="containsText" text="ＮＧ">
      <formula>NOT(ISERROR(SEARCH("ＮＧ",AE145)))</formula>
    </cfRule>
    <cfRule type="containsText" dxfId="7460" priority="19095" operator="containsText" text="保留">
      <formula>NOT(ISERROR(SEARCH("保留",AE145)))</formula>
    </cfRule>
    <cfRule type="containsText" dxfId="7459" priority="19096" operator="containsText" text="良短">
      <formula>NOT(ISERROR(SEARCH("良短",AE145)))</formula>
    </cfRule>
    <cfRule type="containsText" dxfId="7458" priority="19097" operator="containsText" text="合短">
      <formula>NOT(ISERROR(SEARCH("合短",AE145)))</formula>
    </cfRule>
    <cfRule type="containsText" dxfId="7457" priority="19098" operator="containsText" text="合定">
      <formula>NOT(ISERROR(SEARCH("合定",AE145)))</formula>
    </cfRule>
  </conditionalFormatting>
  <conditionalFormatting sqref="AF154:AF155 AF145:AF146 AF148:AF152">
    <cfRule type="cellIs" dxfId="7456" priority="19093" stopIfTrue="1" operator="notEqual">
      <formula>"FWP"</formula>
    </cfRule>
  </conditionalFormatting>
  <conditionalFormatting sqref="AE153 AE147">
    <cfRule type="containsText" dxfId="7455" priority="19088" operator="containsText" text="ＮＧ">
      <formula>NOT(ISERROR(SEARCH("ＮＧ",AE147)))</formula>
    </cfRule>
    <cfRule type="containsText" dxfId="7454" priority="19089" operator="containsText" text="保留">
      <formula>NOT(ISERROR(SEARCH("保留",AE147)))</formula>
    </cfRule>
    <cfRule type="containsText" dxfId="7453" priority="19090" operator="containsText" text="良短">
      <formula>NOT(ISERROR(SEARCH("良短",AE147)))</formula>
    </cfRule>
    <cfRule type="containsText" dxfId="7452" priority="19091" operator="containsText" text="合短">
      <formula>NOT(ISERROR(SEARCH("合短",AE147)))</formula>
    </cfRule>
    <cfRule type="containsText" dxfId="7451" priority="19092" operator="containsText" text="合定">
      <formula>NOT(ISERROR(SEARCH("合定",AE147)))</formula>
    </cfRule>
  </conditionalFormatting>
  <conditionalFormatting sqref="AF153 AF147">
    <cfRule type="cellIs" dxfId="7450" priority="19087" stopIfTrue="1" operator="notEqual">
      <formula>"FWP"</formula>
    </cfRule>
  </conditionalFormatting>
  <conditionalFormatting sqref="AE153 AE147">
    <cfRule type="containsText" dxfId="7449" priority="19082" operator="containsText" text="ＮＧ">
      <formula>NOT(ISERROR(SEARCH("ＮＧ",AE147)))</formula>
    </cfRule>
    <cfRule type="containsText" dxfId="7448" priority="19083" operator="containsText" text="保留">
      <formula>NOT(ISERROR(SEARCH("保留",AE147)))</formula>
    </cfRule>
    <cfRule type="containsText" dxfId="7447" priority="19084" operator="containsText" text="良短">
      <formula>NOT(ISERROR(SEARCH("良短",AE147)))</formula>
    </cfRule>
    <cfRule type="containsText" dxfId="7446" priority="19085" operator="containsText" text="合短">
      <formula>NOT(ISERROR(SEARCH("合短",AE147)))</formula>
    </cfRule>
    <cfRule type="containsText" dxfId="7445" priority="19086" operator="containsText" text="合定">
      <formula>NOT(ISERROR(SEARCH("合定",AE147)))</formula>
    </cfRule>
  </conditionalFormatting>
  <conditionalFormatting sqref="AF153 AF147">
    <cfRule type="cellIs" dxfId="7444" priority="19081" stopIfTrue="1" operator="notEqual">
      <formula>"FWP"</formula>
    </cfRule>
  </conditionalFormatting>
  <conditionalFormatting sqref="AE153 AE147">
    <cfRule type="containsText" dxfId="7443" priority="19076" operator="containsText" text="ＮＧ">
      <formula>NOT(ISERROR(SEARCH("ＮＧ",AE147)))</formula>
    </cfRule>
    <cfRule type="containsText" dxfId="7442" priority="19077" operator="containsText" text="保留">
      <formula>NOT(ISERROR(SEARCH("保留",AE147)))</formula>
    </cfRule>
    <cfRule type="containsText" dxfId="7441" priority="19078" operator="containsText" text="良短">
      <formula>NOT(ISERROR(SEARCH("良短",AE147)))</formula>
    </cfRule>
    <cfRule type="containsText" dxfId="7440" priority="19079" operator="containsText" text="合短">
      <formula>NOT(ISERROR(SEARCH("合短",AE147)))</formula>
    </cfRule>
    <cfRule type="containsText" dxfId="7439" priority="19080" operator="containsText" text="合定">
      <formula>NOT(ISERROR(SEARCH("合定",AE147)))</formula>
    </cfRule>
  </conditionalFormatting>
  <conditionalFormatting sqref="AF153 AF147">
    <cfRule type="cellIs" dxfId="7438" priority="19075" stopIfTrue="1" operator="notEqual">
      <formula>"FWP"</formula>
    </cfRule>
  </conditionalFormatting>
  <conditionalFormatting sqref="AE156:AE158 AE160:AE161 AE166">
    <cfRule type="containsText" dxfId="7437" priority="19070" operator="containsText" text="ＮＧ">
      <formula>NOT(ISERROR(SEARCH("ＮＧ",AE156)))</formula>
    </cfRule>
    <cfRule type="containsText" dxfId="7436" priority="19071" operator="containsText" text="保留">
      <formula>NOT(ISERROR(SEARCH("保留",AE156)))</formula>
    </cfRule>
    <cfRule type="containsText" dxfId="7435" priority="19072" operator="containsText" text="良短">
      <formula>NOT(ISERROR(SEARCH("良短",AE156)))</formula>
    </cfRule>
    <cfRule type="containsText" dxfId="7434" priority="19073" operator="containsText" text="合短">
      <formula>NOT(ISERROR(SEARCH("合短",AE156)))</formula>
    </cfRule>
    <cfRule type="containsText" dxfId="7433" priority="19074" operator="containsText" text="合定">
      <formula>NOT(ISERROR(SEARCH("合定",AE156)))</formula>
    </cfRule>
  </conditionalFormatting>
  <conditionalFormatting sqref="AF156:AF158 AF160:AF161 AF166">
    <cfRule type="cellIs" dxfId="7432" priority="19069" stopIfTrue="1" operator="notEqual">
      <formula>"FWP"</formula>
    </cfRule>
  </conditionalFormatting>
  <conditionalFormatting sqref="AE156:AE158 AE160:AE161 AE166">
    <cfRule type="containsText" dxfId="7431" priority="19064" operator="containsText" text="ＮＧ">
      <formula>NOT(ISERROR(SEARCH("ＮＧ",AE156)))</formula>
    </cfRule>
    <cfRule type="containsText" dxfId="7430" priority="19065" operator="containsText" text="保留">
      <formula>NOT(ISERROR(SEARCH("保留",AE156)))</formula>
    </cfRule>
    <cfRule type="containsText" dxfId="7429" priority="19066" operator="containsText" text="良短">
      <formula>NOT(ISERROR(SEARCH("良短",AE156)))</formula>
    </cfRule>
    <cfRule type="containsText" dxfId="7428" priority="19067" operator="containsText" text="合短">
      <formula>NOT(ISERROR(SEARCH("合短",AE156)))</formula>
    </cfRule>
    <cfRule type="containsText" dxfId="7427" priority="19068" operator="containsText" text="合定">
      <formula>NOT(ISERROR(SEARCH("合定",AE156)))</formula>
    </cfRule>
  </conditionalFormatting>
  <conditionalFormatting sqref="AF156:AF158 AF160:AF161 AF166">
    <cfRule type="cellIs" dxfId="7426" priority="19063" stopIfTrue="1" operator="notEqual">
      <formula>"FWP"</formula>
    </cfRule>
  </conditionalFormatting>
  <conditionalFormatting sqref="AE156:AE158 AE160:AE161 AE166">
    <cfRule type="containsText" dxfId="7425" priority="19058" operator="containsText" text="ＮＧ">
      <formula>NOT(ISERROR(SEARCH("ＮＧ",AE156)))</formula>
    </cfRule>
    <cfRule type="containsText" dxfId="7424" priority="19059" operator="containsText" text="保留">
      <formula>NOT(ISERROR(SEARCH("保留",AE156)))</formula>
    </cfRule>
    <cfRule type="containsText" dxfId="7423" priority="19060" operator="containsText" text="良短">
      <formula>NOT(ISERROR(SEARCH("良短",AE156)))</formula>
    </cfRule>
    <cfRule type="containsText" dxfId="7422" priority="19061" operator="containsText" text="合短">
      <formula>NOT(ISERROR(SEARCH("合短",AE156)))</formula>
    </cfRule>
    <cfRule type="containsText" dxfId="7421" priority="19062" operator="containsText" text="合定">
      <formula>NOT(ISERROR(SEARCH("合定",AE156)))</formula>
    </cfRule>
  </conditionalFormatting>
  <conditionalFormatting sqref="AF156:AF158 AF160:AF161 AF166">
    <cfRule type="cellIs" dxfId="7420" priority="19057" stopIfTrue="1" operator="notEqual">
      <formula>"FWP"</formula>
    </cfRule>
  </conditionalFormatting>
  <conditionalFormatting sqref="AE159">
    <cfRule type="containsText" dxfId="7419" priority="19052" operator="containsText" text="ＮＧ">
      <formula>NOT(ISERROR(SEARCH("ＮＧ",AE159)))</formula>
    </cfRule>
    <cfRule type="containsText" dxfId="7418" priority="19053" operator="containsText" text="保留">
      <formula>NOT(ISERROR(SEARCH("保留",AE159)))</formula>
    </cfRule>
    <cfRule type="containsText" dxfId="7417" priority="19054" operator="containsText" text="良短">
      <formula>NOT(ISERROR(SEARCH("良短",AE159)))</formula>
    </cfRule>
    <cfRule type="containsText" dxfId="7416" priority="19055" operator="containsText" text="合短">
      <formula>NOT(ISERROR(SEARCH("合短",AE159)))</formula>
    </cfRule>
    <cfRule type="containsText" dxfId="7415" priority="19056" operator="containsText" text="合定">
      <formula>NOT(ISERROR(SEARCH("合定",AE159)))</formula>
    </cfRule>
  </conditionalFormatting>
  <conditionalFormatting sqref="AF159">
    <cfRule type="cellIs" dxfId="7414" priority="19051" stopIfTrue="1" operator="notEqual">
      <formula>"FWP"</formula>
    </cfRule>
  </conditionalFormatting>
  <conditionalFormatting sqref="AE159">
    <cfRule type="containsText" dxfId="7413" priority="19046" operator="containsText" text="ＮＧ">
      <formula>NOT(ISERROR(SEARCH("ＮＧ",AE159)))</formula>
    </cfRule>
    <cfRule type="containsText" dxfId="7412" priority="19047" operator="containsText" text="保留">
      <formula>NOT(ISERROR(SEARCH("保留",AE159)))</formula>
    </cfRule>
    <cfRule type="containsText" dxfId="7411" priority="19048" operator="containsText" text="良短">
      <formula>NOT(ISERROR(SEARCH("良短",AE159)))</formula>
    </cfRule>
    <cfRule type="containsText" dxfId="7410" priority="19049" operator="containsText" text="合短">
      <formula>NOT(ISERROR(SEARCH("合短",AE159)))</formula>
    </cfRule>
    <cfRule type="containsText" dxfId="7409" priority="19050" operator="containsText" text="合定">
      <formula>NOT(ISERROR(SEARCH("合定",AE159)))</formula>
    </cfRule>
  </conditionalFormatting>
  <conditionalFormatting sqref="AF159">
    <cfRule type="cellIs" dxfId="7408" priority="19045" stopIfTrue="1" operator="notEqual">
      <formula>"FWP"</formula>
    </cfRule>
  </conditionalFormatting>
  <conditionalFormatting sqref="AE159">
    <cfRule type="containsText" dxfId="7407" priority="19040" operator="containsText" text="ＮＧ">
      <formula>NOT(ISERROR(SEARCH("ＮＧ",AE159)))</formula>
    </cfRule>
    <cfRule type="containsText" dxfId="7406" priority="19041" operator="containsText" text="保留">
      <formula>NOT(ISERROR(SEARCH("保留",AE159)))</formula>
    </cfRule>
    <cfRule type="containsText" dxfId="7405" priority="19042" operator="containsText" text="良短">
      <formula>NOT(ISERROR(SEARCH("良短",AE159)))</formula>
    </cfRule>
    <cfRule type="containsText" dxfId="7404" priority="19043" operator="containsText" text="合短">
      <formula>NOT(ISERROR(SEARCH("合短",AE159)))</formula>
    </cfRule>
    <cfRule type="containsText" dxfId="7403" priority="19044" operator="containsText" text="合定">
      <formula>NOT(ISERROR(SEARCH("合定",AE159)))</formula>
    </cfRule>
  </conditionalFormatting>
  <conditionalFormatting sqref="AF159">
    <cfRule type="cellIs" dxfId="7402" priority="19039" stopIfTrue="1" operator="notEqual">
      <formula>"FWP"</formula>
    </cfRule>
  </conditionalFormatting>
  <conditionalFormatting sqref="AE162:AE164 AE167">
    <cfRule type="containsText" dxfId="7401" priority="19034" operator="containsText" text="ＮＧ">
      <formula>NOT(ISERROR(SEARCH("ＮＧ",AE162)))</formula>
    </cfRule>
    <cfRule type="containsText" dxfId="7400" priority="19035" operator="containsText" text="保留">
      <formula>NOT(ISERROR(SEARCH("保留",AE162)))</formula>
    </cfRule>
    <cfRule type="containsText" dxfId="7399" priority="19036" operator="containsText" text="良短">
      <formula>NOT(ISERROR(SEARCH("良短",AE162)))</formula>
    </cfRule>
    <cfRule type="containsText" dxfId="7398" priority="19037" operator="containsText" text="合短">
      <formula>NOT(ISERROR(SEARCH("合短",AE162)))</formula>
    </cfRule>
    <cfRule type="containsText" dxfId="7397" priority="19038" operator="containsText" text="合定">
      <formula>NOT(ISERROR(SEARCH("合定",AE162)))</formula>
    </cfRule>
  </conditionalFormatting>
  <conditionalFormatting sqref="AF162:AF164 AF167">
    <cfRule type="cellIs" dxfId="7396" priority="19033" stopIfTrue="1" operator="notEqual">
      <formula>"FWP"</formula>
    </cfRule>
  </conditionalFormatting>
  <conditionalFormatting sqref="AE162:AE164 AE167">
    <cfRule type="containsText" dxfId="7395" priority="19028" operator="containsText" text="ＮＧ">
      <formula>NOT(ISERROR(SEARCH("ＮＧ",AE162)))</formula>
    </cfRule>
    <cfRule type="containsText" dxfId="7394" priority="19029" operator="containsText" text="保留">
      <formula>NOT(ISERROR(SEARCH("保留",AE162)))</formula>
    </cfRule>
    <cfRule type="containsText" dxfId="7393" priority="19030" operator="containsText" text="良短">
      <formula>NOT(ISERROR(SEARCH("良短",AE162)))</formula>
    </cfRule>
    <cfRule type="containsText" dxfId="7392" priority="19031" operator="containsText" text="合短">
      <formula>NOT(ISERROR(SEARCH("合短",AE162)))</formula>
    </cfRule>
    <cfRule type="containsText" dxfId="7391" priority="19032" operator="containsText" text="合定">
      <formula>NOT(ISERROR(SEARCH("合定",AE162)))</formula>
    </cfRule>
  </conditionalFormatting>
  <conditionalFormatting sqref="AF162:AF164 AF167">
    <cfRule type="cellIs" dxfId="7390" priority="19027" stopIfTrue="1" operator="notEqual">
      <formula>"FWP"</formula>
    </cfRule>
  </conditionalFormatting>
  <conditionalFormatting sqref="AE162:AE164 AE167">
    <cfRule type="containsText" dxfId="7389" priority="19022" operator="containsText" text="ＮＧ">
      <formula>NOT(ISERROR(SEARCH("ＮＧ",AE162)))</formula>
    </cfRule>
    <cfRule type="containsText" dxfId="7388" priority="19023" operator="containsText" text="保留">
      <formula>NOT(ISERROR(SEARCH("保留",AE162)))</formula>
    </cfRule>
    <cfRule type="containsText" dxfId="7387" priority="19024" operator="containsText" text="良短">
      <formula>NOT(ISERROR(SEARCH("良短",AE162)))</formula>
    </cfRule>
    <cfRule type="containsText" dxfId="7386" priority="19025" operator="containsText" text="合短">
      <formula>NOT(ISERROR(SEARCH("合短",AE162)))</formula>
    </cfRule>
    <cfRule type="containsText" dxfId="7385" priority="19026" operator="containsText" text="合定">
      <formula>NOT(ISERROR(SEARCH("合定",AE162)))</formula>
    </cfRule>
  </conditionalFormatting>
  <conditionalFormatting sqref="AF162:AF164 AF167">
    <cfRule type="cellIs" dxfId="7384" priority="19021" stopIfTrue="1" operator="notEqual">
      <formula>"FWP"</formula>
    </cfRule>
  </conditionalFormatting>
  <conditionalFormatting sqref="AE252">
    <cfRule type="containsText" dxfId="7383" priority="18908" operator="containsText" text="ＮＧ">
      <formula>NOT(ISERROR(SEARCH("ＮＧ",AE252)))</formula>
    </cfRule>
    <cfRule type="containsText" dxfId="7382" priority="18909" operator="containsText" text="保留">
      <formula>NOT(ISERROR(SEARCH("保留",AE252)))</formula>
    </cfRule>
    <cfRule type="containsText" dxfId="7381" priority="18910" operator="containsText" text="良短">
      <formula>NOT(ISERROR(SEARCH("良短",AE252)))</formula>
    </cfRule>
    <cfRule type="containsText" dxfId="7380" priority="18911" operator="containsText" text="合短">
      <formula>NOT(ISERROR(SEARCH("合短",AE252)))</formula>
    </cfRule>
    <cfRule type="containsText" dxfId="7379" priority="18912" operator="containsText" text="合定">
      <formula>NOT(ISERROR(SEARCH("合定",AE252)))</formula>
    </cfRule>
  </conditionalFormatting>
  <conditionalFormatting sqref="AF252">
    <cfRule type="cellIs" dxfId="7378" priority="18907" stopIfTrue="1" operator="notEqual">
      <formula>"FWP"</formula>
    </cfRule>
  </conditionalFormatting>
  <conditionalFormatting sqref="AE252">
    <cfRule type="containsText" dxfId="7377" priority="18902" operator="containsText" text="ＮＧ">
      <formula>NOT(ISERROR(SEARCH("ＮＧ",AE252)))</formula>
    </cfRule>
    <cfRule type="containsText" dxfId="7376" priority="18903" operator="containsText" text="保留">
      <formula>NOT(ISERROR(SEARCH("保留",AE252)))</formula>
    </cfRule>
    <cfRule type="containsText" dxfId="7375" priority="18904" operator="containsText" text="良短">
      <formula>NOT(ISERROR(SEARCH("良短",AE252)))</formula>
    </cfRule>
    <cfRule type="containsText" dxfId="7374" priority="18905" operator="containsText" text="合短">
      <formula>NOT(ISERROR(SEARCH("合短",AE252)))</formula>
    </cfRule>
    <cfRule type="containsText" dxfId="7373" priority="18906" operator="containsText" text="合定">
      <formula>NOT(ISERROR(SEARCH("合定",AE252)))</formula>
    </cfRule>
  </conditionalFormatting>
  <conditionalFormatting sqref="AF252">
    <cfRule type="cellIs" dxfId="7372" priority="18901" stopIfTrue="1" operator="notEqual">
      <formula>"FWP"</formula>
    </cfRule>
  </conditionalFormatting>
  <conditionalFormatting sqref="AE252">
    <cfRule type="containsText" dxfId="7371" priority="18896" operator="containsText" text="ＮＧ">
      <formula>NOT(ISERROR(SEARCH("ＮＧ",AE252)))</formula>
    </cfRule>
    <cfRule type="containsText" dxfId="7370" priority="18897" operator="containsText" text="保留">
      <formula>NOT(ISERROR(SEARCH("保留",AE252)))</formula>
    </cfRule>
    <cfRule type="containsText" dxfId="7369" priority="18898" operator="containsText" text="良短">
      <formula>NOT(ISERROR(SEARCH("良短",AE252)))</formula>
    </cfRule>
    <cfRule type="containsText" dxfId="7368" priority="18899" operator="containsText" text="合短">
      <formula>NOT(ISERROR(SEARCH("合短",AE252)))</formula>
    </cfRule>
    <cfRule type="containsText" dxfId="7367" priority="18900" operator="containsText" text="合定">
      <formula>NOT(ISERROR(SEARCH("合定",AE252)))</formula>
    </cfRule>
  </conditionalFormatting>
  <conditionalFormatting sqref="AF252">
    <cfRule type="cellIs" dxfId="7366" priority="18895" stopIfTrue="1" operator="notEqual">
      <formula>"FWP"</formula>
    </cfRule>
  </conditionalFormatting>
  <conditionalFormatting sqref="AE255:AE257 AE260">
    <cfRule type="containsText" dxfId="7365" priority="18890" operator="containsText" text="ＮＧ">
      <formula>NOT(ISERROR(SEARCH("ＮＧ",AE255)))</formula>
    </cfRule>
    <cfRule type="containsText" dxfId="7364" priority="18891" operator="containsText" text="保留">
      <formula>NOT(ISERROR(SEARCH("保留",AE255)))</formula>
    </cfRule>
    <cfRule type="containsText" dxfId="7363" priority="18892" operator="containsText" text="良短">
      <formula>NOT(ISERROR(SEARCH("良短",AE255)))</formula>
    </cfRule>
    <cfRule type="containsText" dxfId="7362" priority="18893" operator="containsText" text="合短">
      <formula>NOT(ISERROR(SEARCH("合短",AE255)))</formula>
    </cfRule>
    <cfRule type="containsText" dxfId="7361" priority="18894" operator="containsText" text="合定">
      <formula>NOT(ISERROR(SEARCH("合定",AE255)))</formula>
    </cfRule>
  </conditionalFormatting>
  <conditionalFormatting sqref="AF255:AF257 AF260">
    <cfRule type="cellIs" dxfId="7360" priority="18889" stopIfTrue="1" operator="notEqual">
      <formula>"FWP"</formula>
    </cfRule>
  </conditionalFormatting>
  <conditionalFormatting sqref="AE255:AE257 AE260">
    <cfRule type="containsText" dxfId="7359" priority="18878" operator="containsText" text="ＮＧ">
      <formula>NOT(ISERROR(SEARCH("ＮＧ",AE255)))</formula>
    </cfRule>
    <cfRule type="containsText" dxfId="7358" priority="18879" operator="containsText" text="保留">
      <formula>NOT(ISERROR(SEARCH("保留",AE255)))</formula>
    </cfRule>
    <cfRule type="containsText" dxfId="7357" priority="18880" operator="containsText" text="良短">
      <formula>NOT(ISERROR(SEARCH("良短",AE255)))</formula>
    </cfRule>
    <cfRule type="containsText" dxfId="7356" priority="18881" operator="containsText" text="合短">
      <formula>NOT(ISERROR(SEARCH("合短",AE255)))</formula>
    </cfRule>
    <cfRule type="containsText" dxfId="7355" priority="18882" operator="containsText" text="合定">
      <formula>NOT(ISERROR(SEARCH("合定",AE255)))</formula>
    </cfRule>
  </conditionalFormatting>
  <conditionalFormatting sqref="AF255:AF257 AF260">
    <cfRule type="cellIs" dxfId="7354" priority="18877" stopIfTrue="1" operator="notEqual">
      <formula>"FWP"</formula>
    </cfRule>
  </conditionalFormatting>
  <conditionalFormatting sqref="AE258">
    <cfRule type="containsText" dxfId="7353" priority="18872" operator="containsText" text="ＮＧ">
      <formula>NOT(ISERROR(SEARCH("ＮＧ",AE258)))</formula>
    </cfRule>
    <cfRule type="containsText" dxfId="7352" priority="18873" operator="containsText" text="保留">
      <formula>NOT(ISERROR(SEARCH("保留",AE258)))</formula>
    </cfRule>
    <cfRule type="containsText" dxfId="7351" priority="18874" operator="containsText" text="良短">
      <formula>NOT(ISERROR(SEARCH("良短",AE258)))</formula>
    </cfRule>
    <cfRule type="containsText" dxfId="7350" priority="18875" operator="containsText" text="合短">
      <formula>NOT(ISERROR(SEARCH("合短",AE258)))</formula>
    </cfRule>
    <cfRule type="containsText" dxfId="7349" priority="18876" operator="containsText" text="合定">
      <formula>NOT(ISERROR(SEARCH("合定",AE258)))</formula>
    </cfRule>
  </conditionalFormatting>
  <conditionalFormatting sqref="AF258">
    <cfRule type="cellIs" dxfId="7348" priority="18871" stopIfTrue="1" operator="notEqual">
      <formula>"FWP"</formula>
    </cfRule>
  </conditionalFormatting>
  <conditionalFormatting sqref="AE258">
    <cfRule type="containsText" dxfId="7347" priority="18866" operator="containsText" text="ＮＧ">
      <formula>NOT(ISERROR(SEARCH("ＮＧ",AE258)))</formula>
    </cfRule>
    <cfRule type="containsText" dxfId="7346" priority="18867" operator="containsText" text="保留">
      <formula>NOT(ISERROR(SEARCH("保留",AE258)))</formula>
    </cfRule>
    <cfRule type="containsText" dxfId="7345" priority="18868" operator="containsText" text="良短">
      <formula>NOT(ISERROR(SEARCH("良短",AE258)))</formula>
    </cfRule>
    <cfRule type="containsText" dxfId="7344" priority="18869" operator="containsText" text="合短">
      <formula>NOT(ISERROR(SEARCH("合短",AE258)))</formula>
    </cfRule>
    <cfRule type="containsText" dxfId="7343" priority="18870" operator="containsText" text="合定">
      <formula>NOT(ISERROR(SEARCH("合定",AE258)))</formula>
    </cfRule>
  </conditionalFormatting>
  <conditionalFormatting sqref="AF258">
    <cfRule type="cellIs" dxfId="7342" priority="18865" stopIfTrue="1" operator="notEqual">
      <formula>"FWP"</formula>
    </cfRule>
  </conditionalFormatting>
  <conditionalFormatting sqref="AE258">
    <cfRule type="containsText" dxfId="7341" priority="18860" operator="containsText" text="ＮＧ">
      <formula>NOT(ISERROR(SEARCH("ＮＧ",AE258)))</formula>
    </cfRule>
    <cfRule type="containsText" dxfId="7340" priority="18861" operator="containsText" text="保留">
      <formula>NOT(ISERROR(SEARCH("保留",AE258)))</formula>
    </cfRule>
    <cfRule type="containsText" dxfId="7339" priority="18862" operator="containsText" text="良短">
      <formula>NOT(ISERROR(SEARCH("良短",AE258)))</formula>
    </cfRule>
    <cfRule type="containsText" dxfId="7338" priority="18863" operator="containsText" text="合短">
      <formula>NOT(ISERROR(SEARCH("合短",AE258)))</formula>
    </cfRule>
    <cfRule type="containsText" dxfId="7337" priority="18864" operator="containsText" text="合定">
      <formula>NOT(ISERROR(SEARCH("合定",AE258)))</formula>
    </cfRule>
  </conditionalFormatting>
  <conditionalFormatting sqref="AF258">
    <cfRule type="cellIs" dxfId="7336" priority="18859" stopIfTrue="1" operator="notEqual">
      <formula>"FWP"</formula>
    </cfRule>
  </conditionalFormatting>
  <conditionalFormatting sqref="AE261:AE263 AE265:AE269">
    <cfRule type="containsText" dxfId="7335" priority="18854" operator="containsText" text="ＮＧ">
      <formula>NOT(ISERROR(SEARCH("ＮＧ",AE261)))</formula>
    </cfRule>
    <cfRule type="containsText" dxfId="7334" priority="18855" operator="containsText" text="保留">
      <formula>NOT(ISERROR(SEARCH("保留",AE261)))</formula>
    </cfRule>
    <cfRule type="containsText" dxfId="7333" priority="18856" operator="containsText" text="良短">
      <formula>NOT(ISERROR(SEARCH("良短",AE261)))</formula>
    </cfRule>
    <cfRule type="containsText" dxfId="7332" priority="18857" operator="containsText" text="合短">
      <formula>NOT(ISERROR(SEARCH("合短",AE261)))</formula>
    </cfRule>
    <cfRule type="containsText" dxfId="7331" priority="18858" operator="containsText" text="合定">
      <formula>NOT(ISERROR(SEARCH("合定",AE261)))</formula>
    </cfRule>
  </conditionalFormatting>
  <conditionalFormatting sqref="AF261:AF263 AF265:AF269">
    <cfRule type="cellIs" dxfId="7330" priority="18853" stopIfTrue="1" operator="notEqual">
      <formula>"FWP"</formula>
    </cfRule>
  </conditionalFormatting>
  <conditionalFormatting sqref="AE261:AE263 AE265:AE269">
    <cfRule type="containsText" dxfId="7329" priority="18848" operator="containsText" text="ＮＧ">
      <formula>NOT(ISERROR(SEARCH("ＮＧ",AE261)))</formula>
    </cfRule>
    <cfRule type="containsText" dxfId="7328" priority="18849" operator="containsText" text="保留">
      <formula>NOT(ISERROR(SEARCH("保留",AE261)))</formula>
    </cfRule>
    <cfRule type="containsText" dxfId="7327" priority="18850" operator="containsText" text="良短">
      <formula>NOT(ISERROR(SEARCH("良短",AE261)))</formula>
    </cfRule>
    <cfRule type="containsText" dxfId="7326" priority="18851" operator="containsText" text="合短">
      <formula>NOT(ISERROR(SEARCH("合短",AE261)))</formula>
    </cfRule>
    <cfRule type="containsText" dxfId="7325" priority="18852" operator="containsText" text="合定">
      <formula>NOT(ISERROR(SEARCH("合定",AE261)))</formula>
    </cfRule>
  </conditionalFormatting>
  <conditionalFormatting sqref="AF261:AF263 AF265:AF269">
    <cfRule type="cellIs" dxfId="7324" priority="18847" stopIfTrue="1" operator="notEqual">
      <formula>"FWP"</formula>
    </cfRule>
  </conditionalFormatting>
  <conditionalFormatting sqref="AE261:AE263 AE265:AE269">
    <cfRule type="containsText" dxfId="7323" priority="18842" operator="containsText" text="ＮＧ">
      <formula>NOT(ISERROR(SEARCH("ＮＧ",AE261)))</formula>
    </cfRule>
    <cfRule type="containsText" dxfId="7322" priority="18843" operator="containsText" text="保留">
      <formula>NOT(ISERROR(SEARCH("保留",AE261)))</formula>
    </cfRule>
    <cfRule type="containsText" dxfId="7321" priority="18844" operator="containsText" text="良短">
      <formula>NOT(ISERROR(SEARCH("良短",AE261)))</formula>
    </cfRule>
    <cfRule type="containsText" dxfId="7320" priority="18845" operator="containsText" text="合短">
      <formula>NOT(ISERROR(SEARCH("合短",AE261)))</formula>
    </cfRule>
    <cfRule type="containsText" dxfId="7319" priority="18846" operator="containsText" text="合定">
      <formula>NOT(ISERROR(SEARCH("合定",AE261)))</formula>
    </cfRule>
  </conditionalFormatting>
  <conditionalFormatting sqref="AF261:AF263 AF265:AF269">
    <cfRule type="cellIs" dxfId="7318" priority="18841" stopIfTrue="1" operator="notEqual">
      <formula>"FWP"</formula>
    </cfRule>
  </conditionalFormatting>
  <conditionalFormatting sqref="AE264">
    <cfRule type="containsText" dxfId="7317" priority="18836" operator="containsText" text="ＮＧ">
      <formula>NOT(ISERROR(SEARCH("ＮＧ",AE264)))</formula>
    </cfRule>
    <cfRule type="containsText" dxfId="7316" priority="18837" operator="containsText" text="保留">
      <formula>NOT(ISERROR(SEARCH("保留",AE264)))</formula>
    </cfRule>
    <cfRule type="containsText" dxfId="7315" priority="18838" operator="containsText" text="良短">
      <formula>NOT(ISERROR(SEARCH("良短",AE264)))</formula>
    </cfRule>
    <cfRule type="containsText" dxfId="7314" priority="18839" operator="containsText" text="合短">
      <formula>NOT(ISERROR(SEARCH("合短",AE264)))</formula>
    </cfRule>
    <cfRule type="containsText" dxfId="7313" priority="18840" operator="containsText" text="合定">
      <formula>NOT(ISERROR(SEARCH("合定",AE264)))</formula>
    </cfRule>
  </conditionalFormatting>
  <conditionalFormatting sqref="AF264">
    <cfRule type="cellIs" dxfId="7312" priority="18835" stopIfTrue="1" operator="notEqual">
      <formula>"FWP"</formula>
    </cfRule>
  </conditionalFormatting>
  <conditionalFormatting sqref="AE264">
    <cfRule type="containsText" dxfId="7311" priority="18830" operator="containsText" text="ＮＧ">
      <formula>NOT(ISERROR(SEARCH("ＮＧ",AE264)))</formula>
    </cfRule>
    <cfRule type="containsText" dxfId="7310" priority="18831" operator="containsText" text="保留">
      <formula>NOT(ISERROR(SEARCH("保留",AE264)))</formula>
    </cfRule>
    <cfRule type="containsText" dxfId="7309" priority="18832" operator="containsText" text="良短">
      <formula>NOT(ISERROR(SEARCH("良短",AE264)))</formula>
    </cfRule>
    <cfRule type="containsText" dxfId="7308" priority="18833" operator="containsText" text="合短">
      <formula>NOT(ISERROR(SEARCH("合短",AE264)))</formula>
    </cfRule>
    <cfRule type="containsText" dxfId="7307" priority="18834" operator="containsText" text="合定">
      <formula>NOT(ISERROR(SEARCH("合定",AE264)))</formula>
    </cfRule>
  </conditionalFormatting>
  <conditionalFormatting sqref="AF264">
    <cfRule type="cellIs" dxfId="7306" priority="18829" stopIfTrue="1" operator="notEqual">
      <formula>"FWP"</formula>
    </cfRule>
  </conditionalFormatting>
  <conditionalFormatting sqref="AE264">
    <cfRule type="containsText" dxfId="7305" priority="18824" operator="containsText" text="ＮＧ">
      <formula>NOT(ISERROR(SEARCH("ＮＧ",AE264)))</formula>
    </cfRule>
    <cfRule type="containsText" dxfId="7304" priority="18825" operator="containsText" text="保留">
      <formula>NOT(ISERROR(SEARCH("保留",AE264)))</formula>
    </cfRule>
    <cfRule type="containsText" dxfId="7303" priority="18826" operator="containsText" text="良短">
      <formula>NOT(ISERROR(SEARCH("良短",AE264)))</formula>
    </cfRule>
    <cfRule type="containsText" dxfId="7302" priority="18827" operator="containsText" text="合短">
      <formula>NOT(ISERROR(SEARCH("合短",AE264)))</formula>
    </cfRule>
    <cfRule type="containsText" dxfId="7301" priority="18828" operator="containsText" text="合定">
      <formula>NOT(ISERROR(SEARCH("合定",AE264)))</formula>
    </cfRule>
  </conditionalFormatting>
  <conditionalFormatting sqref="AF264">
    <cfRule type="cellIs" dxfId="7300" priority="18823" stopIfTrue="1" operator="notEqual">
      <formula>"FWP"</formula>
    </cfRule>
  </conditionalFormatting>
  <conditionalFormatting sqref="AE249:AE251 AE253:AE254 AE259">
    <cfRule type="containsText" dxfId="7299" priority="18914" operator="containsText" text="ＮＧ">
      <formula>NOT(ISERROR(SEARCH("ＮＧ",AE249)))</formula>
    </cfRule>
    <cfRule type="containsText" dxfId="7298" priority="18915" operator="containsText" text="保留">
      <formula>NOT(ISERROR(SEARCH("保留",AE249)))</formula>
    </cfRule>
    <cfRule type="containsText" dxfId="7297" priority="18916" operator="containsText" text="良短">
      <formula>NOT(ISERROR(SEARCH("良短",AE249)))</formula>
    </cfRule>
    <cfRule type="containsText" dxfId="7296" priority="18917" operator="containsText" text="合短">
      <formula>NOT(ISERROR(SEARCH("合短",AE249)))</formula>
    </cfRule>
    <cfRule type="containsText" dxfId="7295" priority="18918" operator="containsText" text="合定">
      <formula>NOT(ISERROR(SEARCH("合定",AE249)))</formula>
    </cfRule>
  </conditionalFormatting>
  <conditionalFormatting sqref="AF249:AF251 AF253:AF254 AF259">
    <cfRule type="cellIs" dxfId="7294" priority="18913" stopIfTrue="1" operator="notEqual">
      <formula>"FWP"</formula>
    </cfRule>
  </conditionalFormatting>
  <conditionalFormatting sqref="AE255:AE257 AE260">
    <cfRule type="containsText" dxfId="7293" priority="18884" operator="containsText" text="ＮＧ">
      <formula>NOT(ISERROR(SEARCH("ＮＧ",AE255)))</formula>
    </cfRule>
    <cfRule type="containsText" dxfId="7292" priority="18885" operator="containsText" text="保留">
      <formula>NOT(ISERROR(SEARCH("保留",AE255)))</formula>
    </cfRule>
    <cfRule type="containsText" dxfId="7291" priority="18886" operator="containsText" text="良短">
      <formula>NOT(ISERROR(SEARCH("良短",AE255)))</formula>
    </cfRule>
    <cfRule type="containsText" dxfId="7290" priority="18887" operator="containsText" text="合短">
      <formula>NOT(ISERROR(SEARCH("合短",AE255)))</formula>
    </cfRule>
    <cfRule type="containsText" dxfId="7289" priority="18888" operator="containsText" text="合定">
      <formula>NOT(ISERROR(SEARCH("合定",AE255)))</formula>
    </cfRule>
  </conditionalFormatting>
  <conditionalFormatting sqref="AF255:AF257 AF260">
    <cfRule type="cellIs" dxfId="7288" priority="18883" stopIfTrue="1" operator="notEqual">
      <formula>"FWP"</formula>
    </cfRule>
  </conditionalFormatting>
  <conditionalFormatting sqref="AE247:AE248 AE241:AE245">
    <cfRule type="containsText" dxfId="7287" priority="18962" operator="containsText" text="ＮＧ">
      <formula>NOT(ISERROR(SEARCH("ＮＧ",AE241)))</formula>
    </cfRule>
    <cfRule type="containsText" dxfId="7286" priority="18963" operator="containsText" text="保留">
      <formula>NOT(ISERROR(SEARCH("保留",AE241)))</formula>
    </cfRule>
    <cfRule type="containsText" dxfId="7285" priority="18964" operator="containsText" text="良短">
      <formula>NOT(ISERROR(SEARCH("良短",AE241)))</formula>
    </cfRule>
    <cfRule type="containsText" dxfId="7284" priority="18965" operator="containsText" text="合短">
      <formula>NOT(ISERROR(SEARCH("合短",AE241)))</formula>
    </cfRule>
    <cfRule type="containsText" dxfId="7283" priority="18966" operator="containsText" text="合定">
      <formula>NOT(ISERROR(SEARCH("合定",AE241)))</formula>
    </cfRule>
  </conditionalFormatting>
  <conditionalFormatting sqref="AF247:AF248 AF241:AF245">
    <cfRule type="cellIs" dxfId="7282" priority="18961" stopIfTrue="1" operator="notEqual">
      <formula>"FWP"</formula>
    </cfRule>
  </conditionalFormatting>
  <conditionalFormatting sqref="AE247:AE248 AE241:AE245">
    <cfRule type="containsText" dxfId="7281" priority="18956" operator="containsText" text="ＮＧ">
      <formula>NOT(ISERROR(SEARCH("ＮＧ",AE241)))</formula>
    </cfRule>
    <cfRule type="containsText" dxfId="7280" priority="18957" operator="containsText" text="保留">
      <formula>NOT(ISERROR(SEARCH("保留",AE241)))</formula>
    </cfRule>
    <cfRule type="containsText" dxfId="7279" priority="18958" operator="containsText" text="良短">
      <formula>NOT(ISERROR(SEARCH("良短",AE241)))</formula>
    </cfRule>
    <cfRule type="containsText" dxfId="7278" priority="18959" operator="containsText" text="合短">
      <formula>NOT(ISERROR(SEARCH("合短",AE241)))</formula>
    </cfRule>
    <cfRule type="containsText" dxfId="7277" priority="18960" operator="containsText" text="合定">
      <formula>NOT(ISERROR(SEARCH("合定",AE241)))</formula>
    </cfRule>
  </conditionalFormatting>
  <conditionalFormatting sqref="AF247:AF248 AF241:AF245">
    <cfRule type="cellIs" dxfId="7276" priority="18955" stopIfTrue="1" operator="notEqual">
      <formula>"FWP"</formula>
    </cfRule>
  </conditionalFormatting>
  <conditionalFormatting sqref="AE247:AE248 AE241:AE245">
    <cfRule type="containsText" dxfId="7275" priority="18950" operator="containsText" text="ＮＧ">
      <formula>NOT(ISERROR(SEARCH("ＮＧ",AE241)))</formula>
    </cfRule>
    <cfRule type="containsText" dxfId="7274" priority="18951" operator="containsText" text="保留">
      <formula>NOT(ISERROR(SEARCH("保留",AE241)))</formula>
    </cfRule>
    <cfRule type="containsText" dxfId="7273" priority="18952" operator="containsText" text="良短">
      <formula>NOT(ISERROR(SEARCH("良短",AE241)))</formula>
    </cfRule>
    <cfRule type="containsText" dxfId="7272" priority="18953" operator="containsText" text="合短">
      <formula>NOT(ISERROR(SEARCH("合短",AE241)))</formula>
    </cfRule>
    <cfRule type="containsText" dxfId="7271" priority="18954" operator="containsText" text="合定">
      <formula>NOT(ISERROR(SEARCH("合定",AE241)))</formula>
    </cfRule>
  </conditionalFormatting>
  <conditionalFormatting sqref="AF247:AF248 AF241:AF245">
    <cfRule type="cellIs" dxfId="7270" priority="18949" stopIfTrue="1" operator="notEqual">
      <formula>"FWP"</formula>
    </cfRule>
  </conditionalFormatting>
  <conditionalFormatting sqref="AE246 AE240">
    <cfRule type="containsText" dxfId="7269" priority="18944" operator="containsText" text="ＮＧ">
      <formula>NOT(ISERROR(SEARCH("ＮＧ",AE240)))</formula>
    </cfRule>
    <cfRule type="containsText" dxfId="7268" priority="18945" operator="containsText" text="保留">
      <formula>NOT(ISERROR(SEARCH("保留",AE240)))</formula>
    </cfRule>
    <cfRule type="containsText" dxfId="7267" priority="18946" operator="containsText" text="良短">
      <formula>NOT(ISERROR(SEARCH("良短",AE240)))</formula>
    </cfRule>
    <cfRule type="containsText" dxfId="7266" priority="18947" operator="containsText" text="合短">
      <formula>NOT(ISERROR(SEARCH("合短",AE240)))</formula>
    </cfRule>
    <cfRule type="containsText" dxfId="7265" priority="18948" operator="containsText" text="合定">
      <formula>NOT(ISERROR(SEARCH("合定",AE240)))</formula>
    </cfRule>
  </conditionalFormatting>
  <conditionalFormatting sqref="AF246 AF240">
    <cfRule type="cellIs" dxfId="7264" priority="18943" stopIfTrue="1" operator="notEqual">
      <formula>"FWP"</formula>
    </cfRule>
  </conditionalFormatting>
  <conditionalFormatting sqref="AE246 AE240">
    <cfRule type="containsText" dxfId="7263" priority="18938" operator="containsText" text="ＮＧ">
      <formula>NOT(ISERROR(SEARCH("ＮＧ",AE240)))</formula>
    </cfRule>
    <cfRule type="containsText" dxfId="7262" priority="18939" operator="containsText" text="保留">
      <formula>NOT(ISERROR(SEARCH("保留",AE240)))</formula>
    </cfRule>
    <cfRule type="containsText" dxfId="7261" priority="18940" operator="containsText" text="良短">
      <formula>NOT(ISERROR(SEARCH("良短",AE240)))</formula>
    </cfRule>
    <cfRule type="containsText" dxfId="7260" priority="18941" operator="containsText" text="合短">
      <formula>NOT(ISERROR(SEARCH("合短",AE240)))</formula>
    </cfRule>
    <cfRule type="containsText" dxfId="7259" priority="18942" operator="containsText" text="合定">
      <formula>NOT(ISERROR(SEARCH("合定",AE240)))</formula>
    </cfRule>
  </conditionalFormatting>
  <conditionalFormatting sqref="AF246 AF240">
    <cfRule type="cellIs" dxfId="7258" priority="18937" stopIfTrue="1" operator="notEqual">
      <formula>"FWP"</formula>
    </cfRule>
  </conditionalFormatting>
  <conditionalFormatting sqref="AE246 AE240">
    <cfRule type="containsText" dxfId="7257" priority="18932" operator="containsText" text="ＮＧ">
      <formula>NOT(ISERROR(SEARCH("ＮＧ",AE240)))</formula>
    </cfRule>
    <cfRule type="containsText" dxfId="7256" priority="18933" operator="containsText" text="保留">
      <formula>NOT(ISERROR(SEARCH("保留",AE240)))</formula>
    </cfRule>
    <cfRule type="containsText" dxfId="7255" priority="18934" operator="containsText" text="良短">
      <formula>NOT(ISERROR(SEARCH("良短",AE240)))</formula>
    </cfRule>
    <cfRule type="containsText" dxfId="7254" priority="18935" operator="containsText" text="合短">
      <formula>NOT(ISERROR(SEARCH("合短",AE240)))</formula>
    </cfRule>
    <cfRule type="containsText" dxfId="7253" priority="18936" operator="containsText" text="合定">
      <formula>NOT(ISERROR(SEARCH("合定",AE240)))</formula>
    </cfRule>
  </conditionalFormatting>
  <conditionalFormatting sqref="AF246 AF240">
    <cfRule type="cellIs" dxfId="7252" priority="18931" stopIfTrue="1" operator="notEqual">
      <formula>"FWP"</formula>
    </cfRule>
  </conditionalFormatting>
  <conditionalFormatting sqref="AE249:AE251 AE253:AE254 AE259">
    <cfRule type="containsText" dxfId="7251" priority="18926" operator="containsText" text="ＮＧ">
      <formula>NOT(ISERROR(SEARCH("ＮＧ",AE249)))</formula>
    </cfRule>
    <cfRule type="containsText" dxfId="7250" priority="18927" operator="containsText" text="保留">
      <formula>NOT(ISERROR(SEARCH("保留",AE249)))</formula>
    </cfRule>
    <cfRule type="containsText" dxfId="7249" priority="18928" operator="containsText" text="良短">
      <formula>NOT(ISERROR(SEARCH("良短",AE249)))</formula>
    </cfRule>
    <cfRule type="containsText" dxfId="7248" priority="18929" operator="containsText" text="合短">
      <formula>NOT(ISERROR(SEARCH("合短",AE249)))</formula>
    </cfRule>
    <cfRule type="containsText" dxfId="7247" priority="18930" operator="containsText" text="合定">
      <formula>NOT(ISERROR(SEARCH("合定",AE249)))</formula>
    </cfRule>
  </conditionalFormatting>
  <conditionalFormatting sqref="AF249:AF251 AF253:AF254 AF259">
    <cfRule type="cellIs" dxfId="7246" priority="18925" stopIfTrue="1" operator="notEqual">
      <formula>"FWP"</formula>
    </cfRule>
  </conditionalFormatting>
  <conditionalFormatting sqref="AE249:AE251 AE253:AE254 AE259">
    <cfRule type="containsText" dxfId="7245" priority="18920" operator="containsText" text="ＮＧ">
      <formula>NOT(ISERROR(SEARCH("ＮＧ",AE249)))</formula>
    </cfRule>
    <cfRule type="containsText" dxfId="7244" priority="18921" operator="containsText" text="保留">
      <formula>NOT(ISERROR(SEARCH("保留",AE249)))</formula>
    </cfRule>
    <cfRule type="containsText" dxfId="7243" priority="18922" operator="containsText" text="良短">
      <formula>NOT(ISERROR(SEARCH("良短",AE249)))</formula>
    </cfRule>
    <cfRule type="containsText" dxfId="7242" priority="18923" operator="containsText" text="合短">
      <formula>NOT(ISERROR(SEARCH("合短",AE249)))</formula>
    </cfRule>
    <cfRule type="containsText" dxfId="7241" priority="18924" operator="containsText" text="合定">
      <formula>NOT(ISERROR(SEARCH("合定",AE249)))</formula>
    </cfRule>
  </conditionalFormatting>
  <conditionalFormatting sqref="AF249:AF251 AF253:AF254 AF259">
    <cfRule type="cellIs" dxfId="7240" priority="18919" stopIfTrue="1" operator="notEqual">
      <formula>"FWP"</formula>
    </cfRule>
  </conditionalFormatting>
  <conditionalFormatting sqref="AE345">
    <cfRule type="containsText" dxfId="7239" priority="18653" operator="containsText" text="ＮＧ">
      <formula>NOT(ISERROR(SEARCH("ＮＧ",AE345)))</formula>
    </cfRule>
    <cfRule type="containsText" dxfId="7238" priority="18654" operator="containsText" text="保留">
      <formula>NOT(ISERROR(SEARCH("保留",AE345)))</formula>
    </cfRule>
    <cfRule type="containsText" dxfId="7237" priority="18655" operator="containsText" text="良短">
      <formula>NOT(ISERROR(SEARCH("良短",AE345)))</formula>
    </cfRule>
    <cfRule type="containsText" dxfId="7236" priority="18656" operator="containsText" text="合短">
      <formula>NOT(ISERROR(SEARCH("合短",AE345)))</formula>
    </cfRule>
    <cfRule type="containsText" dxfId="7235" priority="18657" operator="containsText" text="合定">
      <formula>NOT(ISERROR(SEARCH("合定",AE345)))</formula>
    </cfRule>
  </conditionalFormatting>
  <conditionalFormatting sqref="AF345">
    <cfRule type="cellIs" dxfId="7234" priority="18652" stopIfTrue="1" operator="notEqual">
      <formula>"FWP"</formula>
    </cfRule>
  </conditionalFormatting>
  <conditionalFormatting sqref="AE345">
    <cfRule type="containsText" dxfId="7233" priority="18647" operator="containsText" text="ＮＧ">
      <formula>NOT(ISERROR(SEARCH("ＮＧ",AE345)))</formula>
    </cfRule>
    <cfRule type="containsText" dxfId="7232" priority="18648" operator="containsText" text="保留">
      <formula>NOT(ISERROR(SEARCH("保留",AE345)))</formula>
    </cfRule>
    <cfRule type="containsText" dxfId="7231" priority="18649" operator="containsText" text="良短">
      <formula>NOT(ISERROR(SEARCH("良短",AE345)))</formula>
    </cfRule>
    <cfRule type="containsText" dxfId="7230" priority="18650" operator="containsText" text="合短">
      <formula>NOT(ISERROR(SEARCH("合短",AE345)))</formula>
    </cfRule>
    <cfRule type="containsText" dxfId="7229" priority="18651" operator="containsText" text="合定">
      <formula>NOT(ISERROR(SEARCH("合定",AE345)))</formula>
    </cfRule>
  </conditionalFormatting>
  <conditionalFormatting sqref="AF345">
    <cfRule type="cellIs" dxfId="7228" priority="18646" stopIfTrue="1" operator="notEqual">
      <formula>"FWP"</formula>
    </cfRule>
  </conditionalFormatting>
  <conditionalFormatting sqref="AE345">
    <cfRule type="containsText" dxfId="7227" priority="18641" operator="containsText" text="ＮＧ">
      <formula>NOT(ISERROR(SEARCH("ＮＧ",AE345)))</formula>
    </cfRule>
    <cfRule type="containsText" dxfId="7226" priority="18642" operator="containsText" text="保留">
      <formula>NOT(ISERROR(SEARCH("保留",AE345)))</formula>
    </cfRule>
    <cfRule type="containsText" dxfId="7225" priority="18643" operator="containsText" text="良短">
      <formula>NOT(ISERROR(SEARCH("良短",AE345)))</formula>
    </cfRule>
    <cfRule type="containsText" dxfId="7224" priority="18644" operator="containsText" text="合短">
      <formula>NOT(ISERROR(SEARCH("合短",AE345)))</formula>
    </cfRule>
    <cfRule type="containsText" dxfId="7223" priority="18645" operator="containsText" text="合定">
      <formula>NOT(ISERROR(SEARCH("合定",AE345)))</formula>
    </cfRule>
  </conditionalFormatting>
  <conditionalFormatting sqref="AF345">
    <cfRule type="cellIs" dxfId="7222" priority="18640" stopIfTrue="1" operator="notEqual">
      <formula>"FWP"</formula>
    </cfRule>
  </conditionalFormatting>
  <conditionalFormatting sqref="AE348:AE350 AE353">
    <cfRule type="containsText" dxfId="7221" priority="18635" operator="containsText" text="ＮＧ">
      <formula>NOT(ISERROR(SEARCH("ＮＧ",AE348)))</formula>
    </cfRule>
    <cfRule type="containsText" dxfId="7220" priority="18636" operator="containsText" text="保留">
      <formula>NOT(ISERROR(SEARCH("保留",AE348)))</formula>
    </cfRule>
    <cfRule type="containsText" dxfId="7219" priority="18637" operator="containsText" text="良短">
      <formula>NOT(ISERROR(SEARCH("良短",AE348)))</formula>
    </cfRule>
    <cfRule type="containsText" dxfId="7218" priority="18638" operator="containsText" text="合短">
      <formula>NOT(ISERROR(SEARCH("合短",AE348)))</formula>
    </cfRule>
    <cfRule type="containsText" dxfId="7217" priority="18639" operator="containsText" text="合定">
      <formula>NOT(ISERROR(SEARCH("合定",AE348)))</formula>
    </cfRule>
  </conditionalFormatting>
  <conditionalFormatting sqref="AF348:AF350 AF353">
    <cfRule type="cellIs" dxfId="7216" priority="18634" stopIfTrue="1" operator="notEqual">
      <formula>"FWP"</formula>
    </cfRule>
  </conditionalFormatting>
  <conditionalFormatting sqref="AE348:AE350 AE353">
    <cfRule type="containsText" dxfId="7215" priority="18623" operator="containsText" text="ＮＧ">
      <formula>NOT(ISERROR(SEARCH("ＮＧ",AE348)))</formula>
    </cfRule>
    <cfRule type="containsText" dxfId="7214" priority="18624" operator="containsText" text="保留">
      <formula>NOT(ISERROR(SEARCH("保留",AE348)))</formula>
    </cfRule>
    <cfRule type="containsText" dxfId="7213" priority="18625" operator="containsText" text="良短">
      <formula>NOT(ISERROR(SEARCH("良短",AE348)))</formula>
    </cfRule>
    <cfRule type="containsText" dxfId="7212" priority="18626" operator="containsText" text="合短">
      <formula>NOT(ISERROR(SEARCH("合短",AE348)))</formula>
    </cfRule>
    <cfRule type="containsText" dxfId="7211" priority="18627" operator="containsText" text="合定">
      <formula>NOT(ISERROR(SEARCH("合定",AE348)))</formula>
    </cfRule>
  </conditionalFormatting>
  <conditionalFormatting sqref="AF348:AF350 AF353">
    <cfRule type="cellIs" dxfId="7210" priority="18622" stopIfTrue="1" operator="notEqual">
      <formula>"FWP"</formula>
    </cfRule>
  </conditionalFormatting>
  <conditionalFormatting sqref="AE351">
    <cfRule type="containsText" dxfId="7209" priority="18617" operator="containsText" text="ＮＧ">
      <formula>NOT(ISERROR(SEARCH("ＮＧ",AE351)))</formula>
    </cfRule>
    <cfRule type="containsText" dxfId="7208" priority="18618" operator="containsText" text="保留">
      <formula>NOT(ISERROR(SEARCH("保留",AE351)))</formula>
    </cfRule>
    <cfRule type="containsText" dxfId="7207" priority="18619" operator="containsText" text="良短">
      <formula>NOT(ISERROR(SEARCH("良短",AE351)))</formula>
    </cfRule>
    <cfRule type="containsText" dxfId="7206" priority="18620" operator="containsText" text="合短">
      <formula>NOT(ISERROR(SEARCH("合短",AE351)))</formula>
    </cfRule>
    <cfRule type="containsText" dxfId="7205" priority="18621" operator="containsText" text="合定">
      <formula>NOT(ISERROR(SEARCH("合定",AE351)))</formula>
    </cfRule>
  </conditionalFormatting>
  <conditionalFormatting sqref="AF351">
    <cfRule type="cellIs" dxfId="7204" priority="18616" stopIfTrue="1" operator="notEqual">
      <formula>"FWP"</formula>
    </cfRule>
  </conditionalFormatting>
  <conditionalFormatting sqref="AE351">
    <cfRule type="containsText" dxfId="7203" priority="18611" operator="containsText" text="ＮＧ">
      <formula>NOT(ISERROR(SEARCH("ＮＧ",AE351)))</formula>
    </cfRule>
    <cfRule type="containsText" dxfId="7202" priority="18612" operator="containsText" text="保留">
      <formula>NOT(ISERROR(SEARCH("保留",AE351)))</formula>
    </cfRule>
    <cfRule type="containsText" dxfId="7201" priority="18613" operator="containsText" text="良短">
      <formula>NOT(ISERROR(SEARCH("良短",AE351)))</formula>
    </cfRule>
    <cfRule type="containsText" dxfId="7200" priority="18614" operator="containsText" text="合短">
      <formula>NOT(ISERROR(SEARCH("合短",AE351)))</formula>
    </cfRule>
    <cfRule type="containsText" dxfId="7199" priority="18615" operator="containsText" text="合定">
      <formula>NOT(ISERROR(SEARCH("合定",AE351)))</formula>
    </cfRule>
  </conditionalFormatting>
  <conditionalFormatting sqref="AF351">
    <cfRule type="cellIs" dxfId="7198" priority="18610" stopIfTrue="1" operator="notEqual">
      <formula>"FWP"</formula>
    </cfRule>
  </conditionalFormatting>
  <conditionalFormatting sqref="AE351">
    <cfRule type="containsText" dxfId="7197" priority="18605" operator="containsText" text="ＮＧ">
      <formula>NOT(ISERROR(SEARCH("ＮＧ",AE351)))</formula>
    </cfRule>
    <cfRule type="containsText" dxfId="7196" priority="18606" operator="containsText" text="保留">
      <formula>NOT(ISERROR(SEARCH("保留",AE351)))</formula>
    </cfRule>
    <cfRule type="containsText" dxfId="7195" priority="18607" operator="containsText" text="良短">
      <formula>NOT(ISERROR(SEARCH("良短",AE351)))</formula>
    </cfRule>
    <cfRule type="containsText" dxfId="7194" priority="18608" operator="containsText" text="合短">
      <formula>NOT(ISERROR(SEARCH("合短",AE351)))</formula>
    </cfRule>
    <cfRule type="containsText" dxfId="7193" priority="18609" operator="containsText" text="合定">
      <formula>NOT(ISERROR(SEARCH("合定",AE351)))</formula>
    </cfRule>
  </conditionalFormatting>
  <conditionalFormatting sqref="AF351">
    <cfRule type="cellIs" dxfId="7192" priority="18604" stopIfTrue="1" operator="notEqual">
      <formula>"FWP"</formula>
    </cfRule>
  </conditionalFormatting>
  <conditionalFormatting sqref="AE354:AE356 AE358:AE362">
    <cfRule type="containsText" dxfId="7191" priority="18599" operator="containsText" text="ＮＧ">
      <formula>NOT(ISERROR(SEARCH("ＮＧ",AE354)))</formula>
    </cfRule>
    <cfRule type="containsText" dxfId="7190" priority="18600" operator="containsText" text="保留">
      <formula>NOT(ISERROR(SEARCH("保留",AE354)))</formula>
    </cfRule>
    <cfRule type="containsText" dxfId="7189" priority="18601" operator="containsText" text="良短">
      <formula>NOT(ISERROR(SEARCH("良短",AE354)))</formula>
    </cfRule>
    <cfRule type="containsText" dxfId="7188" priority="18602" operator="containsText" text="合短">
      <formula>NOT(ISERROR(SEARCH("合短",AE354)))</formula>
    </cfRule>
    <cfRule type="containsText" dxfId="7187" priority="18603" operator="containsText" text="合定">
      <formula>NOT(ISERROR(SEARCH("合定",AE354)))</formula>
    </cfRule>
  </conditionalFormatting>
  <conditionalFormatting sqref="AF354:AF356 AF358:AF362">
    <cfRule type="cellIs" dxfId="7186" priority="18598" stopIfTrue="1" operator="notEqual">
      <formula>"FWP"</formula>
    </cfRule>
  </conditionalFormatting>
  <conditionalFormatting sqref="AE354:AE356 AE358:AE362">
    <cfRule type="containsText" dxfId="7185" priority="18593" operator="containsText" text="ＮＧ">
      <formula>NOT(ISERROR(SEARCH("ＮＧ",AE354)))</formula>
    </cfRule>
    <cfRule type="containsText" dxfId="7184" priority="18594" operator="containsText" text="保留">
      <formula>NOT(ISERROR(SEARCH("保留",AE354)))</formula>
    </cfRule>
    <cfRule type="containsText" dxfId="7183" priority="18595" operator="containsText" text="良短">
      <formula>NOT(ISERROR(SEARCH("良短",AE354)))</formula>
    </cfRule>
    <cfRule type="containsText" dxfId="7182" priority="18596" operator="containsText" text="合短">
      <formula>NOT(ISERROR(SEARCH("合短",AE354)))</formula>
    </cfRule>
    <cfRule type="containsText" dxfId="7181" priority="18597" operator="containsText" text="合定">
      <formula>NOT(ISERROR(SEARCH("合定",AE354)))</formula>
    </cfRule>
  </conditionalFormatting>
  <conditionalFormatting sqref="AF354:AF356 AF358:AF362">
    <cfRule type="cellIs" dxfId="7180" priority="18592" stopIfTrue="1" operator="notEqual">
      <formula>"FWP"</formula>
    </cfRule>
  </conditionalFormatting>
  <conditionalFormatting sqref="AE354:AE356 AE358:AE362">
    <cfRule type="containsText" dxfId="7179" priority="18587" operator="containsText" text="ＮＧ">
      <formula>NOT(ISERROR(SEARCH("ＮＧ",AE354)))</formula>
    </cfRule>
    <cfRule type="containsText" dxfId="7178" priority="18588" operator="containsText" text="保留">
      <formula>NOT(ISERROR(SEARCH("保留",AE354)))</formula>
    </cfRule>
    <cfRule type="containsText" dxfId="7177" priority="18589" operator="containsText" text="良短">
      <formula>NOT(ISERROR(SEARCH("良短",AE354)))</formula>
    </cfRule>
    <cfRule type="containsText" dxfId="7176" priority="18590" operator="containsText" text="合短">
      <formula>NOT(ISERROR(SEARCH("合短",AE354)))</formula>
    </cfRule>
    <cfRule type="containsText" dxfId="7175" priority="18591" operator="containsText" text="合定">
      <formula>NOT(ISERROR(SEARCH("合定",AE354)))</formula>
    </cfRule>
  </conditionalFormatting>
  <conditionalFormatting sqref="AF354:AF356 AF358:AF362">
    <cfRule type="cellIs" dxfId="7174" priority="18586" stopIfTrue="1" operator="notEqual">
      <formula>"FWP"</formula>
    </cfRule>
  </conditionalFormatting>
  <conditionalFormatting sqref="AE357">
    <cfRule type="containsText" dxfId="7173" priority="18581" operator="containsText" text="ＮＧ">
      <formula>NOT(ISERROR(SEARCH("ＮＧ",AE357)))</formula>
    </cfRule>
    <cfRule type="containsText" dxfId="7172" priority="18582" operator="containsText" text="保留">
      <formula>NOT(ISERROR(SEARCH("保留",AE357)))</formula>
    </cfRule>
    <cfRule type="containsText" dxfId="7171" priority="18583" operator="containsText" text="良短">
      <formula>NOT(ISERROR(SEARCH("良短",AE357)))</formula>
    </cfRule>
    <cfRule type="containsText" dxfId="7170" priority="18584" operator="containsText" text="合短">
      <formula>NOT(ISERROR(SEARCH("合短",AE357)))</formula>
    </cfRule>
    <cfRule type="containsText" dxfId="7169" priority="18585" operator="containsText" text="合定">
      <formula>NOT(ISERROR(SEARCH("合定",AE357)))</formula>
    </cfRule>
  </conditionalFormatting>
  <conditionalFormatting sqref="AF357">
    <cfRule type="cellIs" dxfId="7168" priority="18580" stopIfTrue="1" operator="notEqual">
      <formula>"FWP"</formula>
    </cfRule>
  </conditionalFormatting>
  <conditionalFormatting sqref="AE357">
    <cfRule type="containsText" dxfId="7167" priority="18575" operator="containsText" text="ＮＧ">
      <formula>NOT(ISERROR(SEARCH("ＮＧ",AE357)))</formula>
    </cfRule>
    <cfRule type="containsText" dxfId="7166" priority="18576" operator="containsText" text="保留">
      <formula>NOT(ISERROR(SEARCH("保留",AE357)))</formula>
    </cfRule>
    <cfRule type="containsText" dxfId="7165" priority="18577" operator="containsText" text="良短">
      <formula>NOT(ISERROR(SEARCH("良短",AE357)))</formula>
    </cfRule>
    <cfRule type="containsText" dxfId="7164" priority="18578" operator="containsText" text="合短">
      <formula>NOT(ISERROR(SEARCH("合短",AE357)))</formula>
    </cfRule>
    <cfRule type="containsText" dxfId="7163" priority="18579" operator="containsText" text="合定">
      <formula>NOT(ISERROR(SEARCH("合定",AE357)))</formula>
    </cfRule>
  </conditionalFormatting>
  <conditionalFormatting sqref="AF357">
    <cfRule type="cellIs" dxfId="7162" priority="18574" stopIfTrue="1" operator="notEqual">
      <formula>"FWP"</formula>
    </cfRule>
  </conditionalFormatting>
  <conditionalFormatting sqref="AE357">
    <cfRule type="containsText" dxfId="7161" priority="18569" operator="containsText" text="ＮＧ">
      <formula>NOT(ISERROR(SEARCH("ＮＧ",AE357)))</formula>
    </cfRule>
    <cfRule type="containsText" dxfId="7160" priority="18570" operator="containsText" text="保留">
      <formula>NOT(ISERROR(SEARCH("保留",AE357)))</formula>
    </cfRule>
    <cfRule type="containsText" dxfId="7159" priority="18571" operator="containsText" text="良短">
      <formula>NOT(ISERROR(SEARCH("良短",AE357)))</formula>
    </cfRule>
    <cfRule type="containsText" dxfId="7158" priority="18572" operator="containsText" text="合短">
      <formula>NOT(ISERROR(SEARCH("合短",AE357)))</formula>
    </cfRule>
    <cfRule type="containsText" dxfId="7157" priority="18573" operator="containsText" text="合定">
      <formula>NOT(ISERROR(SEARCH("合定",AE357)))</formula>
    </cfRule>
  </conditionalFormatting>
  <conditionalFormatting sqref="AF357">
    <cfRule type="cellIs" dxfId="7156" priority="18568" stopIfTrue="1" operator="notEqual">
      <formula>"FWP"</formula>
    </cfRule>
  </conditionalFormatting>
  <conditionalFormatting sqref="AE292:AE293">
    <cfRule type="containsText" dxfId="7155" priority="18429" operator="containsText" text="ＮＧ">
      <formula>NOT(ISERROR(SEARCH("ＮＧ",AE292)))</formula>
    </cfRule>
    <cfRule type="containsText" dxfId="7154" priority="18430" operator="containsText" text="保留">
      <formula>NOT(ISERROR(SEARCH("保留",AE292)))</formula>
    </cfRule>
    <cfRule type="containsText" dxfId="7153" priority="18431" operator="containsText" text="良短">
      <formula>NOT(ISERROR(SEARCH("良短",AE292)))</formula>
    </cfRule>
    <cfRule type="containsText" dxfId="7152" priority="18432" operator="containsText" text="合短">
      <formula>NOT(ISERROR(SEARCH("合短",AE292)))</formula>
    </cfRule>
    <cfRule type="containsText" dxfId="7151" priority="18433" operator="containsText" text="合定">
      <formula>NOT(ISERROR(SEARCH("合定",AE292)))</formula>
    </cfRule>
  </conditionalFormatting>
  <conditionalFormatting sqref="AF322:AF326 AF328:AF329">
    <cfRule type="cellIs" dxfId="7150" priority="18741" stopIfTrue="1" operator="notEqual">
      <formula>"FWP"</formula>
    </cfRule>
  </conditionalFormatting>
  <conditionalFormatting sqref="AE316:AE317">
    <cfRule type="containsText" dxfId="7149" priority="18792" operator="containsText" text="ＮＧ">
      <formula>NOT(ISERROR(SEARCH("ＮＧ",AE316)))</formula>
    </cfRule>
    <cfRule type="containsText" dxfId="7148" priority="18793" operator="containsText" text="保留">
      <formula>NOT(ISERROR(SEARCH("保留",AE316)))</formula>
    </cfRule>
    <cfRule type="containsText" dxfId="7147" priority="18794" operator="containsText" text="良短">
      <formula>NOT(ISERROR(SEARCH("良短",AE316)))</formula>
    </cfRule>
    <cfRule type="containsText" dxfId="7146" priority="18795" operator="containsText" text="合短">
      <formula>NOT(ISERROR(SEARCH("合短",AE316)))</formula>
    </cfRule>
    <cfRule type="containsText" dxfId="7145" priority="18796" operator="containsText" text="合定">
      <formula>NOT(ISERROR(SEARCH("合定",AE316)))</formula>
    </cfRule>
  </conditionalFormatting>
  <conditionalFormatting sqref="Y311">
    <cfRule type="containsText" dxfId="7144" priority="18769" operator="containsText" text="ＮＧ">
      <formula>NOT(ISERROR(SEARCH("ＮＧ",Y311)))</formula>
    </cfRule>
    <cfRule type="containsText" dxfId="7143" priority="18770" operator="containsText" text="保留">
      <formula>NOT(ISERROR(SEARCH("保留",Y311)))</formula>
    </cfRule>
    <cfRule type="containsText" dxfId="7142" priority="18771" operator="containsText" text="良短">
      <formula>NOT(ISERROR(SEARCH("良短",Y311)))</formula>
    </cfRule>
    <cfRule type="containsText" dxfId="7141" priority="18772" operator="containsText" text="合短">
      <formula>NOT(ISERROR(SEARCH("合短",Y311)))</formula>
    </cfRule>
    <cfRule type="containsText" dxfId="7140" priority="18773" operator="containsText" text="合定">
      <formula>NOT(ISERROR(SEARCH("合定",Y311)))</formula>
    </cfRule>
  </conditionalFormatting>
  <conditionalFormatting sqref="AF308:AF309">
    <cfRule type="cellIs" dxfId="7139" priority="18805" stopIfTrue="1" operator="notEqual">
      <formula>"FWP"</formula>
    </cfRule>
  </conditionalFormatting>
  <conditionalFormatting sqref="AF313">
    <cfRule type="cellIs" dxfId="7138" priority="18733" stopIfTrue="1" operator="notEqual">
      <formula>"FWP"</formula>
    </cfRule>
  </conditionalFormatting>
  <conditionalFormatting sqref="Y319:Y321">
    <cfRule type="containsText" dxfId="7137" priority="18736" operator="containsText" text="ＮＧ">
      <formula>NOT(ISERROR(SEARCH("ＮＧ",Y319)))</formula>
    </cfRule>
    <cfRule type="containsText" dxfId="7136" priority="18737" operator="containsText" text="保留">
      <formula>NOT(ISERROR(SEARCH("保留",Y319)))</formula>
    </cfRule>
    <cfRule type="containsText" dxfId="7135" priority="18738" operator="containsText" text="良短">
      <formula>NOT(ISERROR(SEARCH("良短",Y319)))</formula>
    </cfRule>
    <cfRule type="containsText" dxfId="7134" priority="18739" operator="containsText" text="合短">
      <formula>NOT(ISERROR(SEARCH("合短",Y319)))</formula>
    </cfRule>
    <cfRule type="containsText" dxfId="7133" priority="18740" operator="containsText" text="合定">
      <formula>NOT(ISERROR(SEARCH("合定",Y319)))</formula>
    </cfRule>
  </conditionalFormatting>
  <conditionalFormatting sqref="AF313">
    <cfRule type="cellIs" dxfId="7132" priority="18735" stopIfTrue="1" operator="notEqual">
      <formula>"FWP"</formula>
    </cfRule>
  </conditionalFormatting>
  <conditionalFormatting sqref="AE307:AE310 Y311:Y315">
    <cfRule type="containsText" dxfId="7131" priority="18818" operator="containsText" text="ＮＧ">
      <formula>NOT(ISERROR(SEARCH("ＮＧ",Y307)))</formula>
    </cfRule>
    <cfRule type="containsText" dxfId="7130" priority="18819" operator="containsText" text="保留">
      <formula>NOT(ISERROR(SEARCH("保留",Y307)))</formula>
    </cfRule>
    <cfRule type="containsText" dxfId="7129" priority="18820" operator="containsText" text="良短">
      <formula>NOT(ISERROR(SEARCH("良短",Y307)))</formula>
    </cfRule>
    <cfRule type="containsText" dxfId="7128" priority="18821" operator="containsText" text="合短">
      <formula>NOT(ISERROR(SEARCH("合短",Y307)))</formula>
    </cfRule>
    <cfRule type="containsText" dxfId="7127" priority="18822" operator="containsText" text="合定">
      <formula>NOT(ISERROR(SEARCH("合定",Y307)))</formula>
    </cfRule>
  </conditionalFormatting>
  <conditionalFormatting sqref="AF307:AF310">
    <cfRule type="cellIs" dxfId="7126" priority="18817" stopIfTrue="1" operator="notEqual">
      <formula>"FWP"</formula>
    </cfRule>
  </conditionalFormatting>
  <conditionalFormatting sqref="AF307">
    <cfRule type="cellIs" dxfId="7125" priority="18797" stopIfTrue="1" operator="notEqual">
      <formula>"FWP"</formula>
    </cfRule>
  </conditionalFormatting>
  <conditionalFormatting sqref="AF307">
    <cfRule type="cellIs" dxfId="7124" priority="18798" stopIfTrue="1" operator="notEqual">
      <formula>"FWP"</formula>
    </cfRule>
  </conditionalFormatting>
  <conditionalFormatting sqref="AE307:AE310">
    <cfRule type="containsText" dxfId="7123" priority="18812" operator="containsText" text="ＮＧ">
      <formula>NOT(ISERROR(SEARCH("ＮＧ",AE307)))</formula>
    </cfRule>
    <cfRule type="containsText" dxfId="7122" priority="18813" operator="containsText" text="保留">
      <formula>NOT(ISERROR(SEARCH("保留",AE307)))</formula>
    </cfRule>
    <cfRule type="containsText" dxfId="7121" priority="18814" operator="containsText" text="良短">
      <formula>NOT(ISERROR(SEARCH("良短",AE307)))</formula>
    </cfRule>
    <cfRule type="containsText" dxfId="7120" priority="18815" operator="containsText" text="合短">
      <formula>NOT(ISERROR(SEARCH("合短",AE307)))</formula>
    </cfRule>
    <cfRule type="containsText" dxfId="7119" priority="18816" operator="containsText" text="合定">
      <formula>NOT(ISERROR(SEARCH("合定",AE307)))</formula>
    </cfRule>
  </conditionalFormatting>
  <conditionalFormatting sqref="AF307:AF310">
    <cfRule type="cellIs" dxfId="7118" priority="18811" stopIfTrue="1" operator="notEqual">
      <formula>"FWP"</formula>
    </cfRule>
  </conditionalFormatting>
  <conditionalFormatting sqref="AF316:AF317">
    <cfRule type="cellIs" dxfId="7117" priority="18791" stopIfTrue="1" operator="notEqual">
      <formula>"FWP"</formula>
    </cfRule>
  </conditionalFormatting>
  <conditionalFormatting sqref="AE307">
    <cfRule type="containsText" dxfId="7116" priority="18806" operator="containsText" text="ＮＧ">
      <formula>NOT(ISERROR(SEARCH("ＮＧ",AE307)))</formula>
    </cfRule>
    <cfRule type="containsText" dxfId="7115" priority="18807" operator="containsText" text="保留">
      <formula>NOT(ISERROR(SEARCH("保留",AE307)))</formula>
    </cfRule>
    <cfRule type="containsText" dxfId="7114" priority="18808" operator="containsText" text="良短">
      <formula>NOT(ISERROR(SEARCH("良短",AE307)))</formula>
    </cfRule>
    <cfRule type="containsText" dxfId="7113" priority="18809" operator="containsText" text="合短">
      <formula>NOT(ISERROR(SEARCH("合短",AE307)))</formula>
    </cfRule>
    <cfRule type="containsText" dxfId="7112" priority="18810" operator="containsText" text="合定">
      <formula>NOT(ISERROR(SEARCH("合定",AE307)))</formula>
    </cfRule>
  </conditionalFormatting>
  <conditionalFormatting sqref="AE308:AE310">
    <cfRule type="containsText" dxfId="7111" priority="18800" operator="containsText" text="ＮＧ">
      <formula>NOT(ISERROR(SEARCH("ＮＧ",AE308)))</formula>
    </cfRule>
    <cfRule type="containsText" dxfId="7110" priority="18801" operator="containsText" text="保留">
      <formula>NOT(ISERROR(SEARCH("保留",AE308)))</formula>
    </cfRule>
    <cfRule type="containsText" dxfId="7109" priority="18802" operator="containsText" text="良短">
      <formula>NOT(ISERROR(SEARCH("良短",AE308)))</formula>
    </cfRule>
    <cfRule type="containsText" dxfId="7108" priority="18803" operator="containsText" text="合短">
      <formula>NOT(ISERROR(SEARCH("合短",AE308)))</formula>
    </cfRule>
    <cfRule type="containsText" dxfId="7107" priority="18804" operator="containsText" text="合定">
      <formula>NOT(ISERROR(SEARCH("合定",AE308)))</formula>
    </cfRule>
  </conditionalFormatting>
  <conditionalFormatting sqref="AF310">
    <cfRule type="cellIs" dxfId="7106" priority="18799" stopIfTrue="1" operator="notEqual">
      <formula>"FWP"</formula>
    </cfRule>
  </conditionalFormatting>
  <conditionalFormatting sqref="AE316:AE317">
    <cfRule type="containsText" dxfId="7105" priority="18786" operator="containsText" text="ＮＧ">
      <formula>NOT(ISERROR(SEARCH("ＮＧ",AE316)))</formula>
    </cfRule>
    <cfRule type="containsText" dxfId="7104" priority="18787" operator="containsText" text="保留">
      <formula>NOT(ISERROR(SEARCH("保留",AE316)))</formula>
    </cfRule>
    <cfRule type="containsText" dxfId="7103" priority="18788" operator="containsText" text="良短">
      <formula>NOT(ISERROR(SEARCH("良短",AE316)))</formula>
    </cfRule>
    <cfRule type="containsText" dxfId="7102" priority="18789" operator="containsText" text="合短">
      <formula>NOT(ISERROR(SEARCH("合短",AE316)))</formula>
    </cfRule>
    <cfRule type="containsText" dxfId="7101" priority="18790" operator="containsText" text="合定">
      <formula>NOT(ISERROR(SEARCH("合定",AE316)))</formula>
    </cfRule>
  </conditionalFormatting>
  <conditionalFormatting sqref="AF316:AF317">
    <cfRule type="cellIs" dxfId="7100" priority="18785" stopIfTrue="1" operator="notEqual">
      <formula>"FWP"</formula>
    </cfRule>
  </conditionalFormatting>
  <conditionalFormatting sqref="Y311">
    <cfRule type="containsText" dxfId="7099" priority="18774" operator="containsText" text="ＮＧ">
      <formula>NOT(ISERROR(SEARCH("ＮＧ",Y311)))</formula>
    </cfRule>
    <cfRule type="containsText" dxfId="7098" priority="18775" operator="containsText" text="保留">
      <formula>NOT(ISERROR(SEARCH("保留",Y311)))</formula>
    </cfRule>
    <cfRule type="containsText" dxfId="7097" priority="18776" operator="containsText" text="良短">
      <formula>NOT(ISERROR(SEARCH("良短",Y311)))</formula>
    </cfRule>
    <cfRule type="containsText" dxfId="7096" priority="18777" operator="containsText" text="合短">
      <formula>NOT(ISERROR(SEARCH("合短",Y311)))</formula>
    </cfRule>
    <cfRule type="containsText" dxfId="7095" priority="18778" operator="containsText" text="合定">
      <formula>NOT(ISERROR(SEARCH("合定",Y311)))</formula>
    </cfRule>
  </conditionalFormatting>
  <conditionalFormatting sqref="AE316:AE317">
    <cfRule type="containsText" dxfId="7094" priority="18780" operator="containsText" text="ＮＧ">
      <formula>NOT(ISERROR(SEARCH("ＮＧ",AE316)))</formula>
    </cfRule>
    <cfRule type="containsText" dxfId="7093" priority="18781" operator="containsText" text="保留">
      <formula>NOT(ISERROR(SEARCH("保留",AE316)))</formula>
    </cfRule>
    <cfRule type="containsText" dxfId="7092" priority="18782" operator="containsText" text="良短">
      <formula>NOT(ISERROR(SEARCH("良短",AE316)))</formula>
    </cfRule>
    <cfRule type="containsText" dxfId="7091" priority="18783" operator="containsText" text="合短">
      <formula>NOT(ISERROR(SEARCH("合短",AE316)))</formula>
    </cfRule>
    <cfRule type="containsText" dxfId="7090" priority="18784" operator="containsText" text="合定">
      <formula>NOT(ISERROR(SEARCH("合定",AE316)))</formula>
    </cfRule>
  </conditionalFormatting>
  <conditionalFormatting sqref="AF316:AF317">
    <cfRule type="cellIs" dxfId="7089" priority="18779" stopIfTrue="1" operator="notEqual">
      <formula>"FWP"</formula>
    </cfRule>
  </conditionalFormatting>
  <conditionalFormatting sqref="Y313:Y315">
    <cfRule type="containsText" dxfId="7088" priority="18764" operator="containsText" text="ＮＧ">
      <formula>NOT(ISERROR(SEARCH("ＮＧ",Y313)))</formula>
    </cfRule>
    <cfRule type="containsText" dxfId="7087" priority="18765" operator="containsText" text="保留">
      <formula>NOT(ISERROR(SEARCH("保留",Y313)))</formula>
    </cfRule>
    <cfRule type="containsText" dxfId="7086" priority="18766" operator="containsText" text="良短">
      <formula>NOT(ISERROR(SEARCH("良短",Y313)))</formula>
    </cfRule>
    <cfRule type="containsText" dxfId="7085" priority="18767" operator="containsText" text="合短">
      <formula>NOT(ISERROR(SEARCH("合短",Y313)))</formula>
    </cfRule>
    <cfRule type="containsText" dxfId="7084" priority="18768" operator="containsText" text="合定">
      <formula>NOT(ISERROR(SEARCH("合定",Y313)))</formula>
    </cfRule>
  </conditionalFormatting>
  <conditionalFormatting sqref="Y318:Y321">
    <cfRule type="containsText" dxfId="7083" priority="18759" operator="containsText" text="ＮＧ">
      <formula>NOT(ISERROR(SEARCH("ＮＧ",Y318)))</formula>
    </cfRule>
    <cfRule type="containsText" dxfId="7082" priority="18760" operator="containsText" text="保留">
      <formula>NOT(ISERROR(SEARCH("保留",Y318)))</formula>
    </cfRule>
    <cfRule type="containsText" dxfId="7081" priority="18761" operator="containsText" text="良短">
      <formula>NOT(ISERROR(SEARCH("良短",Y318)))</formula>
    </cfRule>
    <cfRule type="containsText" dxfId="7080" priority="18762" operator="containsText" text="合短">
      <formula>NOT(ISERROR(SEARCH("合短",Y318)))</formula>
    </cfRule>
    <cfRule type="containsText" dxfId="7079" priority="18763" operator="containsText" text="合定">
      <formula>NOT(ISERROR(SEARCH("合定",Y318)))</formula>
    </cfRule>
  </conditionalFormatting>
  <conditionalFormatting sqref="AE322:AE326 AE328:AE329">
    <cfRule type="containsText" dxfId="7078" priority="18754" operator="containsText" text="ＮＧ">
      <formula>NOT(ISERROR(SEARCH("ＮＧ",AE322)))</formula>
    </cfRule>
    <cfRule type="containsText" dxfId="7077" priority="18755" operator="containsText" text="保留">
      <formula>NOT(ISERROR(SEARCH("保留",AE322)))</formula>
    </cfRule>
    <cfRule type="containsText" dxfId="7076" priority="18756" operator="containsText" text="良短">
      <formula>NOT(ISERROR(SEARCH("良短",AE322)))</formula>
    </cfRule>
    <cfRule type="containsText" dxfId="7075" priority="18757" operator="containsText" text="合短">
      <formula>NOT(ISERROR(SEARCH("合短",AE322)))</formula>
    </cfRule>
    <cfRule type="containsText" dxfId="7074" priority="18758" operator="containsText" text="合定">
      <formula>NOT(ISERROR(SEARCH("合定",AE322)))</formula>
    </cfRule>
  </conditionalFormatting>
  <conditionalFormatting sqref="AF322:AF326 AF328:AF329">
    <cfRule type="cellIs" dxfId="7073" priority="18753" stopIfTrue="1" operator="notEqual">
      <formula>"FWP"</formula>
    </cfRule>
  </conditionalFormatting>
  <conditionalFormatting sqref="AE322:AE326 AE328:AE329">
    <cfRule type="containsText" dxfId="7072" priority="18748" operator="containsText" text="ＮＧ">
      <formula>NOT(ISERROR(SEARCH("ＮＧ",AE322)))</formula>
    </cfRule>
    <cfRule type="containsText" dxfId="7071" priority="18749" operator="containsText" text="保留">
      <formula>NOT(ISERROR(SEARCH("保留",AE322)))</formula>
    </cfRule>
    <cfRule type="containsText" dxfId="7070" priority="18750" operator="containsText" text="良短">
      <formula>NOT(ISERROR(SEARCH("良短",AE322)))</formula>
    </cfRule>
    <cfRule type="containsText" dxfId="7069" priority="18751" operator="containsText" text="合短">
      <formula>NOT(ISERROR(SEARCH("合短",AE322)))</formula>
    </cfRule>
    <cfRule type="containsText" dxfId="7068" priority="18752" operator="containsText" text="合定">
      <formula>NOT(ISERROR(SEARCH("合定",AE322)))</formula>
    </cfRule>
  </conditionalFormatting>
  <conditionalFormatting sqref="AF322:AF326 AF328:AF329">
    <cfRule type="cellIs" dxfId="7067" priority="18747" stopIfTrue="1" operator="notEqual">
      <formula>"FWP"</formula>
    </cfRule>
  </conditionalFormatting>
  <conditionalFormatting sqref="AE322:AE326 AE328:AE329">
    <cfRule type="containsText" dxfId="7066" priority="18742" operator="containsText" text="ＮＧ">
      <formula>NOT(ISERROR(SEARCH("ＮＧ",AE322)))</formula>
    </cfRule>
    <cfRule type="containsText" dxfId="7065" priority="18743" operator="containsText" text="保留">
      <formula>NOT(ISERROR(SEARCH("保留",AE322)))</formula>
    </cfRule>
    <cfRule type="containsText" dxfId="7064" priority="18744" operator="containsText" text="良短">
      <formula>NOT(ISERROR(SEARCH("良短",AE322)))</formula>
    </cfRule>
    <cfRule type="containsText" dxfId="7063" priority="18745" operator="containsText" text="合短">
      <formula>NOT(ISERROR(SEARCH("合短",AE322)))</formula>
    </cfRule>
    <cfRule type="containsText" dxfId="7062" priority="18746" operator="containsText" text="合定">
      <formula>NOT(ISERROR(SEARCH("合定",AE322)))</formula>
    </cfRule>
  </conditionalFormatting>
  <conditionalFormatting sqref="AF313">
    <cfRule type="cellIs" dxfId="7061" priority="18734" stopIfTrue="1" operator="notEqual">
      <formula>"FWP"</formula>
    </cfRule>
  </conditionalFormatting>
  <conditionalFormatting sqref="AF319">
    <cfRule type="cellIs" dxfId="7060" priority="18732" stopIfTrue="1" operator="notEqual">
      <formula>"FWP"</formula>
    </cfRule>
  </conditionalFormatting>
  <conditionalFormatting sqref="AF319">
    <cfRule type="cellIs" dxfId="7059" priority="18731" stopIfTrue="1" operator="notEqual">
      <formula>"FWP"</formula>
    </cfRule>
  </conditionalFormatting>
  <conditionalFormatting sqref="AF319">
    <cfRule type="cellIs" dxfId="7058" priority="18730" stopIfTrue="1" operator="notEqual">
      <formula>"FWP"</formula>
    </cfRule>
  </conditionalFormatting>
  <conditionalFormatting sqref="AE327">
    <cfRule type="containsText" dxfId="7057" priority="18725" operator="containsText" text="ＮＧ">
      <formula>NOT(ISERROR(SEARCH("ＮＧ",AE327)))</formula>
    </cfRule>
    <cfRule type="containsText" dxfId="7056" priority="18726" operator="containsText" text="保留">
      <formula>NOT(ISERROR(SEARCH("保留",AE327)))</formula>
    </cfRule>
    <cfRule type="containsText" dxfId="7055" priority="18727" operator="containsText" text="良短">
      <formula>NOT(ISERROR(SEARCH("良短",AE327)))</formula>
    </cfRule>
    <cfRule type="containsText" dxfId="7054" priority="18728" operator="containsText" text="合短">
      <formula>NOT(ISERROR(SEARCH("合短",AE327)))</formula>
    </cfRule>
    <cfRule type="containsText" dxfId="7053" priority="18729" operator="containsText" text="合定">
      <formula>NOT(ISERROR(SEARCH("合定",AE327)))</formula>
    </cfRule>
  </conditionalFormatting>
  <conditionalFormatting sqref="AF327">
    <cfRule type="cellIs" dxfId="7052" priority="18724" stopIfTrue="1" operator="notEqual">
      <formula>"FWP"</formula>
    </cfRule>
  </conditionalFormatting>
  <conditionalFormatting sqref="AE327">
    <cfRule type="containsText" dxfId="7051" priority="18719" operator="containsText" text="ＮＧ">
      <formula>NOT(ISERROR(SEARCH("ＮＧ",AE327)))</formula>
    </cfRule>
    <cfRule type="containsText" dxfId="7050" priority="18720" operator="containsText" text="保留">
      <formula>NOT(ISERROR(SEARCH("保留",AE327)))</formula>
    </cfRule>
    <cfRule type="containsText" dxfId="7049" priority="18721" operator="containsText" text="良短">
      <formula>NOT(ISERROR(SEARCH("良短",AE327)))</formula>
    </cfRule>
    <cfRule type="containsText" dxfId="7048" priority="18722" operator="containsText" text="合短">
      <formula>NOT(ISERROR(SEARCH("合短",AE327)))</formula>
    </cfRule>
    <cfRule type="containsText" dxfId="7047" priority="18723" operator="containsText" text="合定">
      <formula>NOT(ISERROR(SEARCH("合定",AE327)))</formula>
    </cfRule>
  </conditionalFormatting>
  <conditionalFormatting sqref="AF327">
    <cfRule type="cellIs" dxfId="7046" priority="18718" stopIfTrue="1" operator="notEqual">
      <formula>"FWP"</formula>
    </cfRule>
  </conditionalFormatting>
  <conditionalFormatting sqref="AE327">
    <cfRule type="containsText" dxfId="7045" priority="18713" operator="containsText" text="ＮＧ">
      <formula>NOT(ISERROR(SEARCH("ＮＧ",AE327)))</formula>
    </cfRule>
    <cfRule type="containsText" dxfId="7044" priority="18714" operator="containsText" text="保留">
      <formula>NOT(ISERROR(SEARCH("保留",AE327)))</formula>
    </cfRule>
    <cfRule type="containsText" dxfId="7043" priority="18715" operator="containsText" text="良短">
      <formula>NOT(ISERROR(SEARCH("良短",AE327)))</formula>
    </cfRule>
    <cfRule type="containsText" dxfId="7042" priority="18716" operator="containsText" text="合短">
      <formula>NOT(ISERROR(SEARCH("合短",AE327)))</formula>
    </cfRule>
    <cfRule type="containsText" dxfId="7041" priority="18717" operator="containsText" text="合定">
      <formula>NOT(ISERROR(SEARCH("合定",AE327)))</formula>
    </cfRule>
  </conditionalFormatting>
  <conditionalFormatting sqref="AF327">
    <cfRule type="cellIs" dxfId="7040" priority="18712" stopIfTrue="1" operator="notEqual">
      <formula>"FWP"</formula>
    </cfRule>
  </conditionalFormatting>
  <conditionalFormatting sqref="AE340:AE341 AE330:AE332 AE334:AE338">
    <cfRule type="containsText" dxfId="7039" priority="18707" operator="containsText" text="ＮＧ">
      <formula>NOT(ISERROR(SEARCH("ＮＧ",AE330)))</formula>
    </cfRule>
    <cfRule type="containsText" dxfId="7038" priority="18708" operator="containsText" text="保留">
      <formula>NOT(ISERROR(SEARCH("保留",AE330)))</formula>
    </cfRule>
    <cfRule type="containsText" dxfId="7037" priority="18709" operator="containsText" text="良短">
      <formula>NOT(ISERROR(SEARCH("良短",AE330)))</formula>
    </cfRule>
    <cfRule type="containsText" dxfId="7036" priority="18710" operator="containsText" text="合短">
      <formula>NOT(ISERROR(SEARCH("合短",AE330)))</formula>
    </cfRule>
    <cfRule type="containsText" dxfId="7035" priority="18711" operator="containsText" text="合定">
      <formula>NOT(ISERROR(SEARCH("合定",AE330)))</formula>
    </cfRule>
  </conditionalFormatting>
  <conditionalFormatting sqref="AF340:AF341 AF330:AF332 AF334:AF338">
    <cfRule type="cellIs" dxfId="7034" priority="18706" stopIfTrue="1" operator="notEqual">
      <formula>"FWP"</formula>
    </cfRule>
  </conditionalFormatting>
  <conditionalFormatting sqref="AE340:AE341 AE330:AE332 AE334:AE338">
    <cfRule type="containsText" dxfId="7033" priority="18701" operator="containsText" text="ＮＧ">
      <formula>NOT(ISERROR(SEARCH("ＮＧ",AE330)))</formula>
    </cfRule>
    <cfRule type="containsText" dxfId="7032" priority="18702" operator="containsText" text="保留">
      <formula>NOT(ISERROR(SEARCH("保留",AE330)))</formula>
    </cfRule>
    <cfRule type="containsText" dxfId="7031" priority="18703" operator="containsText" text="良短">
      <formula>NOT(ISERROR(SEARCH("良短",AE330)))</formula>
    </cfRule>
    <cfRule type="containsText" dxfId="7030" priority="18704" operator="containsText" text="合短">
      <formula>NOT(ISERROR(SEARCH("合短",AE330)))</formula>
    </cfRule>
    <cfRule type="containsText" dxfId="7029" priority="18705" operator="containsText" text="合定">
      <formula>NOT(ISERROR(SEARCH("合定",AE330)))</formula>
    </cfRule>
  </conditionalFormatting>
  <conditionalFormatting sqref="AF340:AF341 AF330:AF332 AF334:AF338">
    <cfRule type="cellIs" dxfId="7028" priority="18700" stopIfTrue="1" operator="notEqual">
      <formula>"FWP"</formula>
    </cfRule>
  </conditionalFormatting>
  <conditionalFormatting sqref="AE340:AE341 AE330:AE332 AE334:AE338">
    <cfRule type="containsText" dxfId="7027" priority="18695" operator="containsText" text="ＮＧ">
      <formula>NOT(ISERROR(SEARCH("ＮＧ",AE330)))</formula>
    </cfRule>
    <cfRule type="containsText" dxfId="7026" priority="18696" operator="containsText" text="保留">
      <formula>NOT(ISERROR(SEARCH("保留",AE330)))</formula>
    </cfRule>
    <cfRule type="containsText" dxfId="7025" priority="18697" operator="containsText" text="良短">
      <formula>NOT(ISERROR(SEARCH("良短",AE330)))</formula>
    </cfRule>
    <cfRule type="containsText" dxfId="7024" priority="18698" operator="containsText" text="合短">
      <formula>NOT(ISERROR(SEARCH("合短",AE330)))</formula>
    </cfRule>
    <cfRule type="containsText" dxfId="7023" priority="18699" operator="containsText" text="合定">
      <formula>NOT(ISERROR(SEARCH("合定",AE330)))</formula>
    </cfRule>
  </conditionalFormatting>
  <conditionalFormatting sqref="AF340:AF341 AF330:AF332 AF334:AF338">
    <cfRule type="cellIs" dxfId="7022" priority="18694" stopIfTrue="1" operator="notEqual">
      <formula>"FWP"</formula>
    </cfRule>
  </conditionalFormatting>
  <conditionalFormatting sqref="AE339 AE333">
    <cfRule type="containsText" dxfId="7021" priority="18689" operator="containsText" text="ＮＧ">
      <formula>NOT(ISERROR(SEARCH("ＮＧ",AE333)))</formula>
    </cfRule>
    <cfRule type="containsText" dxfId="7020" priority="18690" operator="containsText" text="保留">
      <formula>NOT(ISERROR(SEARCH("保留",AE333)))</formula>
    </cfRule>
    <cfRule type="containsText" dxfId="7019" priority="18691" operator="containsText" text="良短">
      <formula>NOT(ISERROR(SEARCH("良短",AE333)))</formula>
    </cfRule>
    <cfRule type="containsText" dxfId="7018" priority="18692" operator="containsText" text="合短">
      <formula>NOT(ISERROR(SEARCH("合短",AE333)))</formula>
    </cfRule>
    <cfRule type="containsText" dxfId="7017" priority="18693" operator="containsText" text="合定">
      <formula>NOT(ISERROR(SEARCH("合定",AE333)))</formula>
    </cfRule>
  </conditionalFormatting>
  <conditionalFormatting sqref="AF339 AF333">
    <cfRule type="cellIs" dxfId="7016" priority="18688" stopIfTrue="1" operator="notEqual">
      <formula>"FWP"</formula>
    </cfRule>
  </conditionalFormatting>
  <conditionalFormatting sqref="AE339 AE333">
    <cfRule type="containsText" dxfId="7015" priority="18683" operator="containsText" text="ＮＧ">
      <formula>NOT(ISERROR(SEARCH("ＮＧ",AE333)))</formula>
    </cfRule>
    <cfRule type="containsText" dxfId="7014" priority="18684" operator="containsText" text="保留">
      <formula>NOT(ISERROR(SEARCH("保留",AE333)))</formula>
    </cfRule>
    <cfRule type="containsText" dxfId="7013" priority="18685" operator="containsText" text="良短">
      <formula>NOT(ISERROR(SEARCH("良短",AE333)))</formula>
    </cfRule>
    <cfRule type="containsText" dxfId="7012" priority="18686" operator="containsText" text="合短">
      <formula>NOT(ISERROR(SEARCH("合短",AE333)))</formula>
    </cfRule>
    <cfRule type="containsText" dxfId="7011" priority="18687" operator="containsText" text="合定">
      <formula>NOT(ISERROR(SEARCH("合定",AE333)))</formula>
    </cfRule>
  </conditionalFormatting>
  <conditionalFormatting sqref="AF339 AF333">
    <cfRule type="cellIs" dxfId="7010" priority="18682" stopIfTrue="1" operator="notEqual">
      <formula>"FWP"</formula>
    </cfRule>
  </conditionalFormatting>
  <conditionalFormatting sqref="AE339 AE333">
    <cfRule type="containsText" dxfId="7009" priority="18677" operator="containsText" text="ＮＧ">
      <formula>NOT(ISERROR(SEARCH("ＮＧ",AE333)))</formula>
    </cfRule>
    <cfRule type="containsText" dxfId="7008" priority="18678" operator="containsText" text="保留">
      <formula>NOT(ISERROR(SEARCH("保留",AE333)))</formula>
    </cfRule>
    <cfRule type="containsText" dxfId="7007" priority="18679" operator="containsText" text="良短">
      <formula>NOT(ISERROR(SEARCH("良短",AE333)))</formula>
    </cfRule>
    <cfRule type="containsText" dxfId="7006" priority="18680" operator="containsText" text="合短">
      <formula>NOT(ISERROR(SEARCH("合短",AE333)))</formula>
    </cfRule>
    <cfRule type="containsText" dxfId="7005" priority="18681" operator="containsText" text="合定">
      <formula>NOT(ISERROR(SEARCH("合定",AE333)))</formula>
    </cfRule>
  </conditionalFormatting>
  <conditionalFormatting sqref="AF339 AF333">
    <cfRule type="cellIs" dxfId="7004" priority="18676" stopIfTrue="1" operator="notEqual">
      <formula>"FWP"</formula>
    </cfRule>
  </conditionalFormatting>
  <conditionalFormatting sqref="AE342:AE344 AE346:AE347 AE352">
    <cfRule type="containsText" dxfId="7003" priority="18671" operator="containsText" text="ＮＧ">
      <formula>NOT(ISERROR(SEARCH("ＮＧ",AE342)))</formula>
    </cfRule>
    <cfRule type="containsText" dxfId="7002" priority="18672" operator="containsText" text="保留">
      <formula>NOT(ISERROR(SEARCH("保留",AE342)))</formula>
    </cfRule>
    <cfRule type="containsText" dxfId="7001" priority="18673" operator="containsText" text="良短">
      <formula>NOT(ISERROR(SEARCH("良短",AE342)))</formula>
    </cfRule>
    <cfRule type="containsText" dxfId="7000" priority="18674" operator="containsText" text="合短">
      <formula>NOT(ISERROR(SEARCH("合短",AE342)))</formula>
    </cfRule>
    <cfRule type="containsText" dxfId="6999" priority="18675" operator="containsText" text="合定">
      <formula>NOT(ISERROR(SEARCH("合定",AE342)))</formula>
    </cfRule>
  </conditionalFormatting>
  <conditionalFormatting sqref="AF342:AF344 AF346:AF347 AF352">
    <cfRule type="cellIs" dxfId="6998" priority="18670" stopIfTrue="1" operator="notEqual">
      <formula>"FWP"</formula>
    </cfRule>
  </conditionalFormatting>
  <conditionalFormatting sqref="AE342:AE344 AE346:AE347 AE352">
    <cfRule type="containsText" dxfId="6997" priority="18665" operator="containsText" text="ＮＧ">
      <formula>NOT(ISERROR(SEARCH("ＮＧ",AE342)))</formula>
    </cfRule>
    <cfRule type="containsText" dxfId="6996" priority="18666" operator="containsText" text="保留">
      <formula>NOT(ISERROR(SEARCH("保留",AE342)))</formula>
    </cfRule>
    <cfRule type="containsText" dxfId="6995" priority="18667" operator="containsText" text="良短">
      <formula>NOT(ISERROR(SEARCH("良短",AE342)))</formula>
    </cfRule>
    <cfRule type="containsText" dxfId="6994" priority="18668" operator="containsText" text="合短">
      <formula>NOT(ISERROR(SEARCH("合短",AE342)))</formula>
    </cfRule>
    <cfRule type="containsText" dxfId="6993" priority="18669" operator="containsText" text="合定">
      <formula>NOT(ISERROR(SEARCH("合定",AE342)))</formula>
    </cfRule>
  </conditionalFormatting>
  <conditionalFormatting sqref="AF342:AF344 AF346:AF347 AF352">
    <cfRule type="cellIs" dxfId="6992" priority="18664" stopIfTrue="1" operator="notEqual">
      <formula>"FWP"</formula>
    </cfRule>
  </conditionalFormatting>
  <conditionalFormatting sqref="AE342:AE344 AE346:AE347 AE352">
    <cfRule type="containsText" dxfId="6991" priority="18659" operator="containsText" text="ＮＧ">
      <formula>NOT(ISERROR(SEARCH("ＮＧ",AE342)))</formula>
    </cfRule>
    <cfRule type="containsText" dxfId="6990" priority="18660" operator="containsText" text="保留">
      <formula>NOT(ISERROR(SEARCH("保留",AE342)))</formula>
    </cfRule>
    <cfRule type="containsText" dxfId="6989" priority="18661" operator="containsText" text="良短">
      <formula>NOT(ISERROR(SEARCH("良短",AE342)))</formula>
    </cfRule>
    <cfRule type="containsText" dxfId="6988" priority="18662" operator="containsText" text="合短">
      <formula>NOT(ISERROR(SEARCH("合短",AE342)))</formula>
    </cfRule>
    <cfRule type="containsText" dxfId="6987" priority="18663" operator="containsText" text="合定">
      <formula>NOT(ISERROR(SEARCH("合定",AE342)))</formula>
    </cfRule>
  </conditionalFormatting>
  <conditionalFormatting sqref="AF342:AF344 AF346:AF347 AF352">
    <cfRule type="cellIs" dxfId="6986" priority="18658" stopIfTrue="1" operator="notEqual">
      <formula>"FWP"</formula>
    </cfRule>
  </conditionalFormatting>
  <conditionalFormatting sqref="AE348:AE350 AE353">
    <cfRule type="containsText" dxfId="6985" priority="18629" operator="containsText" text="ＮＧ">
      <formula>NOT(ISERROR(SEARCH("ＮＧ",AE348)))</formula>
    </cfRule>
    <cfRule type="containsText" dxfId="6984" priority="18630" operator="containsText" text="保留">
      <formula>NOT(ISERROR(SEARCH("保留",AE348)))</formula>
    </cfRule>
    <cfRule type="containsText" dxfId="6983" priority="18631" operator="containsText" text="良短">
      <formula>NOT(ISERROR(SEARCH("良短",AE348)))</formula>
    </cfRule>
    <cfRule type="containsText" dxfId="6982" priority="18632" operator="containsText" text="合短">
      <formula>NOT(ISERROR(SEARCH("合短",AE348)))</formula>
    </cfRule>
    <cfRule type="containsText" dxfId="6981" priority="18633" operator="containsText" text="合定">
      <formula>NOT(ISERROR(SEARCH("合定",AE348)))</formula>
    </cfRule>
  </conditionalFormatting>
  <conditionalFormatting sqref="AF348:AF350 AF353">
    <cfRule type="cellIs" dxfId="6980" priority="18628" stopIfTrue="1" operator="notEqual">
      <formula>"FWP"</formula>
    </cfRule>
  </conditionalFormatting>
  <conditionalFormatting sqref="AE303:AE304">
    <cfRule type="containsText" dxfId="6979" priority="18563" operator="containsText" text="ＮＧ">
      <formula>NOT(ISERROR(SEARCH("ＮＧ",AE303)))</formula>
    </cfRule>
    <cfRule type="containsText" dxfId="6978" priority="18564" operator="containsText" text="保留">
      <formula>NOT(ISERROR(SEARCH("保留",AE303)))</formula>
    </cfRule>
    <cfRule type="containsText" dxfId="6977" priority="18565" operator="containsText" text="良短">
      <formula>NOT(ISERROR(SEARCH("良短",AE303)))</formula>
    </cfRule>
    <cfRule type="containsText" dxfId="6976" priority="18566" operator="containsText" text="合短">
      <formula>NOT(ISERROR(SEARCH("合短",AE303)))</formula>
    </cfRule>
    <cfRule type="containsText" dxfId="6975" priority="18567" operator="containsText" text="合定">
      <formula>NOT(ISERROR(SEARCH("合定",AE303)))</formula>
    </cfRule>
  </conditionalFormatting>
  <conditionalFormatting sqref="AF303:AF304">
    <cfRule type="cellIs" dxfId="6974" priority="18562" stopIfTrue="1" operator="notEqual">
      <formula>"FWP"</formula>
    </cfRule>
  </conditionalFormatting>
  <conditionalFormatting sqref="AE305:AE306">
    <cfRule type="containsText" dxfId="6973" priority="18557" operator="containsText" text="ＮＧ">
      <formula>NOT(ISERROR(SEARCH("ＮＧ",AE305)))</formula>
    </cfRule>
    <cfRule type="containsText" dxfId="6972" priority="18558" operator="containsText" text="保留">
      <formula>NOT(ISERROR(SEARCH("保留",AE305)))</formula>
    </cfRule>
    <cfRule type="containsText" dxfId="6971" priority="18559" operator="containsText" text="良短">
      <formula>NOT(ISERROR(SEARCH("良短",AE305)))</formula>
    </cfRule>
    <cfRule type="containsText" dxfId="6970" priority="18560" operator="containsText" text="合短">
      <formula>NOT(ISERROR(SEARCH("合短",AE305)))</formula>
    </cfRule>
    <cfRule type="containsText" dxfId="6969" priority="18561" operator="containsText" text="合定">
      <formula>NOT(ISERROR(SEARCH("合定",AE305)))</formula>
    </cfRule>
  </conditionalFormatting>
  <conditionalFormatting sqref="AF305:AF306">
    <cfRule type="cellIs" dxfId="6968" priority="18556" stopIfTrue="1" operator="notEqual">
      <formula>"FWP"</formula>
    </cfRule>
  </conditionalFormatting>
  <conditionalFormatting sqref="AE302">
    <cfRule type="containsText" dxfId="6967" priority="18551" operator="containsText" text="ＮＧ">
      <formula>NOT(ISERROR(SEARCH("ＮＧ",AE302)))</formula>
    </cfRule>
    <cfRule type="containsText" dxfId="6966" priority="18552" operator="containsText" text="保留">
      <formula>NOT(ISERROR(SEARCH("保留",AE302)))</formula>
    </cfRule>
    <cfRule type="containsText" dxfId="6965" priority="18553" operator="containsText" text="良短">
      <formula>NOT(ISERROR(SEARCH("良短",AE302)))</formula>
    </cfRule>
    <cfRule type="containsText" dxfId="6964" priority="18554" operator="containsText" text="合短">
      <formula>NOT(ISERROR(SEARCH("合短",AE302)))</formula>
    </cfRule>
    <cfRule type="containsText" dxfId="6963" priority="18555" operator="containsText" text="合定">
      <formula>NOT(ISERROR(SEARCH("合定",AE302)))</formula>
    </cfRule>
  </conditionalFormatting>
  <conditionalFormatting sqref="AF302">
    <cfRule type="cellIs" dxfId="6962" priority="18550" stopIfTrue="1" operator="notEqual">
      <formula>"FWP"</formula>
    </cfRule>
  </conditionalFormatting>
  <conditionalFormatting sqref="AE299:AE301">
    <cfRule type="containsText" dxfId="6961" priority="18545" operator="containsText" text="ＮＧ">
      <formula>NOT(ISERROR(SEARCH("ＮＧ",AE299)))</formula>
    </cfRule>
    <cfRule type="containsText" dxfId="6960" priority="18546" operator="containsText" text="保留">
      <formula>NOT(ISERROR(SEARCH("保留",AE299)))</formula>
    </cfRule>
    <cfRule type="containsText" dxfId="6959" priority="18547" operator="containsText" text="良短">
      <formula>NOT(ISERROR(SEARCH("良短",AE299)))</formula>
    </cfRule>
    <cfRule type="containsText" dxfId="6958" priority="18548" operator="containsText" text="合短">
      <formula>NOT(ISERROR(SEARCH("合短",AE299)))</formula>
    </cfRule>
    <cfRule type="containsText" dxfId="6957" priority="18549" operator="containsText" text="合定">
      <formula>NOT(ISERROR(SEARCH("合定",AE299)))</formula>
    </cfRule>
  </conditionalFormatting>
  <conditionalFormatting sqref="AF299:AF301">
    <cfRule type="cellIs" dxfId="6956" priority="18544" stopIfTrue="1" operator="notEqual">
      <formula>"FWP"</formula>
    </cfRule>
  </conditionalFormatting>
  <conditionalFormatting sqref="AE296:AE298">
    <cfRule type="containsText" dxfId="6955" priority="18539" operator="containsText" text="ＮＧ">
      <formula>NOT(ISERROR(SEARCH("ＮＧ",AE296)))</formula>
    </cfRule>
    <cfRule type="containsText" dxfId="6954" priority="18540" operator="containsText" text="保留">
      <formula>NOT(ISERROR(SEARCH("保留",AE296)))</formula>
    </cfRule>
    <cfRule type="containsText" dxfId="6953" priority="18541" operator="containsText" text="良短">
      <formula>NOT(ISERROR(SEARCH("良短",AE296)))</formula>
    </cfRule>
    <cfRule type="containsText" dxfId="6952" priority="18542" operator="containsText" text="合短">
      <formula>NOT(ISERROR(SEARCH("合短",AE296)))</formula>
    </cfRule>
    <cfRule type="containsText" dxfId="6951" priority="18543" operator="containsText" text="合定">
      <formula>NOT(ISERROR(SEARCH("合定",AE296)))</formula>
    </cfRule>
  </conditionalFormatting>
  <conditionalFormatting sqref="AF296:AF298">
    <cfRule type="cellIs" dxfId="6950" priority="18538" stopIfTrue="1" operator="notEqual">
      <formula>"FWP"</formula>
    </cfRule>
  </conditionalFormatting>
  <conditionalFormatting sqref="AE296:AE298">
    <cfRule type="containsText" dxfId="6949" priority="18533" operator="containsText" text="ＮＧ">
      <formula>NOT(ISERROR(SEARCH("ＮＧ",AE296)))</formula>
    </cfRule>
    <cfRule type="containsText" dxfId="6948" priority="18534" operator="containsText" text="保留">
      <formula>NOT(ISERROR(SEARCH("保留",AE296)))</formula>
    </cfRule>
    <cfRule type="containsText" dxfId="6947" priority="18535" operator="containsText" text="良短">
      <formula>NOT(ISERROR(SEARCH("良短",AE296)))</formula>
    </cfRule>
    <cfRule type="containsText" dxfId="6946" priority="18536" operator="containsText" text="合短">
      <formula>NOT(ISERROR(SEARCH("合短",AE296)))</formula>
    </cfRule>
    <cfRule type="containsText" dxfId="6945" priority="18537" operator="containsText" text="合定">
      <formula>NOT(ISERROR(SEARCH("合定",AE296)))</formula>
    </cfRule>
  </conditionalFormatting>
  <conditionalFormatting sqref="AF296:AF298">
    <cfRule type="cellIs" dxfId="6944" priority="18532" stopIfTrue="1" operator="notEqual">
      <formula>"FWP"</formula>
    </cfRule>
  </conditionalFormatting>
  <conditionalFormatting sqref="AE296:AE298">
    <cfRule type="containsText" dxfId="6943" priority="18527" operator="containsText" text="ＮＧ">
      <formula>NOT(ISERROR(SEARCH("ＮＧ",AE296)))</formula>
    </cfRule>
    <cfRule type="containsText" dxfId="6942" priority="18528" operator="containsText" text="保留">
      <formula>NOT(ISERROR(SEARCH("保留",AE296)))</formula>
    </cfRule>
    <cfRule type="containsText" dxfId="6941" priority="18529" operator="containsText" text="良短">
      <formula>NOT(ISERROR(SEARCH("良短",AE296)))</formula>
    </cfRule>
    <cfRule type="containsText" dxfId="6940" priority="18530" operator="containsText" text="合短">
      <formula>NOT(ISERROR(SEARCH("合短",AE296)))</formula>
    </cfRule>
    <cfRule type="containsText" dxfId="6939" priority="18531" operator="containsText" text="合定">
      <formula>NOT(ISERROR(SEARCH("合定",AE296)))</formula>
    </cfRule>
  </conditionalFormatting>
  <conditionalFormatting sqref="AF296:AF298">
    <cfRule type="cellIs" dxfId="6938" priority="18526" stopIfTrue="1" operator="notEqual">
      <formula>"FWP"</formula>
    </cfRule>
  </conditionalFormatting>
  <conditionalFormatting sqref="AE296:AE298">
    <cfRule type="containsText" dxfId="6937" priority="18521" operator="containsText" text="ＮＧ">
      <formula>NOT(ISERROR(SEARCH("ＮＧ",AE296)))</formula>
    </cfRule>
    <cfRule type="containsText" dxfId="6936" priority="18522" operator="containsText" text="保留">
      <formula>NOT(ISERROR(SEARCH("保留",AE296)))</formula>
    </cfRule>
    <cfRule type="containsText" dxfId="6935" priority="18523" operator="containsText" text="良短">
      <formula>NOT(ISERROR(SEARCH("良短",AE296)))</formula>
    </cfRule>
    <cfRule type="containsText" dxfId="6934" priority="18524" operator="containsText" text="合短">
      <formula>NOT(ISERROR(SEARCH("合短",AE296)))</formula>
    </cfRule>
    <cfRule type="containsText" dxfId="6933" priority="18525" operator="containsText" text="合定">
      <formula>NOT(ISERROR(SEARCH("合定",AE296)))</formula>
    </cfRule>
  </conditionalFormatting>
  <conditionalFormatting sqref="AF296:AF298">
    <cfRule type="cellIs" dxfId="6932" priority="18520" stopIfTrue="1" operator="notEqual">
      <formula>"FWP"</formula>
    </cfRule>
  </conditionalFormatting>
  <conditionalFormatting sqref="AE296:AE298">
    <cfRule type="containsText" dxfId="6931" priority="18515" operator="containsText" text="ＮＧ">
      <formula>NOT(ISERROR(SEARCH("ＮＧ",AE296)))</formula>
    </cfRule>
    <cfRule type="containsText" dxfId="6930" priority="18516" operator="containsText" text="保留">
      <formula>NOT(ISERROR(SEARCH("保留",AE296)))</formula>
    </cfRule>
    <cfRule type="containsText" dxfId="6929" priority="18517" operator="containsText" text="良短">
      <formula>NOT(ISERROR(SEARCH("良短",AE296)))</formula>
    </cfRule>
    <cfRule type="containsText" dxfId="6928" priority="18518" operator="containsText" text="合短">
      <formula>NOT(ISERROR(SEARCH("合短",AE296)))</formula>
    </cfRule>
    <cfRule type="containsText" dxfId="6927" priority="18519" operator="containsText" text="合定">
      <formula>NOT(ISERROR(SEARCH("合定",AE296)))</formula>
    </cfRule>
  </conditionalFormatting>
  <conditionalFormatting sqref="AF296:AF298">
    <cfRule type="cellIs" dxfId="6926" priority="18514" stopIfTrue="1" operator="notEqual">
      <formula>"FWP"</formula>
    </cfRule>
  </conditionalFormatting>
  <conditionalFormatting sqref="AE291">
    <cfRule type="containsText" dxfId="6925" priority="18509" operator="containsText" text="ＮＧ">
      <formula>NOT(ISERROR(SEARCH("ＮＧ",AE291)))</formula>
    </cfRule>
    <cfRule type="containsText" dxfId="6924" priority="18510" operator="containsText" text="保留">
      <formula>NOT(ISERROR(SEARCH("保留",AE291)))</formula>
    </cfRule>
    <cfRule type="containsText" dxfId="6923" priority="18511" operator="containsText" text="良短">
      <formula>NOT(ISERROR(SEARCH("良短",AE291)))</formula>
    </cfRule>
    <cfRule type="containsText" dxfId="6922" priority="18512" operator="containsText" text="合短">
      <formula>NOT(ISERROR(SEARCH("合短",AE291)))</formula>
    </cfRule>
    <cfRule type="containsText" dxfId="6921" priority="18513" operator="containsText" text="合定">
      <formula>NOT(ISERROR(SEARCH("合定",AE291)))</formula>
    </cfRule>
  </conditionalFormatting>
  <conditionalFormatting sqref="AF291">
    <cfRule type="cellIs" dxfId="6920" priority="18508" stopIfTrue="1" operator="notEqual">
      <formula>"FWP"</formula>
    </cfRule>
  </conditionalFormatting>
  <conditionalFormatting sqref="AE291">
    <cfRule type="containsText" dxfId="6919" priority="18503" operator="containsText" text="ＮＧ">
      <formula>NOT(ISERROR(SEARCH("ＮＧ",AE291)))</formula>
    </cfRule>
    <cfRule type="containsText" dxfId="6918" priority="18504" operator="containsText" text="保留">
      <formula>NOT(ISERROR(SEARCH("保留",AE291)))</formula>
    </cfRule>
    <cfRule type="containsText" dxfId="6917" priority="18505" operator="containsText" text="良短">
      <formula>NOT(ISERROR(SEARCH("良短",AE291)))</formula>
    </cfRule>
    <cfRule type="containsText" dxfId="6916" priority="18506" operator="containsText" text="合短">
      <formula>NOT(ISERROR(SEARCH("合短",AE291)))</formula>
    </cfRule>
    <cfRule type="containsText" dxfId="6915" priority="18507" operator="containsText" text="合定">
      <formula>NOT(ISERROR(SEARCH("合定",AE291)))</formula>
    </cfRule>
  </conditionalFormatting>
  <conditionalFormatting sqref="AF291">
    <cfRule type="cellIs" dxfId="6914" priority="18502" stopIfTrue="1" operator="notEqual">
      <formula>"FWP"</formula>
    </cfRule>
  </conditionalFormatting>
  <conditionalFormatting sqref="AE291">
    <cfRule type="containsText" dxfId="6913" priority="18497" operator="containsText" text="ＮＧ">
      <formula>NOT(ISERROR(SEARCH("ＮＧ",AE291)))</formula>
    </cfRule>
    <cfRule type="containsText" dxfId="6912" priority="18498" operator="containsText" text="保留">
      <formula>NOT(ISERROR(SEARCH("保留",AE291)))</formula>
    </cfRule>
    <cfRule type="containsText" dxfId="6911" priority="18499" operator="containsText" text="良短">
      <formula>NOT(ISERROR(SEARCH("良短",AE291)))</formula>
    </cfRule>
    <cfRule type="containsText" dxfId="6910" priority="18500" operator="containsText" text="合短">
      <formula>NOT(ISERROR(SEARCH("合短",AE291)))</formula>
    </cfRule>
    <cfRule type="containsText" dxfId="6909" priority="18501" operator="containsText" text="合定">
      <formula>NOT(ISERROR(SEARCH("合定",AE291)))</formula>
    </cfRule>
  </conditionalFormatting>
  <conditionalFormatting sqref="AF291">
    <cfRule type="cellIs" dxfId="6908" priority="18496" stopIfTrue="1" operator="notEqual">
      <formula>"FWP"</formula>
    </cfRule>
  </conditionalFormatting>
  <conditionalFormatting sqref="AE291">
    <cfRule type="containsText" dxfId="6907" priority="18491" operator="containsText" text="ＮＧ">
      <formula>NOT(ISERROR(SEARCH("ＮＧ",AE291)))</formula>
    </cfRule>
    <cfRule type="containsText" dxfId="6906" priority="18492" operator="containsText" text="保留">
      <formula>NOT(ISERROR(SEARCH("保留",AE291)))</formula>
    </cfRule>
    <cfRule type="containsText" dxfId="6905" priority="18493" operator="containsText" text="良短">
      <formula>NOT(ISERROR(SEARCH("良短",AE291)))</formula>
    </cfRule>
    <cfRule type="containsText" dxfId="6904" priority="18494" operator="containsText" text="合短">
      <formula>NOT(ISERROR(SEARCH("合短",AE291)))</formula>
    </cfRule>
    <cfRule type="containsText" dxfId="6903" priority="18495" operator="containsText" text="合定">
      <formula>NOT(ISERROR(SEARCH("合定",AE291)))</formula>
    </cfRule>
  </conditionalFormatting>
  <conditionalFormatting sqref="AF291">
    <cfRule type="cellIs" dxfId="6902" priority="18490" stopIfTrue="1" operator="notEqual">
      <formula>"FWP"</formula>
    </cfRule>
  </conditionalFormatting>
  <conditionalFormatting sqref="AE291">
    <cfRule type="containsText" dxfId="6901" priority="18485" operator="containsText" text="ＮＧ">
      <formula>NOT(ISERROR(SEARCH("ＮＧ",AE291)))</formula>
    </cfRule>
    <cfRule type="containsText" dxfId="6900" priority="18486" operator="containsText" text="保留">
      <formula>NOT(ISERROR(SEARCH("保留",AE291)))</formula>
    </cfRule>
    <cfRule type="containsText" dxfId="6899" priority="18487" operator="containsText" text="良短">
      <formula>NOT(ISERROR(SEARCH("良短",AE291)))</formula>
    </cfRule>
    <cfRule type="containsText" dxfId="6898" priority="18488" operator="containsText" text="合短">
      <formula>NOT(ISERROR(SEARCH("合短",AE291)))</formula>
    </cfRule>
    <cfRule type="containsText" dxfId="6897" priority="18489" operator="containsText" text="合定">
      <formula>NOT(ISERROR(SEARCH("合定",AE291)))</formula>
    </cfRule>
  </conditionalFormatting>
  <conditionalFormatting sqref="AF291">
    <cfRule type="cellIs" dxfId="6896" priority="18484" stopIfTrue="1" operator="notEqual">
      <formula>"FWP"</formula>
    </cfRule>
  </conditionalFormatting>
  <conditionalFormatting sqref="AE292:AE293">
    <cfRule type="containsText" dxfId="6895" priority="18449" operator="containsText" text="ＮＧ">
      <formula>NOT(ISERROR(SEARCH("ＮＧ",AE292)))</formula>
    </cfRule>
    <cfRule type="containsText" dxfId="6894" priority="18450" operator="containsText" text="保留">
      <formula>NOT(ISERROR(SEARCH("保留",AE292)))</formula>
    </cfRule>
    <cfRule type="containsText" dxfId="6893" priority="18451" operator="containsText" text="良短">
      <formula>NOT(ISERROR(SEARCH("良短",AE292)))</formula>
    </cfRule>
    <cfRule type="containsText" dxfId="6892" priority="18452" operator="containsText" text="合短">
      <formula>NOT(ISERROR(SEARCH("合短",AE292)))</formula>
    </cfRule>
    <cfRule type="containsText" dxfId="6891" priority="18453" operator="containsText" text="合定">
      <formula>NOT(ISERROR(SEARCH("合定",AE292)))</formula>
    </cfRule>
  </conditionalFormatting>
  <conditionalFormatting sqref="AE294:AE295">
    <cfRule type="containsText" dxfId="6890" priority="18479" operator="containsText" text="ＮＧ">
      <formula>NOT(ISERROR(SEARCH("ＮＧ",AE294)))</formula>
    </cfRule>
    <cfRule type="containsText" dxfId="6889" priority="18480" operator="containsText" text="保留">
      <formula>NOT(ISERROR(SEARCH("保留",AE294)))</formula>
    </cfRule>
    <cfRule type="containsText" dxfId="6888" priority="18481" operator="containsText" text="良短">
      <formula>NOT(ISERROR(SEARCH("良短",AE294)))</formula>
    </cfRule>
    <cfRule type="containsText" dxfId="6887" priority="18482" operator="containsText" text="合短">
      <formula>NOT(ISERROR(SEARCH("合短",AE294)))</formula>
    </cfRule>
    <cfRule type="containsText" dxfId="6886" priority="18483" operator="containsText" text="合定">
      <formula>NOT(ISERROR(SEARCH("合定",AE294)))</formula>
    </cfRule>
  </conditionalFormatting>
  <conditionalFormatting sqref="AF292:AF295">
    <cfRule type="cellIs" dxfId="6885" priority="18478" stopIfTrue="1" operator="notEqual">
      <formula>"FWP"</formula>
    </cfRule>
  </conditionalFormatting>
  <conditionalFormatting sqref="AE294:AE295">
    <cfRule type="containsText" dxfId="6884" priority="18473" operator="containsText" text="ＮＧ">
      <formula>NOT(ISERROR(SEARCH("ＮＧ",AE294)))</formula>
    </cfRule>
    <cfRule type="containsText" dxfId="6883" priority="18474" operator="containsText" text="保留">
      <formula>NOT(ISERROR(SEARCH("保留",AE294)))</formula>
    </cfRule>
    <cfRule type="containsText" dxfId="6882" priority="18475" operator="containsText" text="良短">
      <formula>NOT(ISERROR(SEARCH("良短",AE294)))</formula>
    </cfRule>
    <cfRule type="containsText" dxfId="6881" priority="18476" operator="containsText" text="合短">
      <formula>NOT(ISERROR(SEARCH("合短",AE294)))</formula>
    </cfRule>
    <cfRule type="containsText" dxfId="6880" priority="18477" operator="containsText" text="合定">
      <formula>NOT(ISERROR(SEARCH("合定",AE294)))</formula>
    </cfRule>
  </conditionalFormatting>
  <conditionalFormatting sqref="AF292:AF295">
    <cfRule type="cellIs" dxfId="6879" priority="18472" stopIfTrue="1" operator="notEqual">
      <formula>"FWP"</formula>
    </cfRule>
  </conditionalFormatting>
  <conditionalFormatting sqref="AE294:AE295">
    <cfRule type="containsText" dxfId="6878" priority="18467" operator="containsText" text="ＮＧ">
      <formula>NOT(ISERROR(SEARCH("ＮＧ",AE294)))</formula>
    </cfRule>
    <cfRule type="containsText" dxfId="6877" priority="18468" operator="containsText" text="保留">
      <formula>NOT(ISERROR(SEARCH("保留",AE294)))</formula>
    </cfRule>
    <cfRule type="containsText" dxfId="6876" priority="18469" operator="containsText" text="良短">
      <formula>NOT(ISERROR(SEARCH("良短",AE294)))</formula>
    </cfRule>
    <cfRule type="containsText" dxfId="6875" priority="18470" operator="containsText" text="合短">
      <formula>NOT(ISERROR(SEARCH("合短",AE294)))</formula>
    </cfRule>
    <cfRule type="containsText" dxfId="6874" priority="18471" operator="containsText" text="合定">
      <formula>NOT(ISERROR(SEARCH("合定",AE294)))</formula>
    </cfRule>
  </conditionalFormatting>
  <conditionalFormatting sqref="AF292:AF295">
    <cfRule type="cellIs" dxfId="6873" priority="18466" stopIfTrue="1" operator="notEqual">
      <formula>"FWP"</formula>
    </cfRule>
  </conditionalFormatting>
  <conditionalFormatting sqref="AE294:AE295">
    <cfRule type="containsText" dxfId="6872" priority="18461" operator="containsText" text="ＮＧ">
      <formula>NOT(ISERROR(SEARCH("ＮＧ",AE294)))</formula>
    </cfRule>
    <cfRule type="containsText" dxfId="6871" priority="18462" operator="containsText" text="保留">
      <formula>NOT(ISERROR(SEARCH("保留",AE294)))</formula>
    </cfRule>
    <cfRule type="containsText" dxfId="6870" priority="18463" operator="containsText" text="良短">
      <formula>NOT(ISERROR(SEARCH("良短",AE294)))</formula>
    </cfRule>
    <cfRule type="containsText" dxfId="6869" priority="18464" operator="containsText" text="合短">
      <formula>NOT(ISERROR(SEARCH("合短",AE294)))</formula>
    </cfRule>
    <cfRule type="containsText" dxfId="6868" priority="18465" operator="containsText" text="合定">
      <formula>NOT(ISERROR(SEARCH("合定",AE294)))</formula>
    </cfRule>
  </conditionalFormatting>
  <conditionalFormatting sqref="AF292:AF295">
    <cfRule type="cellIs" dxfId="6867" priority="18460" stopIfTrue="1" operator="notEqual">
      <formula>"FWP"</formula>
    </cfRule>
  </conditionalFormatting>
  <conditionalFormatting sqref="AE294:AE295">
    <cfRule type="containsText" dxfId="6866" priority="18455" operator="containsText" text="ＮＧ">
      <formula>NOT(ISERROR(SEARCH("ＮＧ",AE294)))</formula>
    </cfRule>
    <cfRule type="containsText" dxfId="6865" priority="18456" operator="containsText" text="保留">
      <formula>NOT(ISERROR(SEARCH("保留",AE294)))</formula>
    </cfRule>
    <cfRule type="containsText" dxfId="6864" priority="18457" operator="containsText" text="良短">
      <formula>NOT(ISERROR(SEARCH("良短",AE294)))</formula>
    </cfRule>
    <cfRule type="containsText" dxfId="6863" priority="18458" operator="containsText" text="合短">
      <formula>NOT(ISERROR(SEARCH("合短",AE294)))</formula>
    </cfRule>
    <cfRule type="containsText" dxfId="6862" priority="18459" operator="containsText" text="合定">
      <formula>NOT(ISERROR(SEARCH("合定",AE294)))</formula>
    </cfRule>
  </conditionalFormatting>
  <conditionalFormatting sqref="AF292:AF295">
    <cfRule type="cellIs" dxfId="6861" priority="18454" stopIfTrue="1" operator="notEqual">
      <formula>"FWP"</formula>
    </cfRule>
  </conditionalFormatting>
  <conditionalFormatting sqref="AE292:AE293">
    <cfRule type="containsText" dxfId="6860" priority="18444" operator="containsText" text="ＮＧ">
      <formula>NOT(ISERROR(SEARCH("ＮＧ",AE292)))</formula>
    </cfRule>
    <cfRule type="containsText" dxfId="6859" priority="18445" operator="containsText" text="保留">
      <formula>NOT(ISERROR(SEARCH("保留",AE292)))</formula>
    </cfRule>
    <cfRule type="containsText" dxfId="6858" priority="18446" operator="containsText" text="良短">
      <formula>NOT(ISERROR(SEARCH("良短",AE292)))</formula>
    </cfRule>
    <cfRule type="containsText" dxfId="6857" priority="18447" operator="containsText" text="合短">
      <formula>NOT(ISERROR(SEARCH("合短",AE292)))</formula>
    </cfRule>
    <cfRule type="containsText" dxfId="6856" priority="18448" operator="containsText" text="合定">
      <formula>NOT(ISERROR(SEARCH("合定",AE292)))</formula>
    </cfRule>
  </conditionalFormatting>
  <conditionalFormatting sqref="AE292:AE293">
    <cfRule type="containsText" dxfId="6855" priority="18439" operator="containsText" text="ＮＧ">
      <formula>NOT(ISERROR(SEARCH("ＮＧ",AE292)))</formula>
    </cfRule>
    <cfRule type="containsText" dxfId="6854" priority="18440" operator="containsText" text="保留">
      <formula>NOT(ISERROR(SEARCH("保留",AE292)))</formula>
    </cfRule>
    <cfRule type="containsText" dxfId="6853" priority="18441" operator="containsText" text="良短">
      <formula>NOT(ISERROR(SEARCH("良短",AE292)))</formula>
    </cfRule>
    <cfRule type="containsText" dxfId="6852" priority="18442" operator="containsText" text="合短">
      <formula>NOT(ISERROR(SEARCH("合短",AE292)))</formula>
    </cfRule>
    <cfRule type="containsText" dxfId="6851" priority="18443" operator="containsText" text="合定">
      <formula>NOT(ISERROR(SEARCH("合定",AE292)))</formula>
    </cfRule>
  </conditionalFormatting>
  <conditionalFormatting sqref="AE292:AE293">
    <cfRule type="containsText" dxfId="6850" priority="18434" operator="containsText" text="ＮＧ">
      <formula>NOT(ISERROR(SEARCH("ＮＧ",AE292)))</formula>
    </cfRule>
    <cfRule type="containsText" dxfId="6849" priority="18435" operator="containsText" text="保留">
      <formula>NOT(ISERROR(SEARCH("保留",AE292)))</formula>
    </cfRule>
    <cfRule type="containsText" dxfId="6848" priority="18436" operator="containsText" text="良短">
      <formula>NOT(ISERROR(SEARCH("良短",AE292)))</formula>
    </cfRule>
    <cfRule type="containsText" dxfId="6847" priority="18437" operator="containsText" text="合短">
      <formula>NOT(ISERROR(SEARCH("合短",AE292)))</formula>
    </cfRule>
    <cfRule type="containsText" dxfId="6846" priority="18438" operator="containsText" text="合定">
      <formula>NOT(ISERROR(SEARCH("合定",AE292)))</formula>
    </cfRule>
  </conditionalFormatting>
  <conditionalFormatting sqref="AE287:AE290">
    <cfRule type="containsText" dxfId="6845" priority="18424" operator="containsText" text="ＮＧ">
      <formula>NOT(ISERROR(SEARCH("ＮＧ",AE287)))</formula>
    </cfRule>
    <cfRule type="containsText" dxfId="6844" priority="18425" operator="containsText" text="保留">
      <formula>NOT(ISERROR(SEARCH("保留",AE287)))</formula>
    </cfRule>
    <cfRule type="containsText" dxfId="6843" priority="18426" operator="containsText" text="良短">
      <formula>NOT(ISERROR(SEARCH("良短",AE287)))</formula>
    </cfRule>
    <cfRule type="containsText" dxfId="6842" priority="18427" operator="containsText" text="合短">
      <formula>NOT(ISERROR(SEARCH("合短",AE287)))</formula>
    </cfRule>
    <cfRule type="containsText" dxfId="6841" priority="18428" operator="containsText" text="合定">
      <formula>NOT(ISERROR(SEARCH("合定",AE287)))</formula>
    </cfRule>
  </conditionalFormatting>
  <conditionalFormatting sqref="AF287:AF290">
    <cfRule type="cellIs" dxfId="6840" priority="18423" stopIfTrue="1" operator="notEqual">
      <formula>"FWP"</formula>
    </cfRule>
  </conditionalFormatting>
  <conditionalFormatting sqref="AE287:AE290">
    <cfRule type="containsText" dxfId="6839" priority="18418" operator="containsText" text="ＮＧ">
      <formula>NOT(ISERROR(SEARCH("ＮＧ",AE287)))</formula>
    </cfRule>
    <cfRule type="containsText" dxfId="6838" priority="18419" operator="containsText" text="保留">
      <formula>NOT(ISERROR(SEARCH("保留",AE287)))</formula>
    </cfRule>
    <cfRule type="containsText" dxfId="6837" priority="18420" operator="containsText" text="良短">
      <formula>NOT(ISERROR(SEARCH("良短",AE287)))</formula>
    </cfRule>
    <cfRule type="containsText" dxfId="6836" priority="18421" operator="containsText" text="合短">
      <formula>NOT(ISERROR(SEARCH("合短",AE287)))</formula>
    </cfRule>
    <cfRule type="containsText" dxfId="6835" priority="18422" operator="containsText" text="合定">
      <formula>NOT(ISERROR(SEARCH("合定",AE287)))</formula>
    </cfRule>
  </conditionalFormatting>
  <conditionalFormatting sqref="AF287:AF290">
    <cfRule type="cellIs" dxfId="6834" priority="18417" stopIfTrue="1" operator="notEqual">
      <formula>"FWP"</formula>
    </cfRule>
  </conditionalFormatting>
  <conditionalFormatting sqref="AE287:AE290">
    <cfRule type="containsText" dxfId="6833" priority="18412" operator="containsText" text="ＮＧ">
      <formula>NOT(ISERROR(SEARCH("ＮＧ",AE287)))</formula>
    </cfRule>
    <cfRule type="containsText" dxfId="6832" priority="18413" operator="containsText" text="保留">
      <formula>NOT(ISERROR(SEARCH("保留",AE287)))</formula>
    </cfRule>
    <cfRule type="containsText" dxfId="6831" priority="18414" operator="containsText" text="良短">
      <formula>NOT(ISERROR(SEARCH("良短",AE287)))</formula>
    </cfRule>
    <cfRule type="containsText" dxfId="6830" priority="18415" operator="containsText" text="合短">
      <formula>NOT(ISERROR(SEARCH("合短",AE287)))</formula>
    </cfRule>
    <cfRule type="containsText" dxfId="6829" priority="18416" operator="containsText" text="合定">
      <formula>NOT(ISERROR(SEARCH("合定",AE287)))</formula>
    </cfRule>
  </conditionalFormatting>
  <conditionalFormatting sqref="AF287:AF290">
    <cfRule type="cellIs" dxfId="6828" priority="18411" stopIfTrue="1" operator="notEqual">
      <formula>"FWP"</formula>
    </cfRule>
  </conditionalFormatting>
  <conditionalFormatting sqref="AE287:AE290">
    <cfRule type="containsText" dxfId="6827" priority="18406" operator="containsText" text="ＮＧ">
      <formula>NOT(ISERROR(SEARCH("ＮＧ",AE287)))</formula>
    </cfRule>
    <cfRule type="containsText" dxfId="6826" priority="18407" operator="containsText" text="保留">
      <formula>NOT(ISERROR(SEARCH("保留",AE287)))</formula>
    </cfRule>
    <cfRule type="containsText" dxfId="6825" priority="18408" operator="containsText" text="良短">
      <formula>NOT(ISERROR(SEARCH("良短",AE287)))</formula>
    </cfRule>
    <cfRule type="containsText" dxfId="6824" priority="18409" operator="containsText" text="合短">
      <formula>NOT(ISERROR(SEARCH("合短",AE287)))</formula>
    </cfRule>
    <cfRule type="containsText" dxfId="6823" priority="18410" operator="containsText" text="合定">
      <formula>NOT(ISERROR(SEARCH("合定",AE287)))</formula>
    </cfRule>
  </conditionalFormatting>
  <conditionalFormatting sqref="AF287:AF290">
    <cfRule type="cellIs" dxfId="6822" priority="18405" stopIfTrue="1" operator="notEqual">
      <formula>"FWP"</formula>
    </cfRule>
  </conditionalFormatting>
  <conditionalFormatting sqref="AE287:AE290">
    <cfRule type="containsText" dxfId="6821" priority="18400" operator="containsText" text="ＮＧ">
      <formula>NOT(ISERROR(SEARCH("ＮＧ",AE287)))</formula>
    </cfRule>
    <cfRule type="containsText" dxfId="6820" priority="18401" operator="containsText" text="保留">
      <formula>NOT(ISERROR(SEARCH("保留",AE287)))</formula>
    </cfRule>
    <cfRule type="containsText" dxfId="6819" priority="18402" operator="containsText" text="良短">
      <formula>NOT(ISERROR(SEARCH("良短",AE287)))</formula>
    </cfRule>
    <cfRule type="containsText" dxfId="6818" priority="18403" operator="containsText" text="合短">
      <formula>NOT(ISERROR(SEARCH("合短",AE287)))</formula>
    </cfRule>
    <cfRule type="containsText" dxfId="6817" priority="18404" operator="containsText" text="合定">
      <formula>NOT(ISERROR(SEARCH("合定",AE287)))</formula>
    </cfRule>
  </conditionalFormatting>
  <conditionalFormatting sqref="AF287:AF290">
    <cfRule type="cellIs" dxfId="6816" priority="18399" stopIfTrue="1" operator="notEqual">
      <formula>"FWP"</formula>
    </cfRule>
  </conditionalFormatting>
  <conditionalFormatting sqref="AE199 AE203">
    <cfRule type="containsText" dxfId="6815" priority="18370" operator="containsText" text="ＮＧ">
      <formula>NOT(ISERROR(SEARCH("ＮＧ",AE199)))</formula>
    </cfRule>
    <cfRule type="containsText" dxfId="6814" priority="18371" operator="containsText" text="保留">
      <formula>NOT(ISERROR(SEARCH("保留",AE199)))</formula>
    </cfRule>
    <cfRule type="containsText" dxfId="6813" priority="18372" operator="containsText" text="良短">
      <formula>NOT(ISERROR(SEARCH("良短",AE199)))</formula>
    </cfRule>
    <cfRule type="containsText" dxfId="6812" priority="18373" operator="containsText" text="合短">
      <formula>NOT(ISERROR(SEARCH("合短",AE199)))</formula>
    </cfRule>
    <cfRule type="containsText" dxfId="6811" priority="18374" operator="containsText" text="合定">
      <formula>NOT(ISERROR(SEARCH("合定",AE199)))</formula>
    </cfRule>
  </conditionalFormatting>
  <conditionalFormatting sqref="AF194:AF198">
    <cfRule type="cellIs" dxfId="6810" priority="18375" stopIfTrue="1" operator="notEqual">
      <formula>"FWP"</formula>
    </cfRule>
  </conditionalFormatting>
  <conditionalFormatting sqref="AE200:AE202">
    <cfRule type="containsText" dxfId="6809" priority="18321" operator="containsText" text="ＮＧ">
      <formula>NOT(ISERROR(SEARCH("ＮＧ",AE200)))</formula>
    </cfRule>
    <cfRule type="containsText" dxfId="6808" priority="18322" operator="containsText" text="保留">
      <formula>NOT(ISERROR(SEARCH("保留",AE200)))</formula>
    </cfRule>
    <cfRule type="containsText" dxfId="6807" priority="18323" operator="containsText" text="良短">
      <formula>NOT(ISERROR(SEARCH("良短",AE200)))</formula>
    </cfRule>
    <cfRule type="containsText" dxfId="6806" priority="18324" operator="containsText" text="合短">
      <formula>NOT(ISERROR(SEARCH("合短",AE200)))</formula>
    </cfRule>
    <cfRule type="containsText" dxfId="6805" priority="18325" operator="containsText" text="合定">
      <formula>NOT(ISERROR(SEARCH("合定",AE200)))</formula>
    </cfRule>
  </conditionalFormatting>
  <conditionalFormatting sqref="AF200:AF202">
    <cfRule type="cellIs" dxfId="6804" priority="18320" stopIfTrue="1" operator="notEqual">
      <formula>"FWP"</formula>
    </cfRule>
  </conditionalFormatting>
  <conditionalFormatting sqref="AE229 AE233">
    <cfRule type="containsText" dxfId="6803" priority="18334" operator="containsText" text="ＮＧ">
      <formula>NOT(ISERROR(SEARCH("ＮＧ",AE229)))</formula>
    </cfRule>
    <cfRule type="containsText" dxfId="6802" priority="18335" operator="containsText" text="保留">
      <formula>NOT(ISERROR(SEARCH("保留",AE229)))</formula>
    </cfRule>
    <cfRule type="containsText" dxfId="6801" priority="18336" operator="containsText" text="良短">
      <formula>NOT(ISERROR(SEARCH("良短",AE229)))</formula>
    </cfRule>
    <cfRule type="containsText" dxfId="6800" priority="18337" operator="containsText" text="合短">
      <formula>NOT(ISERROR(SEARCH("合短",AE229)))</formula>
    </cfRule>
    <cfRule type="containsText" dxfId="6799" priority="18338" operator="containsText" text="合定">
      <formula>NOT(ISERROR(SEARCH("合定",AE229)))</formula>
    </cfRule>
  </conditionalFormatting>
  <conditionalFormatting sqref="AF229:AF233">
    <cfRule type="cellIs" dxfId="6798" priority="18333" stopIfTrue="1" operator="notEqual">
      <formula>"FWP"</formula>
    </cfRule>
  </conditionalFormatting>
  <conditionalFormatting sqref="AE239">
    <cfRule type="containsText" dxfId="6797" priority="18382" operator="containsText" text="ＮＧ">
      <formula>NOT(ISERROR(SEARCH("ＮＧ",AE239)))</formula>
    </cfRule>
    <cfRule type="containsText" dxfId="6796" priority="18383" operator="containsText" text="保留">
      <formula>NOT(ISERROR(SEARCH("保留",AE239)))</formula>
    </cfRule>
    <cfRule type="containsText" dxfId="6795" priority="18384" operator="containsText" text="良短">
      <formula>NOT(ISERROR(SEARCH("良短",AE239)))</formula>
    </cfRule>
    <cfRule type="containsText" dxfId="6794" priority="18385" operator="containsText" text="合短">
      <formula>NOT(ISERROR(SEARCH("合短",AE239)))</formula>
    </cfRule>
    <cfRule type="containsText" dxfId="6793" priority="18386" operator="containsText" text="合定">
      <formula>NOT(ISERROR(SEARCH("合定",AE239)))</formula>
    </cfRule>
  </conditionalFormatting>
  <conditionalFormatting sqref="AF239">
    <cfRule type="cellIs" dxfId="6792" priority="18381" stopIfTrue="1" operator="notEqual">
      <formula>"FWP"</formula>
    </cfRule>
  </conditionalFormatting>
  <conditionalFormatting sqref="AE194:AE198">
    <cfRule type="containsText" dxfId="6791" priority="18376" operator="containsText" text="ＮＧ">
      <formula>NOT(ISERROR(SEARCH("ＮＧ",AE194)))</formula>
    </cfRule>
    <cfRule type="containsText" dxfId="6790" priority="18377" operator="containsText" text="保留">
      <formula>NOT(ISERROR(SEARCH("保留",AE194)))</formula>
    </cfRule>
    <cfRule type="containsText" dxfId="6789" priority="18378" operator="containsText" text="良短">
      <formula>NOT(ISERROR(SEARCH("良短",AE194)))</formula>
    </cfRule>
    <cfRule type="containsText" dxfId="6788" priority="18379" operator="containsText" text="合短">
      <formula>NOT(ISERROR(SEARCH("合短",AE194)))</formula>
    </cfRule>
    <cfRule type="containsText" dxfId="6787" priority="18380" operator="containsText" text="合定">
      <formula>NOT(ISERROR(SEARCH("合定",AE194)))</formula>
    </cfRule>
  </conditionalFormatting>
  <conditionalFormatting sqref="AF199 AF203">
    <cfRule type="cellIs" dxfId="6786" priority="18369" stopIfTrue="1" operator="notEqual">
      <formula>"FWP"</formula>
    </cfRule>
  </conditionalFormatting>
  <conditionalFormatting sqref="AE204 AE208">
    <cfRule type="containsText" dxfId="6785" priority="18364" operator="containsText" text="ＮＧ">
      <formula>NOT(ISERROR(SEARCH("ＮＧ",AE204)))</formula>
    </cfRule>
    <cfRule type="containsText" dxfId="6784" priority="18365" operator="containsText" text="保留">
      <formula>NOT(ISERROR(SEARCH("保留",AE204)))</formula>
    </cfRule>
    <cfRule type="containsText" dxfId="6783" priority="18366" operator="containsText" text="良短">
      <formula>NOT(ISERROR(SEARCH("良短",AE204)))</formula>
    </cfRule>
    <cfRule type="containsText" dxfId="6782" priority="18367" operator="containsText" text="合短">
      <formula>NOT(ISERROR(SEARCH("合短",AE204)))</formula>
    </cfRule>
    <cfRule type="containsText" dxfId="6781" priority="18368" operator="containsText" text="合定">
      <formula>NOT(ISERROR(SEARCH("合定",AE204)))</formula>
    </cfRule>
  </conditionalFormatting>
  <conditionalFormatting sqref="AF204 AF208">
    <cfRule type="cellIs" dxfId="6780" priority="18363" stopIfTrue="1" operator="notEqual">
      <formula>"FWP"</formula>
    </cfRule>
  </conditionalFormatting>
  <conditionalFormatting sqref="AE209:AE213">
    <cfRule type="containsText" dxfId="6779" priority="18358" operator="containsText" text="ＮＧ">
      <formula>NOT(ISERROR(SEARCH("ＮＧ",AE209)))</formula>
    </cfRule>
    <cfRule type="containsText" dxfId="6778" priority="18359" operator="containsText" text="保留">
      <formula>NOT(ISERROR(SEARCH("保留",AE209)))</formula>
    </cfRule>
    <cfRule type="containsText" dxfId="6777" priority="18360" operator="containsText" text="良短">
      <formula>NOT(ISERROR(SEARCH("良短",AE209)))</formula>
    </cfRule>
    <cfRule type="containsText" dxfId="6776" priority="18361" operator="containsText" text="合短">
      <formula>NOT(ISERROR(SEARCH("合短",AE209)))</formula>
    </cfRule>
    <cfRule type="containsText" dxfId="6775" priority="18362" operator="containsText" text="合定">
      <formula>NOT(ISERROR(SEARCH("合定",AE209)))</formula>
    </cfRule>
  </conditionalFormatting>
  <conditionalFormatting sqref="AF209:AF213">
    <cfRule type="cellIs" dxfId="6774" priority="18357" stopIfTrue="1" operator="notEqual">
      <formula>"FWP"</formula>
    </cfRule>
  </conditionalFormatting>
  <conditionalFormatting sqref="AE214:AE218">
    <cfRule type="containsText" dxfId="6773" priority="18352" operator="containsText" text="ＮＧ">
      <formula>NOT(ISERROR(SEARCH("ＮＧ",AE214)))</formula>
    </cfRule>
    <cfRule type="containsText" dxfId="6772" priority="18353" operator="containsText" text="保留">
      <formula>NOT(ISERROR(SEARCH("保留",AE214)))</formula>
    </cfRule>
    <cfRule type="containsText" dxfId="6771" priority="18354" operator="containsText" text="良短">
      <formula>NOT(ISERROR(SEARCH("良短",AE214)))</formula>
    </cfRule>
    <cfRule type="containsText" dxfId="6770" priority="18355" operator="containsText" text="合短">
      <formula>NOT(ISERROR(SEARCH("合短",AE214)))</formula>
    </cfRule>
    <cfRule type="containsText" dxfId="6769" priority="18356" operator="containsText" text="合定">
      <formula>NOT(ISERROR(SEARCH("合定",AE214)))</formula>
    </cfRule>
  </conditionalFormatting>
  <conditionalFormatting sqref="AF214:AF218">
    <cfRule type="cellIs" dxfId="6768" priority="18351" stopIfTrue="1" operator="notEqual">
      <formula>"FWP"</formula>
    </cfRule>
  </conditionalFormatting>
  <conditionalFormatting sqref="AE219:AE223">
    <cfRule type="containsText" dxfId="6767" priority="18346" operator="containsText" text="ＮＧ">
      <formula>NOT(ISERROR(SEARCH("ＮＧ",AE219)))</formula>
    </cfRule>
    <cfRule type="containsText" dxfId="6766" priority="18347" operator="containsText" text="保留">
      <formula>NOT(ISERROR(SEARCH("保留",AE219)))</formula>
    </cfRule>
    <cfRule type="containsText" dxfId="6765" priority="18348" operator="containsText" text="良短">
      <formula>NOT(ISERROR(SEARCH("良短",AE219)))</formula>
    </cfRule>
    <cfRule type="containsText" dxfId="6764" priority="18349" operator="containsText" text="合短">
      <formula>NOT(ISERROR(SEARCH("合短",AE219)))</formula>
    </cfRule>
    <cfRule type="containsText" dxfId="6763" priority="18350" operator="containsText" text="合定">
      <formula>NOT(ISERROR(SEARCH("合定",AE219)))</formula>
    </cfRule>
  </conditionalFormatting>
  <conditionalFormatting sqref="AF219:AF223">
    <cfRule type="cellIs" dxfId="6762" priority="18345" stopIfTrue="1" operator="notEqual">
      <formula>"FWP"</formula>
    </cfRule>
  </conditionalFormatting>
  <conditionalFormatting sqref="AE224:AE228">
    <cfRule type="containsText" dxfId="6761" priority="18340" operator="containsText" text="ＮＧ">
      <formula>NOT(ISERROR(SEARCH("ＮＧ",AE224)))</formula>
    </cfRule>
    <cfRule type="containsText" dxfId="6760" priority="18341" operator="containsText" text="保留">
      <formula>NOT(ISERROR(SEARCH("保留",AE224)))</formula>
    </cfRule>
    <cfRule type="containsText" dxfId="6759" priority="18342" operator="containsText" text="良短">
      <formula>NOT(ISERROR(SEARCH("良短",AE224)))</formula>
    </cfRule>
    <cfRule type="containsText" dxfId="6758" priority="18343" operator="containsText" text="合短">
      <formula>NOT(ISERROR(SEARCH("合短",AE224)))</formula>
    </cfRule>
    <cfRule type="containsText" dxfId="6757" priority="18344" operator="containsText" text="合定">
      <formula>NOT(ISERROR(SEARCH("合定",AE224)))</formula>
    </cfRule>
  </conditionalFormatting>
  <conditionalFormatting sqref="AF224:AF228">
    <cfRule type="cellIs" dxfId="6756" priority="18339" stopIfTrue="1" operator="notEqual">
      <formula>"FWP"</formula>
    </cfRule>
  </conditionalFormatting>
  <conditionalFormatting sqref="AF238">
    <cfRule type="cellIs" dxfId="6755" priority="18332" stopIfTrue="1" operator="notEqual">
      <formula>"FWP"</formula>
    </cfRule>
  </conditionalFormatting>
  <conditionalFormatting sqref="AE234">
    <cfRule type="containsText" dxfId="6754" priority="18327" operator="containsText" text="ＮＧ">
      <formula>NOT(ISERROR(SEARCH("ＮＧ",AE234)))</formula>
    </cfRule>
    <cfRule type="containsText" dxfId="6753" priority="18328" operator="containsText" text="保留">
      <formula>NOT(ISERROR(SEARCH("保留",AE234)))</formula>
    </cfRule>
    <cfRule type="containsText" dxfId="6752" priority="18329" operator="containsText" text="良短">
      <formula>NOT(ISERROR(SEARCH("良短",AE234)))</formula>
    </cfRule>
    <cfRule type="containsText" dxfId="6751" priority="18330" operator="containsText" text="合短">
      <formula>NOT(ISERROR(SEARCH("合短",AE234)))</formula>
    </cfRule>
    <cfRule type="containsText" dxfId="6750" priority="18331" operator="containsText" text="合定">
      <formula>NOT(ISERROR(SEARCH("合定",AE234)))</formula>
    </cfRule>
  </conditionalFormatting>
  <conditionalFormatting sqref="AF234">
    <cfRule type="cellIs" dxfId="6749" priority="18326" stopIfTrue="1" operator="notEqual">
      <formula>"FWP"</formula>
    </cfRule>
  </conditionalFormatting>
  <conditionalFormatting sqref="AE205:AE207">
    <cfRule type="containsText" dxfId="6748" priority="18315" operator="containsText" text="ＮＧ">
      <formula>NOT(ISERROR(SEARCH("ＮＧ",AE205)))</formula>
    </cfRule>
    <cfRule type="containsText" dxfId="6747" priority="18316" operator="containsText" text="保留">
      <formula>NOT(ISERROR(SEARCH("保留",AE205)))</formula>
    </cfRule>
    <cfRule type="containsText" dxfId="6746" priority="18317" operator="containsText" text="良短">
      <formula>NOT(ISERROR(SEARCH("良短",AE205)))</formula>
    </cfRule>
    <cfRule type="containsText" dxfId="6745" priority="18318" operator="containsText" text="合短">
      <formula>NOT(ISERROR(SEARCH("合短",AE205)))</formula>
    </cfRule>
    <cfRule type="containsText" dxfId="6744" priority="18319" operator="containsText" text="合定">
      <formula>NOT(ISERROR(SEARCH("合定",AE205)))</formula>
    </cfRule>
  </conditionalFormatting>
  <conditionalFormatting sqref="AF205:AF207">
    <cfRule type="cellIs" dxfId="6743" priority="18314" stopIfTrue="1" operator="notEqual">
      <formula>"FWP"</formula>
    </cfRule>
  </conditionalFormatting>
  <conditionalFormatting sqref="AE230:AE232">
    <cfRule type="containsText" dxfId="6742" priority="18309" operator="containsText" text="ＮＧ">
      <formula>NOT(ISERROR(SEARCH("ＮＧ",AE230)))</formula>
    </cfRule>
    <cfRule type="containsText" dxfId="6741" priority="18310" operator="containsText" text="保留">
      <formula>NOT(ISERROR(SEARCH("保留",AE230)))</formula>
    </cfRule>
    <cfRule type="containsText" dxfId="6740" priority="18311" operator="containsText" text="良短">
      <formula>NOT(ISERROR(SEARCH("良短",AE230)))</formula>
    </cfRule>
    <cfRule type="containsText" dxfId="6739" priority="18312" operator="containsText" text="合短">
      <formula>NOT(ISERROR(SEARCH("合短",AE230)))</formula>
    </cfRule>
    <cfRule type="containsText" dxfId="6738" priority="18313" operator="containsText" text="合定">
      <formula>NOT(ISERROR(SEARCH("合定",AE230)))</formula>
    </cfRule>
  </conditionalFormatting>
  <conditionalFormatting sqref="AF235:AF237">
    <cfRule type="cellIs" dxfId="6737" priority="18308" stopIfTrue="1" operator="notEqual">
      <formula>"FWP"</formula>
    </cfRule>
  </conditionalFormatting>
  <conditionalFormatting sqref="AE235:AE238">
    <cfRule type="containsText" dxfId="6736" priority="18303" operator="containsText" text="ＮＧ">
      <formula>NOT(ISERROR(SEARCH("ＮＧ",AE235)))</formula>
    </cfRule>
    <cfRule type="containsText" dxfId="6735" priority="18304" operator="containsText" text="保留">
      <formula>NOT(ISERROR(SEARCH("保留",AE235)))</formula>
    </cfRule>
    <cfRule type="containsText" dxfId="6734" priority="18305" operator="containsText" text="良短">
      <formula>NOT(ISERROR(SEARCH("良短",AE235)))</formula>
    </cfRule>
    <cfRule type="containsText" dxfId="6733" priority="18306" operator="containsText" text="合短">
      <formula>NOT(ISERROR(SEARCH("合短",AE235)))</formula>
    </cfRule>
    <cfRule type="containsText" dxfId="6732" priority="18307" operator="containsText" text="合定">
      <formula>NOT(ISERROR(SEARCH("合定",AE235)))</formula>
    </cfRule>
  </conditionalFormatting>
  <conditionalFormatting sqref="AE65">
    <cfRule type="cellIs" dxfId="6731" priority="18247" operator="equal">
      <formula>"ＮＧ"</formula>
    </cfRule>
    <cfRule type="cellIs" dxfId="6730" priority="18248" operator="equal">
      <formula>"良短"</formula>
    </cfRule>
    <cfRule type="cellIs" dxfId="6729" priority="18249" operator="equal">
      <formula>"保留"</formula>
    </cfRule>
    <cfRule type="cellIs" dxfId="6728" priority="18250" operator="equal">
      <formula>"合短"</formula>
    </cfRule>
  </conditionalFormatting>
  <conditionalFormatting sqref="AE65">
    <cfRule type="cellIs" dxfId="6727" priority="18282" operator="equal">
      <formula>"良短"</formula>
    </cfRule>
    <cfRule type="cellIs" dxfId="6726" priority="18283" operator="equal">
      <formula>"保留"</formula>
    </cfRule>
    <cfRule type="cellIs" dxfId="6725" priority="18284" operator="equal">
      <formula>"合短"</formula>
    </cfRule>
  </conditionalFormatting>
  <conditionalFormatting sqref="AE65">
    <cfRule type="cellIs" dxfId="6724" priority="18251" operator="equal">
      <formula>"良短"</formula>
    </cfRule>
    <cfRule type="cellIs" dxfId="6723" priority="18252" operator="equal">
      <formula>"保留"</formula>
    </cfRule>
    <cfRule type="cellIs" dxfId="6722" priority="18253" operator="equal">
      <formula>"合短"</formula>
    </cfRule>
  </conditionalFormatting>
  <conditionalFormatting sqref="AE65">
    <cfRule type="cellIs" dxfId="6721" priority="18244" operator="equal">
      <formula>"良短"</formula>
    </cfRule>
    <cfRule type="cellIs" dxfId="6720" priority="18245" operator="equal">
      <formula>"保留"</formula>
    </cfRule>
    <cfRule type="cellIs" dxfId="6719" priority="18246" operator="equal">
      <formula>"合短"</formula>
    </cfRule>
  </conditionalFormatting>
  <conditionalFormatting sqref="AE65">
    <cfRule type="cellIs" dxfId="6718" priority="18241" operator="equal">
      <formula>"良短"</formula>
    </cfRule>
    <cfRule type="cellIs" dxfId="6717" priority="18242" operator="equal">
      <formula>"保留"</formula>
    </cfRule>
    <cfRule type="cellIs" dxfId="6716" priority="18243" operator="equal">
      <formula>"合短"</formula>
    </cfRule>
  </conditionalFormatting>
  <conditionalFormatting sqref="AE65">
    <cfRule type="cellIs" dxfId="6715" priority="18216" operator="equal">
      <formula>"ＮＧ"</formula>
    </cfRule>
    <cfRule type="cellIs" dxfId="6714" priority="18217" operator="equal">
      <formula>"良短"</formula>
    </cfRule>
    <cfRule type="cellIs" dxfId="6713" priority="18218" operator="equal">
      <formula>"保留"</formula>
    </cfRule>
    <cfRule type="cellIs" dxfId="6712" priority="18219" operator="equal">
      <formula>"合短"</formula>
    </cfRule>
  </conditionalFormatting>
  <conditionalFormatting sqref="AE66:AE68">
    <cfRule type="cellIs" dxfId="6711" priority="18204" operator="equal">
      <formula>"ＮＧ"</formula>
    </cfRule>
    <cfRule type="cellIs" dxfId="6710" priority="18205" operator="equal">
      <formula>"良短"</formula>
    </cfRule>
    <cfRule type="cellIs" dxfId="6709" priority="18206" operator="equal">
      <formula>"保留"</formula>
    </cfRule>
    <cfRule type="cellIs" dxfId="6708" priority="18207" operator="equal">
      <formula>"合短"</formula>
    </cfRule>
  </conditionalFormatting>
  <conditionalFormatting sqref="AE66:AE68">
    <cfRule type="cellIs" dxfId="6707" priority="18200" operator="equal">
      <formula>"ＮＧ"</formula>
    </cfRule>
    <cfRule type="cellIs" dxfId="6706" priority="18201" operator="equal">
      <formula>"良短"</formula>
    </cfRule>
    <cfRule type="cellIs" dxfId="6705" priority="18202" operator="equal">
      <formula>"保留"</formula>
    </cfRule>
    <cfRule type="cellIs" dxfId="6704" priority="18203" operator="equal">
      <formula>"合短"</formula>
    </cfRule>
  </conditionalFormatting>
  <conditionalFormatting sqref="AE65">
    <cfRule type="cellIs" dxfId="6703" priority="18300" operator="equal">
      <formula>"良短"</formula>
    </cfRule>
    <cfRule type="cellIs" dxfId="6702" priority="18301" operator="equal">
      <formula>"保留"</formula>
    </cfRule>
    <cfRule type="cellIs" dxfId="6701" priority="18302" operator="equal">
      <formula>"合短"</formula>
    </cfRule>
  </conditionalFormatting>
  <conditionalFormatting sqref="AE65">
    <cfRule type="cellIs" dxfId="6700" priority="18296" operator="equal">
      <formula>"ＮＧ"</formula>
    </cfRule>
    <cfRule type="cellIs" dxfId="6699" priority="18297" operator="equal">
      <formula>"良短"</formula>
    </cfRule>
    <cfRule type="cellIs" dxfId="6698" priority="18298" operator="equal">
      <formula>"保留"</formula>
    </cfRule>
    <cfRule type="cellIs" dxfId="6697" priority="18299" operator="equal">
      <formula>"合短"</formula>
    </cfRule>
  </conditionalFormatting>
  <conditionalFormatting sqref="AE65">
    <cfRule type="cellIs" dxfId="6696" priority="18292" operator="equal">
      <formula>"ＮＧ"</formula>
    </cfRule>
    <cfRule type="cellIs" dxfId="6695" priority="18293" operator="equal">
      <formula>"良短"</formula>
    </cfRule>
    <cfRule type="cellIs" dxfId="6694" priority="18294" operator="equal">
      <formula>"保留"</formula>
    </cfRule>
    <cfRule type="cellIs" dxfId="6693" priority="18295" operator="equal">
      <formula>"合短"</formula>
    </cfRule>
  </conditionalFormatting>
  <conditionalFormatting sqref="AE65">
    <cfRule type="cellIs" dxfId="6692" priority="18289" operator="equal">
      <formula>"良短"</formula>
    </cfRule>
    <cfRule type="cellIs" dxfId="6691" priority="18290" operator="equal">
      <formula>"保留"</formula>
    </cfRule>
    <cfRule type="cellIs" dxfId="6690" priority="18291" operator="equal">
      <formula>"合短"</formula>
    </cfRule>
  </conditionalFormatting>
  <conditionalFormatting sqref="AE65">
    <cfRule type="cellIs" dxfId="6689" priority="18285" operator="equal">
      <formula>"ＮＧ"</formula>
    </cfRule>
    <cfRule type="cellIs" dxfId="6688" priority="18286" operator="equal">
      <formula>"良短"</formula>
    </cfRule>
    <cfRule type="cellIs" dxfId="6687" priority="18287" operator="equal">
      <formula>"保留"</formula>
    </cfRule>
    <cfRule type="cellIs" dxfId="6686" priority="18288" operator="equal">
      <formula>"合短"</formula>
    </cfRule>
  </conditionalFormatting>
  <conditionalFormatting sqref="AE65">
    <cfRule type="cellIs" dxfId="6685" priority="18279" operator="equal">
      <formula>"良短"</formula>
    </cfRule>
    <cfRule type="cellIs" dxfId="6684" priority="18280" operator="equal">
      <formula>"保留"</formula>
    </cfRule>
    <cfRule type="cellIs" dxfId="6683" priority="18281" operator="equal">
      <formula>"合短"</formula>
    </cfRule>
  </conditionalFormatting>
  <conditionalFormatting sqref="AE65">
    <cfRule type="cellIs" dxfId="6682" priority="18276" operator="equal">
      <formula>"良短"</formula>
    </cfRule>
    <cfRule type="cellIs" dxfId="6681" priority="18277" operator="equal">
      <formula>"保留"</formula>
    </cfRule>
    <cfRule type="cellIs" dxfId="6680" priority="18278" operator="equal">
      <formula>"合短"</formula>
    </cfRule>
  </conditionalFormatting>
  <conditionalFormatting sqref="AE65">
    <cfRule type="cellIs" dxfId="6679" priority="18273" operator="equal">
      <formula>"良短"</formula>
    </cfRule>
    <cfRule type="cellIs" dxfId="6678" priority="18274" operator="equal">
      <formula>"保留"</formula>
    </cfRule>
    <cfRule type="cellIs" dxfId="6677" priority="18275" operator="equal">
      <formula>"合短"</formula>
    </cfRule>
  </conditionalFormatting>
  <conditionalFormatting sqref="AE65">
    <cfRule type="cellIs" dxfId="6676" priority="18270" operator="equal">
      <formula>"良短"</formula>
    </cfRule>
    <cfRule type="cellIs" dxfId="6675" priority="18271" operator="equal">
      <formula>"保留"</formula>
    </cfRule>
    <cfRule type="cellIs" dxfId="6674" priority="18272" operator="equal">
      <formula>"合短"</formula>
    </cfRule>
  </conditionalFormatting>
  <conditionalFormatting sqref="AE65">
    <cfRule type="cellIs" dxfId="6673" priority="18266" operator="equal">
      <formula>"ＮＧ"</formula>
    </cfRule>
    <cfRule type="cellIs" dxfId="6672" priority="18267" operator="equal">
      <formula>"良短"</formula>
    </cfRule>
    <cfRule type="cellIs" dxfId="6671" priority="18268" operator="equal">
      <formula>"保留"</formula>
    </cfRule>
    <cfRule type="cellIs" dxfId="6670" priority="18269" operator="equal">
      <formula>"合短"</formula>
    </cfRule>
  </conditionalFormatting>
  <conditionalFormatting sqref="AE65">
    <cfRule type="cellIs" dxfId="6669" priority="18262" operator="equal">
      <formula>"ＮＧ"</formula>
    </cfRule>
    <cfRule type="cellIs" dxfId="6668" priority="18263" operator="equal">
      <formula>"良短"</formula>
    </cfRule>
    <cfRule type="cellIs" dxfId="6667" priority="18264" operator="equal">
      <formula>"保留"</formula>
    </cfRule>
    <cfRule type="cellIs" dxfId="6666" priority="18265" operator="equal">
      <formula>"合短"</formula>
    </cfRule>
  </conditionalFormatting>
  <conditionalFormatting sqref="AE65">
    <cfRule type="cellIs" dxfId="6665" priority="18258" operator="equal">
      <formula>"ＮＧ"</formula>
    </cfRule>
    <cfRule type="cellIs" dxfId="6664" priority="18259" operator="equal">
      <formula>"良短"</formula>
    </cfRule>
    <cfRule type="cellIs" dxfId="6663" priority="18260" operator="equal">
      <formula>"保留"</formula>
    </cfRule>
    <cfRule type="cellIs" dxfId="6662" priority="18261" operator="equal">
      <formula>"合短"</formula>
    </cfRule>
  </conditionalFormatting>
  <conditionalFormatting sqref="AE65">
    <cfRule type="cellIs" dxfId="6661" priority="18254" operator="equal">
      <formula>"ＮＧ"</formula>
    </cfRule>
    <cfRule type="cellIs" dxfId="6660" priority="18255" operator="equal">
      <formula>"良短"</formula>
    </cfRule>
    <cfRule type="cellIs" dxfId="6659" priority="18256" operator="equal">
      <formula>"保留"</formula>
    </cfRule>
    <cfRule type="cellIs" dxfId="6658" priority="18257" operator="equal">
      <formula>"合短"</formula>
    </cfRule>
  </conditionalFormatting>
  <conditionalFormatting sqref="AE65">
    <cfRule type="cellIs" dxfId="6657" priority="18238" operator="equal">
      <formula>"良短"</formula>
    </cfRule>
    <cfRule type="cellIs" dxfId="6656" priority="18239" operator="equal">
      <formula>"保留"</formula>
    </cfRule>
    <cfRule type="cellIs" dxfId="6655" priority="18240" operator="equal">
      <formula>"合短"</formula>
    </cfRule>
  </conditionalFormatting>
  <conditionalFormatting sqref="AE65">
    <cfRule type="cellIs" dxfId="6654" priority="18235" operator="equal">
      <formula>"良短"</formula>
    </cfRule>
    <cfRule type="cellIs" dxfId="6653" priority="18236" operator="equal">
      <formula>"保留"</formula>
    </cfRule>
    <cfRule type="cellIs" dxfId="6652" priority="18237" operator="equal">
      <formula>"合短"</formula>
    </cfRule>
  </conditionalFormatting>
  <conditionalFormatting sqref="AE65">
    <cfRule type="cellIs" dxfId="6651" priority="18232" operator="equal">
      <formula>"良短"</formula>
    </cfRule>
    <cfRule type="cellIs" dxfId="6650" priority="18233" operator="equal">
      <formula>"保留"</formula>
    </cfRule>
    <cfRule type="cellIs" dxfId="6649" priority="18234" operator="equal">
      <formula>"合短"</formula>
    </cfRule>
  </conditionalFormatting>
  <conditionalFormatting sqref="AE65">
    <cfRule type="cellIs" dxfId="6648" priority="18228" operator="equal">
      <formula>"ＮＧ"</formula>
    </cfRule>
    <cfRule type="cellIs" dxfId="6647" priority="18229" operator="equal">
      <formula>"良短"</formula>
    </cfRule>
    <cfRule type="cellIs" dxfId="6646" priority="18230" operator="equal">
      <formula>"保留"</formula>
    </cfRule>
    <cfRule type="cellIs" dxfId="6645" priority="18231" operator="equal">
      <formula>"合短"</formula>
    </cfRule>
  </conditionalFormatting>
  <conditionalFormatting sqref="AE65">
    <cfRule type="cellIs" dxfId="6644" priority="18224" operator="equal">
      <formula>"ＮＧ"</formula>
    </cfRule>
    <cfRule type="cellIs" dxfId="6643" priority="18225" operator="equal">
      <formula>"良短"</formula>
    </cfRule>
    <cfRule type="cellIs" dxfId="6642" priority="18226" operator="equal">
      <formula>"保留"</formula>
    </cfRule>
    <cfRule type="cellIs" dxfId="6641" priority="18227" operator="equal">
      <formula>"合短"</formula>
    </cfRule>
  </conditionalFormatting>
  <conditionalFormatting sqref="AE65">
    <cfRule type="cellIs" dxfId="6640" priority="18220" operator="equal">
      <formula>"ＮＧ"</formula>
    </cfRule>
    <cfRule type="cellIs" dxfId="6639" priority="18221" operator="equal">
      <formula>"良短"</formula>
    </cfRule>
    <cfRule type="cellIs" dxfId="6638" priority="18222" operator="equal">
      <formula>"保留"</formula>
    </cfRule>
    <cfRule type="cellIs" dxfId="6637" priority="18223" operator="equal">
      <formula>"合短"</formula>
    </cfRule>
  </conditionalFormatting>
  <conditionalFormatting sqref="AE63">
    <cfRule type="cellIs" dxfId="6636" priority="8945" operator="equal">
      <formula>"良短"</formula>
    </cfRule>
    <cfRule type="cellIs" dxfId="6635" priority="8946" operator="equal">
      <formula>"保留"</formula>
    </cfRule>
    <cfRule type="cellIs" dxfId="6634" priority="8947" operator="equal">
      <formula>"合短"</formula>
    </cfRule>
  </conditionalFormatting>
  <conditionalFormatting sqref="AE63">
    <cfRule type="cellIs" dxfId="6633" priority="8941" operator="equal">
      <formula>"ＮＧ"</formula>
    </cfRule>
    <cfRule type="cellIs" dxfId="6632" priority="8942" operator="equal">
      <formula>"良短"</formula>
    </cfRule>
    <cfRule type="cellIs" dxfId="6631" priority="8943" operator="equal">
      <formula>"保留"</formula>
    </cfRule>
    <cfRule type="cellIs" dxfId="6630" priority="8944" operator="equal">
      <formula>"合短"</formula>
    </cfRule>
  </conditionalFormatting>
  <conditionalFormatting sqref="AF64">
    <cfRule type="cellIs" dxfId="6629" priority="8951" operator="equal">
      <formula>"良短"</formula>
    </cfRule>
    <cfRule type="cellIs" dxfId="6628" priority="8952" operator="equal">
      <formula>"保留"</formula>
    </cfRule>
    <cfRule type="cellIs" dxfId="6627" priority="8953" operator="equal">
      <formula>"合短"</formula>
    </cfRule>
  </conditionalFormatting>
  <conditionalFormatting sqref="AE64">
    <cfRule type="cellIs" dxfId="6626" priority="8948" operator="equal">
      <formula>"良短"</formula>
    </cfRule>
    <cfRule type="cellIs" dxfId="6625" priority="8949" operator="equal">
      <formula>"保留"</formula>
    </cfRule>
    <cfRule type="cellIs" dxfId="6624" priority="8950" operator="equal">
      <formula>"合短"</formula>
    </cfRule>
  </conditionalFormatting>
  <conditionalFormatting sqref="AE135:AE138">
    <cfRule type="cellIs" dxfId="6623" priority="7388" operator="equal">
      <formula>"ＮＧ"</formula>
    </cfRule>
    <cfRule type="cellIs" dxfId="6622" priority="7389" operator="equal">
      <formula>"良短"</formula>
    </cfRule>
    <cfRule type="cellIs" dxfId="6621" priority="7390" operator="equal">
      <formula>"保留"</formula>
    </cfRule>
    <cfRule type="cellIs" dxfId="6620" priority="7391" operator="equal">
      <formula>"合短"</formula>
    </cfRule>
  </conditionalFormatting>
  <conditionalFormatting sqref="AF141:AF142">
    <cfRule type="cellIs" dxfId="6619" priority="7358" operator="equal">
      <formula>"ＮＧ"</formula>
    </cfRule>
    <cfRule type="cellIs" dxfId="6618" priority="7359" operator="equal">
      <formula>"良短"</formula>
    </cfRule>
    <cfRule type="cellIs" dxfId="6617" priority="7360" operator="equal">
      <formula>"保留"</formula>
    </cfRule>
    <cfRule type="cellIs" dxfId="6616" priority="7361" operator="equal">
      <formula>"合短"</formula>
    </cfRule>
  </conditionalFormatting>
  <conditionalFormatting sqref="AE113:AE115">
    <cfRule type="cellIs" dxfId="6615" priority="7338" operator="equal">
      <formula>"ＮＧ"</formula>
    </cfRule>
    <cfRule type="cellIs" dxfId="6614" priority="7339" operator="equal">
      <formula>"良短"</formula>
    </cfRule>
    <cfRule type="cellIs" dxfId="6613" priority="7340" operator="equal">
      <formula>"保留"</formula>
    </cfRule>
    <cfRule type="cellIs" dxfId="6612" priority="7341" operator="equal">
      <formula>"合短"</formula>
    </cfRule>
  </conditionalFormatting>
  <conditionalFormatting sqref="AE121">
    <cfRule type="cellIs" dxfId="6611" priority="7584" operator="equal">
      <formula>"良短"</formula>
    </cfRule>
    <cfRule type="cellIs" dxfId="6610" priority="7585" operator="equal">
      <formula>"保留"</formula>
    </cfRule>
    <cfRule type="cellIs" dxfId="6609" priority="7586" operator="equal">
      <formula>"合短"</formula>
    </cfRule>
  </conditionalFormatting>
  <conditionalFormatting sqref="AF101">
    <cfRule type="cellIs" dxfId="6608" priority="7581" operator="equal">
      <formula>"良短"</formula>
    </cfRule>
    <cfRule type="cellIs" dxfId="6607" priority="7582" operator="equal">
      <formula>"保留"</formula>
    </cfRule>
    <cfRule type="cellIs" dxfId="6606" priority="7583" operator="equal">
      <formula>"合短"</formula>
    </cfRule>
  </conditionalFormatting>
  <conditionalFormatting sqref="AE101">
    <cfRule type="cellIs" dxfId="6605" priority="7578" operator="equal">
      <formula>"良短"</formula>
    </cfRule>
    <cfRule type="cellIs" dxfId="6604" priority="7579" operator="equal">
      <formula>"保留"</formula>
    </cfRule>
    <cfRule type="cellIs" dxfId="6603" priority="7580" operator="equal">
      <formula>"合短"</formula>
    </cfRule>
  </conditionalFormatting>
  <conditionalFormatting sqref="AE103:AE105">
    <cfRule type="cellIs" dxfId="6602" priority="7574" operator="equal">
      <formula>"ＮＧ"</formula>
    </cfRule>
    <cfRule type="cellIs" dxfId="6601" priority="7575" operator="equal">
      <formula>"良短"</formula>
    </cfRule>
    <cfRule type="cellIs" dxfId="6600" priority="7576" operator="equal">
      <formula>"保留"</formula>
    </cfRule>
    <cfRule type="cellIs" dxfId="6599" priority="7577" operator="equal">
      <formula>"合短"</formula>
    </cfRule>
  </conditionalFormatting>
  <conditionalFormatting sqref="AE103:AE105">
    <cfRule type="cellIs" dxfId="6598" priority="7570" operator="equal">
      <formula>"ＮＧ"</formula>
    </cfRule>
    <cfRule type="cellIs" dxfId="6597" priority="7571" operator="equal">
      <formula>"良短"</formula>
    </cfRule>
    <cfRule type="cellIs" dxfId="6596" priority="7572" operator="equal">
      <formula>"保留"</formula>
    </cfRule>
    <cfRule type="cellIs" dxfId="6595" priority="7573" operator="equal">
      <formula>"合短"</formula>
    </cfRule>
  </conditionalFormatting>
  <conditionalFormatting sqref="AE102">
    <cfRule type="cellIs" dxfId="6594" priority="7566" operator="equal">
      <formula>"ＮＧ"</formula>
    </cfRule>
    <cfRule type="cellIs" dxfId="6593" priority="7567" operator="equal">
      <formula>"良短"</formula>
    </cfRule>
    <cfRule type="cellIs" dxfId="6592" priority="7568" operator="equal">
      <formula>"保留"</formula>
    </cfRule>
    <cfRule type="cellIs" dxfId="6591" priority="7569" operator="equal">
      <formula>"合短"</formula>
    </cfRule>
  </conditionalFormatting>
  <conditionalFormatting sqref="AE102">
    <cfRule type="cellIs" dxfId="6590" priority="7562" operator="equal">
      <formula>"ＮＧ"</formula>
    </cfRule>
    <cfRule type="cellIs" dxfId="6589" priority="7563" operator="equal">
      <formula>"良短"</formula>
    </cfRule>
    <cfRule type="cellIs" dxfId="6588" priority="7564" operator="equal">
      <formula>"保留"</formula>
    </cfRule>
    <cfRule type="cellIs" dxfId="6587" priority="7565" operator="equal">
      <formula>"合短"</formula>
    </cfRule>
  </conditionalFormatting>
  <conditionalFormatting sqref="AF106">
    <cfRule type="cellIs" dxfId="6586" priority="7559" operator="equal">
      <formula>"良短"</formula>
    </cfRule>
    <cfRule type="cellIs" dxfId="6585" priority="7560" operator="equal">
      <formula>"保留"</formula>
    </cfRule>
    <cfRule type="cellIs" dxfId="6584" priority="7561" operator="equal">
      <formula>"合短"</formula>
    </cfRule>
  </conditionalFormatting>
  <conditionalFormatting sqref="AE106">
    <cfRule type="cellIs" dxfId="6583" priority="7556" operator="equal">
      <formula>"良短"</formula>
    </cfRule>
    <cfRule type="cellIs" dxfId="6582" priority="7557" operator="equal">
      <formula>"保留"</formula>
    </cfRule>
    <cfRule type="cellIs" dxfId="6581" priority="7558" operator="equal">
      <formula>"合短"</formula>
    </cfRule>
  </conditionalFormatting>
  <conditionalFormatting sqref="AE108:AE110">
    <cfRule type="cellIs" dxfId="6580" priority="7552" operator="equal">
      <formula>"ＮＧ"</formula>
    </cfRule>
    <cfRule type="cellIs" dxfId="6579" priority="7553" operator="equal">
      <formula>"良短"</formula>
    </cfRule>
    <cfRule type="cellIs" dxfId="6578" priority="7554" operator="equal">
      <formula>"保留"</formula>
    </cfRule>
    <cfRule type="cellIs" dxfId="6577" priority="7555" operator="equal">
      <formula>"合短"</formula>
    </cfRule>
  </conditionalFormatting>
  <conditionalFormatting sqref="AE108:AE110">
    <cfRule type="cellIs" dxfId="6576" priority="7548" operator="equal">
      <formula>"ＮＧ"</formula>
    </cfRule>
    <cfRule type="cellIs" dxfId="6575" priority="7549" operator="equal">
      <formula>"良短"</formula>
    </cfRule>
    <cfRule type="cellIs" dxfId="6574" priority="7550" operator="equal">
      <formula>"保留"</formula>
    </cfRule>
    <cfRule type="cellIs" dxfId="6573" priority="7551" operator="equal">
      <formula>"合短"</formula>
    </cfRule>
  </conditionalFormatting>
  <conditionalFormatting sqref="AE107">
    <cfRule type="cellIs" dxfId="6572" priority="7544" operator="equal">
      <formula>"ＮＧ"</formula>
    </cfRule>
    <cfRule type="cellIs" dxfId="6571" priority="7545" operator="equal">
      <formula>"良短"</formula>
    </cfRule>
    <cfRule type="cellIs" dxfId="6570" priority="7546" operator="equal">
      <formula>"保留"</formula>
    </cfRule>
    <cfRule type="cellIs" dxfId="6569" priority="7547" operator="equal">
      <formula>"合短"</formula>
    </cfRule>
  </conditionalFormatting>
  <conditionalFormatting sqref="AE107">
    <cfRule type="cellIs" dxfId="6568" priority="7540" operator="equal">
      <formula>"ＮＧ"</formula>
    </cfRule>
    <cfRule type="cellIs" dxfId="6567" priority="7541" operator="equal">
      <formula>"良短"</formula>
    </cfRule>
    <cfRule type="cellIs" dxfId="6566" priority="7542" operator="equal">
      <formula>"保留"</formula>
    </cfRule>
    <cfRule type="cellIs" dxfId="6565" priority="7543" operator="equal">
      <formula>"合短"</formula>
    </cfRule>
  </conditionalFormatting>
  <conditionalFormatting sqref="AF111">
    <cfRule type="cellIs" dxfId="6564" priority="7537" operator="equal">
      <formula>"良短"</formula>
    </cfRule>
    <cfRule type="cellIs" dxfId="6563" priority="7538" operator="equal">
      <formula>"保留"</formula>
    </cfRule>
    <cfRule type="cellIs" dxfId="6562" priority="7539" operator="equal">
      <formula>"合短"</formula>
    </cfRule>
  </conditionalFormatting>
  <conditionalFormatting sqref="AE111">
    <cfRule type="cellIs" dxfId="6561" priority="7534" operator="equal">
      <formula>"良短"</formula>
    </cfRule>
    <cfRule type="cellIs" dxfId="6560" priority="7535" operator="equal">
      <formula>"保留"</formula>
    </cfRule>
    <cfRule type="cellIs" dxfId="6559" priority="7536" operator="equal">
      <formula>"合短"</formula>
    </cfRule>
  </conditionalFormatting>
  <conditionalFormatting sqref="AE112">
    <cfRule type="cellIs" dxfId="6558" priority="7530" operator="equal">
      <formula>"ＮＧ"</formula>
    </cfRule>
    <cfRule type="cellIs" dxfId="6557" priority="7531" operator="equal">
      <formula>"良短"</formula>
    </cfRule>
    <cfRule type="cellIs" dxfId="6556" priority="7532" operator="equal">
      <formula>"保留"</formula>
    </cfRule>
    <cfRule type="cellIs" dxfId="6555" priority="7533" operator="equal">
      <formula>"合短"</formula>
    </cfRule>
  </conditionalFormatting>
  <conditionalFormatting sqref="AE112">
    <cfRule type="cellIs" dxfId="6554" priority="7526" operator="equal">
      <formula>"ＮＧ"</formula>
    </cfRule>
    <cfRule type="cellIs" dxfId="6553" priority="7527" operator="equal">
      <formula>"良短"</formula>
    </cfRule>
    <cfRule type="cellIs" dxfId="6552" priority="7528" operator="equal">
      <formula>"保留"</formula>
    </cfRule>
    <cfRule type="cellIs" dxfId="6551" priority="7529" operator="equal">
      <formula>"合短"</formula>
    </cfRule>
  </conditionalFormatting>
  <conditionalFormatting sqref="AF116">
    <cfRule type="cellIs" dxfId="6550" priority="7523" operator="equal">
      <formula>"良短"</formula>
    </cfRule>
    <cfRule type="cellIs" dxfId="6549" priority="7524" operator="equal">
      <formula>"保留"</formula>
    </cfRule>
    <cfRule type="cellIs" dxfId="6548" priority="7525" operator="equal">
      <formula>"合短"</formula>
    </cfRule>
  </conditionalFormatting>
  <conditionalFormatting sqref="AE116">
    <cfRule type="cellIs" dxfId="6547" priority="7520" operator="equal">
      <formula>"良短"</formula>
    </cfRule>
    <cfRule type="cellIs" dxfId="6546" priority="7521" operator="equal">
      <formula>"保留"</formula>
    </cfRule>
    <cfRule type="cellIs" dxfId="6545" priority="7522" operator="equal">
      <formula>"合短"</formula>
    </cfRule>
  </conditionalFormatting>
  <conditionalFormatting sqref="AE117">
    <cfRule type="cellIs" dxfId="6544" priority="7516" operator="equal">
      <formula>"ＮＧ"</formula>
    </cfRule>
    <cfRule type="cellIs" dxfId="6543" priority="7517" operator="equal">
      <formula>"良短"</formula>
    </cfRule>
    <cfRule type="cellIs" dxfId="6542" priority="7518" operator="equal">
      <formula>"保留"</formula>
    </cfRule>
    <cfRule type="cellIs" dxfId="6541" priority="7519" operator="equal">
      <formula>"合短"</formula>
    </cfRule>
  </conditionalFormatting>
  <conditionalFormatting sqref="AE117">
    <cfRule type="cellIs" dxfId="6540" priority="7512" operator="equal">
      <formula>"ＮＧ"</formula>
    </cfRule>
    <cfRule type="cellIs" dxfId="6539" priority="7513" operator="equal">
      <formula>"良短"</formula>
    </cfRule>
    <cfRule type="cellIs" dxfId="6538" priority="7514" operator="equal">
      <formula>"保留"</formula>
    </cfRule>
    <cfRule type="cellIs" dxfId="6537" priority="7515" operator="equal">
      <formula>"合短"</formula>
    </cfRule>
  </conditionalFormatting>
  <conditionalFormatting sqref="AF122">
    <cfRule type="cellIs" dxfId="6536" priority="7501" operator="equal">
      <formula>"ＮＧ"</formula>
    </cfRule>
    <cfRule type="cellIs" dxfId="6535" priority="7502" operator="equal">
      <formula>"良短"</formula>
    </cfRule>
    <cfRule type="cellIs" dxfId="6534" priority="7503" operator="equal">
      <formula>"保留"</formula>
    </cfRule>
    <cfRule type="cellIs" dxfId="6533" priority="7504" operator="equal">
      <formula>"合短"</formula>
    </cfRule>
  </conditionalFormatting>
  <conditionalFormatting sqref="AF127">
    <cfRule type="cellIs" dxfId="6532" priority="7505" operator="equal">
      <formula>"ＮＧ"</formula>
    </cfRule>
    <cfRule type="cellIs" dxfId="6531" priority="7506" operator="equal">
      <formula>"良短"</formula>
    </cfRule>
    <cfRule type="cellIs" dxfId="6530" priority="7507" operator="equal">
      <formula>"保留"</formula>
    </cfRule>
    <cfRule type="cellIs" dxfId="6529" priority="7508" operator="equal">
      <formula>"合短"</formula>
    </cfRule>
  </conditionalFormatting>
  <conditionalFormatting sqref="AE129:AE132">
    <cfRule type="cellIs" dxfId="6528" priority="7440" operator="equal">
      <formula>"ＮＧ"</formula>
    </cfRule>
    <cfRule type="cellIs" dxfId="6527" priority="7441" operator="equal">
      <formula>"良短"</formula>
    </cfRule>
    <cfRule type="cellIs" dxfId="6526" priority="7442" operator="equal">
      <formula>"保留"</formula>
    </cfRule>
    <cfRule type="cellIs" dxfId="6525" priority="7443" operator="equal">
      <formula>"合短"</formula>
    </cfRule>
  </conditionalFormatting>
  <conditionalFormatting sqref="AF131:AF132">
    <cfRule type="cellIs" dxfId="6524" priority="7436" operator="equal">
      <formula>"ＮＧ"</formula>
    </cfRule>
    <cfRule type="cellIs" dxfId="6523" priority="7437" operator="equal">
      <formula>"良短"</formula>
    </cfRule>
    <cfRule type="cellIs" dxfId="6522" priority="7438" operator="equal">
      <formula>"保留"</formula>
    </cfRule>
    <cfRule type="cellIs" dxfId="6521" priority="7439" operator="equal">
      <formula>"合短"</formula>
    </cfRule>
  </conditionalFormatting>
  <conditionalFormatting sqref="AF127">
    <cfRule type="cellIs" dxfId="6520" priority="7509" operator="equal">
      <formula>"良短"</formula>
    </cfRule>
    <cfRule type="cellIs" dxfId="6519" priority="7510" operator="equal">
      <formula>"保留"</formula>
    </cfRule>
    <cfRule type="cellIs" dxfId="6518" priority="7511" operator="equal">
      <formula>"合短"</formula>
    </cfRule>
  </conditionalFormatting>
  <conditionalFormatting sqref="AF122">
    <cfRule type="cellIs" dxfId="6517" priority="7498" operator="equal">
      <formula>"良短"</formula>
    </cfRule>
    <cfRule type="cellIs" dxfId="6516" priority="7499" operator="equal">
      <formula>"保留"</formula>
    </cfRule>
    <cfRule type="cellIs" dxfId="6515" priority="7500" operator="equal">
      <formula>"合短"</formula>
    </cfRule>
  </conditionalFormatting>
  <conditionalFormatting sqref="AF128">
    <cfRule type="cellIs" dxfId="6514" priority="7487" operator="equal">
      <formula>"ＮＧ"</formula>
    </cfRule>
    <cfRule type="cellIs" dxfId="6513" priority="7488" operator="equal">
      <formula>"良短"</formula>
    </cfRule>
    <cfRule type="cellIs" dxfId="6512" priority="7489" operator="equal">
      <formula>"保留"</formula>
    </cfRule>
    <cfRule type="cellIs" dxfId="6511" priority="7490" operator="equal">
      <formula>"合短"</formula>
    </cfRule>
  </conditionalFormatting>
  <conditionalFormatting sqref="AF133">
    <cfRule type="cellIs" dxfId="6510" priority="7495" operator="equal">
      <formula>"良短"</formula>
    </cfRule>
    <cfRule type="cellIs" dxfId="6509" priority="7496" operator="equal">
      <formula>"保留"</formula>
    </cfRule>
    <cfRule type="cellIs" dxfId="6508" priority="7497" operator="equal">
      <formula>"合短"</formula>
    </cfRule>
  </conditionalFormatting>
  <conditionalFormatting sqref="AF133">
    <cfRule type="cellIs" dxfId="6507" priority="7491" operator="equal">
      <formula>"ＮＧ"</formula>
    </cfRule>
    <cfRule type="cellIs" dxfId="6506" priority="7492" operator="equal">
      <formula>"良短"</formula>
    </cfRule>
    <cfRule type="cellIs" dxfId="6505" priority="7493" operator="equal">
      <formula>"保留"</formula>
    </cfRule>
    <cfRule type="cellIs" dxfId="6504" priority="7494" operator="equal">
      <formula>"合短"</formula>
    </cfRule>
  </conditionalFormatting>
  <conditionalFormatting sqref="AF128">
    <cfRule type="cellIs" dxfId="6503" priority="7484" operator="equal">
      <formula>"良短"</formula>
    </cfRule>
    <cfRule type="cellIs" dxfId="6502" priority="7485" operator="equal">
      <formula>"保留"</formula>
    </cfRule>
    <cfRule type="cellIs" dxfId="6501" priority="7486" operator="equal">
      <formula>"合短"</formula>
    </cfRule>
  </conditionalFormatting>
  <conditionalFormatting sqref="AE127">
    <cfRule type="cellIs" dxfId="6500" priority="7481" operator="equal">
      <formula>"良短"</formula>
    </cfRule>
    <cfRule type="cellIs" dxfId="6499" priority="7482" operator="equal">
      <formula>"保留"</formula>
    </cfRule>
    <cfRule type="cellIs" dxfId="6498" priority="7483" operator="equal">
      <formula>"合短"</formula>
    </cfRule>
  </conditionalFormatting>
  <conditionalFormatting sqref="AE127">
    <cfRule type="cellIs" dxfId="6497" priority="7477" operator="equal">
      <formula>"ＮＧ"</formula>
    </cfRule>
    <cfRule type="cellIs" dxfId="6496" priority="7478" operator="equal">
      <formula>"良短"</formula>
    </cfRule>
    <cfRule type="cellIs" dxfId="6495" priority="7479" operator="equal">
      <formula>"保留"</formula>
    </cfRule>
    <cfRule type="cellIs" dxfId="6494" priority="7480" operator="equal">
      <formula>"合短"</formula>
    </cfRule>
  </conditionalFormatting>
  <conditionalFormatting sqref="AE122">
    <cfRule type="cellIs" dxfId="6493" priority="7473" operator="equal">
      <formula>"ＮＧ"</formula>
    </cfRule>
    <cfRule type="cellIs" dxfId="6492" priority="7474" operator="equal">
      <formula>"良短"</formula>
    </cfRule>
    <cfRule type="cellIs" dxfId="6491" priority="7475" operator="equal">
      <formula>"保留"</formula>
    </cfRule>
    <cfRule type="cellIs" dxfId="6490" priority="7476" operator="equal">
      <formula>"合短"</formula>
    </cfRule>
  </conditionalFormatting>
  <conditionalFormatting sqref="AE122">
    <cfRule type="cellIs" dxfId="6489" priority="7470" operator="equal">
      <formula>"良短"</formula>
    </cfRule>
    <cfRule type="cellIs" dxfId="6488" priority="7471" operator="equal">
      <formula>"保留"</formula>
    </cfRule>
    <cfRule type="cellIs" dxfId="6487" priority="7472" operator="equal">
      <formula>"合短"</formula>
    </cfRule>
  </conditionalFormatting>
  <conditionalFormatting sqref="AE128">
    <cfRule type="cellIs" dxfId="6486" priority="7459" operator="equal">
      <formula>"ＮＧ"</formula>
    </cfRule>
    <cfRule type="cellIs" dxfId="6485" priority="7460" operator="equal">
      <formula>"良短"</formula>
    </cfRule>
    <cfRule type="cellIs" dxfId="6484" priority="7461" operator="equal">
      <formula>"保留"</formula>
    </cfRule>
    <cfRule type="cellIs" dxfId="6483" priority="7462" operator="equal">
      <formula>"合短"</formula>
    </cfRule>
  </conditionalFormatting>
  <conditionalFormatting sqref="AE133">
    <cfRule type="cellIs" dxfId="6482" priority="7467" operator="equal">
      <formula>"良短"</formula>
    </cfRule>
    <cfRule type="cellIs" dxfId="6481" priority="7468" operator="equal">
      <formula>"保留"</formula>
    </cfRule>
    <cfRule type="cellIs" dxfId="6480" priority="7469" operator="equal">
      <formula>"合短"</formula>
    </cfRule>
  </conditionalFormatting>
  <conditionalFormatting sqref="AE133">
    <cfRule type="cellIs" dxfId="6479" priority="7463" operator="equal">
      <formula>"ＮＧ"</formula>
    </cfRule>
    <cfRule type="cellIs" dxfId="6478" priority="7464" operator="equal">
      <formula>"良短"</formula>
    </cfRule>
    <cfRule type="cellIs" dxfId="6477" priority="7465" operator="equal">
      <formula>"保留"</formula>
    </cfRule>
    <cfRule type="cellIs" dxfId="6476" priority="7466" operator="equal">
      <formula>"合短"</formula>
    </cfRule>
  </conditionalFormatting>
  <conditionalFormatting sqref="AE128">
    <cfRule type="cellIs" dxfId="6475" priority="7456" operator="equal">
      <formula>"良短"</formula>
    </cfRule>
    <cfRule type="cellIs" dxfId="6474" priority="7457" operator="equal">
      <formula>"保留"</formula>
    </cfRule>
    <cfRule type="cellIs" dxfId="6473" priority="7458" operator="equal">
      <formula>"合短"</formula>
    </cfRule>
  </conditionalFormatting>
  <conditionalFormatting sqref="AF129:AF130">
    <cfRule type="cellIs" dxfId="6472" priority="7452" operator="equal">
      <formula>"ＮＧ"</formula>
    </cfRule>
    <cfRule type="cellIs" dxfId="6471" priority="7453" operator="equal">
      <formula>"良短"</formula>
    </cfRule>
    <cfRule type="cellIs" dxfId="6470" priority="7454" operator="equal">
      <formula>"保留"</formula>
    </cfRule>
    <cfRule type="cellIs" dxfId="6469" priority="7455" operator="equal">
      <formula>"合短"</formula>
    </cfRule>
  </conditionalFormatting>
  <conditionalFormatting sqref="AF129:AF130">
    <cfRule type="cellIs" dxfId="6468" priority="7448" operator="equal">
      <formula>"ＮＧ"</formula>
    </cfRule>
    <cfRule type="cellIs" dxfId="6467" priority="7449" operator="equal">
      <formula>"良短"</formula>
    </cfRule>
    <cfRule type="cellIs" dxfId="6466" priority="7450" operator="equal">
      <formula>"保留"</formula>
    </cfRule>
    <cfRule type="cellIs" dxfId="6465" priority="7451" operator="equal">
      <formula>"合短"</formula>
    </cfRule>
  </conditionalFormatting>
  <conditionalFormatting sqref="AE129:AE132">
    <cfRule type="cellIs" dxfId="6464" priority="7444" operator="equal">
      <formula>"ＮＧ"</formula>
    </cfRule>
    <cfRule type="cellIs" dxfId="6463" priority="7445" operator="equal">
      <formula>"良短"</formula>
    </cfRule>
    <cfRule type="cellIs" dxfId="6462" priority="7446" operator="equal">
      <formula>"保留"</formula>
    </cfRule>
    <cfRule type="cellIs" dxfId="6461" priority="7447" operator="equal">
      <formula>"合短"</formula>
    </cfRule>
  </conditionalFormatting>
  <conditionalFormatting sqref="AF131:AF132">
    <cfRule type="cellIs" dxfId="6460" priority="7432" operator="equal">
      <formula>"ＮＧ"</formula>
    </cfRule>
    <cfRule type="cellIs" dxfId="6459" priority="7433" operator="equal">
      <formula>"良短"</formula>
    </cfRule>
    <cfRule type="cellIs" dxfId="6458" priority="7434" operator="equal">
      <formula>"保留"</formula>
    </cfRule>
    <cfRule type="cellIs" dxfId="6457" priority="7435" operator="equal">
      <formula>"合短"</formula>
    </cfRule>
  </conditionalFormatting>
  <conditionalFormatting sqref="AF135:AF136">
    <cfRule type="cellIs" dxfId="6456" priority="7417" operator="equal">
      <formula>"ＮＧ"</formula>
    </cfRule>
    <cfRule type="cellIs" dxfId="6455" priority="7418" operator="equal">
      <formula>"良短"</formula>
    </cfRule>
    <cfRule type="cellIs" dxfId="6454" priority="7419" operator="equal">
      <formula>"保留"</formula>
    </cfRule>
    <cfRule type="cellIs" dxfId="6453" priority="7420" operator="equal">
      <formula>"合短"</formula>
    </cfRule>
  </conditionalFormatting>
  <conditionalFormatting sqref="AF134">
    <cfRule type="cellIs" dxfId="6452" priority="7413" operator="equal">
      <formula>"ＮＧ"</formula>
    </cfRule>
    <cfRule type="cellIs" dxfId="6451" priority="7414" operator="equal">
      <formula>"良短"</formula>
    </cfRule>
    <cfRule type="cellIs" dxfId="6450" priority="7415" operator="equal">
      <formula>"保留"</formula>
    </cfRule>
    <cfRule type="cellIs" dxfId="6449" priority="7416" operator="equal">
      <formula>"合短"</formula>
    </cfRule>
  </conditionalFormatting>
  <conditionalFormatting sqref="AE135:AE138">
    <cfRule type="cellIs" dxfId="6448" priority="7392" operator="equal">
      <formula>"ＮＧ"</formula>
    </cfRule>
    <cfRule type="cellIs" dxfId="6447" priority="7393" operator="equal">
      <formula>"良短"</formula>
    </cfRule>
    <cfRule type="cellIs" dxfId="6446" priority="7394" operator="equal">
      <formula>"保留"</formula>
    </cfRule>
    <cfRule type="cellIs" dxfId="6445" priority="7395" operator="equal">
      <formula>"合短"</formula>
    </cfRule>
  </conditionalFormatting>
  <conditionalFormatting sqref="AF137:AF138">
    <cfRule type="cellIs" dxfId="6444" priority="7370" operator="equal">
      <formula>"ＮＧ"</formula>
    </cfRule>
    <cfRule type="cellIs" dxfId="6443" priority="7371" operator="equal">
      <formula>"良短"</formula>
    </cfRule>
    <cfRule type="cellIs" dxfId="6442" priority="7372" operator="equal">
      <formula>"保留"</formula>
    </cfRule>
    <cfRule type="cellIs" dxfId="6441" priority="7373" operator="equal">
      <formula>"合短"</formula>
    </cfRule>
  </conditionalFormatting>
  <conditionalFormatting sqref="AF135:AF136">
    <cfRule type="cellIs" dxfId="6440" priority="7421" operator="equal">
      <formula>"ＮＧ"</formula>
    </cfRule>
    <cfRule type="cellIs" dxfId="6439" priority="7422" operator="equal">
      <formula>"良短"</formula>
    </cfRule>
    <cfRule type="cellIs" dxfId="6438" priority="7423" operator="equal">
      <formula>"保留"</formula>
    </cfRule>
    <cfRule type="cellIs" dxfId="6437" priority="7424" operator="equal">
      <formula>"合短"</formula>
    </cfRule>
  </conditionalFormatting>
  <conditionalFormatting sqref="AF139">
    <cfRule type="cellIs" dxfId="6436" priority="7425" operator="equal">
      <formula>"ＮＧ"</formula>
    </cfRule>
    <cfRule type="cellIs" dxfId="6435" priority="7426" operator="equal">
      <formula>"良短"</formula>
    </cfRule>
    <cfRule type="cellIs" dxfId="6434" priority="7427" operator="equal">
      <formula>"保留"</formula>
    </cfRule>
    <cfRule type="cellIs" dxfId="6433" priority="7428" operator="equal">
      <formula>"合短"</formula>
    </cfRule>
  </conditionalFormatting>
  <conditionalFormatting sqref="AE141:AE144">
    <cfRule type="cellIs" dxfId="6432" priority="7350" operator="equal">
      <formula>"ＮＧ"</formula>
    </cfRule>
    <cfRule type="cellIs" dxfId="6431" priority="7351" operator="equal">
      <formula>"良短"</formula>
    </cfRule>
    <cfRule type="cellIs" dxfId="6430" priority="7352" operator="equal">
      <formula>"保留"</formula>
    </cfRule>
    <cfRule type="cellIs" dxfId="6429" priority="7353" operator="equal">
      <formula>"合短"</formula>
    </cfRule>
  </conditionalFormatting>
  <conditionalFormatting sqref="AF143:AF144">
    <cfRule type="cellIs" dxfId="6428" priority="7346" operator="equal">
      <formula>"ＮＧ"</formula>
    </cfRule>
    <cfRule type="cellIs" dxfId="6427" priority="7347" operator="equal">
      <formula>"良短"</formula>
    </cfRule>
    <cfRule type="cellIs" dxfId="6426" priority="7348" operator="equal">
      <formula>"保留"</formula>
    </cfRule>
    <cfRule type="cellIs" dxfId="6425" priority="7349" operator="equal">
      <formula>"合短"</formula>
    </cfRule>
  </conditionalFormatting>
  <conditionalFormatting sqref="AF139">
    <cfRule type="cellIs" dxfId="6424" priority="7429" operator="equal">
      <formula>"良短"</formula>
    </cfRule>
    <cfRule type="cellIs" dxfId="6423" priority="7430" operator="equal">
      <formula>"保留"</formula>
    </cfRule>
    <cfRule type="cellIs" dxfId="6422" priority="7431" operator="equal">
      <formula>"合短"</formula>
    </cfRule>
  </conditionalFormatting>
  <conditionalFormatting sqref="AF134">
    <cfRule type="cellIs" dxfId="6421" priority="7410" operator="equal">
      <formula>"良短"</formula>
    </cfRule>
    <cfRule type="cellIs" dxfId="6420" priority="7411" operator="equal">
      <formula>"保留"</formula>
    </cfRule>
    <cfRule type="cellIs" dxfId="6419" priority="7412" operator="equal">
      <formula>"合短"</formula>
    </cfRule>
  </conditionalFormatting>
  <conditionalFormatting sqref="AF140">
    <cfRule type="cellIs" dxfId="6418" priority="7406" operator="equal">
      <formula>"ＮＧ"</formula>
    </cfRule>
    <cfRule type="cellIs" dxfId="6417" priority="7407" operator="equal">
      <formula>"良短"</formula>
    </cfRule>
    <cfRule type="cellIs" dxfId="6416" priority="7408" operator="equal">
      <formula>"保留"</formula>
    </cfRule>
    <cfRule type="cellIs" dxfId="6415" priority="7409" operator="equal">
      <formula>"合短"</formula>
    </cfRule>
  </conditionalFormatting>
  <conditionalFormatting sqref="AF140">
    <cfRule type="cellIs" dxfId="6414" priority="7403" operator="equal">
      <formula>"良短"</formula>
    </cfRule>
    <cfRule type="cellIs" dxfId="6413" priority="7404" operator="equal">
      <formula>"保留"</formula>
    </cfRule>
    <cfRule type="cellIs" dxfId="6412" priority="7405" operator="equal">
      <formula>"合短"</formula>
    </cfRule>
  </conditionalFormatting>
  <conditionalFormatting sqref="AE139">
    <cfRule type="cellIs" dxfId="6411" priority="7400" operator="equal">
      <formula>"良短"</formula>
    </cfRule>
    <cfRule type="cellIs" dxfId="6410" priority="7401" operator="equal">
      <formula>"保留"</formula>
    </cfRule>
    <cfRule type="cellIs" dxfId="6409" priority="7402" operator="equal">
      <formula>"合短"</formula>
    </cfRule>
  </conditionalFormatting>
  <conditionalFormatting sqref="AE139">
    <cfRule type="cellIs" dxfId="6408" priority="7396" operator="equal">
      <formula>"ＮＧ"</formula>
    </cfRule>
    <cfRule type="cellIs" dxfId="6407" priority="7397" operator="equal">
      <formula>"良短"</formula>
    </cfRule>
    <cfRule type="cellIs" dxfId="6406" priority="7398" operator="equal">
      <formula>"保留"</formula>
    </cfRule>
    <cfRule type="cellIs" dxfId="6405" priority="7399" operator="equal">
      <formula>"合短"</formula>
    </cfRule>
  </conditionalFormatting>
  <conditionalFormatting sqref="AE134">
    <cfRule type="cellIs" dxfId="6404" priority="7384" operator="equal">
      <formula>"ＮＧ"</formula>
    </cfRule>
    <cfRule type="cellIs" dxfId="6403" priority="7385" operator="equal">
      <formula>"良短"</formula>
    </cfRule>
    <cfRule type="cellIs" dxfId="6402" priority="7386" operator="equal">
      <formula>"保留"</formula>
    </cfRule>
    <cfRule type="cellIs" dxfId="6401" priority="7387" operator="equal">
      <formula>"合短"</formula>
    </cfRule>
  </conditionalFormatting>
  <conditionalFormatting sqref="AE134">
    <cfRule type="cellIs" dxfId="6400" priority="7381" operator="equal">
      <formula>"良短"</formula>
    </cfRule>
    <cfRule type="cellIs" dxfId="6399" priority="7382" operator="equal">
      <formula>"保留"</formula>
    </cfRule>
    <cfRule type="cellIs" dxfId="6398" priority="7383" operator="equal">
      <formula>"合短"</formula>
    </cfRule>
  </conditionalFormatting>
  <conditionalFormatting sqref="AE140">
    <cfRule type="cellIs" dxfId="6397" priority="7377" operator="equal">
      <formula>"ＮＧ"</formula>
    </cfRule>
    <cfRule type="cellIs" dxfId="6396" priority="7378" operator="equal">
      <formula>"良短"</formula>
    </cfRule>
    <cfRule type="cellIs" dxfId="6395" priority="7379" operator="equal">
      <formula>"保留"</formula>
    </cfRule>
    <cfRule type="cellIs" dxfId="6394" priority="7380" operator="equal">
      <formula>"合短"</formula>
    </cfRule>
  </conditionalFormatting>
  <conditionalFormatting sqref="AE140">
    <cfRule type="cellIs" dxfId="6393" priority="7374" operator="equal">
      <formula>"良短"</formula>
    </cfRule>
    <cfRule type="cellIs" dxfId="6392" priority="7375" operator="equal">
      <formula>"保留"</formula>
    </cfRule>
    <cfRule type="cellIs" dxfId="6391" priority="7376" operator="equal">
      <formula>"合短"</formula>
    </cfRule>
  </conditionalFormatting>
  <conditionalFormatting sqref="AF137:AF138">
    <cfRule type="cellIs" dxfId="6390" priority="7366" operator="equal">
      <formula>"ＮＧ"</formula>
    </cfRule>
    <cfRule type="cellIs" dxfId="6389" priority="7367" operator="equal">
      <formula>"良短"</formula>
    </cfRule>
    <cfRule type="cellIs" dxfId="6388" priority="7368" operator="equal">
      <formula>"保留"</formula>
    </cfRule>
    <cfRule type="cellIs" dxfId="6387" priority="7369" operator="equal">
      <formula>"合短"</formula>
    </cfRule>
  </conditionalFormatting>
  <conditionalFormatting sqref="AF141:AF142">
    <cfRule type="cellIs" dxfId="6386" priority="7362" operator="equal">
      <formula>"ＮＧ"</formula>
    </cfRule>
    <cfRule type="cellIs" dxfId="6385" priority="7363" operator="equal">
      <formula>"良短"</formula>
    </cfRule>
    <cfRule type="cellIs" dxfId="6384" priority="7364" operator="equal">
      <formula>"保留"</formula>
    </cfRule>
    <cfRule type="cellIs" dxfId="6383" priority="7365" operator="equal">
      <formula>"合短"</formula>
    </cfRule>
  </conditionalFormatting>
  <conditionalFormatting sqref="AE141:AE144">
    <cfRule type="cellIs" dxfId="6382" priority="7354" operator="equal">
      <formula>"ＮＧ"</formula>
    </cfRule>
    <cfRule type="cellIs" dxfId="6381" priority="7355" operator="equal">
      <formula>"良短"</formula>
    </cfRule>
    <cfRule type="cellIs" dxfId="6380" priority="7356" operator="equal">
      <formula>"保留"</formula>
    </cfRule>
    <cfRule type="cellIs" dxfId="6379" priority="7357" operator="equal">
      <formula>"合短"</formula>
    </cfRule>
  </conditionalFormatting>
  <conditionalFormatting sqref="AF143:AF144">
    <cfRule type="cellIs" dxfId="6378" priority="7342" operator="equal">
      <formula>"ＮＧ"</formula>
    </cfRule>
    <cfRule type="cellIs" dxfId="6377" priority="7343" operator="equal">
      <formula>"良短"</formula>
    </cfRule>
    <cfRule type="cellIs" dxfId="6376" priority="7344" operator="equal">
      <formula>"保留"</formula>
    </cfRule>
    <cfRule type="cellIs" dxfId="6375" priority="7345" operator="equal">
      <formula>"合短"</formula>
    </cfRule>
  </conditionalFormatting>
  <conditionalFormatting sqref="AE113:AE115">
    <cfRule type="cellIs" dxfId="6374" priority="7334" operator="equal">
      <formula>"ＮＧ"</formula>
    </cfRule>
    <cfRule type="cellIs" dxfId="6373" priority="7335" operator="equal">
      <formula>"良短"</formula>
    </cfRule>
    <cfRule type="cellIs" dxfId="6372" priority="7336" operator="equal">
      <formula>"保留"</formula>
    </cfRule>
    <cfRule type="cellIs" dxfId="6371" priority="7337" operator="equal">
      <formula>"合短"</formula>
    </cfRule>
  </conditionalFormatting>
  <conditionalFormatting sqref="AE118:AE120">
    <cfRule type="cellIs" dxfId="6370" priority="7330" operator="equal">
      <formula>"ＮＧ"</formula>
    </cfRule>
    <cfRule type="cellIs" dxfId="6369" priority="7331" operator="equal">
      <formula>"良短"</formula>
    </cfRule>
    <cfRule type="cellIs" dxfId="6368" priority="7332" operator="equal">
      <formula>"保留"</formula>
    </cfRule>
    <cfRule type="cellIs" dxfId="6367" priority="7333" operator="equal">
      <formula>"合短"</formula>
    </cfRule>
  </conditionalFormatting>
  <conditionalFormatting sqref="AE118:AE120">
    <cfRule type="cellIs" dxfId="6366" priority="7326" operator="equal">
      <formula>"ＮＧ"</formula>
    </cfRule>
    <cfRule type="cellIs" dxfId="6365" priority="7327" operator="equal">
      <formula>"良短"</formula>
    </cfRule>
    <cfRule type="cellIs" dxfId="6364" priority="7328" operator="equal">
      <formula>"保留"</formula>
    </cfRule>
    <cfRule type="cellIs" dxfId="6363" priority="7329" operator="equal">
      <formula>"合短"</formula>
    </cfRule>
  </conditionalFormatting>
  <conditionalFormatting sqref="AE123:AE126">
    <cfRule type="cellIs" dxfId="6362" priority="7322" operator="equal">
      <formula>"ＮＧ"</formula>
    </cfRule>
    <cfRule type="cellIs" dxfId="6361" priority="7323" operator="equal">
      <formula>"良短"</formula>
    </cfRule>
    <cfRule type="cellIs" dxfId="6360" priority="7324" operator="equal">
      <formula>"保留"</formula>
    </cfRule>
    <cfRule type="cellIs" dxfId="6359" priority="7325" operator="equal">
      <formula>"合短"</formula>
    </cfRule>
  </conditionalFormatting>
  <conditionalFormatting sqref="AE123:AE126">
    <cfRule type="cellIs" dxfId="6358" priority="7318" operator="equal">
      <formula>"ＮＧ"</formula>
    </cfRule>
    <cfRule type="cellIs" dxfId="6357" priority="7319" operator="equal">
      <formula>"良短"</formula>
    </cfRule>
    <cfRule type="cellIs" dxfId="6356" priority="7320" operator="equal">
      <formula>"保留"</formula>
    </cfRule>
    <cfRule type="cellIs" dxfId="6355" priority="7321" operator="equal">
      <formula>"合短"</formula>
    </cfRule>
  </conditionalFormatting>
  <conditionalFormatting sqref="AE61">
    <cfRule type="cellIs" dxfId="6354" priority="1406" operator="equal">
      <formula>"ＮＧ"</formula>
    </cfRule>
    <cfRule type="cellIs" dxfId="6353" priority="1407" operator="equal">
      <formula>"良短"</formula>
    </cfRule>
    <cfRule type="cellIs" dxfId="6352" priority="1408" operator="equal">
      <formula>"保留"</formula>
    </cfRule>
    <cfRule type="cellIs" dxfId="6351" priority="1409" operator="equal">
      <formula>"合短"</formula>
    </cfRule>
  </conditionalFormatting>
  <conditionalFormatting sqref="AE62">
    <cfRule type="cellIs" dxfId="6350" priority="1578" operator="equal">
      <formula>"良短"</formula>
    </cfRule>
    <cfRule type="cellIs" dxfId="6349" priority="1579" operator="equal">
      <formula>"保留"</formula>
    </cfRule>
    <cfRule type="cellIs" dxfId="6348" priority="1580" operator="equal">
      <formula>"合短"</formula>
    </cfRule>
  </conditionalFormatting>
  <conditionalFormatting sqref="AE62">
    <cfRule type="cellIs" dxfId="6347" priority="1574" operator="equal">
      <formula>"ＮＧ"</formula>
    </cfRule>
    <cfRule type="cellIs" dxfId="6346" priority="1575" operator="equal">
      <formula>"良短"</formula>
    </cfRule>
    <cfRule type="cellIs" dxfId="6345" priority="1576" operator="equal">
      <formula>"保留"</formula>
    </cfRule>
    <cfRule type="cellIs" dxfId="6344" priority="1577" operator="equal">
      <formula>"合短"</formula>
    </cfRule>
  </conditionalFormatting>
  <conditionalFormatting sqref="AE61">
    <cfRule type="cellIs" dxfId="6343" priority="1410" operator="equal">
      <formula>"ＮＧ"</formula>
    </cfRule>
    <cfRule type="cellIs" dxfId="6342" priority="1411" operator="equal">
      <formula>"良短"</formula>
    </cfRule>
    <cfRule type="cellIs" dxfId="6341" priority="1412" operator="equal">
      <formula>"保留"</formula>
    </cfRule>
    <cfRule type="cellIs" dxfId="6340" priority="1413" operator="equal">
      <formula>"合短"</formula>
    </cfRule>
  </conditionalFormatting>
  <conditionalFormatting sqref="AE60">
    <cfRule type="cellIs" dxfId="6339" priority="1308" operator="equal">
      <formula>"良短"</formula>
    </cfRule>
    <cfRule type="cellIs" dxfId="6338" priority="1309" operator="equal">
      <formula>"保留"</formula>
    </cfRule>
    <cfRule type="cellIs" dxfId="6337" priority="1310" operator="equal">
      <formula>"合短"</formula>
    </cfRule>
  </conditionalFormatting>
  <conditionalFormatting sqref="AE60">
    <cfRule type="cellIs" dxfId="6336" priority="1304" operator="equal">
      <formula>"ＮＧ"</formula>
    </cfRule>
    <cfRule type="cellIs" dxfId="6335" priority="1305" operator="equal">
      <formula>"良短"</formula>
    </cfRule>
    <cfRule type="cellIs" dxfId="6334" priority="1306" operator="equal">
      <formula>"保留"</formula>
    </cfRule>
    <cfRule type="cellIs" dxfId="6333" priority="1307" operator="equal">
      <formula>"合短"</formula>
    </cfRule>
  </conditionalFormatting>
  <conditionalFormatting sqref="AE54:AE56">
    <cfRule type="cellIs" dxfId="6332" priority="976" operator="equal">
      <formula>"ＮＧ"</formula>
    </cfRule>
    <cfRule type="cellIs" dxfId="6331" priority="977" operator="equal">
      <formula>"良短"</formula>
    </cfRule>
    <cfRule type="cellIs" dxfId="6330" priority="978" operator="equal">
      <formula>"保留"</formula>
    </cfRule>
    <cfRule type="cellIs" dxfId="6329" priority="979" operator="equal">
      <formula>"合短"</formula>
    </cfRule>
  </conditionalFormatting>
  <conditionalFormatting sqref="AE57:AE59">
    <cfRule type="cellIs" dxfId="6328" priority="1188" operator="equal">
      <formula>"ＮＧ"</formula>
    </cfRule>
    <cfRule type="cellIs" dxfId="6327" priority="1189" operator="equal">
      <formula>"良短"</formula>
    </cfRule>
    <cfRule type="cellIs" dxfId="6326" priority="1190" operator="equal">
      <formula>"保留"</formula>
    </cfRule>
    <cfRule type="cellIs" dxfId="6325" priority="1191" operator="equal">
      <formula>"合短"</formula>
    </cfRule>
  </conditionalFormatting>
  <conditionalFormatting sqref="AE57:AE59">
    <cfRule type="cellIs" dxfId="6324" priority="1184" operator="equal">
      <formula>"ＮＧ"</formula>
    </cfRule>
    <cfRule type="cellIs" dxfId="6323" priority="1185" operator="equal">
      <formula>"良短"</formula>
    </cfRule>
    <cfRule type="cellIs" dxfId="6322" priority="1186" operator="equal">
      <formula>"保留"</formula>
    </cfRule>
    <cfRule type="cellIs" dxfId="6321" priority="1187" operator="equal">
      <formula>"合短"</formula>
    </cfRule>
  </conditionalFormatting>
  <conditionalFormatting sqref="AE54:AE56">
    <cfRule type="cellIs" dxfId="6320" priority="980" operator="equal">
      <formula>"良短"</formula>
    </cfRule>
    <cfRule type="cellIs" dxfId="6319" priority="981" operator="equal">
      <formula>"保留"</formula>
    </cfRule>
    <cfRule type="cellIs" dxfId="6318" priority="982" operator="equal">
      <formula>"合短"</formula>
    </cfRule>
  </conditionalFormatting>
  <conditionalFormatting sqref="AE15:AE18">
    <cfRule type="cellIs" dxfId="6317" priority="117" operator="equal">
      <formula>"ＮＧ"</formula>
    </cfRule>
    <cfRule type="cellIs" dxfId="6316" priority="118" operator="equal">
      <formula>"良短"</formula>
    </cfRule>
    <cfRule type="cellIs" dxfId="6315" priority="119" operator="equal">
      <formula>"保留"</formula>
    </cfRule>
    <cfRule type="cellIs" dxfId="6314" priority="120" operator="equal">
      <formula>"合短"</formula>
    </cfRule>
  </conditionalFormatting>
  <conditionalFormatting sqref="AE13 AE19 AE25 AE31 AE35">
    <cfRule type="cellIs" dxfId="6313" priority="121" operator="equal">
      <formula>"ＮＧ"</formula>
    </cfRule>
    <cfRule type="cellIs" dxfId="6312" priority="122" operator="equal">
      <formula>"良短"</formula>
    </cfRule>
    <cfRule type="cellIs" dxfId="6311" priority="123" operator="equal">
      <formula>"保留"</formula>
    </cfRule>
    <cfRule type="cellIs" dxfId="6310" priority="124" operator="equal">
      <formula>"合短"</formula>
    </cfRule>
  </conditionalFormatting>
  <conditionalFormatting sqref="AE14">
    <cfRule type="cellIs" dxfId="6309" priority="114" operator="equal">
      <formula>"良短"</formula>
    </cfRule>
    <cfRule type="cellIs" dxfId="6308" priority="115" operator="equal">
      <formula>"保留"</formula>
    </cfRule>
    <cfRule type="cellIs" dxfId="6307" priority="116" operator="equal">
      <formula>"合短"</formula>
    </cfRule>
  </conditionalFormatting>
  <conditionalFormatting sqref="AE20">
    <cfRule type="cellIs" dxfId="6306" priority="110" operator="equal">
      <formula>"ＮＧ"</formula>
    </cfRule>
    <cfRule type="cellIs" dxfId="6305" priority="111" operator="equal">
      <formula>"良短"</formula>
    </cfRule>
    <cfRule type="cellIs" dxfId="6304" priority="112" operator="equal">
      <formula>"保留"</formula>
    </cfRule>
    <cfRule type="cellIs" dxfId="6303" priority="113" operator="equal">
      <formula>"合短"</formula>
    </cfRule>
  </conditionalFormatting>
  <conditionalFormatting sqref="AE47:AE50">
    <cfRule type="cellIs" dxfId="6302" priority="128" operator="equal">
      <formula>"良短"</formula>
    </cfRule>
    <cfRule type="cellIs" dxfId="6301" priority="129" operator="equal">
      <formula>"保留"</formula>
    </cfRule>
    <cfRule type="cellIs" dxfId="6300" priority="130" operator="equal">
      <formula>"合短"</formula>
    </cfRule>
  </conditionalFormatting>
  <conditionalFormatting sqref="AE53">
    <cfRule type="cellIs" dxfId="6299" priority="330" operator="equal">
      <formula>"ＮＧ"</formula>
    </cfRule>
    <cfRule type="cellIs" dxfId="6298" priority="331" operator="equal">
      <formula>"良短"</formula>
    </cfRule>
    <cfRule type="cellIs" dxfId="6297" priority="332" operator="equal">
      <formula>"保留"</formula>
    </cfRule>
    <cfRule type="cellIs" dxfId="6296" priority="333" operator="equal">
      <formula>"合短"</formula>
    </cfRule>
  </conditionalFormatting>
  <conditionalFormatting sqref="AE53">
    <cfRule type="cellIs" dxfId="6295" priority="326" operator="equal">
      <formula>"ＮＧ"</formula>
    </cfRule>
    <cfRule type="cellIs" dxfId="6294" priority="327" operator="equal">
      <formula>"良短"</formula>
    </cfRule>
    <cfRule type="cellIs" dxfId="6293" priority="328" operator="equal">
      <formula>"保留"</formula>
    </cfRule>
    <cfRule type="cellIs" dxfId="6292" priority="329" operator="equal">
      <formula>"合短"</formula>
    </cfRule>
  </conditionalFormatting>
  <conditionalFormatting sqref="AE53">
    <cfRule type="cellIs" dxfId="6291" priority="315" operator="equal">
      <formula>"ＮＧ"</formula>
    </cfRule>
    <cfRule type="cellIs" dxfId="6290" priority="316" operator="equal">
      <formula>"良短"</formula>
    </cfRule>
    <cfRule type="cellIs" dxfId="6289" priority="317" operator="equal">
      <formula>"保留"</formula>
    </cfRule>
    <cfRule type="cellIs" dxfId="6288" priority="318" operator="equal">
      <formula>"合短"</formula>
    </cfRule>
  </conditionalFormatting>
  <conditionalFormatting sqref="AE53">
    <cfRule type="cellIs" dxfId="6287" priority="312" operator="equal">
      <formula>"良短"</formula>
    </cfRule>
    <cfRule type="cellIs" dxfId="6286" priority="313" operator="equal">
      <formula>"保留"</formula>
    </cfRule>
    <cfRule type="cellIs" dxfId="6285" priority="314" operator="equal">
      <formula>"合短"</formula>
    </cfRule>
  </conditionalFormatting>
  <conditionalFormatting sqref="AE53">
    <cfRule type="cellIs" dxfId="6284" priority="309" operator="equal">
      <formula>"良短"</formula>
    </cfRule>
    <cfRule type="cellIs" dxfId="6283" priority="310" operator="equal">
      <formula>"保留"</formula>
    </cfRule>
    <cfRule type="cellIs" dxfId="6282" priority="311" operator="equal">
      <formula>"合短"</formula>
    </cfRule>
  </conditionalFormatting>
  <conditionalFormatting sqref="AE53">
    <cfRule type="cellIs" dxfId="6281" priority="305" operator="equal">
      <formula>"ＮＧ"</formula>
    </cfRule>
    <cfRule type="cellIs" dxfId="6280" priority="306" operator="equal">
      <formula>"良短"</formula>
    </cfRule>
    <cfRule type="cellIs" dxfId="6279" priority="307" operator="equal">
      <formula>"保留"</formula>
    </cfRule>
    <cfRule type="cellIs" dxfId="6278" priority="308" operator="equal">
      <formula>"合短"</formula>
    </cfRule>
  </conditionalFormatting>
  <conditionalFormatting sqref="AE53">
    <cfRule type="cellIs" dxfId="6277" priority="301" operator="equal">
      <formula>"ＮＧ"</formula>
    </cfRule>
    <cfRule type="cellIs" dxfId="6276" priority="302" operator="equal">
      <formula>"良短"</formula>
    </cfRule>
    <cfRule type="cellIs" dxfId="6275" priority="303" operator="equal">
      <formula>"保留"</formula>
    </cfRule>
    <cfRule type="cellIs" dxfId="6274" priority="304" operator="equal">
      <formula>"合短"</formula>
    </cfRule>
  </conditionalFormatting>
  <conditionalFormatting sqref="AE52">
    <cfRule type="cellIs" dxfId="6273" priority="297" operator="equal">
      <formula>"ＮＧ"</formula>
    </cfRule>
    <cfRule type="cellIs" dxfId="6272" priority="298" operator="equal">
      <formula>"良短"</formula>
    </cfRule>
    <cfRule type="cellIs" dxfId="6271" priority="299" operator="equal">
      <formula>"保留"</formula>
    </cfRule>
    <cfRule type="cellIs" dxfId="6270" priority="300" operator="equal">
      <formula>"合短"</formula>
    </cfRule>
  </conditionalFormatting>
  <conditionalFormatting sqref="AE52">
    <cfRule type="cellIs" dxfId="6269" priority="293" operator="equal">
      <formula>"ＮＧ"</formula>
    </cfRule>
    <cfRule type="cellIs" dxfId="6268" priority="294" operator="equal">
      <formula>"良短"</formula>
    </cfRule>
    <cfRule type="cellIs" dxfId="6267" priority="295" operator="equal">
      <formula>"保留"</formula>
    </cfRule>
    <cfRule type="cellIs" dxfId="6266" priority="296" operator="equal">
      <formula>"合短"</formula>
    </cfRule>
  </conditionalFormatting>
  <conditionalFormatting sqref="AE52">
    <cfRule type="cellIs" dxfId="6265" priority="289" operator="equal">
      <formula>"ＮＧ"</formula>
    </cfRule>
    <cfRule type="cellIs" dxfId="6264" priority="290" operator="equal">
      <formula>"良短"</formula>
    </cfRule>
    <cfRule type="cellIs" dxfId="6263" priority="291" operator="equal">
      <formula>"保留"</formula>
    </cfRule>
    <cfRule type="cellIs" dxfId="6262" priority="292" operator="equal">
      <formula>"合短"</formula>
    </cfRule>
  </conditionalFormatting>
  <conditionalFormatting sqref="AE52">
    <cfRule type="cellIs" dxfId="6261" priority="286" operator="equal">
      <formula>"良短"</formula>
    </cfRule>
    <cfRule type="cellIs" dxfId="6260" priority="287" operator="equal">
      <formula>"保留"</formula>
    </cfRule>
    <cfRule type="cellIs" dxfId="6259" priority="288" operator="equal">
      <formula>"合短"</formula>
    </cfRule>
  </conditionalFormatting>
  <conditionalFormatting sqref="AE45 AE51">
    <cfRule type="cellIs" dxfId="6258" priority="283" operator="equal">
      <formula>"良短"</formula>
    </cfRule>
    <cfRule type="cellIs" dxfId="6257" priority="284" operator="equal">
      <formula>"保留"</formula>
    </cfRule>
    <cfRule type="cellIs" dxfId="6256" priority="285" operator="equal">
      <formula>"合短"</formula>
    </cfRule>
  </conditionalFormatting>
  <conditionalFormatting sqref="AE45 AE51">
    <cfRule type="cellIs" dxfId="6255" priority="279" operator="equal">
      <formula>"ＮＧ"</formula>
    </cfRule>
    <cfRule type="cellIs" dxfId="6254" priority="280" operator="equal">
      <formula>"良短"</formula>
    </cfRule>
    <cfRule type="cellIs" dxfId="6253" priority="281" operator="equal">
      <formula>"保留"</formula>
    </cfRule>
    <cfRule type="cellIs" dxfId="6252" priority="282" operator="equal">
      <formula>"合短"</formula>
    </cfRule>
  </conditionalFormatting>
  <conditionalFormatting sqref="AF28">
    <cfRule type="cellIs" dxfId="6251" priority="52" operator="equal">
      <formula>"ＮＧ"</formula>
    </cfRule>
    <cfRule type="cellIs" dxfId="6250" priority="53" operator="equal">
      <formula>"良短"</formula>
    </cfRule>
    <cfRule type="cellIs" dxfId="6249" priority="54" operator="equal">
      <formula>"保留"</formula>
    </cfRule>
    <cfRule type="cellIs" dxfId="6248" priority="55" operator="equal">
      <formula>"合短"</formula>
    </cfRule>
  </conditionalFormatting>
  <conditionalFormatting sqref="AE46">
    <cfRule type="cellIs" dxfId="6247" priority="145" operator="equal">
      <formula>"ＮＧ"</formula>
    </cfRule>
    <cfRule type="cellIs" dxfId="6246" priority="146" operator="equal">
      <formula>"良短"</formula>
    </cfRule>
    <cfRule type="cellIs" dxfId="6245" priority="147" operator="equal">
      <formula>"保留"</formula>
    </cfRule>
    <cfRule type="cellIs" dxfId="6244" priority="148" operator="equal">
      <formula>"合短"</formula>
    </cfRule>
  </conditionalFormatting>
  <conditionalFormatting sqref="AE46">
    <cfRule type="cellIs" dxfId="6243" priority="142" operator="equal">
      <formula>"良短"</formula>
    </cfRule>
    <cfRule type="cellIs" dxfId="6242" priority="143" operator="equal">
      <formula>"保留"</formula>
    </cfRule>
    <cfRule type="cellIs" dxfId="6241" priority="144" operator="equal">
      <formula>"合短"</formula>
    </cfRule>
  </conditionalFormatting>
  <conditionalFormatting sqref="AE42:AE44">
    <cfRule type="cellIs" dxfId="6240" priority="138" operator="equal">
      <formula>"ＮＧ"</formula>
    </cfRule>
    <cfRule type="cellIs" dxfId="6239" priority="139" operator="equal">
      <formula>"良短"</formula>
    </cfRule>
    <cfRule type="cellIs" dxfId="6238" priority="140" operator="equal">
      <formula>"保留"</formula>
    </cfRule>
    <cfRule type="cellIs" dxfId="6237" priority="141" operator="equal">
      <formula>"合短"</formula>
    </cfRule>
  </conditionalFormatting>
  <conditionalFormatting sqref="AE42:AE44">
    <cfRule type="cellIs" dxfId="6236" priority="135" operator="equal">
      <formula>"良短"</formula>
    </cfRule>
    <cfRule type="cellIs" dxfId="6235" priority="136" operator="equal">
      <formula>"保留"</formula>
    </cfRule>
    <cfRule type="cellIs" dxfId="6234" priority="137" operator="equal">
      <formula>"合短"</formula>
    </cfRule>
  </conditionalFormatting>
  <conditionalFormatting sqref="AE47:AE50">
    <cfRule type="cellIs" dxfId="6233" priority="131" operator="equal">
      <formula>"ＮＧ"</formula>
    </cfRule>
    <cfRule type="cellIs" dxfId="6232" priority="132" operator="equal">
      <formula>"良短"</formula>
    </cfRule>
    <cfRule type="cellIs" dxfId="6231" priority="133" operator="equal">
      <formula>"保留"</formula>
    </cfRule>
    <cfRule type="cellIs" dxfId="6230" priority="134" operator="equal">
      <formula>"合短"</formula>
    </cfRule>
  </conditionalFormatting>
  <conditionalFormatting sqref="AE13 AE19 AE25 AE31 AE35">
    <cfRule type="cellIs" dxfId="6229" priority="125" operator="equal">
      <formula>"良短"</formula>
    </cfRule>
    <cfRule type="cellIs" dxfId="6228" priority="126" operator="equal">
      <formula>"保留"</formula>
    </cfRule>
    <cfRule type="cellIs" dxfId="6227" priority="127" operator="equal">
      <formula>"合短"</formula>
    </cfRule>
  </conditionalFormatting>
  <conditionalFormatting sqref="AE20">
    <cfRule type="cellIs" dxfId="6226" priority="107" operator="equal">
      <formula>"良短"</formula>
    </cfRule>
    <cfRule type="cellIs" dxfId="6225" priority="108" operator="equal">
      <formula>"保留"</formula>
    </cfRule>
    <cfRule type="cellIs" dxfId="6224" priority="109" operator="equal">
      <formula>"合短"</formula>
    </cfRule>
  </conditionalFormatting>
  <conditionalFormatting sqref="AE28">
    <cfRule type="cellIs" dxfId="6223" priority="103" operator="equal">
      <formula>"ＮＧ"</formula>
    </cfRule>
    <cfRule type="cellIs" dxfId="6222" priority="104" operator="equal">
      <formula>"良短"</formula>
    </cfRule>
    <cfRule type="cellIs" dxfId="6221" priority="105" operator="equal">
      <formula>"保留"</formula>
    </cfRule>
    <cfRule type="cellIs" dxfId="6220" priority="106" operator="equal">
      <formula>"合短"</formula>
    </cfRule>
  </conditionalFormatting>
  <conditionalFormatting sqref="AE15:AE18">
    <cfRule type="cellIs" dxfId="6219" priority="93" operator="equal">
      <formula>"良短"</formula>
    </cfRule>
    <cfRule type="cellIs" dxfId="6218" priority="94" operator="equal">
      <formula>"保留"</formula>
    </cfRule>
    <cfRule type="cellIs" dxfId="6217" priority="95" operator="equal">
      <formula>"合短"</formula>
    </cfRule>
  </conditionalFormatting>
  <conditionalFormatting sqref="AE14">
    <cfRule type="cellIs" dxfId="6216" priority="89" operator="equal">
      <formula>"ＮＧ"</formula>
    </cfRule>
    <cfRule type="cellIs" dxfId="6215" priority="90" operator="equal">
      <formula>"良短"</formula>
    </cfRule>
    <cfRule type="cellIs" dxfId="6214" priority="91" operator="equal">
      <formula>"保留"</formula>
    </cfRule>
    <cfRule type="cellIs" dxfId="6213" priority="92" operator="equal">
      <formula>"合短"</formula>
    </cfRule>
  </conditionalFormatting>
  <conditionalFormatting sqref="AF26">
    <cfRule type="cellIs" dxfId="6212" priority="86" operator="equal">
      <formula>"良短"</formula>
    </cfRule>
    <cfRule type="cellIs" dxfId="6211" priority="87" operator="equal">
      <formula>"保留"</formula>
    </cfRule>
    <cfRule type="cellIs" dxfId="6210" priority="88" operator="equal">
      <formula>"合短"</formula>
    </cfRule>
  </conditionalFormatting>
  <conditionalFormatting sqref="AE21:AE24">
    <cfRule type="cellIs" dxfId="6209" priority="82" operator="equal">
      <formula>"ＮＧ"</formula>
    </cfRule>
    <cfRule type="cellIs" dxfId="6208" priority="83" operator="equal">
      <formula>"良短"</formula>
    </cfRule>
    <cfRule type="cellIs" dxfId="6207" priority="84" operator="equal">
      <formula>"保留"</formula>
    </cfRule>
    <cfRule type="cellIs" dxfId="6206" priority="85" operator="equal">
      <formula>"合短"</formula>
    </cfRule>
  </conditionalFormatting>
  <conditionalFormatting sqref="AE21:AE24">
    <cfRule type="cellIs" dxfId="6205" priority="79" operator="equal">
      <formula>"良短"</formula>
    </cfRule>
    <cfRule type="cellIs" dxfId="6204" priority="80" operator="equal">
      <formula>"保留"</formula>
    </cfRule>
    <cfRule type="cellIs" dxfId="6203" priority="81" operator="equal">
      <formula>"合短"</formula>
    </cfRule>
  </conditionalFormatting>
  <conditionalFormatting sqref="AE26">
    <cfRule type="cellIs" dxfId="6202" priority="76" operator="equal">
      <formula>"良短"</formula>
    </cfRule>
    <cfRule type="cellIs" dxfId="6201" priority="77" operator="equal">
      <formula>"保留"</formula>
    </cfRule>
    <cfRule type="cellIs" dxfId="6200" priority="78" operator="equal">
      <formula>"合短"</formula>
    </cfRule>
  </conditionalFormatting>
  <conditionalFormatting sqref="AF27 AF29:AF30">
    <cfRule type="cellIs" dxfId="6199" priority="72" operator="equal">
      <formula>"ＮＧ"</formula>
    </cfRule>
    <cfRule type="cellIs" dxfId="6198" priority="73" operator="equal">
      <formula>"良短"</formula>
    </cfRule>
    <cfRule type="cellIs" dxfId="6197" priority="74" operator="equal">
      <formula>"保留"</formula>
    </cfRule>
    <cfRule type="cellIs" dxfId="6196" priority="75" operator="equal">
      <formula>"合短"</formula>
    </cfRule>
  </conditionalFormatting>
  <conditionalFormatting sqref="AF27 AF29:AF30">
    <cfRule type="cellIs" dxfId="6195" priority="68" operator="equal">
      <formula>"ＮＧ"</formula>
    </cfRule>
    <cfRule type="cellIs" dxfId="6194" priority="69" operator="equal">
      <formula>"良短"</formula>
    </cfRule>
    <cfRule type="cellIs" dxfId="6193" priority="70" operator="equal">
      <formula>"保留"</formula>
    </cfRule>
    <cfRule type="cellIs" dxfId="6192" priority="71" operator="equal">
      <formula>"合短"</formula>
    </cfRule>
  </conditionalFormatting>
  <conditionalFormatting sqref="AE27 AE29:AE30">
    <cfRule type="cellIs" dxfId="6191" priority="64" operator="equal">
      <formula>"ＮＧ"</formula>
    </cfRule>
    <cfRule type="cellIs" dxfId="6190" priority="65" operator="equal">
      <formula>"良短"</formula>
    </cfRule>
    <cfRule type="cellIs" dxfId="6189" priority="66" operator="equal">
      <formula>"保留"</formula>
    </cfRule>
    <cfRule type="cellIs" dxfId="6188" priority="67" operator="equal">
      <formula>"合短"</formula>
    </cfRule>
  </conditionalFormatting>
  <conditionalFormatting sqref="AE27 AE29:AE30">
    <cfRule type="cellIs" dxfId="6187" priority="60" operator="equal">
      <formula>"ＮＧ"</formula>
    </cfRule>
    <cfRule type="cellIs" dxfId="6186" priority="61" operator="equal">
      <formula>"良短"</formula>
    </cfRule>
    <cfRule type="cellIs" dxfId="6185" priority="62" operator="equal">
      <formula>"保留"</formula>
    </cfRule>
    <cfRule type="cellIs" dxfId="6184" priority="63" operator="equal">
      <formula>"合短"</formula>
    </cfRule>
  </conditionalFormatting>
  <conditionalFormatting sqref="AF28">
    <cfRule type="cellIs" dxfId="6183" priority="56" operator="equal">
      <formula>"ＮＧ"</formula>
    </cfRule>
    <cfRule type="cellIs" dxfId="6182" priority="57" operator="equal">
      <formula>"良短"</formula>
    </cfRule>
    <cfRule type="cellIs" dxfId="6181" priority="58" operator="equal">
      <formula>"保留"</formula>
    </cfRule>
    <cfRule type="cellIs" dxfId="6180" priority="59" operator="equal">
      <formula>"合短"</formula>
    </cfRule>
  </conditionalFormatting>
  <conditionalFormatting sqref="AE28">
    <cfRule type="cellIs" dxfId="6179" priority="48" operator="equal">
      <formula>"ＮＧ"</formula>
    </cfRule>
    <cfRule type="cellIs" dxfId="6178" priority="49" operator="equal">
      <formula>"良短"</formula>
    </cfRule>
    <cfRule type="cellIs" dxfId="6177" priority="50" operator="equal">
      <formula>"保留"</formula>
    </cfRule>
    <cfRule type="cellIs" dxfId="6176" priority="51" operator="equal">
      <formula>"合短"</formula>
    </cfRule>
  </conditionalFormatting>
  <conditionalFormatting sqref="AF32:AF34">
    <cfRule type="cellIs" dxfId="6175" priority="44" operator="equal">
      <formula>"ＮＧ"</formula>
    </cfRule>
    <cfRule type="cellIs" dxfId="6174" priority="45" operator="equal">
      <formula>"良短"</formula>
    </cfRule>
    <cfRule type="cellIs" dxfId="6173" priority="46" operator="equal">
      <formula>"保留"</formula>
    </cfRule>
    <cfRule type="cellIs" dxfId="6172" priority="47" operator="equal">
      <formula>"合短"</formula>
    </cfRule>
  </conditionalFormatting>
  <conditionalFormatting sqref="AE32:AE34">
    <cfRule type="cellIs" dxfId="6171" priority="40" operator="equal">
      <formula>"ＮＧ"</formula>
    </cfRule>
    <cfRule type="cellIs" dxfId="6170" priority="41" operator="equal">
      <formula>"良短"</formula>
    </cfRule>
    <cfRule type="cellIs" dxfId="6169" priority="42" operator="equal">
      <formula>"保留"</formula>
    </cfRule>
    <cfRule type="cellIs" dxfId="6168" priority="43" operator="equal">
      <formula>"合短"</formula>
    </cfRule>
  </conditionalFormatting>
  <conditionalFormatting sqref="AE32:AE34">
    <cfRule type="cellIs" dxfId="6167" priority="36" operator="equal">
      <formula>"ＮＧ"</formula>
    </cfRule>
    <cfRule type="cellIs" dxfId="6166" priority="37" operator="equal">
      <formula>"良短"</formula>
    </cfRule>
    <cfRule type="cellIs" dxfId="6165" priority="38" operator="equal">
      <formula>"保留"</formula>
    </cfRule>
    <cfRule type="cellIs" dxfId="6164" priority="39" operator="equal">
      <formula>"合短"</formula>
    </cfRule>
  </conditionalFormatting>
  <conditionalFormatting sqref="AF32:AF34">
    <cfRule type="cellIs" dxfId="6163" priority="32" operator="equal">
      <formula>"ＮＧ"</formula>
    </cfRule>
    <cfRule type="cellIs" dxfId="6162" priority="33" operator="equal">
      <formula>"良短"</formula>
    </cfRule>
    <cfRule type="cellIs" dxfId="6161" priority="34" operator="equal">
      <formula>"保留"</formula>
    </cfRule>
    <cfRule type="cellIs" dxfId="6160" priority="35" operator="equal">
      <formula>"合短"</formula>
    </cfRule>
  </conditionalFormatting>
  <conditionalFormatting sqref="AE36:AE41">
    <cfRule type="cellIs" dxfId="6159" priority="29" operator="equal">
      <formula>"良短"</formula>
    </cfRule>
    <cfRule type="cellIs" dxfId="6158" priority="30" operator="equal">
      <formula>"保留"</formula>
    </cfRule>
    <cfRule type="cellIs" dxfId="6157" priority="31" operator="equal">
      <formula>"合短"</formula>
    </cfRule>
  </conditionalFormatting>
  <conditionalFormatting sqref="AE36:AE41">
    <cfRule type="cellIs" dxfId="6156" priority="25" operator="equal">
      <formula>"ＮＧ"</formula>
    </cfRule>
    <cfRule type="cellIs" dxfId="6155" priority="26" operator="equal">
      <formula>"良短"</formula>
    </cfRule>
    <cfRule type="cellIs" dxfId="6154" priority="27" operator="equal">
      <formula>"保留"</formula>
    </cfRule>
    <cfRule type="cellIs" dxfId="6153" priority="28" operator="equal">
      <formula>"合短"</formula>
    </cfRule>
  </conditionalFormatting>
  <conditionalFormatting sqref="AE36">
    <cfRule type="cellIs" dxfId="6152" priority="21" operator="equal">
      <formula>"ＮＧ"</formula>
    </cfRule>
    <cfRule type="cellIs" dxfId="6151" priority="22" operator="equal">
      <formula>"良短"</formula>
    </cfRule>
    <cfRule type="cellIs" dxfId="6150" priority="23" operator="equal">
      <formula>"保留"</formula>
    </cfRule>
    <cfRule type="cellIs" dxfId="6149" priority="24" operator="equal">
      <formula>"合短"</formula>
    </cfRule>
  </conditionalFormatting>
  <conditionalFormatting sqref="AE37:AE41">
    <cfRule type="cellIs" dxfId="6148" priority="17" operator="equal">
      <formula>"ＮＧ"</formula>
    </cfRule>
    <cfRule type="cellIs" dxfId="6147" priority="18" operator="equal">
      <formula>"良短"</formula>
    </cfRule>
    <cfRule type="cellIs" dxfId="6146" priority="19" operator="equal">
      <formula>"保留"</formula>
    </cfRule>
    <cfRule type="cellIs" dxfId="6145" priority="20" operator="equal">
      <formula>"合短"</formula>
    </cfRule>
  </conditionalFormatting>
  <conditionalFormatting sqref="AE36:AE41">
    <cfRule type="cellIs" dxfId="6144" priority="14" operator="equal">
      <formula>"良短"</formula>
    </cfRule>
    <cfRule type="cellIs" dxfId="6143" priority="15" operator="equal">
      <formula>"保留"</formula>
    </cfRule>
    <cfRule type="cellIs" dxfId="6142" priority="16" operator="equal">
      <formula>"合短"</formula>
    </cfRule>
  </conditionalFormatting>
  <conditionalFormatting sqref="AE11:AE12">
    <cfRule type="cellIs" dxfId="6141" priority="10" operator="equal">
      <formula>"ＮＧ"</formula>
    </cfRule>
    <cfRule type="cellIs" dxfId="6140" priority="11" operator="equal">
      <formula>"良短"</formula>
    </cfRule>
    <cfRule type="cellIs" dxfId="6139" priority="12" operator="equal">
      <formula>"保留"</formula>
    </cfRule>
    <cfRule type="cellIs" dxfId="6138" priority="13" operator="equal">
      <formula>"合短"</formula>
    </cfRule>
  </conditionalFormatting>
  <conditionalFormatting sqref="AE11:AE12">
    <cfRule type="cellIs" dxfId="6137" priority="7" operator="equal">
      <formula>"良短"</formula>
    </cfRule>
    <cfRule type="cellIs" dxfId="6136" priority="8" operator="equal">
      <formula>"保留"</formula>
    </cfRule>
    <cfRule type="cellIs" dxfId="6135" priority="9" operator="equal">
      <formula>"合短"</formula>
    </cfRule>
  </conditionalFormatting>
  <conditionalFormatting sqref="AE9:AE10">
    <cfRule type="cellIs" dxfId="6134" priority="4" operator="equal">
      <formula>"ＮＧ"</formula>
    </cfRule>
    <cfRule type="cellIs" dxfId="6133" priority="5" operator="equal">
      <formula>"合短"</formula>
    </cfRule>
    <cfRule type="cellIs" dxfId="6132" priority="6" operator="equal">
      <formula>"保留"</formula>
    </cfRule>
  </conditionalFormatting>
  <conditionalFormatting sqref="AE8">
    <cfRule type="cellIs" dxfId="6131" priority="1" operator="equal">
      <formula>"ＮＧ"</formula>
    </cfRule>
    <cfRule type="cellIs" dxfId="6130" priority="2" operator="equal">
      <formula>"合短"</formula>
    </cfRule>
    <cfRule type="cellIs" dxfId="6129" priority="3" operator="equal">
      <formula>"保留"</formula>
    </cfRule>
  </conditionalFormatting>
  <dataValidations count="37">
    <dataValidation type="list" allowBlank="1" showInputMessage="1" showErrorMessage="1" sqref="D194:D239 D101:D144 D63:D68 D8:D10">
      <formula1>$I$2:$I$15</formula1>
    </dataValidation>
    <dataValidation type="list" allowBlank="1" showInputMessage="1" showErrorMessage="1" sqref="D287:D302">
      <formula1>$I$2:$I$14</formula1>
    </dataValidation>
    <dataValidation type="list" allowBlank="1" showInputMessage="1" showErrorMessage="1" sqref="E194:E239 E287:E302 E101:E144 E63:E68 E61 E57:E59 E26:E30 E32:E34 E8:E10">
      <formula1>$J$2:$J$5</formula1>
    </dataValidation>
    <dataValidation type="list" allowBlank="1" showInputMessage="1" showErrorMessage="1" sqref="AN8 AN80 AN76:AN78 AN74 AN72 AN70 AN68 AN66 AN64 AN62 AN60 AN58 AN56 AN54 AN52 AN50 AN48 AN46 AN44 AN42 AN40 AN38 AN36 AN34 AN32 AN30 AN28 AN26 AN24 AN22 AN20 AN18 AN16 AN14 AN12 AN10 AN101 AN173 AN169:AN171 AN167 AN165 AN163 AN161 AN159 AN157 AN155 AN153 AN151 AN149 AN147 AN145 AN143 AN141 AN139 AN137 AN135 AN133 AN131 AN129 AN127 AN125 AN123 AN121 AN119 AN117 AN115 AN113 AN111 AN109 AN107 AN105 AN103 AN194 AN266 AN262:AN264 AN260 AN258 AN256 AN254 AN252 AN250 AN248 AN246 AN244 AN242 AN240 AN238 AN236 AN234 AN232 AN230 AN228 AN226 AN224 AN222 AN220 AN218 AN216 AN214 AN212 AN210 AN208 AN206 AN204 AN202 AN200 AN198 AN196 AN287 AN359 AN355:AN357 AN353 AN351 AN349 AN347 AN345 AN343 AN341 AN339 AN337 AN335 AN333 AN331 AN329 AN327 AN325 AN323 AN321 AN319 AN317 AN315 AN313 AN311 AN309 AN307 AN305 AN303 AN301 AN299 AN297 AN295 AN293 AN291 AN289">
      <formula1>$AT$2:$AT$3</formula1>
    </dataValidation>
    <dataValidation type="list" allowBlank="1" showInputMessage="1" showErrorMessage="1" sqref="AE194:AE269 AE287:AE362 AE101:AE176 AE63:AE83 AE61 AE57:AE59 AE52">
      <formula1>$AJ$2:$AJ$7</formula1>
    </dataValidation>
    <dataValidation type="list" allowBlank="1" showInputMessage="1" showErrorMessage="1" sqref="D69:D83 D303:D362 D240:D269 D145:D176 D61 D57:D59 D32:D34">
      <formula1>$I$2:$I$11</formula1>
    </dataValidation>
    <dataValidation type="list" allowBlank="1" showInputMessage="1" showErrorMessage="1" sqref="E69:E83 E303:E362 E240:E269 E145:E176">
      <formula1>$J$2:$J$4</formula1>
    </dataValidation>
    <dataValidation type="list" allowBlank="1" showInputMessage="1" showErrorMessage="1" sqref="C287:C362 C194:C269 C101:C176 C11:C83">
      <formula1>$H$2:$H$4</formula1>
    </dataValidation>
    <dataValidation type="list" allowBlank="1" showInputMessage="1" showErrorMessage="1" sqref="AF287:AF362 AF194:AF269 AF101:AF176 AF63:AF83 AF61 AF57:AF59">
      <formula1>$AK$2:$AK$7</formula1>
    </dataValidation>
    <dataValidation type="list" allowBlank="1" showInputMessage="1" showErrorMessage="1" sqref="AC287:AD362 AC194:AD269 AC69:AD83 AC145:AD176 AC62:AD62 AC60:AD60 AC54:AD56">
      <formula1>$AH$2:$AH$3</formula1>
    </dataValidation>
    <dataValidation type="list" allowBlank="1" showInputMessage="1" showErrorMessage="1" sqref="AB194:AB269 AB287:AB362 AB65:AB83 AB117:AB120 AB123:AB126 AB129:AB132 AB135:AB138 AB141:AB176 AB102:AB105 AB107:AB110 AB112:AB115 AB63">
      <formula1>$AG$2:$AG$13</formula1>
    </dataValidation>
    <dataValidation type="list" allowBlank="1" showInputMessage="1" showErrorMessage="1" sqref="AB127:AB128 AB64 AB133:AB134 AB139:AB140 AB101 AB116 AB106 AB111 AB121:AB122 AB8:AB51">
      <formula1>$AG$2:$AG$12</formula1>
    </dataValidation>
    <dataValidation type="list" allowBlank="1" showInputMessage="1" showErrorMessage="1" sqref="AC101:AD144 AC63:AD68 AC61:AD61 AC57:AD59 AC8:AC51">
      <formula1>$AH$2:$AH$4</formula1>
    </dataValidation>
    <dataValidation type="list" allowBlank="1" showInputMessage="1" showErrorMessage="1" sqref="AI101:AI107">
      <formula1>$AN$2:$AN$9</formula1>
    </dataValidation>
    <dataValidation type="list" allowBlank="1" showInputMessage="1" showErrorMessage="1" sqref="AB62 AB60 AB54:AB56">
      <formula1>$AG$2:$AG$4</formula1>
    </dataValidation>
    <dataValidation type="list" allowBlank="1" showInputMessage="1" showErrorMessage="1" sqref="D62 D60 D54:D56 D51 D45 D13 D19 D25 D31 D35">
      <formula1>$I$2:$I$6</formula1>
    </dataValidation>
    <dataValidation type="list" allowBlank="1" showInputMessage="1" showErrorMessage="1" sqref="AF62 AF60 AF54:AF56">
      <formula1>$AK$2:$AK$3</formula1>
    </dataValidation>
    <dataValidation type="list" allowBlank="1" showInputMessage="1" showErrorMessage="1" sqref="E62 E60 E54:E56 E51 E45 E13 E19 E25 E31 E35">
      <formula1>$J$2:$J$3</formula1>
    </dataValidation>
    <dataValidation type="list" allowBlank="1" showInputMessage="1" showErrorMessage="1" sqref="AE62 AE60 AE54:AE56">
      <formula1>$AJ$2:$AJ$3</formula1>
    </dataValidation>
    <dataValidation type="list" allowBlank="1" showInputMessage="1" sqref="J194:J239">
      <formula1>$O$2:$O$19</formula1>
    </dataValidation>
    <dataValidation type="list" allowBlank="1" showInputMessage="1" sqref="J287:J302 J76:J79">
      <formula1>$O$2:$O$18</formula1>
    </dataValidation>
    <dataValidation type="list" allowBlank="1" showInputMessage="1" sqref="J80:J83 J145:J176 J240:J269 J303:J362">
      <formula1>$O$2:$O$10</formula1>
    </dataValidation>
    <dataValidation type="list" allowBlank="1" showInputMessage="1" sqref="J101:J144 J64:J75 J60 J54:J56 J51 J45 J13 J19 J25 J31 J35 J8:J10">
      <formula1>$O$2:$O$23</formula1>
    </dataValidation>
    <dataValidation type="list" allowBlank="1" showInputMessage="1" showErrorMessage="1" sqref="AB61 AB57:AB59">
      <formula1>$AG$2:$AG$11</formula1>
    </dataValidation>
    <dataValidation type="list" allowBlank="1" showInputMessage="1" sqref="J61:J63 J57:J59 J32:J34">
      <formula1>$O$2:$O$42</formula1>
    </dataValidation>
    <dataValidation type="list" allowBlank="1" showInputMessage="1" sqref="J52:J53 J36:J44 J46:J50 J20:J24 J14:J18 J11:J12">
      <formula1>$O$2:$O$47</formula1>
    </dataValidation>
    <dataValidation type="list" allowBlank="1" showInputMessage="1" showErrorMessage="1" sqref="AC52:AD53">
      <formula1>$AH$2:$AH$10</formula1>
    </dataValidation>
    <dataValidation type="list" allowBlank="1" showInputMessage="1" showErrorMessage="1" sqref="AF52:AF53">
      <formula1>$AK$2:$AK$13</formula1>
    </dataValidation>
    <dataValidation type="list" allowBlank="1" showInputMessage="1" showErrorMessage="1" sqref="E52:E53 E36:E44 E46:E50 E20:E24 E14:E18 E11:E12">
      <formula1>$J$2:$J$11</formula1>
    </dataValidation>
    <dataValidation type="list" allowBlank="1" showInputMessage="1" showErrorMessage="1" sqref="AE53">
      <formula1>$AJ$2:$AJ$13</formula1>
    </dataValidation>
    <dataValidation type="list" allowBlank="1" showInputMessage="1" showErrorMessage="1" sqref="D52:D53 D36:D44 D46:D50 D20:D24 D14:D18 D11:D12">
      <formula1>$I$2:$I$33</formula1>
    </dataValidation>
    <dataValidation type="list" allowBlank="1" showInputMessage="1" showErrorMessage="1" sqref="AB52:AB53">
      <formula1>$AG$2:$AG$31</formula1>
    </dataValidation>
    <dataValidation type="list" allowBlank="1" showInputMessage="1" showErrorMessage="1" sqref="AF8:AF51">
      <formula1>$AK$2:$AK$5</formula1>
    </dataValidation>
    <dataValidation type="list" allowBlank="1" showInputMessage="1" showErrorMessage="1" sqref="AD8:AD51">
      <formula1>$AI$2:$AI$4</formula1>
    </dataValidation>
    <dataValidation type="list" allowBlank="1" showInputMessage="1" showErrorMessage="1" sqref="AE8:AE51">
      <formula1>$AJ$2:$AJ$6</formula1>
    </dataValidation>
    <dataValidation type="list" allowBlank="1" showInputMessage="1" sqref="J26:J30">
      <formula1>$O$2:$O$24</formula1>
    </dataValidation>
    <dataValidation type="list" allowBlank="1" showInputMessage="1" showErrorMessage="1" sqref="D26:D30">
      <formula1>$I$2:$I$16</formula1>
    </dataValidation>
  </dataValidations>
  <printOptions horizontalCentered="1" verticalCentered="1"/>
  <pageMargins left="0.23622047244094491" right="0.23622047244094491" top="0.74803149606299213" bottom="0.74803149606299213" header="0.31496062992125984" footer="0.31496062992125984"/>
  <pageSetup paperSize="8" scale="60" fitToHeight="4"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pageSetUpPr fitToPage="1"/>
  </sheetPr>
  <dimension ref="A1:AR463"/>
  <sheetViews>
    <sheetView zoomScaleNormal="100" zoomScaleSheetLayoutView="100" workbookViewId="0">
      <pane xSplit="7" ySplit="25" topLeftCell="U58" activePane="bottomRight" state="frozen"/>
      <selection pane="topRight" activeCell="H1" sqref="H1"/>
      <selection pane="bottomLeft" activeCell="A26" sqref="A26"/>
      <selection pane="bottomRight" activeCell="A83" sqref="A83:XFD84"/>
    </sheetView>
  </sheetViews>
  <sheetFormatPr defaultRowHeight="13.5"/>
  <cols>
    <col min="1" max="1" width="1.25" customWidth="1"/>
    <col min="2" max="2" width="5.5" bestFit="1" customWidth="1"/>
    <col min="3" max="3" width="3.375" bestFit="1" customWidth="1"/>
    <col min="4" max="4" width="3.5" bestFit="1" customWidth="1"/>
    <col min="5" max="5" width="4.125" customWidth="1"/>
    <col min="6" max="6" width="3.875" customWidth="1"/>
    <col min="7" max="7" width="5.125" customWidth="1"/>
    <col min="8" max="8" width="5" customWidth="1"/>
    <col min="9" max="9" width="9.625" style="357" customWidth="1"/>
    <col min="10" max="10" width="3.625" customWidth="1"/>
    <col min="11" max="11" width="9.875" customWidth="1"/>
    <col min="12" max="13" width="4.5" customWidth="1"/>
    <col min="14" max="14" width="33" style="357" customWidth="1"/>
    <col min="15" max="15" width="10.75" style="357" customWidth="1"/>
    <col min="16" max="16" width="3.875" customWidth="1"/>
    <col min="17" max="17" width="8.5" style="357" customWidth="1"/>
    <col min="18" max="21" width="8.625" customWidth="1"/>
    <col min="22" max="22" width="5.125" customWidth="1"/>
    <col min="23" max="23" width="8.625" customWidth="1"/>
    <col min="24" max="24" width="5.625" customWidth="1"/>
    <col min="25" max="26" width="8.625" customWidth="1"/>
    <col min="27" max="28" width="18.625" customWidth="1"/>
    <col min="29" max="32" width="5.875" style="244" bestFit="1" customWidth="1"/>
    <col min="33" max="33" width="10.5" customWidth="1"/>
    <col min="34" max="34" width="4.375" bestFit="1" customWidth="1"/>
    <col min="35" max="35" width="4.625" customWidth="1"/>
    <col min="36" max="36" width="5.25" bestFit="1" customWidth="1"/>
    <col min="37" max="37" width="5.625" customWidth="1"/>
    <col min="38" max="38" width="5.5" style="211" customWidth="1"/>
    <col min="39" max="39" width="58.5" customWidth="1"/>
    <col min="40" max="40" width="7.375" customWidth="1"/>
    <col min="41" max="41" width="8.25" bestFit="1" customWidth="1"/>
    <col min="43" max="44" width="6.875" hidden="1" customWidth="1"/>
  </cols>
  <sheetData>
    <row r="1" spans="2:42" ht="27" customHeight="1">
      <c r="F1" s="222" t="b">
        <v>1</v>
      </c>
      <c r="G1" s="222">
        <v>279</v>
      </c>
      <c r="N1" s="353"/>
    </row>
    <row r="2" spans="2:42" hidden="1">
      <c r="B2" s="1"/>
      <c r="C2" s="1"/>
      <c r="D2" s="1"/>
      <c r="E2" s="2" t="s">
        <v>0</v>
      </c>
      <c r="F2" s="1"/>
      <c r="G2" s="2">
        <v>280</v>
      </c>
      <c r="H2" s="3" t="s">
        <v>1</v>
      </c>
      <c r="I2" s="403" t="s">
        <v>2</v>
      </c>
      <c r="J2" s="2" t="s">
        <v>3</v>
      </c>
      <c r="K2" s="1"/>
      <c r="L2" s="1"/>
      <c r="M2" s="1"/>
      <c r="N2" s="354"/>
      <c r="O2" s="500" t="s">
        <v>4</v>
      </c>
      <c r="P2" s="1"/>
      <c r="Q2" s="354"/>
      <c r="R2" s="5"/>
      <c r="S2" s="6"/>
      <c r="T2" s="5"/>
      <c r="U2" s="5"/>
      <c r="V2" s="7"/>
      <c r="W2" s="5"/>
      <c r="X2" s="7"/>
      <c r="Y2" s="8"/>
      <c r="Z2" s="9"/>
      <c r="AA2" s="10"/>
      <c r="AB2" s="11"/>
      <c r="AC2" s="400"/>
      <c r="AD2" s="400"/>
      <c r="AE2" s="400"/>
      <c r="AF2" s="401"/>
      <c r="AG2" s="4" t="s">
        <v>5</v>
      </c>
      <c r="AH2" s="2" t="s">
        <v>6</v>
      </c>
      <c r="AI2" s="2" t="s">
        <v>6</v>
      </c>
      <c r="AJ2" s="12" t="s">
        <v>7</v>
      </c>
      <c r="AK2" s="12" t="s">
        <v>8</v>
      </c>
      <c r="AL2" s="2"/>
      <c r="AM2" s="1" t="s">
        <v>907</v>
      </c>
      <c r="AN2" s="2" t="s">
        <v>432</v>
      </c>
      <c r="AO2" s="13" t="s">
        <v>9</v>
      </c>
      <c r="AP2" s="1" t="s">
        <v>10</v>
      </c>
    </row>
    <row r="3" spans="2:42" hidden="1">
      <c r="B3" s="1"/>
      <c r="C3" s="1"/>
      <c r="D3" s="1"/>
      <c r="E3" s="2" t="s">
        <v>11</v>
      </c>
      <c r="F3" s="1"/>
      <c r="G3" s="2" t="s">
        <v>1280</v>
      </c>
      <c r="H3" s="3" t="s">
        <v>12</v>
      </c>
      <c r="I3" s="403" t="s">
        <v>13</v>
      </c>
      <c r="J3" s="2" t="s">
        <v>14</v>
      </c>
      <c r="K3" s="1"/>
      <c r="L3" s="1"/>
      <c r="M3" s="1"/>
      <c r="N3" s="354"/>
      <c r="O3" s="317" t="s">
        <v>15</v>
      </c>
      <c r="P3" s="1"/>
      <c r="Q3" s="354"/>
      <c r="R3" s="5"/>
      <c r="S3" s="6"/>
      <c r="T3" s="5"/>
      <c r="U3" s="5"/>
      <c r="V3" s="7"/>
      <c r="W3" s="5"/>
      <c r="X3" s="7"/>
      <c r="Y3" s="8"/>
      <c r="Z3" s="9"/>
      <c r="AA3" s="10"/>
      <c r="AB3" s="11"/>
      <c r="AC3" s="400"/>
      <c r="AD3" s="400"/>
      <c r="AE3" s="400"/>
      <c r="AF3" s="401"/>
      <c r="AG3" s="4" t="s">
        <v>16</v>
      </c>
      <c r="AH3" s="2" t="s">
        <v>17</v>
      </c>
      <c r="AI3" s="2" t="s">
        <v>17</v>
      </c>
      <c r="AJ3" s="12" t="s">
        <v>18</v>
      </c>
      <c r="AK3" s="15" t="s">
        <v>19</v>
      </c>
      <c r="AL3" s="2"/>
      <c r="AM3" s="1" t="s">
        <v>908</v>
      </c>
      <c r="AN3" s="1" t="s">
        <v>433</v>
      </c>
      <c r="AO3" s="13" t="s">
        <v>20</v>
      </c>
      <c r="AP3" s="1" t="s">
        <v>21</v>
      </c>
    </row>
    <row r="4" spans="2:42" hidden="1">
      <c r="B4" s="1"/>
      <c r="C4" s="1"/>
      <c r="D4" s="1"/>
      <c r="E4" s="2" t="s">
        <v>22</v>
      </c>
      <c r="F4" s="1"/>
      <c r="G4" s="2">
        <v>1120</v>
      </c>
      <c r="H4" s="2"/>
      <c r="I4" s="403" t="s">
        <v>23</v>
      </c>
      <c r="J4" s="2" t="s">
        <v>24</v>
      </c>
      <c r="K4" s="1"/>
      <c r="L4" s="1"/>
      <c r="M4" s="1"/>
      <c r="N4" s="354"/>
      <c r="O4" s="500" t="s">
        <v>25</v>
      </c>
      <c r="P4" s="1"/>
      <c r="Q4" s="354"/>
      <c r="R4" s="5"/>
      <c r="S4" s="6"/>
      <c r="T4" s="5"/>
      <c r="U4" s="5"/>
      <c r="V4" s="7"/>
      <c r="W4" s="5"/>
      <c r="X4" s="7"/>
      <c r="Y4" s="8"/>
      <c r="Z4" s="9"/>
      <c r="AA4" s="10"/>
      <c r="AB4" s="11"/>
      <c r="AC4" s="400"/>
      <c r="AD4" s="400"/>
      <c r="AE4" s="400"/>
      <c r="AF4" s="401"/>
      <c r="AG4" s="4" t="s">
        <v>26</v>
      </c>
      <c r="AH4" s="16" t="s">
        <v>464</v>
      </c>
      <c r="AI4" s="16" t="s">
        <v>464</v>
      </c>
      <c r="AJ4" s="17" t="s">
        <v>27</v>
      </c>
      <c r="AK4" s="15" t="s">
        <v>28</v>
      </c>
      <c r="AL4" s="2"/>
      <c r="AM4" s="4" t="s">
        <v>6</v>
      </c>
      <c r="AN4" s="1" t="s">
        <v>434</v>
      </c>
      <c r="AO4" s="13" t="s">
        <v>29</v>
      </c>
      <c r="AP4" s="1" t="s">
        <v>30</v>
      </c>
    </row>
    <row r="5" spans="2:42" hidden="1">
      <c r="B5" s="1"/>
      <c r="C5" s="1"/>
      <c r="D5" s="1"/>
      <c r="E5" s="2" t="s">
        <v>31</v>
      </c>
      <c r="F5" s="1"/>
      <c r="G5" s="2" t="s">
        <v>1281</v>
      </c>
      <c r="H5" s="2"/>
      <c r="I5" s="403" t="s">
        <v>32</v>
      </c>
      <c r="J5" s="2" t="s">
        <v>33</v>
      </c>
      <c r="K5" s="1"/>
      <c r="L5" s="1"/>
      <c r="M5" s="1"/>
      <c r="N5" s="354"/>
      <c r="O5" s="500" t="s">
        <v>34</v>
      </c>
      <c r="P5" s="1"/>
      <c r="Q5" s="354"/>
      <c r="R5" s="5"/>
      <c r="S5" s="6"/>
      <c r="T5" s="5"/>
      <c r="U5" s="5"/>
      <c r="V5" s="7"/>
      <c r="W5" s="5"/>
      <c r="X5" s="7"/>
      <c r="Y5" s="8"/>
      <c r="Z5" s="9"/>
      <c r="AA5" s="10"/>
      <c r="AB5" s="11"/>
      <c r="AC5" s="400"/>
      <c r="AD5" s="400"/>
      <c r="AE5" s="400"/>
      <c r="AF5" s="401"/>
      <c r="AG5" s="4" t="s">
        <v>35</v>
      </c>
      <c r="AH5" s="16"/>
      <c r="AI5" s="16"/>
      <c r="AJ5" s="17" t="s">
        <v>36</v>
      </c>
      <c r="AK5" s="15" t="s">
        <v>37</v>
      </c>
      <c r="AL5" s="2"/>
      <c r="AM5" s="1"/>
      <c r="AN5" s="1"/>
      <c r="AO5" s="13" t="s">
        <v>38</v>
      </c>
      <c r="AP5" s="1"/>
    </row>
    <row r="6" spans="2:42" hidden="1">
      <c r="B6" s="1"/>
      <c r="C6" s="1"/>
      <c r="D6" s="1"/>
      <c r="E6" s="2"/>
      <c r="F6" s="1"/>
      <c r="G6" s="3"/>
      <c r="H6" s="2"/>
      <c r="I6" s="404" t="s">
        <v>39</v>
      </c>
      <c r="J6" s="2"/>
      <c r="K6" s="1"/>
      <c r="L6" s="1"/>
      <c r="M6" s="1"/>
      <c r="N6" s="354"/>
      <c r="O6" s="500" t="s">
        <v>40</v>
      </c>
      <c r="P6" s="1"/>
      <c r="Q6" s="354"/>
      <c r="R6" s="5"/>
      <c r="S6" s="6"/>
      <c r="T6" s="5"/>
      <c r="U6" s="5"/>
      <c r="V6" s="7"/>
      <c r="W6" s="5"/>
      <c r="X6" s="7"/>
      <c r="Y6" s="8"/>
      <c r="Z6" s="9"/>
      <c r="AA6" s="10"/>
      <c r="AB6" s="11"/>
      <c r="AC6" s="400"/>
      <c r="AD6" s="400"/>
      <c r="AE6" s="400"/>
      <c r="AF6" s="401"/>
      <c r="AG6" s="4" t="s">
        <v>41</v>
      </c>
      <c r="AH6" s="16"/>
      <c r="AI6" s="16"/>
      <c r="AJ6" s="15" t="s">
        <v>1033</v>
      </c>
      <c r="AK6" s="15"/>
      <c r="AL6" s="2"/>
      <c r="AM6" s="1"/>
      <c r="AN6" s="1"/>
      <c r="AO6" s="13" t="s">
        <v>42</v>
      </c>
      <c r="AP6" s="1"/>
    </row>
    <row r="7" spans="2:42" hidden="1">
      <c r="B7" s="1"/>
      <c r="C7" s="1"/>
      <c r="D7" s="1"/>
      <c r="E7" s="2"/>
      <c r="F7" s="1"/>
      <c r="G7" s="2"/>
      <c r="H7" s="2"/>
      <c r="I7" s="404" t="s">
        <v>43</v>
      </c>
      <c r="J7" s="2"/>
      <c r="K7" s="1"/>
      <c r="L7" s="1"/>
      <c r="M7" s="1"/>
      <c r="N7" s="354"/>
      <c r="O7" s="500" t="s">
        <v>44</v>
      </c>
      <c r="P7" s="1"/>
      <c r="Q7" s="354"/>
      <c r="R7" s="5"/>
      <c r="S7" s="6"/>
      <c r="T7" s="5"/>
      <c r="U7" s="5"/>
      <c r="V7" s="7"/>
      <c r="W7" s="5"/>
      <c r="X7" s="7"/>
      <c r="Y7" s="8"/>
      <c r="Z7" s="9"/>
      <c r="AA7" s="10"/>
      <c r="AB7" s="11"/>
      <c r="AC7" s="400"/>
      <c r="AD7" s="400"/>
      <c r="AE7" s="400"/>
      <c r="AF7" s="401"/>
      <c r="AG7" s="4" t="s">
        <v>45</v>
      </c>
      <c r="AH7" s="16"/>
      <c r="AI7" s="16"/>
      <c r="AJ7" s="2"/>
      <c r="AK7" s="15"/>
      <c r="AL7" s="2"/>
      <c r="AM7" s="1"/>
      <c r="AN7" s="1"/>
      <c r="AO7" s="13" t="s">
        <v>46</v>
      </c>
      <c r="AP7" s="1"/>
    </row>
    <row r="8" spans="2:42" hidden="1">
      <c r="B8" s="1"/>
      <c r="C8" s="1"/>
      <c r="D8" s="1"/>
      <c r="E8" s="2">
        <v>8100</v>
      </c>
      <c r="F8" s="1"/>
      <c r="H8" s="2"/>
      <c r="I8" s="404" t="s">
        <v>47</v>
      </c>
      <c r="J8" s="2"/>
      <c r="K8" s="1"/>
      <c r="L8" s="1"/>
      <c r="M8" s="1"/>
      <c r="N8" s="354"/>
      <c r="O8" s="500" t="s">
        <v>48</v>
      </c>
      <c r="P8" s="1"/>
      <c r="Q8" s="354"/>
      <c r="R8" s="5"/>
      <c r="S8" s="6"/>
      <c r="T8" s="5"/>
      <c r="U8" s="5"/>
      <c r="V8" s="7"/>
      <c r="W8" s="5"/>
      <c r="X8" s="7"/>
      <c r="Y8" s="8"/>
      <c r="Z8" s="9"/>
      <c r="AA8" s="10"/>
      <c r="AB8" s="11"/>
      <c r="AC8" s="400"/>
      <c r="AD8" s="400"/>
      <c r="AE8" s="400"/>
      <c r="AF8" s="401"/>
      <c r="AG8" s="4" t="s">
        <v>49</v>
      </c>
      <c r="AH8" s="16"/>
      <c r="AI8" s="16"/>
      <c r="AJ8" s="2"/>
      <c r="AK8" s="15"/>
      <c r="AL8" s="2"/>
      <c r="AM8" s="1"/>
      <c r="AN8" s="1"/>
      <c r="AO8" s="13" t="s">
        <v>50</v>
      </c>
      <c r="AP8" s="1"/>
    </row>
    <row r="9" spans="2:42" hidden="1">
      <c r="B9" s="1"/>
      <c r="C9" s="1"/>
      <c r="D9" s="1"/>
      <c r="E9" s="2"/>
      <c r="F9" s="1"/>
      <c r="H9" s="2"/>
      <c r="I9" s="404" t="s">
        <v>51</v>
      </c>
      <c r="J9" s="2"/>
      <c r="K9" s="1"/>
      <c r="L9" s="1"/>
      <c r="M9" s="1"/>
      <c r="N9" s="354"/>
      <c r="O9" s="317" t="s">
        <v>52</v>
      </c>
      <c r="P9" s="1"/>
      <c r="Q9" s="354"/>
      <c r="R9" s="5"/>
      <c r="S9" s="6"/>
      <c r="T9" s="5"/>
      <c r="U9" s="5"/>
      <c r="V9" s="7"/>
      <c r="W9" s="5"/>
      <c r="X9" s="7"/>
      <c r="Y9" s="8"/>
      <c r="Z9" s="9"/>
      <c r="AA9" s="10"/>
      <c r="AB9" s="11"/>
      <c r="AC9" s="400"/>
      <c r="AD9" s="400"/>
      <c r="AE9" s="400"/>
      <c r="AF9" s="401"/>
      <c r="AG9" s="4" t="s">
        <v>53</v>
      </c>
      <c r="AH9" s="16"/>
      <c r="AI9" s="16"/>
      <c r="AJ9" s="2"/>
      <c r="AK9" s="15"/>
      <c r="AL9" s="2"/>
      <c r="AM9" s="1"/>
      <c r="AN9" s="1"/>
      <c r="AO9" s="13" t="s">
        <v>54</v>
      </c>
      <c r="AP9" s="1"/>
    </row>
    <row r="10" spans="2:42" hidden="1">
      <c r="B10" s="1"/>
      <c r="C10" s="1"/>
      <c r="D10" s="1"/>
      <c r="E10" s="2"/>
      <c r="F10" s="1"/>
      <c r="G10" s="2"/>
      <c r="H10" s="2"/>
      <c r="I10" s="404" t="s">
        <v>55</v>
      </c>
      <c r="J10" s="2"/>
      <c r="K10" s="1"/>
      <c r="L10" s="1"/>
      <c r="M10" s="1"/>
      <c r="N10" s="354"/>
      <c r="O10" s="317" t="s">
        <v>56</v>
      </c>
      <c r="P10" s="1"/>
      <c r="Q10" s="354"/>
      <c r="R10" s="5"/>
      <c r="S10" s="6"/>
      <c r="T10" s="5"/>
      <c r="U10" s="5"/>
      <c r="V10" s="7"/>
      <c r="W10" s="5"/>
      <c r="X10" s="7"/>
      <c r="Y10" s="8"/>
      <c r="Z10" s="9"/>
      <c r="AA10" s="10"/>
      <c r="AB10" s="11"/>
      <c r="AC10" s="400"/>
      <c r="AD10" s="400"/>
      <c r="AE10" s="400"/>
      <c r="AF10" s="401"/>
      <c r="AG10" s="18" t="s">
        <v>57</v>
      </c>
      <c r="AH10" s="16"/>
      <c r="AI10" s="16"/>
      <c r="AJ10" s="2"/>
      <c r="AK10" s="2"/>
      <c r="AL10" s="2"/>
      <c r="AM10" s="1"/>
      <c r="AN10" s="1"/>
      <c r="AO10" s="1"/>
      <c r="AP10" s="1"/>
    </row>
    <row r="11" spans="2:42" hidden="1">
      <c r="B11" s="1"/>
      <c r="C11" s="1"/>
      <c r="D11" s="1"/>
      <c r="E11" s="2"/>
      <c r="F11" s="1"/>
      <c r="G11" s="2"/>
      <c r="H11" s="2"/>
      <c r="I11" s="404" t="s">
        <v>58</v>
      </c>
      <c r="J11" s="2"/>
      <c r="K11" s="1"/>
      <c r="L11" s="1"/>
      <c r="M11" s="1"/>
      <c r="N11" s="354"/>
      <c r="O11" s="500" t="s">
        <v>59</v>
      </c>
      <c r="P11" s="1"/>
      <c r="Q11" s="354"/>
      <c r="R11" s="5"/>
      <c r="S11" s="6"/>
      <c r="T11" s="5"/>
      <c r="U11" s="5"/>
      <c r="V11" s="7"/>
      <c r="W11" s="5"/>
      <c r="X11" s="7"/>
      <c r="Y11" s="8"/>
      <c r="Z11" s="9"/>
      <c r="AA11" s="10"/>
      <c r="AB11" s="11"/>
      <c r="AC11" s="400"/>
      <c r="AD11" s="400"/>
      <c r="AE11" s="400"/>
      <c r="AF11" s="401"/>
      <c r="AG11" s="4" t="s">
        <v>39</v>
      </c>
      <c r="AH11" s="16"/>
      <c r="AI11" s="16"/>
      <c r="AJ11" s="2"/>
      <c r="AK11" s="2"/>
      <c r="AL11" s="2"/>
      <c r="AM11" s="1"/>
      <c r="AN11" s="1"/>
      <c r="AO11" s="1"/>
      <c r="AP11" s="1"/>
    </row>
    <row r="12" spans="2:42" hidden="1">
      <c r="B12" s="1"/>
      <c r="C12" s="1"/>
      <c r="D12" s="1"/>
      <c r="E12" s="2"/>
      <c r="F12" s="1"/>
      <c r="G12" s="2"/>
      <c r="H12" s="2"/>
      <c r="I12" s="404" t="s">
        <v>60</v>
      </c>
      <c r="J12" s="2"/>
      <c r="K12" s="1"/>
      <c r="L12" s="1"/>
      <c r="M12" s="1"/>
      <c r="N12" s="354"/>
      <c r="O12" s="500" t="s">
        <v>61</v>
      </c>
      <c r="P12" s="1"/>
      <c r="Q12" s="354"/>
      <c r="R12" s="5"/>
      <c r="S12" s="6"/>
      <c r="T12" s="5"/>
      <c r="U12" s="5"/>
      <c r="V12" s="7"/>
      <c r="W12" s="5"/>
      <c r="X12" s="7"/>
      <c r="Y12" s="8"/>
      <c r="Z12" s="9"/>
      <c r="AA12" s="10"/>
      <c r="AB12" s="11"/>
      <c r="AC12" s="400"/>
      <c r="AD12" s="400"/>
      <c r="AE12" s="400"/>
      <c r="AF12" s="401"/>
      <c r="AG12" s="4" t="s">
        <v>64</v>
      </c>
      <c r="AH12" s="16"/>
      <c r="AI12" s="16"/>
      <c r="AJ12" s="2"/>
      <c r="AK12" s="2"/>
      <c r="AL12" s="2"/>
      <c r="AM12" s="1"/>
      <c r="AN12" s="1"/>
      <c r="AO12" s="1"/>
      <c r="AP12" s="1"/>
    </row>
    <row r="13" spans="2:42" hidden="1">
      <c r="B13" s="1"/>
      <c r="C13" s="1"/>
      <c r="D13" s="1"/>
      <c r="E13" s="2"/>
      <c r="F13" s="1"/>
      <c r="G13" s="2"/>
      <c r="H13" s="2"/>
      <c r="I13" s="403" t="s">
        <v>62</v>
      </c>
      <c r="J13" s="2"/>
      <c r="K13" s="1"/>
      <c r="L13" s="1"/>
      <c r="M13" s="1"/>
      <c r="N13" s="354"/>
      <c r="O13" s="501" t="s">
        <v>63</v>
      </c>
      <c r="P13" s="1"/>
      <c r="Q13" s="354"/>
      <c r="R13" s="5"/>
      <c r="S13" s="6"/>
      <c r="T13" s="5"/>
      <c r="U13" s="5"/>
      <c r="V13" s="7"/>
      <c r="W13" s="5"/>
      <c r="X13" s="7"/>
      <c r="Y13" s="8"/>
      <c r="Z13" s="9"/>
      <c r="AA13" s="10"/>
      <c r="AB13" s="11"/>
      <c r="AC13" s="400"/>
      <c r="AD13" s="400"/>
      <c r="AE13" s="400"/>
      <c r="AF13" s="401"/>
      <c r="AH13" s="16"/>
      <c r="AI13" s="16"/>
      <c r="AJ13" s="2"/>
      <c r="AK13" s="2"/>
      <c r="AL13" s="2"/>
      <c r="AM13" s="1"/>
      <c r="AN13" s="1"/>
      <c r="AO13" s="1"/>
      <c r="AP13" s="1"/>
    </row>
    <row r="14" spans="2:42" hidden="1">
      <c r="B14" s="1"/>
      <c r="C14" s="1"/>
      <c r="D14" s="1"/>
      <c r="E14" s="2"/>
      <c r="F14" s="1"/>
      <c r="G14" s="2"/>
      <c r="H14" s="2"/>
      <c r="I14" s="403" t="s">
        <v>65</v>
      </c>
      <c r="J14" s="2"/>
      <c r="K14" s="1"/>
      <c r="L14" s="1"/>
      <c r="M14" s="1"/>
      <c r="N14" s="354"/>
      <c r="O14" s="501" t="s">
        <v>66</v>
      </c>
      <c r="P14" s="1"/>
      <c r="Q14" s="354"/>
      <c r="R14" s="5"/>
      <c r="S14" s="6"/>
      <c r="T14" s="5"/>
      <c r="U14" s="5"/>
      <c r="V14" s="7"/>
      <c r="W14" s="5"/>
      <c r="X14" s="7"/>
      <c r="Y14" s="8"/>
      <c r="Z14" s="9"/>
      <c r="AA14" s="10"/>
      <c r="AB14" s="11"/>
      <c r="AC14" s="400"/>
      <c r="AD14" s="400"/>
      <c r="AE14" s="400"/>
      <c r="AF14" s="401"/>
      <c r="AG14" s="4"/>
      <c r="AH14" s="16"/>
      <c r="AI14" s="16"/>
      <c r="AJ14" s="2"/>
      <c r="AK14" s="2"/>
      <c r="AL14" s="2"/>
      <c r="AM14" s="1"/>
      <c r="AN14" s="1"/>
      <c r="AO14" s="1"/>
      <c r="AP14" s="1"/>
    </row>
    <row r="15" spans="2:42" hidden="1">
      <c r="B15" s="1"/>
      <c r="C15" s="1"/>
      <c r="D15" s="1"/>
      <c r="E15" s="2"/>
      <c r="F15" s="1"/>
      <c r="G15" s="2"/>
      <c r="H15" s="2"/>
      <c r="I15" s="403" t="s">
        <v>41</v>
      </c>
      <c r="J15" s="2"/>
      <c r="K15" s="1"/>
      <c r="L15" s="1"/>
      <c r="M15" s="1"/>
      <c r="N15" s="354"/>
      <c r="O15" s="501" t="s">
        <v>67</v>
      </c>
      <c r="P15" s="1"/>
      <c r="Q15" s="354"/>
      <c r="R15" s="5"/>
      <c r="S15" s="6"/>
      <c r="T15" s="5"/>
      <c r="U15" s="5"/>
      <c r="V15" s="7"/>
      <c r="W15" s="5"/>
      <c r="X15" s="7"/>
      <c r="Y15" s="8"/>
      <c r="Z15" s="9"/>
      <c r="AA15" s="10"/>
      <c r="AB15" s="11"/>
      <c r="AC15" s="400"/>
      <c r="AD15" s="400"/>
      <c r="AE15" s="400"/>
      <c r="AF15" s="401"/>
      <c r="AG15" s="4"/>
      <c r="AH15" s="16"/>
      <c r="AI15" s="16"/>
      <c r="AJ15" s="2"/>
      <c r="AK15" s="2"/>
      <c r="AL15" s="2"/>
      <c r="AM15" s="1"/>
      <c r="AN15" s="1"/>
      <c r="AO15" s="1"/>
      <c r="AP15" s="1"/>
    </row>
    <row r="16" spans="2:42" hidden="1">
      <c r="B16" s="1"/>
      <c r="C16" s="1"/>
      <c r="D16" s="1"/>
      <c r="E16" s="2"/>
      <c r="F16" s="1"/>
      <c r="G16" s="2"/>
      <c r="H16" s="2"/>
      <c r="I16" s="403"/>
      <c r="J16" s="2"/>
      <c r="K16" s="1"/>
      <c r="L16" s="1"/>
      <c r="M16" s="1"/>
      <c r="N16" s="354"/>
      <c r="O16" s="501" t="s">
        <v>68</v>
      </c>
      <c r="P16" s="1"/>
      <c r="Q16" s="354"/>
      <c r="R16" s="5"/>
      <c r="S16" s="6"/>
      <c r="T16" s="5"/>
      <c r="U16" s="5"/>
      <c r="V16" s="7"/>
      <c r="W16" s="5"/>
      <c r="X16" s="7"/>
      <c r="Y16" s="8"/>
      <c r="Z16" s="9"/>
      <c r="AA16" s="10"/>
      <c r="AB16" s="11"/>
      <c r="AC16" s="400"/>
      <c r="AD16" s="400"/>
      <c r="AE16" s="400"/>
      <c r="AF16" s="401"/>
      <c r="AG16" s="4"/>
      <c r="AH16" s="16"/>
      <c r="AI16" s="16"/>
      <c r="AJ16" s="2"/>
      <c r="AK16" s="2"/>
      <c r="AL16" s="2"/>
      <c r="AM16" s="1"/>
      <c r="AN16" s="1"/>
      <c r="AO16" s="1"/>
      <c r="AP16" s="1"/>
    </row>
    <row r="17" spans="1:44" hidden="1">
      <c r="B17" s="1"/>
      <c r="C17" s="1"/>
      <c r="D17" s="1"/>
      <c r="E17" s="2"/>
      <c r="F17" s="1"/>
      <c r="G17" s="2"/>
      <c r="H17" s="2"/>
      <c r="I17" s="403"/>
      <c r="J17" s="2"/>
      <c r="K17" s="1"/>
      <c r="L17" s="1"/>
      <c r="M17" s="1"/>
      <c r="N17" s="354"/>
      <c r="O17" s="501" t="s">
        <v>69</v>
      </c>
      <c r="P17" s="1"/>
      <c r="Q17" s="354"/>
      <c r="R17" s="5"/>
      <c r="S17" s="6"/>
      <c r="T17" s="5"/>
      <c r="U17" s="5"/>
      <c r="V17" s="7"/>
      <c r="W17" s="5"/>
      <c r="X17" s="7"/>
      <c r="Y17" s="8"/>
      <c r="Z17" s="9"/>
      <c r="AA17" s="10"/>
      <c r="AB17" s="11"/>
      <c r="AC17" s="400"/>
      <c r="AD17" s="400"/>
      <c r="AE17" s="400"/>
      <c r="AF17" s="401"/>
      <c r="AG17" s="4"/>
      <c r="AH17" s="16"/>
      <c r="AI17" s="16"/>
      <c r="AJ17" s="2"/>
      <c r="AK17" s="2"/>
      <c r="AL17" s="2"/>
      <c r="AM17" s="1"/>
      <c r="AN17" s="1"/>
      <c r="AO17" s="1"/>
      <c r="AP17" s="1"/>
    </row>
    <row r="18" spans="1:44" hidden="1">
      <c r="B18" s="1"/>
      <c r="C18" s="1"/>
      <c r="D18" s="1"/>
      <c r="E18" s="2"/>
      <c r="F18" s="1"/>
      <c r="G18" s="2"/>
      <c r="H18" s="2"/>
      <c r="I18" s="403"/>
      <c r="J18" s="2"/>
      <c r="K18" s="1"/>
      <c r="L18" s="1"/>
      <c r="M18" s="1"/>
      <c r="N18" s="354"/>
      <c r="O18" s="501" t="s">
        <v>471</v>
      </c>
      <c r="P18" s="1"/>
      <c r="Q18" s="354"/>
      <c r="R18" s="5"/>
      <c r="S18" s="6"/>
      <c r="T18" s="5"/>
      <c r="U18" s="5"/>
      <c r="V18" s="7"/>
      <c r="W18" s="5"/>
      <c r="X18" s="7"/>
      <c r="Y18" s="8"/>
      <c r="Z18" s="9"/>
      <c r="AA18" s="10"/>
      <c r="AB18" s="11"/>
      <c r="AC18" s="400"/>
      <c r="AD18" s="400"/>
      <c r="AE18" s="400"/>
      <c r="AF18" s="401"/>
      <c r="AG18" s="4"/>
      <c r="AH18" s="16"/>
      <c r="AI18" s="16"/>
      <c r="AJ18" s="2"/>
      <c r="AK18" s="2"/>
      <c r="AL18" s="2"/>
      <c r="AM18" s="1"/>
      <c r="AN18" s="1"/>
      <c r="AO18" s="1"/>
      <c r="AP18" s="1"/>
    </row>
    <row r="19" spans="1:44" hidden="1">
      <c r="B19" s="1"/>
      <c r="C19" s="1"/>
      <c r="D19" s="1"/>
      <c r="E19" s="2"/>
      <c r="F19" s="1"/>
      <c r="G19" s="2"/>
      <c r="H19" s="2"/>
      <c r="I19" s="403"/>
      <c r="J19" s="2"/>
      <c r="K19" s="1"/>
      <c r="L19" s="1"/>
      <c r="M19" s="1"/>
      <c r="N19" s="354"/>
      <c r="O19" s="501" t="s">
        <v>70</v>
      </c>
      <c r="P19" s="1"/>
      <c r="Q19" s="354"/>
      <c r="R19" s="5"/>
      <c r="S19" s="6"/>
      <c r="T19" s="5"/>
      <c r="U19" s="5"/>
      <c r="V19" s="7"/>
      <c r="W19" s="5"/>
      <c r="X19" s="7"/>
      <c r="Y19" s="8"/>
      <c r="Z19" s="9"/>
      <c r="AA19" s="10"/>
      <c r="AB19" s="11"/>
      <c r="AC19" s="400"/>
      <c r="AD19" s="400"/>
      <c r="AE19" s="400"/>
      <c r="AF19" s="401"/>
      <c r="AG19" s="4"/>
      <c r="AH19" s="16"/>
      <c r="AI19" s="16"/>
      <c r="AJ19" s="2"/>
      <c r="AK19" s="2"/>
      <c r="AL19" s="2"/>
      <c r="AM19" s="1"/>
      <c r="AN19" s="1"/>
      <c r="AO19" s="1"/>
      <c r="AP19" s="1"/>
    </row>
    <row r="20" spans="1:44" hidden="1">
      <c r="B20" s="1"/>
      <c r="C20" s="1"/>
      <c r="D20" s="1"/>
      <c r="E20" s="2"/>
      <c r="F20" s="1"/>
      <c r="G20" s="2"/>
      <c r="H20" s="2"/>
      <c r="I20" s="403"/>
      <c r="J20" s="2"/>
      <c r="K20" s="1"/>
      <c r="L20" s="1"/>
      <c r="M20" s="1"/>
      <c r="N20" s="354"/>
      <c r="O20" s="501" t="s">
        <v>71</v>
      </c>
      <c r="P20" s="1"/>
      <c r="Q20" s="354"/>
      <c r="R20" s="5"/>
      <c r="S20" s="6"/>
      <c r="T20" s="5"/>
      <c r="U20" s="5"/>
      <c r="V20" s="7"/>
      <c r="W20" s="5"/>
      <c r="X20" s="7"/>
      <c r="Y20" s="8"/>
      <c r="Z20" s="9"/>
      <c r="AA20" s="10"/>
      <c r="AB20" s="11"/>
      <c r="AC20" s="400"/>
      <c r="AD20" s="400"/>
      <c r="AE20" s="400"/>
      <c r="AF20" s="401"/>
      <c r="AG20" s="4"/>
      <c r="AH20" s="16"/>
      <c r="AI20" s="16"/>
      <c r="AJ20" s="2"/>
      <c r="AK20" s="2"/>
      <c r="AL20" s="2"/>
      <c r="AM20" s="1"/>
      <c r="AN20" s="1"/>
      <c r="AO20" s="1"/>
      <c r="AP20" s="1"/>
    </row>
    <row r="21" spans="1:44" hidden="1">
      <c r="B21" s="1"/>
      <c r="C21" s="1"/>
      <c r="D21" s="1"/>
      <c r="E21" s="2"/>
      <c r="F21" s="1"/>
      <c r="G21" s="2"/>
      <c r="H21" s="2"/>
      <c r="I21" s="403"/>
      <c r="J21" s="2"/>
      <c r="K21" s="1"/>
      <c r="L21" s="1"/>
      <c r="M21" s="1"/>
      <c r="N21" s="354"/>
      <c r="O21" s="501" t="s">
        <v>455</v>
      </c>
      <c r="P21" s="1"/>
      <c r="Q21" s="354"/>
      <c r="R21" s="5"/>
      <c r="S21" s="6"/>
      <c r="T21" s="5"/>
      <c r="U21" s="5"/>
      <c r="V21" s="7"/>
      <c r="W21" s="5"/>
      <c r="X21" s="7"/>
      <c r="Y21" s="8"/>
      <c r="Z21" s="9"/>
      <c r="AA21" s="10"/>
      <c r="AB21" s="11"/>
      <c r="AC21" s="400"/>
      <c r="AD21" s="400"/>
      <c r="AE21" s="400"/>
      <c r="AF21" s="401"/>
      <c r="AG21" s="4"/>
      <c r="AH21" s="16"/>
      <c r="AI21" s="16"/>
      <c r="AJ21" s="2"/>
      <c r="AK21" s="2"/>
      <c r="AL21" s="2"/>
      <c r="AM21" s="1"/>
      <c r="AN21" s="1"/>
      <c r="AO21" s="1"/>
      <c r="AP21" s="1"/>
    </row>
    <row r="22" spans="1:44" hidden="1">
      <c r="B22" s="1"/>
      <c r="C22" s="1"/>
      <c r="D22" s="1"/>
      <c r="E22" s="2"/>
      <c r="F22" s="1"/>
      <c r="G22" s="2"/>
      <c r="H22" s="2"/>
      <c r="I22" s="403"/>
      <c r="J22" s="2"/>
      <c r="K22" s="1"/>
      <c r="L22" s="1"/>
      <c r="M22" s="1"/>
      <c r="N22" s="354"/>
      <c r="O22" s="501" t="s">
        <v>456</v>
      </c>
      <c r="P22" s="1"/>
      <c r="Q22" s="354"/>
      <c r="R22" s="5"/>
      <c r="S22" s="6"/>
      <c r="T22" s="5"/>
      <c r="U22" s="5"/>
      <c r="V22" s="7"/>
      <c r="W22" s="5"/>
      <c r="X22" s="7"/>
      <c r="Y22" s="8"/>
      <c r="Z22" s="9"/>
      <c r="AA22" s="10"/>
      <c r="AB22" s="11"/>
      <c r="AC22" s="400"/>
      <c r="AD22" s="400"/>
      <c r="AE22" s="400"/>
      <c r="AF22" s="401"/>
      <c r="AG22" s="4"/>
      <c r="AH22" s="16"/>
      <c r="AI22" s="16"/>
      <c r="AJ22" s="2"/>
      <c r="AK22" s="2"/>
      <c r="AL22" s="2"/>
      <c r="AM22" s="1"/>
      <c r="AN22" s="1"/>
      <c r="AO22" s="1"/>
      <c r="AP22" s="1"/>
    </row>
    <row r="23" spans="1:44" hidden="1">
      <c r="B23" s="1"/>
      <c r="C23" s="1"/>
      <c r="D23" s="1"/>
      <c r="E23" s="2"/>
      <c r="F23" s="1"/>
      <c r="G23" s="2"/>
      <c r="H23" s="2"/>
      <c r="I23" s="403"/>
      <c r="J23" s="2"/>
      <c r="K23" s="1"/>
      <c r="L23" s="1"/>
      <c r="M23" s="1"/>
      <c r="N23" s="354"/>
      <c r="O23" s="501" t="s">
        <v>41</v>
      </c>
      <c r="P23" s="1"/>
      <c r="Q23" s="354"/>
      <c r="R23" s="5"/>
      <c r="S23" s="6"/>
      <c r="T23" s="5"/>
      <c r="U23" s="5"/>
      <c r="V23" s="7"/>
      <c r="W23" s="5"/>
      <c r="X23" s="7"/>
      <c r="Y23" s="8"/>
      <c r="Z23" s="9"/>
      <c r="AA23" s="10"/>
      <c r="AB23" s="11"/>
      <c r="AC23" s="400"/>
      <c r="AD23" s="400"/>
      <c r="AE23" s="400"/>
      <c r="AF23" s="401"/>
      <c r="AG23" s="4"/>
      <c r="AH23" s="16"/>
      <c r="AI23" s="16"/>
      <c r="AJ23" s="2"/>
      <c r="AK23" s="2"/>
      <c r="AL23" s="2"/>
      <c r="AM23" s="1"/>
      <c r="AN23" s="1"/>
      <c r="AO23" s="1"/>
      <c r="AP23" s="1"/>
    </row>
    <row r="24" spans="1:44" hidden="1">
      <c r="B24" s="1"/>
      <c r="C24" s="1"/>
      <c r="D24" s="1"/>
      <c r="E24" s="2"/>
      <c r="F24" s="1"/>
      <c r="G24" s="2"/>
      <c r="H24" s="2"/>
      <c r="I24" s="403"/>
      <c r="J24" s="2"/>
      <c r="K24" s="1"/>
      <c r="L24" s="1"/>
      <c r="M24" s="1"/>
      <c r="N24" s="354"/>
      <c r="P24" s="1"/>
      <c r="Q24" s="354"/>
      <c r="R24" s="5"/>
      <c r="S24" s="6"/>
      <c r="T24" s="5"/>
      <c r="U24" s="5"/>
      <c r="V24" s="7"/>
      <c r="W24" s="5"/>
      <c r="X24" s="7"/>
      <c r="Y24" s="8"/>
      <c r="Z24" s="9"/>
      <c r="AA24" s="10"/>
      <c r="AB24" s="11"/>
      <c r="AC24" s="400"/>
      <c r="AD24" s="400"/>
      <c r="AE24" s="400"/>
      <c r="AF24" s="401"/>
      <c r="AG24" s="4"/>
      <c r="AH24" s="16"/>
      <c r="AI24" s="16"/>
      <c r="AJ24" s="2"/>
      <c r="AK24" s="2"/>
      <c r="AL24" s="2"/>
      <c r="AM24" s="1"/>
      <c r="AN24" s="1"/>
      <c r="AO24" s="1"/>
      <c r="AP24" s="1"/>
    </row>
    <row r="25" spans="1:44" ht="54">
      <c r="B25" s="19" t="s">
        <v>72</v>
      </c>
      <c r="C25" s="19" t="s">
        <v>73</v>
      </c>
      <c r="D25" s="19" t="s">
        <v>74</v>
      </c>
      <c r="E25" s="19" t="s">
        <v>75</v>
      </c>
      <c r="F25" s="19" t="s">
        <v>76</v>
      </c>
      <c r="G25" s="19" t="s">
        <v>77</v>
      </c>
      <c r="H25" s="19" t="s">
        <v>78</v>
      </c>
      <c r="I25" s="405" t="s">
        <v>79</v>
      </c>
      <c r="J25" s="20" t="s">
        <v>80</v>
      </c>
      <c r="K25" s="21" t="s">
        <v>81</v>
      </c>
      <c r="L25" s="22" t="s">
        <v>82</v>
      </c>
      <c r="M25" s="20" t="s">
        <v>83</v>
      </c>
      <c r="N25" s="355" t="s">
        <v>84</v>
      </c>
      <c r="O25" s="355" t="s">
        <v>85</v>
      </c>
      <c r="P25" s="24" t="s">
        <v>86</v>
      </c>
      <c r="Q25" s="355" t="s">
        <v>87</v>
      </c>
      <c r="R25" s="25" t="s">
        <v>88</v>
      </c>
      <c r="S25" s="25" t="s">
        <v>89</v>
      </c>
      <c r="T25" s="25" t="s">
        <v>90</v>
      </c>
      <c r="U25" s="25" t="s">
        <v>91</v>
      </c>
      <c r="V25" s="26" t="s">
        <v>92</v>
      </c>
      <c r="W25" s="25" t="s">
        <v>93</v>
      </c>
      <c r="X25" s="26" t="s">
        <v>94</v>
      </c>
      <c r="Y25" s="25" t="s">
        <v>95</v>
      </c>
      <c r="Z25" s="25" t="s">
        <v>96</v>
      </c>
      <c r="AA25" s="27" t="s">
        <v>97</v>
      </c>
      <c r="AB25" s="20" t="s">
        <v>98</v>
      </c>
      <c r="AC25" s="402" t="s">
        <v>99</v>
      </c>
      <c r="AD25" s="402" t="s">
        <v>100</v>
      </c>
      <c r="AE25" s="402" t="s">
        <v>101</v>
      </c>
      <c r="AF25" s="402" t="s">
        <v>102</v>
      </c>
      <c r="AG25" s="28" t="s">
        <v>103</v>
      </c>
      <c r="AH25" s="28" t="s">
        <v>104</v>
      </c>
      <c r="AI25" s="28" t="s">
        <v>105</v>
      </c>
      <c r="AJ25" s="28" t="s">
        <v>106</v>
      </c>
      <c r="AK25" s="29" t="s">
        <v>107</v>
      </c>
      <c r="AL25" s="30" t="s">
        <v>108</v>
      </c>
      <c r="AM25" s="31" t="s">
        <v>109</v>
      </c>
      <c r="AN25" s="32" t="s">
        <v>110</v>
      </c>
      <c r="AO25" s="28" t="s">
        <v>111</v>
      </c>
      <c r="AP25" s="33" t="s">
        <v>112</v>
      </c>
      <c r="AQ25" s="402" t="s">
        <v>1096</v>
      </c>
      <c r="AR25" s="402" t="s">
        <v>1097</v>
      </c>
    </row>
    <row r="26" spans="1:44" ht="14.25">
      <c r="A26">
        <v>1</v>
      </c>
      <c r="B26" s="34">
        <v>2023</v>
      </c>
      <c r="C26" s="34">
        <v>4</v>
      </c>
      <c r="D26" s="34">
        <v>3</v>
      </c>
      <c r="E26" s="322" t="s">
        <v>628</v>
      </c>
      <c r="F26" s="34"/>
      <c r="G26" s="36"/>
      <c r="H26" s="37" t="s">
        <v>595</v>
      </c>
      <c r="I26" s="316"/>
      <c r="J26" s="37"/>
      <c r="K26" s="13"/>
      <c r="L26" s="232"/>
      <c r="M26" s="232"/>
      <c r="N26" s="321"/>
      <c r="O26" s="502"/>
      <c r="P26" s="13"/>
      <c r="Q26" s="393"/>
      <c r="R26" s="40"/>
      <c r="S26" s="234"/>
      <c r="T26" s="40"/>
      <c r="U26" s="40"/>
      <c r="V26" s="13"/>
      <c r="W26" s="40"/>
      <c r="X26" s="13"/>
      <c r="Y26" s="40"/>
      <c r="Z26" s="40"/>
      <c r="AA26" s="235"/>
      <c r="AB26" s="235"/>
      <c r="AC26" s="43"/>
      <c r="AD26" s="44"/>
      <c r="AE26" s="44">
        <v>0.28125</v>
      </c>
      <c r="AF26" s="43">
        <v>0.47916666666666669</v>
      </c>
      <c r="AG26" s="13" t="s">
        <v>5</v>
      </c>
      <c r="AH26" s="37"/>
      <c r="AI26" s="37"/>
      <c r="AJ26" s="37"/>
      <c r="AK26" s="45"/>
      <c r="AL26" s="46"/>
      <c r="AM26" s="236"/>
      <c r="AN26" s="236"/>
      <c r="AO26" s="233"/>
      <c r="AP26" s="233"/>
      <c r="AQ26" s="318" t="str">
        <f t="shared" ref="AQ26:AQ89" si="0">IF(IF(AC26&gt;AD26,1-AC26+AD26,AD26-AC26)=0,"",IF(AC26&gt;AD26,1-AC26+AD26,AD26-AC26))</f>
        <v/>
      </c>
      <c r="AR26" s="318">
        <f t="shared" ref="AR26:AR89" si="1">IF(IF(AE26&gt;AF26,1-AE26+AF26,AF26-AE26)=0,"",IF(AE26&gt;AF26,1-AE26+AF26,AF26-AE26))</f>
        <v>0.19791666666666669</v>
      </c>
    </row>
    <row r="27" spans="1:44" ht="14.25">
      <c r="B27" s="34">
        <v>2023</v>
      </c>
      <c r="C27" s="34">
        <v>4</v>
      </c>
      <c r="D27" s="34">
        <v>3</v>
      </c>
      <c r="E27" s="322" t="s">
        <v>628</v>
      </c>
      <c r="F27" s="34"/>
      <c r="G27" s="36"/>
      <c r="H27" s="37" t="s">
        <v>595</v>
      </c>
      <c r="I27" s="38" t="s">
        <v>58</v>
      </c>
      <c r="J27" s="37" t="s">
        <v>1104</v>
      </c>
      <c r="K27" s="13"/>
      <c r="L27" s="14"/>
      <c r="M27" s="14"/>
      <c r="N27" s="14"/>
      <c r="O27" s="13"/>
      <c r="P27" s="13">
        <v>12</v>
      </c>
      <c r="Q27" s="39" t="s">
        <v>612</v>
      </c>
      <c r="R27" s="511">
        <v>1200</v>
      </c>
      <c r="S27" s="512" t="s">
        <v>30</v>
      </c>
      <c r="T27" s="511">
        <v>200</v>
      </c>
      <c r="U27" s="511">
        <v>1200</v>
      </c>
      <c r="V27" s="13">
        <v>1</v>
      </c>
      <c r="W27" s="511">
        <v>200</v>
      </c>
      <c r="X27" s="13">
        <v>1</v>
      </c>
      <c r="Y27" s="511">
        <v>200</v>
      </c>
      <c r="Z27" s="511"/>
      <c r="AA27" s="241" t="s">
        <v>619</v>
      </c>
      <c r="AB27" s="238" t="s">
        <v>620</v>
      </c>
      <c r="AC27" s="43"/>
      <c r="AD27" s="44"/>
      <c r="AE27" s="44"/>
      <c r="AF27" s="43"/>
      <c r="AG27" s="13"/>
      <c r="AH27" s="37"/>
      <c r="AI27" s="37"/>
      <c r="AJ27" s="37"/>
      <c r="AK27" s="45"/>
      <c r="AL27" s="46"/>
      <c r="AM27" s="236"/>
      <c r="AN27" s="236"/>
      <c r="AO27" s="233"/>
      <c r="AP27" s="233"/>
      <c r="AQ27" s="318" t="str">
        <f t="shared" si="0"/>
        <v/>
      </c>
      <c r="AR27" s="318" t="str">
        <f t="shared" si="1"/>
        <v/>
      </c>
    </row>
    <row r="28" spans="1:44" ht="14.25">
      <c r="A28">
        <v>1</v>
      </c>
      <c r="B28" s="34">
        <v>2023</v>
      </c>
      <c r="C28" s="34">
        <v>4</v>
      </c>
      <c r="D28" s="34">
        <v>3</v>
      </c>
      <c r="E28" s="322" t="s">
        <v>628</v>
      </c>
      <c r="F28" s="34">
        <v>1</v>
      </c>
      <c r="G28" s="36" t="s">
        <v>614</v>
      </c>
      <c r="H28" s="37" t="s">
        <v>595</v>
      </c>
      <c r="I28" s="38" t="s">
        <v>47</v>
      </c>
      <c r="J28" s="37" t="s">
        <v>1104</v>
      </c>
      <c r="K28" s="13">
        <v>3704463</v>
      </c>
      <c r="L28" s="14">
        <v>1</v>
      </c>
      <c r="M28" s="14">
        <v>4</v>
      </c>
      <c r="N28" s="14" t="s">
        <v>621</v>
      </c>
      <c r="O28" s="13" t="s">
        <v>44</v>
      </c>
      <c r="P28" s="13">
        <v>50</v>
      </c>
      <c r="Q28" s="39" t="s">
        <v>360</v>
      </c>
      <c r="R28" s="511">
        <v>1200</v>
      </c>
      <c r="S28" s="512">
        <v>5990</v>
      </c>
      <c r="T28" s="512">
        <v>5990</v>
      </c>
      <c r="U28" s="511">
        <v>1200</v>
      </c>
      <c r="V28" s="13">
        <v>1</v>
      </c>
      <c r="W28" s="512">
        <v>6000</v>
      </c>
      <c r="X28" s="13">
        <v>1</v>
      </c>
      <c r="Y28" s="512">
        <v>6000</v>
      </c>
      <c r="Z28" s="512">
        <v>5990</v>
      </c>
      <c r="AA28" s="42" t="s">
        <v>1090</v>
      </c>
      <c r="AB28" s="42"/>
      <c r="AC28" s="43">
        <v>0.47916666666666669</v>
      </c>
      <c r="AD28" s="44">
        <v>0.50694444444444442</v>
      </c>
      <c r="AE28" s="44">
        <v>0.50694444444444442</v>
      </c>
      <c r="AF28" s="43">
        <v>0.51388888888888884</v>
      </c>
      <c r="AG28" s="13" t="s">
        <v>5</v>
      </c>
      <c r="AH28" s="37"/>
      <c r="AI28" s="37" t="s">
        <v>17</v>
      </c>
      <c r="AJ28" s="37" t="s">
        <v>929</v>
      </c>
      <c r="AK28" s="45" t="s">
        <v>615</v>
      </c>
      <c r="AL28" s="46">
        <v>1</v>
      </c>
      <c r="AM28" s="236"/>
      <c r="AN28" s="236" t="s">
        <v>432</v>
      </c>
      <c r="AO28" s="233"/>
      <c r="AP28" s="233"/>
      <c r="AQ28" s="318">
        <f t="shared" si="0"/>
        <v>2.7777777777777735E-2</v>
      </c>
      <c r="AR28" s="318">
        <f t="shared" si="1"/>
        <v>6.9444444444444198E-3</v>
      </c>
    </row>
    <row r="29" spans="1:44" ht="14.25">
      <c r="A29">
        <v>1</v>
      </c>
      <c r="B29" s="34">
        <v>2023</v>
      </c>
      <c r="C29" s="34">
        <v>4</v>
      </c>
      <c r="D29" s="34">
        <v>3</v>
      </c>
      <c r="E29" s="322" t="s">
        <v>628</v>
      </c>
      <c r="F29" s="34">
        <v>1</v>
      </c>
      <c r="G29" s="36" t="s">
        <v>614</v>
      </c>
      <c r="H29" s="37" t="s">
        <v>595</v>
      </c>
      <c r="I29" s="38" t="s">
        <v>47</v>
      </c>
      <c r="J29" s="37" t="s">
        <v>1104</v>
      </c>
      <c r="K29" s="13">
        <v>3704463</v>
      </c>
      <c r="L29" s="14">
        <v>2</v>
      </c>
      <c r="M29" s="14">
        <v>4</v>
      </c>
      <c r="N29" s="14" t="s">
        <v>621</v>
      </c>
      <c r="O29" s="13" t="s">
        <v>44</v>
      </c>
      <c r="P29" s="13">
        <v>50</v>
      </c>
      <c r="Q29" s="39" t="s">
        <v>360</v>
      </c>
      <c r="R29" s="511">
        <v>1200</v>
      </c>
      <c r="S29" s="512">
        <v>6010</v>
      </c>
      <c r="T29" s="512">
        <v>6010</v>
      </c>
      <c r="U29" s="511">
        <v>1200</v>
      </c>
      <c r="V29" s="13">
        <v>1</v>
      </c>
      <c r="W29" s="512">
        <v>6000</v>
      </c>
      <c r="X29" s="13">
        <v>1</v>
      </c>
      <c r="Y29" s="512">
        <v>6000</v>
      </c>
      <c r="Z29" s="512">
        <v>6010</v>
      </c>
      <c r="AA29" s="42" t="s">
        <v>1091</v>
      </c>
      <c r="AB29" s="76" t="s">
        <v>1092</v>
      </c>
      <c r="AC29" s="43">
        <v>0.51388888888888884</v>
      </c>
      <c r="AD29" s="44">
        <v>0.54166666666666663</v>
      </c>
      <c r="AE29" s="44">
        <v>0.54166666666666663</v>
      </c>
      <c r="AF29" s="43">
        <v>0.54861111111111105</v>
      </c>
      <c r="AG29" s="13" t="s">
        <v>5</v>
      </c>
      <c r="AH29" s="37"/>
      <c r="AI29" s="37" t="s">
        <v>17</v>
      </c>
      <c r="AJ29" s="37" t="s">
        <v>930</v>
      </c>
      <c r="AK29" s="45" t="s">
        <v>615</v>
      </c>
      <c r="AL29" s="46">
        <v>1</v>
      </c>
      <c r="AM29" s="236"/>
      <c r="AN29" s="236" t="s">
        <v>432</v>
      </c>
      <c r="AO29" s="233"/>
      <c r="AP29" s="233"/>
      <c r="AQ29" s="318">
        <f t="shared" si="0"/>
        <v>2.777777777777779E-2</v>
      </c>
      <c r="AR29" s="318">
        <f t="shared" si="1"/>
        <v>6.9444444444444198E-3</v>
      </c>
    </row>
    <row r="30" spans="1:44" ht="14.25">
      <c r="B30" s="34">
        <v>2023</v>
      </c>
      <c r="C30" s="34">
        <v>4</v>
      </c>
      <c r="D30" s="34">
        <v>3</v>
      </c>
      <c r="E30" s="322" t="s">
        <v>628</v>
      </c>
      <c r="F30" s="34"/>
      <c r="G30" s="36"/>
      <c r="H30" s="37" t="s">
        <v>595</v>
      </c>
      <c r="I30" s="38" t="s">
        <v>43</v>
      </c>
      <c r="J30" s="37" t="s">
        <v>1104</v>
      </c>
      <c r="K30" s="13"/>
      <c r="L30" s="14"/>
      <c r="M30" s="14"/>
      <c r="N30" s="14"/>
      <c r="O30" s="13"/>
      <c r="P30" s="239">
        <v>25</v>
      </c>
      <c r="Q30" s="39" t="s">
        <v>612</v>
      </c>
      <c r="R30" s="511">
        <v>1200</v>
      </c>
      <c r="S30" s="512" t="s">
        <v>30</v>
      </c>
      <c r="T30" s="513">
        <v>350</v>
      </c>
      <c r="U30" s="511">
        <v>1200</v>
      </c>
      <c r="V30" s="13">
        <v>1</v>
      </c>
      <c r="W30" s="511"/>
      <c r="X30" s="13">
        <v>1</v>
      </c>
      <c r="Y30" s="513">
        <v>350</v>
      </c>
      <c r="Z30" s="511">
        <v>12550</v>
      </c>
      <c r="AA30" s="42" t="s">
        <v>638</v>
      </c>
      <c r="AB30" s="76" t="s">
        <v>1092</v>
      </c>
      <c r="AC30" s="43">
        <v>0.54861111111111105</v>
      </c>
      <c r="AD30" s="44">
        <v>0.55208333333333326</v>
      </c>
      <c r="AE30" s="44"/>
      <c r="AF30" s="43"/>
      <c r="AG30" s="13"/>
      <c r="AH30" s="37"/>
      <c r="AI30" s="37" t="s">
        <v>17</v>
      </c>
      <c r="AJ30" s="37" t="s">
        <v>929</v>
      </c>
      <c r="AK30" s="45" t="s">
        <v>615</v>
      </c>
      <c r="AL30" s="46">
        <v>1</v>
      </c>
      <c r="AM30" s="236"/>
      <c r="AN30" s="236"/>
      <c r="AO30" s="233"/>
      <c r="AP30" s="233"/>
      <c r="AQ30" s="318">
        <f t="shared" si="0"/>
        <v>3.4722222222222099E-3</v>
      </c>
      <c r="AR30" s="318" t="str">
        <f t="shared" si="1"/>
        <v/>
      </c>
    </row>
    <row r="31" spans="1:44" ht="14.25">
      <c r="A31">
        <v>1</v>
      </c>
      <c r="B31" s="34">
        <v>2023</v>
      </c>
      <c r="C31" s="34">
        <v>4</v>
      </c>
      <c r="D31" s="34">
        <v>3</v>
      </c>
      <c r="E31" s="322" t="s">
        <v>628</v>
      </c>
      <c r="F31" s="34"/>
      <c r="G31" s="36"/>
      <c r="H31" s="37" t="s">
        <v>595</v>
      </c>
      <c r="I31" s="316"/>
      <c r="J31" s="37"/>
      <c r="K31" s="13"/>
      <c r="L31" s="232"/>
      <c r="M31" s="232"/>
      <c r="N31" s="321"/>
      <c r="O31" s="502"/>
      <c r="P31" s="13"/>
      <c r="Q31" s="393"/>
      <c r="R31" s="40"/>
      <c r="S31" s="234"/>
      <c r="T31" s="234"/>
      <c r="U31" s="40"/>
      <c r="V31" s="13"/>
      <c r="W31" s="40"/>
      <c r="X31" s="13"/>
      <c r="Y31" s="40"/>
      <c r="Z31" s="40"/>
      <c r="AA31" s="235"/>
      <c r="AB31" s="235"/>
      <c r="AC31" s="43"/>
      <c r="AD31" s="44"/>
      <c r="AE31" s="44">
        <v>0.55208333333333326</v>
      </c>
      <c r="AF31" s="43">
        <v>0.57291666666666663</v>
      </c>
      <c r="AG31" s="13" t="s">
        <v>752</v>
      </c>
      <c r="AH31" s="37"/>
      <c r="AI31" s="37"/>
      <c r="AJ31" s="37"/>
      <c r="AK31" s="45"/>
      <c r="AL31" s="46"/>
      <c r="AM31" s="236"/>
      <c r="AN31" s="236"/>
      <c r="AO31" s="233"/>
      <c r="AP31" s="233"/>
      <c r="AQ31" s="318" t="str">
        <f t="shared" si="0"/>
        <v/>
      </c>
      <c r="AR31" s="318">
        <f t="shared" si="1"/>
        <v>2.083333333333337E-2</v>
      </c>
    </row>
    <row r="32" spans="1:44" ht="14.25">
      <c r="A32">
        <v>1</v>
      </c>
      <c r="B32" s="34">
        <v>2023</v>
      </c>
      <c r="C32" s="34">
        <v>4</v>
      </c>
      <c r="D32" s="34">
        <v>3</v>
      </c>
      <c r="E32" s="322" t="s">
        <v>628</v>
      </c>
      <c r="F32" s="34"/>
      <c r="G32" s="36"/>
      <c r="H32" s="37" t="s">
        <v>595</v>
      </c>
      <c r="I32" s="38" t="s">
        <v>58</v>
      </c>
      <c r="J32" s="37" t="s">
        <v>1104</v>
      </c>
      <c r="K32" s="13"/>
      <c r="L32" s="14"/>
      <c r="M32" s="14"/>
      <c r="N32" s="14"/>
      <c r="O32" s="13"/>
      <c r="P32" s="13">
        <v>12</v>
      </c>
      <c r="Q32" s="39" t="s">
        <v>612</v>
      </c>
      <c r="R32" s="511">
        <v>1200</v>
      </c>
      <c r="S32" s="512" t="s">
        <v>30</v>
      </c>
      <c r="T32" s="511">
        <v>200</v>
      </c>
      <c r="U32" s="511">
        <v>1200</v>
      </c>
      <c r="V32" s="13">
        <v>1</v>
      </c>
      <c r="W32" s="511">
        <v>200</v>
      </c>
      <c r="X32" s="13">
        <v>1</v>
      </c>
      <c r="Y32" s="511">
        <v>200</v>
      </c>
      <c r="Z32" s="511"/>
      <c r="AA32" s="241" t="s">
        <v>619</v>
      </c>
      <c r="AB32" s="238" t="s">
        <v>620</v>
      </c>
      <c r="AC32" s="43"/>
      <c r="AD32" s="44"/>
      <c r="AE32" s="44"/>
      <c r="AF32" s="43"/>
      <c r="AG32" s="13"/>
      <c r="AH32" s="37"/>
      <c r="AI32" s="37"/>
      <c r="AJ32" s="37"/>
      <c r="AK32" s="45"/>
      <c r="AL32" s="46"/>
      <c r="AM32" s="236"/>
      <c r="AN32" s="236"/>
      <c r="AO32" s="233"/>
      <c r="AP32" s="233"/>
      <c r="AQ32" s="318" t="str">
        <f t="shared" si="0"/>
        <v/>
      </c>
      <c r="AR32" s="318" t="str">
        <f t="shared" si="1"/>
        <v/>
      </c>
    </row>
    <row r="33" spans="1:44" ht="14.25">
      <c r="A33">
        <v>1</v>
      </c>
      <c r="B33" s="34">
        <v>2023</v>
      </c>
      <c r="C33" s="34">
        <v>4</v>
      </c>
      <c r="D33" s="34">
        <v>3</v>
      </c>
      <c r="E33" s="322" t="s">
        <v>629</v>
      </c>
      <c r="F33" s="34">
        <v>2</v>
      </c>
      <c r="G33" s="36" t="s">
        <v>614</v>
      </c>
      <c r="H33" s="37" t="s">
        <v>595</v>
      </c>
      <c r="I33" s="38" t="s">
        <v>47</v>
      </c>
      <c r="J33" s="37" t="s">
        <v>1104</v>
      </c>
      <c r="K33" s="13">
        <v>3704463</v>
      </c>
      <c r="L33" s="14">
        <v>3</v>
      </c>
      <c r="M33" s="14">
        <v>4</v>
      </c>
      <c r="N33" s="14" t="s">
        <v>621</v>
      </c>
      <c r="O33" s="13" t="s">
        <v>44</v>
      </c>
      <c r="P33" s="13">
        <v>50</v>
      </c>
      <c r="Q33" s="39" t="s">
        <v>360</v>
      </c>
      <c r="R33" s="511">
        <v>1200</v>
      </c>
      <c r="S33" s="512">
        <v>5780</v>
      </c>
      <c r="T33" s="512">
        <v>5780</v>
      </c>
      <c r="U33" s="511">
        <v>1200</v>
      </c>
      <c r="V33" s="13">
        <v>1</v>
      </c>
      <c r="W33" s="512">
        <v>6000</v>
      </c>
      <c r="X33" s="13">
        <v>1</v>
      </c>
      <c r="Y33" s="512">
        <v>6000</v>
      </c>
      <c r="Z33" s="511">
        <v>5780</v>
      </c>
      <c r="AA33" s="42" t="s">
        <v>1093</v>
      </c>
      <c r="AB33" s="42"/>
      <c r="AC33" s="43">
        <v>0.57291666666666663</v>
      </c>
      <c r="AD33" s="44">
        <v>0.60069444444444442</v>
      </c>
      <c r="AE33" s="44">
        <v>0.60069444444444442</v>
      </c>
      <c r="AF33" s="43">
        <v>0.60763888888888884</v>
      </c>
      <c r="AG33" s="13" t="s">
        <v>5</v>
      </c>
      <c r="AH33" s="37"/>
      <c r="AI33" s="37" t="s">
        <v>17</v>
      </c>
      <c r="AJ33" s="37" t="s">
        <v>929</v>
      </c>
      <c r="AK33" s="45" t="s">
        <v>615</v>
      </c>
      <c r="AL33" s="46">
        <v>1</v>
      </c>
      <c r="AM33" s="236"/>
      <c r="AN33" s="236" t="s">
        <v>432</v>
      </c>
      <c r="AO33" s="233"/>
      <c r="AP33" s="233"/>
      <c r="AQ33" s="318">
        <f t="shared" si="0"/>
        <v>2.777777777777779E-2</v>
      </c>
      <c r="AR33" s="318">
        <f t="shared" si="1"/>
        <v>6.9444444444444198E-3</v>
      </c>
    </row>
    <row r="34" spans="1:44" ht="14.25">
      <c r="A34">
        <v>1</v>
      </c>
      <c r="B34" s="34">
        <v>2023</v>
      </c>
      <c r="C34" s="34">
        <v>4</v>
      </c>
      <c r="D34" s="34">
        <v>3</v>
      </c>
      <c r="E34" s="322" t="s">
        <v>629</v>
      </c>
      <c r="F34" s="34">
        <v>2</v>
      </c>
      <c r="G34" s="36" t="s">
        <v>614</v>
      </c>
      <c r="H34" s="37" t="s">
        <v>595</v>
      </c>
      <c r="I34" s="38" t="s">
        <v>47</v>
      </c>
      <c r="J34" s="37" t="s">
        <v>1104</v>
      </c>
      <c r="K34" s="13">
        <v>3704463</v>
      </c>
      <c r="L34" s="14">
        <v>4</v>
      </c>
      <c r="M34" s="14">
        <v>4</v>
      </c>
      <c r="N34" s="14" t="s">
        <v>621</v>
      </c>
      <c r="O34" s="13" t="s">
        <v>44</v>
      </c>
      <c r="P34" s="13">
        <v>50</v>
      </c>
      <c r="Q34" s="39" t="s">
        <v>360</v>
      </c>
      <c r="R34" s="511">
        <v>1200</v>
      </c>
      <c r="S34" s="512">
        <v>5660</v>
      </c>
      <c r="T34" s="512">
        <v>5660</v>
      </c>
      <c r="U34" s="511">
        <v>1200</v>
      </c>
      <c r="V34" s="13">
        <v>1</v>
      </c>
      <c r="W34" s="512">
        <v>6000</v>
      </c>
      <c r="X34" s="13">
        <v>1</v>
      </c>
      <c r="Y34" s="512">
        <v>6000</v>
      </c>
      <c r="Z34" s="511">
        <v>5660</v>
      </c>
      <c r="AA34" s="42" t="s">
        <v>1094</v>
      </c>
      <c r="AB34" s="76" t="s">
        <v>1095</v>
      </c>
      <c r="AC34" s="43">
        <v>0.60763888888888884</v>
      </c>
      <c r="AD34" s="44">
        <v>0.63541666666666663</v>
      </c>
      <c r="AE34" s="44">
        <v>0.63541666666666663</v>
      </c>
      <c r="AF34" s="43">
        <v>0.64236111111111105</v>
      </c>
      <c r="AG34" s="13" t="s">
        <v>5</v>
      </c>
      <c r="AH34" s="37"/>
      <c r="AI34" s="37" t="s">
        <v>17</v>
      </c>
      <c r="AJ34" s="37" t="s">
        <v>929</v>
      </c>
      <c r="AK34" s="45" t="s">
        <v>615</v>
      </c>
      <c r="AL34" s="46">
        <v>1</v>
      </c>
      <c r="AM34" s="236"/>
      <c r="AN34" s="236" t="s">
        <v>432</v>
      </c>
      <c r="AO34" s="233"/>
      <c r="AP34" s="233"/>
      <c r="AQ34" s="318">
        <f t="shared" si="0"/>
        <v>2.777777777777779E-2</v>
      </c>
      <c r="AR34" s="318">
        <f t="shared" si="1"/>
        <v>6.9444444444444198E-3</v>
      </c>
    </row>
    <row r="35" spans="1:44" ht="14.25">
      <c r="A35">
        <v>1</v>
      </c>
      <c r="B35" s="34">
        <v>2023</v>
      </c>
      <c r="C35" s="34">
        <v>4</v>
      </c>
      <c r="D35" s="34">
        <v>3</v>
      </c>
      <c r="E35" s="322" t="s">
        <v>629</v>
      </c>
      <c r="F35" s="34"/>
      <c r="G35" s="36"/>
      <c r="H35" s="37" t="s">
        <v>595</v>
      </c>
      <c r="I35" s="38" t="s">
        <v>43</v>
      </c>
      <c r="J35" s="37" t="s">
        <v>1104</v>
      </c>
      <c r="K35" s="13"/>
      <c r="L35" s="14"/>
      <c r="M35" s="14"/>
      <c r="N35" s="14"/>
      <c r="O35" s="13"/>
      <c r="P35" s="239">
        <v>25</v>
      </c>
      <c r="Q35" s="39" t="s">
        <v>612</v>
      </c>
      <c r="R35" s="511">
        <v>1200</v>
      </c>
      <c r="S35" s="512" t="s">
        <v>30</v>
      </c>
      <c r="T35" s="513">
        <v>350</v>
      </c>
      <c r="U35" s="511">
        <v>1200</v>
      </c>
      <c r="V35" s="13">
        <v>1</v>
      </c>
      <c r="W35" s="511"/>
      <c r="X35" s="13">
        <v>1</v>
      </c>
      <c r="Y35" s="513">
        <v>350</v>
      </c>
      <c r="Z35" s="511">
        <v>12550</v>
      </c>
      <c r="AA35" s="42" t="s">
        <v>638</v>
      </c>
      <c r="AB35" s="76" t="s">
        <v>1095</v>
      </c>
      <c r="AC35" s="43">
        <v>0.64236111111111105</v>
      </c>
      <c r="AD35" s="44">
        <v>0.64583333333333326</v>
      </c>
      <c r="AE35" s="44"/>
      <c r="AF35" s="43"/>
      <c r="AG35" s="13"/>
      <c r="AH35" s="37"/>
      <c r="AI35" s="37" t="s">
        <v>17</v>
      </c>
      <c r="AJ35" s="37" t="s">
        <v>929</v>
      </c>
      <c r="AK35" s="45" t="s">
        <v>615</v>
      </c>
      <c r="AL35" s="46">
        <v>1</v>
      </c>
      <c r="AM35" s="236"/>
      <c r="AN35" s="236"/>
      <c r="AO35" s="233"/>
      <c r="AP35" s="233"/>
      <c r="AQ35" s="318">
        <f t="shared" si="0"/>
        <v>3.4722222222222099E-3</v>
      </c>
      <c r="AR35" s="318" t="str">
        <f t="shared" si="1"/>
        <v/>
      </c>
    </row>
    <row r="36" spans="1:44" ht="14.25">
      <c r="B36" s="34">
        <v>2023</v>
      </c>
      <c r="C36" s="34">
        <v>4</v>
      </c>
      <c r="D36" s="34">
        <v>3</v>
      </c>
      <c r="E36" s="322" t="s">
        <v>629</v>
      </c>
      <c r="F36" s="34"/>
      <c r="G36" s="36"/>
      <c r="H36" s="37" t="s">
        <v>595</v>
      </c>
      <c r="I36" s="316"/>
      <c r="J36" s="37"/>
      <c r="K36" s="13"/>
      <c r="L36" s="232"/>
      <c r="M36" s="232"/>
      <c r="N36" s="321"/>
      <c r="O36" s="502"/>
      <c r="P36" s="13"/>
      <c r="Q36" s="393"/>
      <c r="R36" s="40"/>
      <c r="S36" s="234"/>
      <c r="T36" s="234"/>
      <c r="U36" s="40"/>
      <c r="V36" s="13"/>
      <c r="W36" s="40"/>
      <c r="X36" s="13"/>
      <c r="Y36" s="40"/>
      <c r="Z36" s="40"/>
      <c r="AA36" s="235"/>
      <c r="AB36" s="235"/>
      <c r="AC36" s="43"/>
      <c r="AD36" s="44"/>
      <c r="AE36" s="44">
        <v>0.64583333333333326</v>
      </c>
      <c r="AF36" s="43">
        <v>0.66666666666666663</v>
      </c>
      <c r="AG36" s="13" t="s">
        <v>1072</v>
      </c>
      <c r="AH36" s="37"/>
      <c r="AI36" s="37"/>
      <c r="AJ36" s="37"/>
      <c r="AK36" s="45"/>
      <c r="AL36" s="46"/>
      <c r="AM36" s="236"/>
      <c r="AN36" s="236"/>
      <c r="AO36" s="233"/>
      <c r="AP36" s="233"/>
      <c r="AQ36" s="318" t="str">
        <f t="shared" si="0"/>
        <v/>
      </c>
      <c r="AR36" s="318">
        <f t="shared" si="1"/>
        <v>2.083333333333337E-2</v>
      </c>
    </row>
    <row r="37" spans="1:44" ht="14.25">
      <c r="A37">
        <v>1</v>
      </c>
      <c r="B37" s="34">
        <v>2023</v>
      </c>
      <c r="C37" s="34">
        <v>4</v>
      </c>
      <c r="D37" s="34">
        <v>3</v>
      </c>
      <c r="E37" s="322" t="s">
        <v>629</v>
      </c>
      <c r="F37" s="34"/>
      <c r="G37" s="36"/>
      <c r="H37" s="37" t="s">
        <v>595</v>
      </c>
      <c r="I37" s="38" t="s">
        <v>58</v>
      </c>
      <c r="J37" s="37" t="s">
        <v>1104</v>
      </c>
      <c r="K37" s="13"/>
      <c r="L37" s="14"/>
      <c r="M37" s="13"/>
      <c r="N37" s="14"/>
      <c r="O37" s="13"/>
      <c r="P37" s="13">
        <v>12</v>
      </c>
      <c r="Q37" s="39" t="s">
        <v>612</v>
      </c>
      <c r="R37" s="511">
        <v>1200</v>
      </c>
      <c r="S37" s="512" t="s">
        <v>30</v>
      </c>
      <c r="T37" s="511">
        <v>200</v>
      </c>
      <c r="U37" s="511">
        <v>1200</v>
      </c>
      <c r="V37" s="13">
        <v>1</v>
      </c>
      <c r="W37" s="511">
        <v>200</v>
      </c>
      <c r="X37" s="13">
        <v>1</v>
      </c>
      <c r="Y37" s="511">
        <v>200</v>
      </c>
      <c r="Z37" s="511"/>
      <c r="AA37" s="42"/>
      <c r="AB37" s="238" t="s">
        <v>613</v>
      </c>
      <c r="AC37" s="43"/>
      <c r="AD37" s="44"/>
      <c r="AE37" s="44"/>
      <c r="AF37" s="43"/>
      <c r="AG37" s="13"/>
      <c r="AH37" s="37"/>
      <c r="AI37" s="37"/>
      <c r="AJ37" s="37"/>
      <c r="AK37" s="45"/>
      <c r="AL37" s="46"/>
      <c r="AM37" s="243"/>
      <c r="AN37" s="236"/>
      <c r="AO37" s="233"/>
      <c r="AP37" s="233"/>
      <c r="AQ37" s="318" t="str">
        <f t="shared" si="0"/>
        <v/>
      </c>
      <c r="AR37" s="318" t="str">
        <f t="shared" si="1"/>
        <v/>
      </c>
    </row>
    <row r="38" spans="1:44" ht="14.25">
      <c r="A38">
        <v>1</v>
      </c>
      <c r="B38" s="34">
        <v>2023</v>
      </c>
      <c r="C38" s="34">
        <v>4</v>
      </c>
      <c r="D38" s="34">
        <v>3</v>
      </c>
      <c r="E38" s="322" t="s">
        <v>629</v>
      </c>
      <c r="F38" s="34">
        <v>3</v>
      </c>
      <c r="G38" s="36" t="s">
        <v>614</v>
      </c>
      <c r="H38" s="37" t="s">
        <v>595</v>
      </c>
      <c r="I38" s="38" t="s">
        <v>47</v>
      </c>
      <c r="J38" s="37" t="s">
        <v>1104</v>
      </c>
      <c r="K38" s="13">
        <v>3704002</v>
      </c>
      <c r="L38" s="14">
        <v>1</v>
      </c>
      <c r="M38" s="13">
        <v>1</v>
      </c>
      <c r="N38" s="14" t="s">
        <v>734</v>
      </c>
      <c r="O38" s="13" t="s">
        <v>44</v>
      </c>
      <c r="P38" s="13">
        <v>50</v>
      </c>
      <c r="Q38" s="39" t="s">
        <v>292</v>
      </c>
      <c r="R38" s="511">
        <v>1195</v>
      </c>
      <c r="S38" s="511">
        <v>6100</v>
      </c>
      <c r="T38" s="511">
        <v>6100</v>
      </c>
      <c r="U38" s="511">
        <v>1195</v>
      </c>
      <c r="V38" s="13">
        <v>1</v>
      </c>
      <c r="W38" s="511">
        <v>6100</v>
      </c>
      <c r="X38" s="13">
        <v>1</v>
      </c>
      <c r="Y38" s="511">
        <v>6100</v>
      </c>
      <c r="Z38" s="511">
        <v>6160</v>
      </c>
      <c r="AA38" s="42" t="s">
        <v>1098</v>
      </c>
      <c r="AB38" s="76"/>
      <c r="AC38" s="43">
        <v>0.66666666666666663</v>
      </c>
      <c r="AD38" s="44">
        <v>0.69444444444444442</v>
      </c>
      <c r="AE38" s="44">
        <v>0.69444444444444442</v>
      </c>
      <c r="AF38" s="43">
        <v>0.70138888888888884</v>
      </c>
      <c r="AG38" s="13" t="s">
        <v>5</v>
      </c>
      <c r="AH38" s="37"/>
      <c r="AI38" s="37" t="s">
        <v>6</v>
      </c>
      <c r="AJ38" s="37" t="s">
        <v>930</v>
      </c>
      <c r="AK38" s="45" t="s">
        <v>615</v>
      </c>
      <c r="AL38" s="46">
        <v>1</v>
      </c>
      <c r="AM38" s="243" t="s">
        <v>1111</v>
      </c>
      <c r="AN38" s="236" t="s">
        <v>432</v>
      </c>
      <c r="AO38" s="233"/>
      <c r="AP38" s="233"/>
      <c r="AQ38" s="318">
        <f t="shared" si="0"/>
        <v>2.777777777777779E-2</v>
      </c>
      <c r="AR38" s="318">
        <f t="shared" si="1"/>
        <v>6.9444444444444198E-3</v>
      </c>
    </row>
    <row r="39" spans="1:44" ht="14.25">
      <c r="A39">
        <v>1</v>
      </c>
      <c r="B39" s="34">
        <v>2023</v>
      </c>
      <c r="C39" s="34">
        <v>4</v>
      </c>
      <c r="D39" s="34">
        <v>3</v>
      </c>
      <c r="E39" s="322" t="s">
        <v>629</v>
      </c>
      <c r="F39" s="34"/>
      <c r="G39" s="36"/>
      <c r="H39" s="37" t="s">
        <v>595</v>
      </c>
      <c r="I39" s="38" t="s">
        <v>43</v>
      </c>
      <c r="J39" s="37" t="s">
        <v>1104</v>
      </c>
      <c r="K39" s="13"/>
      <c r="L39" s="14"/>
      <c r="M39" s="13"/>
      <c r="N39" s="14"/>
      <c r="O39" s="13"/>
      <c r="P39" s="239">
        <v>25</v>
      </c>
      <c r="Q39" s="39" t="s">
        <v>612</v>
      </c>
      <c r="R39" s="511">
        <v>1195</v>
      </c>
      <c r="S39" s="512" t="s">
        <v>30</v>
      </c>
      <c r="T39" s="513">
        <v>350</v>
      </c>
      <c r="U39" s="511">
        <v>1195</v>
      </c>
      <c r="V39" s="13">
        <v>1</v>
      </c>
      <c r="W39" s="511"/>
      <c r="X39" s="13">
        <v>1</v>
      </c>
      <c r="Y39" s="513">
        <v>350</v>
      </c>
      <c r="Z39" s="511">
        <v>6650</v>
      </c>
      <c r="AA39" s="42" t="s">
        <v>665</v>
      </c>
      <c r="AB39" s="76" t="s">
        <v>1099</v>
      </c>
      <c r="AC39" s="43">
        <v>0.70138888888888884</v>
      </c>
      <c r="AD39" s="44">
        <v>0.70486111111111105</v>
      </c>
      <c r="AE39" s="44"/>
      <c r="AF39" s="43"/>
      <c r="AG39" s="13"/>
      <c r="AH39" s="37"/>
      <c r="AI39" s="37" t="s">
        <v>6</v>
      </c>
      <c r="AJ39" s="37" t="s">
        <v>930</v>
      </c>
      <c r="AK39" s="45" t="s">
        <v>615</v>
      </c>
      <c r="AL39" s="46">
        <v>1</v>
      </c>
      <c r="AM39" s="236"/>
      <c r="AN39" s="236"/>
      <c r="AO39" s="233"/>
      <c r="AP39" s="233"/>
      <c r="AQ39" s="318">
        <f t="shared" si="0"/>
        <v>3.4722222222222099E-3</v>
      </c>
      <c r="AR39" s="318" t="str">
        <f t="shared" si="1"/>
        <v/>
      </c>
    </row>
    <row r="40" spans="1:44" ht="14.25">
      <c r="B40" s="34">
        <v>2023</v>
      </c>
      <c r="C40" s="34">
        <v>4</v>
      </c>
      <c r="D40" s="34">
        <v>3</v>
      </c>
      <c r="E40" s="322" t="s">
        <v>629</v>
      </c>
      <c r="F40" s="34"/>
      <c r="G40" s="36"/>
      <c r="H40" s="37" t="s">
        <v>595</v>
      </c>
      <c r="I40" s="316"/>
      <c r="J40" s="37"/>
      <c r="K40" s="13"/>
      <c r="L40" s="232"/>
      <c r="M40" s="232"/>
      <c r="N40" s="321"/>
      <c r="O40" s="502"/>
      <c r="P40" s="13"/>
      <c r="Q40" s="393"/>
      <c r="R40" s="40"/>
      <c r="S40" s="234"/>
      <c r="T40" s="234"/>
      <c r="U40" s="40"/>
      <c r="V40" s="13"/>
      <c r="W40" s="40"/>
      <c r="X40" s="13"/>
      <c r="Y40" s="40"/>
      <c r="Z40" s="40"/>
      <c r="AA40" s="235"/>
      <c r="AB40" s="235"/>
      <c r="AC40" s="43"/>
      <c r="AD40" s="44"/>
      <c r="AE40" s="44">
        <v>0.70486111111111105</v>
      </c>
      <c r="AF40" s="43">
        <v>0.72569444444444442</v>
      </c>
      <c r="AG40" s="13" t="s">
        <v>1072</v>
      </c>
      <c r="AH40" s="37"/>
      <c r="AI40" s="37"/>
      <c r="AJ40" s="37"/>
      <c r="AK40" s="45"/>
      <c r="AL40" s="46"/>
      <c r="AM40" s="236"/>
      <c r="AN40" s="236"/>
      <c r="AO40" s="233"/>
      <c r="AP40" s="233"/>
      <c r="AQ40" s="318" t="str">
        <f t="shared" si="0"/>
        <v/>
      </c>
      <c r="AR40" s="318">
        <f t="shared" si="1"/>
        <v>2.083333333333337E-2</v>
      </c>
    </row>
    <row r="41" spans="1:44" ht="14.25">
      <c r="B41" s="34">
        <v>2023</v>
      </c>
      <c r="C41" s="34">
        <v>4</v>
      </c>
      <c r="D41" s="34">
        <v>3</v>
      </c>
      <c r="E41" s="322" t="s">
        <v>629</v>
      </c>
      <c r="F41" s="34"/>
      <c r="G41" s="36"/>
      <c r="H41" s="72" t="s">
        <v>595</v>
      </c>
      <c r="I41" s="38" t="s">
        <v>58</v>
      </c>
      <c r="J41" s="37" t="s">
        <v>1104</v>
      </c>
      <c r="K41" s="13"/>
      <c r="L41" s="14"/>
      <c r="M41" s="14"/>
      <c r="N41" s="14"/>
      <c r="O41" s="13"/>
      <c r="P41" s="13">
        <v>12</v>
      </c>
      <c r="Q41" s="39" t="s">
        <v>612</v>
      </c>
      <c r="R41" s="511">
        <v>1120</v>
      </c>
      <c r="S41" s="512" t="s">
        <v>30</v>
      </c>
      <c r="T41" s="511">
        <v>200</v>
      </c>
      <c r="U41" s="511">
        <v>1120</v>
      </c>
      <c r="V41" s="13">
        <v>1</v>
      </c>
      <c r="W41" s="511">
        <v>200</v>
      </c>
      <c r="X41" s="13">
        <v>1</v>
      </c>
      <c r="Y41" s="511">
        <v>200</v>
      </c>
      <c r="Z41" s="511"/>
      <c r="AA41" s="42"/>
      <c r="AB41" s="42"/>
      <c r="AC41" s="43"/>
      <c r="AD41" s="44"/>
      <c r="AE41" s="44"/>
      <c r="AF41" s="43"/>
      <c r="AG41" s="13"/>
      <c r="AH41" s="37"/>
      <c r="AI41" s="37"/>
      <c r="AJ41" s="37"/>
      <c r="AK41" s="45"/>
      <c r="AL41" s="46"/>
      <c r="AM41" s="236"/>
      <c r="AN41" s="236"/>
      <c r="AO41" s="233"/>
      <c r="AP41" s="233"/>
      <c r="AQ41" s="318" t="str">
        <f t="shared" si="0"/>
        <v/>
      </c>
      <c r="AR41" s="318" t="str">
        <f t="shared" si="1"/>
        <v/>
      </c>
    </row>
    <row r="42" spans="1:44" ht="14.25">
      <c r="A42">
        <v>1</v>
      </c>
      <c r="B42" s="34">
        <v>2023</v>
      </c>
      <c r="C42" s="34">
        <v>4</v>
      </c>
      <c r="D42" s="34">
        <v>3</v>
      </c>
      <c r="E42" s="322" t="s">
        <v>629</v>
      </c>
      <c r="F42" s="34">
        <v>4</v>
      </c>
      <c r="G42" s="36" t="s">
        <v>614</v>
      </c>
      <c r="H42" s="37" t="s">
        <v>595</v>
      </c>
      <c r="I42" s="38" t="s">
        <v>47</v>
      </c>
      <c r="J42" s="37" t="s">
        <v>1104</v>
      </c>
      <c r="K42" s="13">
        <v>3703996</v>
      </c>
      <c r="L42" s="14">
        <v>1</v>
      </c>
      <c r="M42" s="14">
        <v>12</v>
      </c>
      <c r="N42" s="14" t="s">
        <v>622</v>
      </c>
      <c r="O42" s="13" t="s">
        <v>597</v>
      </c>
      <c r="P42" s="13">
        <v>50</v>
      </c>
      <c r="Q42" s="39" t="s">
        <v>292</v>
      </c>
      <c r="R42" s="511">
        <v>1120</v>
      </c>
      <c r="S42" s="512">
        <v>5000</v>
      </c>
      <c r="T42" s="512">
        <v>5000</v>
      </c>
      <c r="U42" s="511">
        <v>1120</v>
      </c>
      <c r="V42" s="13">
        <v>1</v>
      </c>
      <c r="W42" s="512">
        <v>5000</v>
      </c>
      <c r="X42" s="13">
        <v>1</v>
      </c>
      <c r="Y42" s="512">
        <v>5000</v>
      </c>
      <c r="Z42" s="511">
        <v>5060</v>
      </c>
      <c r="AA42" s="42" t="s">
        <v>1103</v>
      </c>
      <c r="AB42" s="42"/>
      <c r="AC42" s="43">
        <v>0.72569444444444442</v>
      </c>
      <c r="AD42" s="44">
        <v>0.75</v>
      </c>
      <c r="AE42" s="44">
        <v>0.75</v>
      </c>
      <c r="AF42" s="43">
        <v>0.79861111111111105</v>
      </c>
      <c r="AG42" s="13" t="s">
        <v>5</v>
      </c>
      <c r="AH42" s="37"/>
      <c r="AI42" s="37" t="s">
        <v>6</v>
      </c>
      <c r="AJ42" s="37" t="s">
        <v>930</v>
      </c>
      <c r="AK42" s="45" t="s">
        <v>615</v>
      </c>
      <c r="AL42" s="46">
        <v>1</v>
      </c>
      <c r="AM42" s="236"/>
      <c r="AN42" s="236" t="s">
        <v>432</v>
      </c>
      <c r="AO42" s="233"/>
      <c r="AP42" s="233"/>
      <c r="AQ42" s="318">
        <f t="shared" si="0"/>
        <v>2.430555555555558E-2</v>
      </c>
      <c r="AR42" s="318">
        <f t="shared" si="1"/>
        <v>4.8611111111111049E-2</v>
      </c>
    </row>
    <row r="43" spans="1:44" ht="14.25">
      <c r="B43" s="34">
        <v>2023</v>
      </c>
      <c r="C43" s="34">
        <v>4</v>
      </c>
      <c r="D43" s="34">
        <v>3</v>
      </c>
      <c r="E43" s="322" t="s">
        <v>629</v>
      </c>
      <c r="F43" s="34">
        <v>4</v>
      </c>
      <c r="G43" s="36" t="s">
        <v>614</v>
      </c>
      <c r="H43" s="37" t="s">
        <v>595</v>
      </c>
      <c r="I43" s="38" t="s">
        <v>47</v>
      </c>
      <c r="J43" s="37" t="s">
        <v>1104</v>
      </c>
      <c r="K43" s="13">
        <v>3703996</v>
      </c>
      <c r="L43" s="14">
        <v>2</v>
      </c>
      <c r="M43" s="14">
        <v>12</v>
      </c>
      <c r="N43" s="14" t="s">
        <v>622</v>
      </c>
      <c r="O43" s="13" t="s">
        <v>597</v>
      </c>
      <c r="P43" s="13">
        <v>50</v>
      </c>
      <c r="Q43" s="39" t="s">
        <v>292</v>
      </c>
      <c r="R43" s="511">
        <v>1120</v>
      </c>
      <c r="S43" s="512">
        <v>5000</v>
      </c>
      <c r="T43" s="512">
        <v>5000</v>
      </c>
      <c r="U43" s="511">
        <v>1120</v>
      </c>
      <c r="V43" s="13">
        <v>1</v>
      </c>
      <c r="W43" s="512">
        <v>5000</v>
      </c>
      <c r="X43" s="13">
        <v>1</v>
      </c>
      <c r="Y43" s="512">
        <v>5000</v>
      </c>
      <c r="Z43" s="511">
        <v>5060</v>
      </c>
      <c r="AA43" s="42" t="s">
        <v>1110</v>
      </c>
      <c r="AB43" s="76" t="s">
        <v>1100</v>
      </c>
      <c r="AC43" s="43">
        <v>0.79861111111111105</v>
      </c>
      <c r="AD43" s="44">
        <v>0.82291666666666663</v>
      </c>
      <c r="AE43" s="44">
        <v>0.82291666666666663</v>
      </c>
      <c r="AF43" s="43">
        <v>0.82986111111111105</v>
      </c>
      <c r="AG43" s="13" t="s">
        <v>5</v>
      </c>
      <c r="AH43" s="37"/>
      <c r="AI43" s="37" t="s">
        <v>6</v>
      </c>
      <c r="AJ43" s="37" t="s">
        <v>930</v>
      </c>
      <c r="AK43" s="45" t="s">
        <v>615</v>
      </c>
      <c r="AL43" s="46">
        <v>1</v>
      </c>
      <c r="AM43" s="236"/>
      <c r="AN43" s="236" t="s">
        <v>432</v>
      </c>
      <c r="AO43" s="233"/>
      <c r="AP43" s="233"/>
      <c r="AQ43" s="318">
        <f t="shared" si="0"/>
        <v>2.430555555555558E-2</v>
      </c>
      <c r="AR43" s="318">
        <f t="shared" si="1"/>
        <v>6.9444444444444198E-3</v>
      </c>
    </row>
    <row r="44" spans="1:44" ht="14.25">
      <c r="B44" s="34">
        <v>2023</v>
      </c>
      <c r="C44" s="34">
        <v>4</v>
      </c>
      <c r="D44" s="34">
        <v>3</v>
      </c>
      <c r="E44" s="322" t="s">
        <v>629</v>
      </c>
      <c r="F44" s="34"/>
      <c r="G44" s="260"/>
      <c r="H44" s="37" t="s">
        <v>595</v>
      </c>
      <c r="I44" s="38" t="s">
        <v>43</v>
      </c>
      <c r="J44" s="37" t="s">
        <v>1104</v>
      </c>
      <c r="K44" s="13"/>
      <c r="L44" s="14"/>
      <c r="M44" s="14"/>
      <c r="N44" s="14"/>
      <c r="O44" s="13"/>
      <c r="P44" s="239">
        <v>25</v>
      </c>
      <c r="Q44" s="39" t="s">
        <v>612</v>
      </c>
      <c r="R44" s="511">
        <v>1120</v>
      </c>
      <c r="S44" s="512" t="s">
        <v>30</v>
      </c>
      <c r="T44" s="513">
        <v>350</v>
      </c>
      <c r="U44" s="511">
        <v>1120</v>
      </c>
      <c r="V44" s="13">
        <v>1</v>
      </c>
      <c r="W44" s="511"/>
      <c r="X44" s="13">
        <v>1</v>
      </c>
      <c r="Y44" s="513">
        <v>350</v>
      </c>
      <c r="Z44" s="511">
        <v>10550</v>
      </c>
      <c r="AA44" s="42" t="s">
        <v>653</v>
      </c>
      <c r="AB44" s="76" t="s">
        <v>1100</v>
      </c>
      <c r="AC44" s="43">
        <v>0.82986111111111105</v>
      </c>
      <c r="AD44" s="44">
        <v>0.83333333333333326</v>
      </c>
      <c r="AE44" s="44"/>
      <c r="AF44" s="43"/>
      <c r="AG44" s="13"/>
      <c r="AH44" s="37"/>
      <c r="AI44" s="37" t="s">
        <v>6</v>
      </c>
      <c r="AJ44" s="37" t="s">
        <v>930</v>
      </c>
      <c r="AK44" s="45" t="s">
        <v>615</v>
      </c>
      <c r="AL44" s="46">
        <v>1</v>
      </c>
      <c r="AM44" s="236"/>
      <c r="AN44" s="236"/>
      <c r="AO44" s="233"/>
      <c r="AP44" s="233"/>
      <c r="AQ44" s="318">
        <f t="shared" si="0"/>
        <v>3.4722222222222099E-3</v>
      </c>
      <c r="AR44" s="318" t="str">
        <f t="shared" si="1"/>
        <v/>
      </c>
    </row>
    <row r="45" spans="1:44" ht="14.25">
      <c r="B45" s="34">
        <v>2023</v>
      </c>
      <c r="C45" s="34">
        <v>4</v>
      </c>
      <c r="D45" s="34">
        <v>3</v>
      </c>
      <c r="E45" s="322" t="s">
        <v>629</v>
      </c>
      <c r="F45" s="34"/>
      <c r="G45" s="36"/>
      <c r="H45" s="37" t="s">
        <v>595</v>
      </c>
      <c r="I45" s="316"/>
      <c r="J45" s="37"/>
      <c r="K45" s="13"/>
      <c r="L45" s="232"/>
      <c r="M45" s="232"/>
      <c r="N45" s="321"/>
      <c r="O45" s="502"/>
      <c r="P45" s="13"/>
      <c r="Q45" s="393"/>
      <c r="R45" s="40"/>
      <c r="S45" s="234"/>
      <c r="T45" s="234"/>
      <c r="U45" s="40"/>
      <c r="V45" s="13"/>
      <c r="W45" s="40"/>
      <c r="X45" s="13"/>
      <c r="Y45" s="40"/>
      <c r="Z45" s="40"/>
      <c r="AA45" s="235"/>
      <c r="AB45" s="235"/>
      <c r="AC45" s="43"/>
      <c r="AD45" s="44"/>
      <c r="AE45" s="44">
        <v>0.83333333333333326</v>
      </c>
      <c r="AF45" s="43">
        <v>0.875</v>
      </c>
      <c r="AG45" s="13" t="s">
        <v>752</v>
      </c>
      <c r="AH45" s="37"/>
      <c r="AI45" s="37"/>
      <c r="AJ45" s="37"/>
      <c r="AK45" s="45"/>
      <c r="AL45" s="46"/>
      <c r="AM45" s="236"/>
      <c r="AN45" s="236"/>
      <c r="AO45" s="233"/>
      <c r="AP45" s="233"/>
      <c r="AQ45" s="318" t="str">
        <f t="shared" si="0"/>
        <v/>
      </c>
      <c r="AR45" s="318">
        <f t="shared" si="1"/>
        <v>4.1666666666666741E-2</v>
      </c>
    </row>
    <row r="46" spans="1:44" ht="14.25">
      <c r="B46" s="34">
        <v>2023</v>
      </c>
      <c r="C46" s="34">
        <v>4</v>
      </c>
      <c r="D46" s="34">
        <v>3</v>
      </c>
      <c r="E46" s="322" t="s">
        <v>629</v>
      </c>
      <c r="F46" s="34"/>
      <c r="G46" s="36"/>
      <c r="H46" s="72" t="s">
        <v>595</v>
      </c>
      <c r="I46" s="38" t="s">
        <v>58</v>
      </c>
      <c r="J46" s="37" t="s">
        <v>1104</v>
      </c>
      <c r="K46" s="13"/>
      <c r="L46" s="14"/>
      <c r="M46" s="14"/>
      <c r="N46" s="14"/>
      <c r="O46" s="13"/>
      <c r="P46" s="13">
        <v>12</v>
      </c>
      <c r="Q46" s="39" t="s">
        <v>612</v>
      </c>
      <c r="R46" s="511">
        <v>1120</v>
      </c>
      <c r="S46" s="512" t="s">
        <v>30</v>
      </c>
      <c r="T46" s="511">
        <v>200</v>
      </c>
      <c r="U46" s="511">
        <v>1120</v>
      </c>
      <c r="V46" s="13">
        <v>1</v>
      </c>
      <c r="W46" s="511">
        <v>200</v>
      </c>
      <c r="X46" s="13">
        <v>1</v>
      </c>
      <c r="Y46" s="511">
        <v>200</v>
      </c>
      <c r="Z46" s="511"/>
      <c r="AA46" s="42"/>
      <c r="AB46" s="42"/>
      <c r="AC46" s="43"/>
      <c r="AD46" s="44"/>
      <c r="AE46" s="44"/>
      <c r="AF46" s="43"/>
      <c r="AG46" s="13"/>
      <c r="AH46" s="37"/>
      <c r="AI46" s="37"/>
      <c r="AJ46" s="37"/>
      <c r="AK46" s="45"/>
      <c r="AL46" s="46"/>
      <c r="AM46" s="236"/>
      <c r="AN46" s="236"/>
      <c r="AO46" s="233"/>
      <c r="AP46" s="233"/>
      <c r="AQ46" s="318" t="str">
        <f t="shared" si="0"/>
        <v/>
      </c>
      <c r="AR46" s="318" t="str">
        <f t="shared" si="1"/>
        <v/>
      </c>
    </row>
    <row r="47" spans="1:44" ht="14.25">
      <c r="A47">
        <v>1</v>
      </c>
      <c r="B47" s="34">
        <v>2023</v>
      </c>
      <c r="C47" s="34">
        <v>4</v>
      </c>
      <c r="D47" s="34">
        <v>3</v>
      </c>
      <c r="E47" s="322" t="s">
        <v>629</v>
      </c>
      <c r="F47" s="34">
        <v>5</v>
      </c>
      <c r="G47" s="36" t="s">
        <v>614</v>
      </c>
      <c r="H47" s="37" t="s">
        <v>595</v>
      </c>
      <c r="I47" s="38" t="s">
        <v>47</v>
      </c>
      <c r="J47" s="37" t="s">
        <v>1104</v>
      </c>
      <c r="K47" s="13">
        <v>3703996</v>
      </c>
      <c r="L47" s="14">
        <v>3</v>
      </c>
      <c r="M47" s="14">
        <v>12</v>
      </c>
      <c r="N47" s="14" t="s">
        <v>622</v>
      </c>
      <c r="O47" s="13" t="s">
        <v>597</v>
      </c>
      <c r="P47" s="13">
        <v>50</v>
      </c>
      <c r="Q47" s="39" t="s">
        <v>292</v>
      </c>
      <c r="R47" s="511">
        <v>1120</v>
      </c>
      <c r="S47" s="512">
        <v>5000</v>
      </c>
      <c r="T47" s="512">
        <v>5000</v>
      </c>
      <c r="U47" s="511">
        <v>1120</v>
      </c>
      <c r="V47" s="13">
        <v>1</v>
      </c>
      <c r="W47" s="512">
        <v>5000</v>
      </c>
      <c r="X47" s="13">
        <v>1</v>
      </c>
      <c r="Y47" s="512">
        <v>5000</v>
      </c>
      <c r="Z47" s="511">
        <v>5040</v>
      </c>
      <c r="AA47" s="42" t="s">
        <v>1112</v>
      </c>
      <c r="AB47" s="42"/>
      <c r="AC47" s="43">
        <v>0.875</v>
      </c>
      <c r="AD47" s="44">
        <v>0.89930555555555558</v>
      </c>
      <c r="AE47" s="44">
        <v>0.89930555555555558</v>
      </c>
      <c r="AF47" s="43">
        <v>0.90625</v>
      </c>
      <c r="AG47" s="13" t="s">
        <v>5</v>
      </c>
      <c r="AH47" s="37"/>
      <c r="AI47" s="37" t="s">
        <v>6</v>
      </c>
      <c r="AJ47" s="37" t="s">
        <v>930</v>
      </c>
      <c r="AK47" s="45" t="s">
        <v>615</v>
      </c>
      <c r="AL47" s="46">
        <v>1</v>
      </c>
      <c r="AM47" s="236"/>
      <c r="AN47" s="236" t="s">
        <v>432</v>
      </c>
      <c r="AO47" s="233"/>
      <c r="AP47" s="233"/>
      <c r="AQ47" s="318">
        <f t="shared" si="0"/>
        <v>2.430555555555558E-2</v>
      </c>
      <c r="AR47" s="318">
        <f t="shared" si="1"/>
        <v>6.9444444444444198E-3</v>
      </c>
    </row>
    <row r="48" spans="1:44" ht="14.25">
      <c r="A48">
        <v>1</v>
      </c>
      <c r="B48" s="34">
        <v>2023</v>
      </c>
      <c r="C48" s="34">
        <v>4</v>
      </c>
      <c r="D48" s="34">
        <v>3</v>
      </c>
      <c r="E48" s="322" t="s">
        <v>627</v>
      </c>
      <c r="F48" s="34">
        <v>5</v>
      </c>
      <c r="G48" s="36" t="s">
        <v>614</v>
      </c>
      <c r="H48" s="37" t="s">
        <v>595</v>
      </c>
      <c r="I48" s="38" t="s">
        <v>47</v>
      </c>
      <c r="J48" s="37" t="s">
        <v>1104</v>
      </c>
      <c r="K48" s="13">
        <v>3703996</v>
      </c>
      <c r="L48" s="14">
        <v>4</v>
      </c>
      <c r="M48" s="14">
        <v>12</v>
      </c>
      <c r="N48" s="14" t="s">
        <v>622</v>
      </c>
      <c r="O48" s="13" t="s">
        <v>597</v>
      </c>
      <c r="P48" s="13">
        <v>50</v>
      </c>
      <c r="Q48" s="39" t="s">
        <v>292</v>
      </c>
      <c r="R48" s="511">
        <v>1120</v>
      </c>
      <c r="S48" s="512">
        <v>5000</v>
      </c>
      <c r="T48" s="512">
        <v>5000</v>
      </c>
      <c r="U48" s="511">
        <v>1120</v>
      </c>
      <c r="V48" s="13">
        <v>1</v>
      </c>
      <c r="W48" s="512">
        <v>5000</v>
      </c>
      <c r="X48" s="13">
        <v>1</v>
      </c>
      <c r="Y48" s="512">
        <v>5000</v>
      </c>
      <c r="Z48" s="511">
        <v>5080</v>
      </c>
      <c r="AA48" s="42" t="s">
        <v>1113</v>
      </c>
      <c r="AB48" s="76" t="s">
        <v>1101</v>
      </c>
      <c r="AC48" s="43">
        <v>0.90625</v>
      </c>
      <c r="AD48" s="44">
        <v>0.93055555555555558</v>
      </c>
      <c r="AE48" s="44">
        <v>0.93055555555555558</v>
      </c>
      <c r="AF48" s="43">
        <v>0.9375</v>
      </c>
      <c r="AG48" s="13" t="s">
        <v>5</v>
      </c>
      <c r="AH48" s="37"/>
      <c r="AI48" s="37" t="s">
        <v>6</v>
      </c>
      <c r="AJ48" s="37" t="s">
        <v>930</v>
      </c>
      <c r="AK48" s="45" t="s">
        <v>615</v>
      </c>
      <c r="AL48" s="46">
        <v>1</v>
      </c>
      <c r="AM48" s="236"/>
      <c r="AN48" s="236" t="s">
        <v>432</v>
      </c>
      <c r="AO48" s="233"/>
      <c r="AP48" s="233"/>
      <c r="AQ48" s="318">
        <f t="shared" si="0"/>
        <v>2.430555555555558E-2</v>
      </c>
      <c r="AR48" s="318">
        <f t="shared" si="1"/>
        <v>6.9444444444444198E-3</v>
      </c>
    </row>
    <row r="49" spans="1:44" ht="14.25">
      <c r="A49">
        <v>1</v>
      </c>
      <c r="B49" s="34">
        <v>2023</v>
      </c>
      <c r="C49" s="34">
        <v>4</v>
      </c>
      <c r="D49" s="34">
        <v>3</v>
      </c>
      <c r="E49" s="322" t="s">
        <v>627</v>
      </c>
      <c r="F49" s="34"/>
      <c r="G49" s="260"/>
      <c r="H49" s="37" t="s">
        <v>595</v>
      </c>
      <c r="I49" s="38" t="s">
        <v>43</v>
      </c>
      <c r="J49" s="37" t="s">
        <v>1104</v>
      </c>
      <c r="K49" s="13"/>
      <c r="L49" s="14"/>
      <c r="M49" s="14"/>
      <c r="N49" s="14"/>
      <c r="O49" s="13"/>
      <c r="P49" s="239">
        <v>25</v>
      </c>
      <c r="Q49" s="39" t="s">
        <v>612</v>
      </c>
      <c r="R49" s="511">
        <v>1120</v>
      </c>
      <c r="S49" s="512" t="s">
        <v>30</v>
      </c>
      <c r="T49" s="513">
        <v>350</v>
      </c>
      <c r="U49" s="511">
        <v>1120</v>
      </c>
      <c r="V49" s="13">
        <v>1</v>
      </c>
      <c r="W49" s="511"/>
      <c r="X49" s="13">
        <v>1</v>
      </c>
      <c r="Y49" s="513">
        <v>350</v>
      </c>
      <c r="Z49" s="511">
        <v>10550</v>
      </c>
      <c r="AA49" s="42" t="s">
        <v>653</v>
      </c>
      <c r="AB49" s="76" t="s">
        <v>1101</v>
      </c>
      <c r="AC49" s="43">
        <v>0.9375</v>
      </c>
      <c r="AD49" s="44">
        <v>0.94097222222222221</v>
      </c>
      <c r="AE49" s="44"/>
      <c r="AF49" s="43"/>
      <c r="AG49" s="13"/>
      <c r="AH49" s="37"/>
      <c r="AI49" s="37" t="s">
        <v>6</v>
      </c>
      <c r="AJ49" s="37" t="s">
        <v>930</v>
      </c>
      <c r="AK49" s="45" t="s">
        <v>615</v>
      </c>
      <c r="AL49" s="46">
        <v>1</v>
      </c>
      <c r="AM49" s="236"/>
      <c r="AN49" s="236"/>
      <c r="AO49" s="233"/>
      <c r="AP49" s="233"/>
      <c r="AQ49" s="318">
        <f t="shared" si="0"/>
        <v>3.4722222222222099E-3</v>
      </c>
      <c r="AR49" s="318" t="str">
        <f t="shared" si="1"/>
        <v/>
      </c>
    </row>
    <row r="50" spans="1:44" ht="14.25">
      <c r="A50">
        <v>1</v>
      </c>
      <c r="B50" s="34">
        <v>2023</v>
      </c>
      <c r="C50" s="34">
        <v>4</v>
      </c>
      <c r="D50" s="34">
        <v>3</v>
      </c>
      <c r="E50" s="322" t="s">
        <v>627</v>
      </c>
      <c r="F50" s="34"/>
      <c r="G50" s="36"/>
      <c r="H50" s="37" t="s">
        <v>595</v>
      </c>
      <c r="I50" s="316"/>
      <c r="J50" s="37"/>
      <c r="K50" s="13"/>
      <c r="L50" s="232"/>
      <c r="M50" s="232"/>
      <c r="N50" s="321"/>
      <c r="O50" s="502"/>
      <c r="P50" s="13"/>
      <c r="Q50" s="393"/>
      <c r="R50" s="40"/>
      <c r="S50" s="234"/>
      <c r="T50" s="234"/>
      <c r="U50" s="40"/>
      <c r="V50" s="13"/>
      <c r="W50" s="40"/>
      <c r="X50" s="13"/>
      <c r="Y50" s="40"/>
      <c r="Z50" s="40"/>
      <c r="AA50" s="235"/>
      <c r="AB50" s="235"/>
      <c r="AC50" s="43"/>
      <c r="AD50" s="44"/>
      <c r="AE50" s="44">
        <v>0.94097222222222221</v>
      </c>
      <c r="AF50" s="43">
        <v>0.97222222222222221</v>
      </c>
      <c r="AG50" s="13" t="s">
        <v>752</v>
      </c>
      <c r="AH50" s="37"/>
      <c r="AI50" s="37"/>
      <c r="AJ50" s="37"/>
      <c r="AK50" s="45"/>
      <c r="AL50" s="46"/>
      <c r="AM50" s="236"/>
      <c r="AN50" s="236"/>
      <c r="AO50" s="233"/>
      <c r="AP50" s="233"/>
      <c r="AQ50" s="318" t="str">
        <f t="shared" si="0"/>
        <v/>
      </c>
      <c r="AR50" s="318">
        <f t="shared" si="1"/>
        <v>3.125E-2</v>
      </c>
    </row>
    <row r="51" spans="1:44" ht="14.25">
      <c r="A51">
        <v>1</v>
      </c>
      <c r="B51" s="34">
        <v>2023</v>
      </c>
      <c r="C51" s="34">
        <v>4</v>
      </c>
      <c r="D51" s="34">
        <v>3</v>
      </c>
      <c r="E51" s="322" t="s">
        <v>627</v>
      </c>
      <c r="F51" s="34"/>
      <c r="G51" s="36"/>
      <c r="H51" s="72" t="s">
        <v>595</v>
      </c>
      <c r="I51" s="38" t="s">
        <v>58</v>
      </c>
      <c r="J51" s="37" t="s">
        <v>1104</v>
      </c>
      <c r="K51" s="13"/>
      <c r="L51" s="14"/>
      <c r="M51" s="14"/>
      <c r="N51" s="14"/>
      <c r="O51" s="13"/>
      <c r="P51" s="13">
        <v>12</v>
      </c>
      <c r="Q51" s="39" t="s">
        <v>612</v>
      </c>
      <c r="R51" s="511">
        <v>1120</v>
      </c>
      <c r="S51" s="512" t="s">
        <v>30</v>
      </c>
      <c r="T51" s="511">
        <v>200</v>
      </c>
      <c r="U51" s="511">
        <v>1120</v>
      </c>
      <c r="V51" s="13">
        <v>1</v>
      </c>
      <c r="W51" s="511">
        <v>200</v>
      </c>
      <c r="X51" s="13">
        <v>1</v>
      </c>
      <c r="Y51" s="511">
        <v>200</v>
      </c>
      <c r="Z51" s="511"/>
      <c r="AA51" s="42"/>
      <c r="AB51" s="42"/>
      <c r="AC51" s="43"/>
      <c r="AD51" s="44"/>
      <c r="AE51" s="44"/>
      <c r="AF51" s="43"/>
      <c r="AG51" s="13"/>
      <c r="AH51" s="37"/>
      <c r="AI51" s="37"/>
      <c r="AJ51" s="37"/>
      <c r="AK51" s="45"/>
      <c r="AL51" s="46"/>
      <c r="AM51" s="236"/>
      <c r="AN51" s="236"/>
      <c r="AO51" s="233"/>
      <c r="AP51" s="233"/>
      <c r="AQ51" s="318" t="str">
        <f t="shared" si="0"/>
        <v/>
      </c>
      <c r="AR51" s="318" t="str">
        <f t="shared" si="1"/>
        <v/>
      </c>
    </row>
    <row r="52" spans="1:44" ht="14.25">
      <c r="A52">
        <v>1</v>
      </c>
      <c r="B52" s="34">
        <v>2023</v>
      </c>
      <c r="C52" s="34">
        <v>4</v>
      </c>
      <c r="D52" s="34">
        <v>3</v>
      </c>
      <c r="E52" s="322" t="s">
        <v>627</v>
      </c>
      <c r="F52" s="34">
        <v>6</v>
      </c>
      <c r="G52" s="36" t="s">
        <v>614</v>
      </c>
      <c r="H52" s="37" t="s">
        <v>595</v>
      </c>
      <c r="I52" s="38" t="s">
        <v>47</v>
      </c>
      <c r="J52" s="37" t="s">
        <v>1104</v>
      </c>
      <c r="K52" s="13">
        <v>3703996</v>
      </c>
      <c r="L52" s="14">
        <v>5</v>
      </c>
      <c r="M52" s="14">
        <v>12</v>
      </c>
      <c r="N52" s="14" t="s">
        <v>622</v>
      </c>
      <c r="O52" s="13" t="s">
        <v>597</v>
      </c>
      <c r="P52" s="13">
        <v>50</v>
      </c>
      <c r="Q52" s="39" t="s">
        <v>292</v>
      </c>
      <c r="R52" s="511">
        <v>1120</v>
      </c>
      <c r="S52" s="512">
        <v>5000</v>
      </c>
      <c r="T52" s="512">
        <v>5000</v>
      </c>
      <c r="U52" s="511">
        <v>1120</v>
      </c>
      <c r="V52" s="13">
        <v>1</v>
      </c>
      <c r="W52" s="512">
        <v>5000</v>
      </c>
      <c r="X52" s="13">
        <v>1</v>
      </c>
      <c r="Y52" s="512">
        <v>5000</v>
      </c>
      <c r="Z52" s="511">
        <v>5050</v>
      </c>
      <c r="AA52" s="42" t="s">
        <v>1116</v>
      </c>
      <c r="AB52" s="42"/>
      <c r="AC52" s="43">
        <v>0.97222222222222221</v>
      </c>
      <c r="AD52" s="44">
        <v>0.99652777777777779</v>
      </c>
      <c r="AE52" s="44">
        <v>0.99652777777777779</v>
      </c>
      <c r="AF52" s="43">
        <v>2.0833333333333332E-2</v>
      </c>
      <c r="AG52" s="13" t="s">
        <v>5</v>
      </c>
      <c r="AH52" s="37"/>
      <c r="AI52" s="37" t="s">
        <v>6</v>
      </c>
      <c r="AJ52" s="37" t="s">
        <v>930</v>
      </c>
      <c r="AK52" s="45" t="s">
        <v>615</v>
      </c>
      <c r="AL52" s="46">
        <v>1</v>
      </c>
      <c r="AM52" s="236"/>
      <c r="AN52" s="236" t="s">
        <v>432</v>
      </c>
      <c r="AO52" s="233"/>
      <c r="AP52" s="233"/>
      <c r="AQ52" s="318">
        <f t="shared" si="0"/>
        <v>2.430555555555558E-2</v>
      </c>
      <c r="AR52" s="318">
        <f t="shared" si="1"/>
        <v>2.4305555555555542E-2</v>
      </c>
    </row>
    <row r="53" spans="1:44" ht="14.25">
      <c r="B53" s="34">
        <v>2023</v>
      </c>
      <c r="C53" s="34">
        <v>4</v>
      </c>
      <c r="D53" s="34">
        <v>3</v>
      </c>
      <c r="E53" s="322" t="s">
        <v>627</v>
      </c>
      <c r="F53" s="34">
        <v>6</v>
      </c>
      <c r="G53" s="36" t="s">
        <v>614</v>
      </c>
      <c r="H53" s="37" t="s">
        <v>595</v>
      </c>
      <c r="I53" s="38" t="s">
        <v>47</v>
      </c>
      <c r="J53" s="37" t="s">
        <v>1104</v>
      </c>
      <c r="K53" s="13">
        <v>3703996</v>
      </c>
      <c r="L53" s="14">
        <v>6</v>
      </c>
      <c r="M53" s="14">
        <v>12</v>
      </c>
      <c r="N53" s="14" t="s">
        <v>622</v>
      </c>
      <c r="O53" s="13" t="s">
        <v>597</v>
      </c>
      <c r="P53" s="13">
        <v>50</v>
      </c>
      <c r="Q53" s="39" t="s">
        <v>292</v>
      </c>
      <c r="R53" s="511">
        <v>1120</v>
      </c>
      <c r="S53" s="512">
        <v>5000</v>
      </c>
      <c r="T53" s="512">
        <v>5000</v>
      </c>
      <c r="U53" s="511">
        <v>1120</v>
      </c>
      <c r="V53" s="13">
        <v>1</v>
      </c>
      <c r="W53" s="512">
        <v>5000</v>
      </c>
      <c r="X53" s="13">
        <v>1</v>
      </c>
      <c r="Y53" s="512">
        <v>5000</v>
      </c>
      <c r="Z53" s="511">
        <v>5060</v>
      </c>
      <c r="AA53" s="42" t="s">
        <v>1117</v>
      </c>
      <c r="AB53" s="76" t="s">
        <v>1102</v>
      </c>
      <c r="AC53" s="43">
        <v>2.0833333333333332E-2</v>
      </c>
      <c r="AD53" s="44">
        <v>4.5138888888888888E-2</v>
      </c>
      <c r="AE53" s="44">
        <v>4.5138888888888888E-2</v>
      </c>
      <c r="AF53" s="43">
        <v>5.2083333333333329E-2</v>
      </c>
      <c r="AG53" s="13" t="s">
        <v>5</v>
      </c>
      <c r="AH53" s="37"/>
      <c r="AI53" s="37" t="s">
        <v>6</v>
      </c>
      <c r="AJ53" s="37" t="s">
        <v>930</v>
      </c>
      <c r="AK53" s="45" t="s">
        <v>615</v>
      </c>
      <c r="AL53" s="46">
        <v>1</v>
      </c>
      <c r="AM53" s="236"/>
      <c r="AN53" s="236" t="s">
        <v>432</v>
      </c>
      <c r="AO53" s="233"/>
      <c r="AP53" s="233"/>
      <c r="AQ53" s="318">
        <f t="shared" si="0"/>
        <v>2.4305555555555556E-2</v>
      </c>
      <c r="AR53" s="318">
        <f t="shared" si="1"/>
        <v>6.9444444444444406E-3</v>
      </c>
    </row>
    <row r="54" spans="1:44" ht="14.25">
      <c r="B54" s="34">
        <v>2023</v>
      </c>
      <c r="C54" s="34">
        <v>4</v>
      </c>
      <c r="D54" s="34">
        <v>3</v>
      </c>
      <c r="E54" s="322" t="s">
        <v>627</v>
      </c>
      <c r="F54" s="34"/>
      <c r="G54" s="260"/>
      <c r="H54" s="37" t="s">
        <v>595</v>
      </c>
      <c r="I54" s="38" t="s">
        <v>43</v>
      </c>
      <c r="J54" s="37" t="s">
        <v>1104</v>
      </c>
      <c r="K54" s="13"/>
      <c r="L54" s="14"/>
      <c r="M54" s="14"/>
      <c r="N54" s="14"/>
      <c r="O54" s="13"/>
      <c r="P54" s="239">
        <v>25</v>
      </c>
      <c r="Q54" s="39" t="s">
        <v>612</v>
      </c>
      <c r="R54" s="511">
        <v>1120</v>
      </c>
      <c r="S54" s="512" t="s">
        <v>30</v>
      </c>
      <c r="T54" s="513">
        <v>350</v>
      </c>
      <c r="U54" s="511">
        <v>1120</v>
      </c>
      <c r="V54" s="13">
        <v>1</v>
      </c>
      <c r="W54" s="511"/>
      <c r="X54" s="13">
        <v>1</v>
      </c>
      <c r="Y54" s="513">
        <v>350</v>
      </c>
      <c r="Z54" s="511">
        <v>10550</v>
      </c>
      <c r="AA54" s="42" t="s">
        <v>653</v>
      </c>
      <c r="AB54" s="76" t="s">
        <v>1102</v>
      </c>
      <c r="AC54" s="43">
        <v>5.2083333333333329E-2</v>
      </c>
      <c r="AD54" s="44">
        <v>5.5555555555555552E-2</v>
      </c>
      <c r="AE54" s="44"/>
      <c r="AF54" s="43"/>
      <c r="AG54" s="13"/>
      <c r="AH54" s="37"/>
      <c r="AI54" s="37" t="s">
        <v>6</v>
      </c>
      <c r="AJ54" s="37" t="s">
        <v>930</v>
      </c>
      <c r="AK54" s="45" t="s">
        <v>615</v>
      </c>
      <c r="AL54" s="46">
        <v>1</v>
      </c>
      <c r="AM54" s="236"/>
      <c r="AN54" s="236"/>
      <c r="AO54" s="233"/>
      <c r="AP54" s="233"/>
      <c r="AQ54" s="318">
        <f t="shared" si="0"/>
        <v>3.4722222222222238E-3</v>
      </c>
      <c r="AR54" s="318" t="str">
        <f t="shared" si="1"/>
        <v/>
      </c>
    </row>
    <row r="55" spans="1:44" ht="14.25">
      <c r="B55" s="34">
        <v>2023</v>
      </c>
      <c r="C55" s="34">
        <v>4</v>
      </c>
      <c r="D55" s="34">
        <v>3</v>
      </c>
      <c r="E55" s="322" t="s">
        <v>627</v>
      </c>
      <c r="F55" s="34"/>
      <c r="G55" s="36"/>
      <c r="H55" s="37" t="s">
        <v>595</v>
      </c>
      <c r="I55" s="316"/>
      <c r="J55" s="37"/>
      <c r="K55" s="13"/>
      <c r="L55" s="232"/>
      <c r="M55" s="232"/>
      <c r="N55" s="321"/>
      <c r="O55" s="502"/>
      <c r="P55" s="13"/>
      <c r="Q55" s="393"/>
      <c r="R55" s="40"/>
      <c r="S55" s="234"/>
      <c r="T55" s="234"/>
      <c r="U55" s="40"/>
      <c r="V55" s="13"/>
      <c r="W55" s="40"/>
      <c r="X55" s="13"/>
      <c r="Y55" s="40"/>
      <c r="Z55" s="40"/>
      <c r="AA55" s="235"/>
      <c r="AB55" s="235"/>
      <c r="AC55" s="43"/>
      <c r="AD55" s="44"/>
      <c r="AE55" s="44">
        <v>5.5555555555555552E-2</v>
      </c>
      <c r="AF55" s="43">
        <v>8.3333333333333329E-2</v>
      </c>
      <c r="AG55" s="13" t="s">
        <v>752</v>
      </c>
      <c r="AH55" s="37"/>
      <c r="AI55" s="37"/>
      <c r="AJ55" s="37"/>
      <c r="AK55" s="45"/>
      <c r="AL55" s="46"/>
      <c r="AM55" s="236"/>
      <c r="AN55" s="236"/>
      <c r="AO55" s="233"/>
      <c r="AP55" s="233"/>
      <c r="AQ55" s="318" t="str">
        <f t="shared" si="0"/>
        <v/>
      </c>
      <c r="AR55" s="318">
        <f t="shared" si="1"/>
        <v>2.7777777777777776E-2</v>
      </c>
    </row>
    <row r="56" spans="1:44" ht="14.25">
      <c r="B56" s="34">
        <v>2023</v>
      </c>
      <c r="C56" s="34">
        <v>4</v>
      </c>
      <c r="D56" s="34">
        <v>3</v>
      </c>
      <c r="E56" s="322" t="s">
        <v>627</v>
      </c>
      <c r="F56" s="34"/>
      <c r="G56" s="36"/>
      <c r="H56" s="72" t="s">
        <v>595</v>
      </c>
      <c r="I56" s="38" t="s">
        <v>58</v>
      </c>
      <c r="J56" s="37" t="s">
        <v>1104</v>
      </c>
      <c r="K56" s="13"/>
      <c r="L56" s="14"/>
      <c r="M56" s="14"/>
      <c r="N56" s="14"/>
      <c r="O56" s="13"/>
      <c r="P56" s="13">
        <v>12</v>
      </c>
      <c r="Q56" s="39" t="s">
        <v>612</v>
      </c>
      <c r="R56" s="511">
        <v>1120</v>
      </c>
      <c r="S56" s="512" t="s">
        <v>30</v>
      </c>
      <c r="T56" s="511">
        <v>200</v>
      </c>
      <c r="U56" s="511">
        <v>1120</v>
      </c>
      <c r="V56" s="13">
        <v>1</v>
      </c>
      <c r="W56" s="511">
        <v>200</v>
      </c>
      <c r="X56" s="13">
        <v>1</v>
      </c>
      <c r="Y56" s="511">
        <v>200</v>
      </c>
      <c r="Z56" s="511"/>
      <c r="AA56" s="42"/>
      <c r="AB56" s="42"/>
      <c r="AC56" s="43"/>
      <c r="AD56" s="44"/>
      <c r="AE56" s="44"/>
      <c r="AF56" s="43"/>
      <c r="AG56" s="13"/>
      <c r="AH56" s="37"/>
      <c r="AI56" s="37"/>
      <c r="AJ56" s="37"/>
      <c r="AK56" s="45"/>
      <c r="AL56" s="46"/>
      <c r="AM56" s="236"/>
      <c r="AN56" s="236"/>
      <c r="AO56" s="233"/>
      <c r="AP56" s="233"/>
      <c r="AQ56" s="318" t="str">
        <f t="shared" si="0"/>
        <v/>
      </c>
      <c r="AR56" s="318" t="str">
        <f t="shared" si="1"/>
        <v/>
      </c>
    </row>
    <row r="57" spans="1:44" ht="14.25">
      <c r="A57">
        <v>1</v>
      </c>
      <c r="B57" s="34">
        <v>2023</v>
      </c>
      <c r="C57" s="34">
        <v>4</v>
      </c>
      <c r="D57" s="34">
        <v>3</v>
      </c>
      <c r="E57" s="322" t="s">
        <v>627</v>
      </c>
      <c r="F57" s="34">
        <v>7</v>
      </c>
      <c r="G57" s="36" t="s">
        <v>614</v>
      </c>
      <c r="H57" s="37" t="s">
        <v>595</v>
      </c>
      <c r="I57" s="38" t="s">
        <v>47</v>
      </c>
      <c r="J57" s="37" t="s">
        <v>1104</v>
      </c>
      <c r="K57" s="13">
        <v>3703996</v>
      </c>
      <c r="L57" s="14">
        <v>7</v>
      </c>
      <c r="M57" s="14">
        <v>12</v>
      </c>
      <c r="N57" s="14" t="s">
        <v>622</v>
      </c>
      <c r="O57" s="13" t="s">
        <v>597</v>
      </c>
      <c r="P57" s="13">
        <v>50</v>
      </c>
      <c r="Q57" s="39" t="s">
        <v>292</v>
      </c>
      <c r="R57" s="511">
        <v>1120</v>
      </c>
      <c r="S57" s="512">
        <v>5000</v>
      </c>
      <c r="T57" s="512">
        <v>5000</v>
      </c>
      <c r="U57" s="511">
        <v>1120</v>
      </c>
      <c r="V57" s="13">
        <v>1</v>
      </c>
      <c r="W57" s="512">
        <v>5000</v>
      </c>
      <c r="X57" s="13">
        <v>1</v>
      </c>
      <c r="Y57" s="512">
        <v>5000</v>
      </c>
      <c r="Z57" s="511">
        <v>5050</v>
      </c>
      <c r="AA57" s="42" t="s">
        <v>1118</v>
      </c>
      <c r="AB57" s="42"/>
      <c r="AC57" s="43">
        <v>8.3333333333333329E-2</v>
      </c>
      <c r="AD57" s="44">
        <v>0.10763888888888888</v>
      </c>
      <c r="AE57" s="44">
        <v>0.10763888888888888</v>
      </c>
      <c r="AF57" s="43">
        <v>0.16666666666666666</v>
      </c>
      <c r="AG57" s="13" t="s">
        <v>5</v>
      </c>
      <c r="AH57" s="37"/>
      <c r="AI57" s="37" t="s">
        <v>6</v>
      </c>
      <c r="AJ57" s="37" t="s">
        <v>930</v>
      </c>
      <c r="AK57" s="45" t="s">
        <v>615</v>
      </c>
      <c r="AL57" s="46">
        <v>1</v>
      </c>
      <c r="AM57" s="236"/>
      <c r="AN57" s="236" t="s">
        <v>432</v>
      </c>
      <c r="AO57" s="233"/>
      <c r="AP57" s="233"/>
      <c r="AQ57" s="318">
        <f t="shared" si="0"/>
        <v>2.4305555555555552E-2</v>
      </c>
      <c r="AR57" s="318">
        <f t="shared" si="1"/>
        <v>5.9027777777777776E-2</v>
      </c>
    </row>
    <row r="58" spans="1:44" ht="14.25">
      <c r="B58" s="34">
        <v>2023</v>
      </c>
      <c r="C58" s="34">
        <v>4</v>
      </c>
      <c r="D58" s="34">
        <v>3</v>
      </c>
      <c r="E58" s="322" t="s">
        <v>627</v>
      </c>
      <c r="F58" s="34">
        <v>7</v>
      </c>
      <c r="G58" s="36" t="s">
        <v>614</v>
      </c>
      <c r="H58" s="37" t="s">
        <v>595</v>
      </c>
      <c r="I58" s="38" t="s">
        <v>47</v>
      </c>
      <c r="J58" s="37" t="s">
        <v>1104</v>
      </c>
      <c r="K58" s="13">
        <v>3703996</v>
      </c>
      <c r="L58" s="14">
        <v>8</v>
      </c>
      <c r="M58" s="14">
        <v>12</v>
      </c>
      <c r="N58" s="14" t="s">
        <v>622</v>
      </c>
      <c r="O58" s="13" t="s">
        <v>597</v>
      </c>
      <c r="P58" s="13">
        <v>50</v>
      </c>
      <c r="Q58" s="39" t="s">
        <v>292</v>
      </c>
      <c r="R58" s="511">
        <v>1120</v>
      </c>
      <c r="S58" s="512">
        <v>5000</v>
      </c>
      <c r="T58" s="512">
        <v>5000</v>
      </c>
      <c r="U58" s="511">
        <v>1120</v>
      </c>
      <c r="V58" s="13">
        <v>1</v>
      </c>
      <c r="W58" s="512">
        <v>5000</v>
      </c>
      <c r="X58" s="13">
        <v>1</v>
      </c>
      <c r="Y58" s="512">
        <v>5000</v>
      </c>
      <c r="Z58" s="511">
        <v>5060</v>
      </c>
      <c r="AA58" s="42" t="s">
        <v>1119</v>
      </c>
      <c r="AB58" s="76" t="s">
        <v>1115</v>
      </c>
      <c r="AC58" s="43">
        <v>0.16666666666666666</v>
      </c>
      <c r="AD58" s="44">
        <v>0.19097222222222221</v>
      </c>
      <c r="AE58" s="44">
        <v>0.19097222222222221</v>
      </c>
      <c r="AF58" s="43">
        <v>0.20486111111111113</v>
      </c>
      <c r="AG58" s="13" t="s">
        <v>5</v>
      </c>
      <c r="AH58" s="37"/>
      <c r="AI58" s="37" t="s">
        <v>6</v>
      </c>
      <c r="AJ58" s="37" t="s">
        <v>930</v>
      </c>
      <c r="AK58" s="45" t="s">
        <v>615</v>
      </c>
      <c r="AL58" s="46">
        <v>1</v>
      </c>
      <c r="AM58" s="236"/>
      <c r="AN58" s="236" t="s">
        <v>432</v>
      </c>
      <c r="AO58" s="233"/>
      <c r="AP58" s="233"/>
      <c r="AQ58" s="318">
        <f t="shared" si="0"/>
        <v>2.4305555555555552E-2</v>
      </c>
      <c r="AR58" s="318">
        <f t="shared" si="1"/>
        <v>1.3888888888888923E-2</v>
      </c>
    </row>
    <row r="59" spans="1:44" ht="14.25">
      <c r="A59">
        <v>1</v>
      </c>
      <c r="B59" s="34">
        <v>2023</v>
      </c>
      <c r="C59" s="34">
        <v>4</v>
      </c>
      <c r="D59" s="34">
        <v>3</v>
      </c>
      <c r="E59" s="322" t="s">
        <v>627</v>
      </c>
      <c r="F59" s="34"/>
      <c r="G59" s="260"/>
      <c r="H59" s="37" t="s">
        <v>595</v>
      </c>
      <c r="I59" s="38" t="s">
        <v>43</v>
      </c>
      <c r="J59" s="37" t="s">
        <v>1104</v>
      </c>
      <c r="K59" s="13"/>
      <c r="L59" s="14"/>
      <c r="M59" s="14"/>
      <c r="N59" s="14"/>
      <c r="O59" s="13"/>
      <c r="P59" s="239">
        <v>25</v>
      </c>
      <c r="Q59" s="39" t="s">
        <v>612</v>
      </c>
      <c r="R59" s="511">
        <v>1120</v>
      </c>
      <c r="S59" s="512" t="s">
        <v>30</v>
      </c>
      <c r="T59" s="513">
        <v>350</v>
      </c>
      <c r="U59" s="511">
        <v>1120</v>
      </c>
      <c r="V59" s="13">
        <v>1</v>
      </c>
      <c r="W59" s="511"/>
      <c r="X59" s="13">
        <v>1</v>
      </c>
      <c r="Y59" s="513">
        <v>350</v>
      </c>
      <c r="Z59" s="511">
        <v>10550</v>
      </c>
      <c r="AA59" s="42" t="s">
        <v>653</v>
      </c>
      <c r="AB59" s="76" t="s">
        <v>1115</v>
      </c>
      <c r="AC59" s="43">
        <v>0.20486111111111113</v>
      </c>
      <c r="AD59" s="44">
        <v>0.20833333333333334</v>
      </c>
      <c r="AE59" s="44"/>
      <c r="AF59" s="43"/>
      <c r="AG59" s="13"/>
      <c r="AH59" s="37"/>
      <c r="AI59" s="37" t="s">
        <v>6</v>
      </c>
      <c r="AJ59" s="37" t="s">
        <v>930</v>
      </c>
      <c r="AK59" s="45" t="s">
        <v>615</v>
      </c>
      <c r="AL59" s="46">
        <v>1</v>
      </c>
      <c r="AM59" s="236"/>
      <c r="AN59" s="236"/>
      <c r="AO59" s="233"/>
      <c r="AP59" s="233"/>
      <c r="AQ59" s="318">
        <f t="shared" si="0"/>
        <v>3.4722222222222099E-3</v>
      </c>
      <c r="AR59" s="318" t="str">
        <f t="shared" si="1"/>
        <v/>
      </c>
    </row>
    <row r="60" spans="1:44" s="809" customFormat="1" ht="14.25">
      <c r="A60" s="809">
        <v>1</v>
      </c>
      <c r="B60" s="810">
        <v>2023</v>
      </c>
      <c r="C60" s="810">
        <v>4</v>
      </c>
      <c r="D60" s="810">
        <v>4</v>
      </c>
      <c r="E60" s="849" t="s">
        <v>627</v>
      </c>
      <c r="F60" s="810"/>
      <c r="G60" s="811"/>
      <c r="H60" s="812" t="s">
        <v>595</v>
      </c>
      <c r="I60" s="813"/>
      <c r="J60" s="812"/>
      <c r="K60" s="810"/>
      <c r="L60" s="814"/>
      <c r="M60" s="814"/>
      <c r="N60" s="815"/>
      <c r="O60" s="816"/>
      <c r="P60" s="810"/>
      <c r="Q60" s="817"/>
      <c r="R60" s="818"/>
      <c r="S60" s="819"/>
      <c r="T60" s="819"/>
      <c r="U60" s="818"/>
      <c r="V60" s="810"/>
      <c r="W60" s="818"/>
      <c r="X60" s="810"/>
      <c r="Y60" s="818"/>
      <c r="Z60" s="818"/>
      <c r="AA60" s="820"/>
      <c r="AB60" s="820"/>
      <c r="AC60" s="821"/>
      <c r="AD60" s="822"/>
      <c r="AE60" s="822">
        <v>0.20833333333333334</v>
      </c>
      <c r="AF60" s="821">
        <v>0.22916666666666669</v>
      </c>
      <c r="AG60" s="810" t="s">
        <v>752</v>
      </c>
      <c r="AH60" s="812"/>
      <c r="AI60" s="812"/>
      <c r="AJ60" s="812"/>
      <c r="AK60" s="823"/>
      <c r="AL60" s="824"/>
      <c r="AM60" s="825"/>
      <c r="AN60" s="825"/>
      <c r="AO60" s="826"/>
      <c r="AP60" s="826"/>
      <c r="AQ60" s="827" t="str">
        <f t="shared" si="0"/>
        <v/>
      </c>
      <c r="AR60" s="827">
        <f t="shared" si="1"/>
        <v>2.0833333333333343E-2</v>
      </c>
    </row>
    <row r="61" spans="1:44" s="809" customFormat="1" ht="14.25">
      <c r="A61" s="809">
        <v>1</v>
      </c>
      <c r="B61" s="810">
        <v>2023</v>
      </c>
      <c r="C61" s="810">
        <v>4</v>
      </c>
      <c r="D61" s="810">
        <v>4</v>
      </c>
      <c r="E61" s="849" t="s">
        <v>627</v>
      </c>
      <c r="F61" s="810"/>
      <c r="G61" s="811"/>
      <c r="H61" s="812" t="s">
        <v>595</v>
      </c>
      <c r="I61" s="828" t="s">
        <v>58</v>
      </c>
      <c r="J61" s="812" t="s">
        <v>1104</v>
      </c>
      <c r="K61" s="810"/>
      <c r="L61" s="829"/>
      <c r="M61" s="829"/>
      <c r="N61" s="829"/>
      <c r="O61" s="810"/>
      <c r="P61" s="810">
        <v>12</v>
      </c>
      <c r="Q61" s="830" t="s">
        <v>612</v>
      </c>
      <c r="R61" s="831">
        <v>1120</v>
      </c>
      <c r="S61" s="832" t="s">
        <v>30</v>
      </c>
      <c r="T61" s="831">
        <v>200</v>
      </c>
      <c r="U61" s="831">
        <v>1120</v>
      </c>
      <c r="V61" s="810">
        <v>1</v>
      </c>
      <c r="W61" s="831">
        <v>200</v>
      </c>
      <c r="X61" s="810">
        <v>1</v>
      </c>
      <c r="Y61" s="831">
        <v>200</v>
      </c>
      <c r="Z61" s="831"/>
      <c r="AA61" s="833"/>
      <c r="AB61" s="833"/>
      <c r="AC61" s="821"/>
      <c r="AD61" s="822"/>
      <c r="AE61" s="822"/>
      <c r="AF61" s="821"/>
      <c r="AG61" s="810"/>
      <c r="AH61" s="812"/>
      <c r="AI61" s="812"/>
      <c r="AJ61" s="812"/>
      <c r="AK61" s="823"/>
      <c r="AL61" s="824"/>
      <c r="AM61" s="825"/>
      <c r="AN61" s="825"/>
      <c r="AO61" s="826"/>
      <c r="AP61" s="826"/>
      <c r="AQ61" s="827" t="str">
        <f t="shared" si="0"/>
        <v/>
      </c>
      <c r="AR61" s="827" t="str">
        <f t="shared" si="1"/>
        <v/>
      </c>
    </row>
    <row r="62" spans="1:44" s="809" customFormat="1" ht="14.25">
      <c r="A62" s="809">
        <v>1</v>
      </c>
      <c r="B62" s="810">
        <v>2023</v>
      </c>
      <c r="C62" s="810">
        <v>4</v>
      </c>
      <c r="D62" s="810">
        <v>4</v>
      </c>
      <c r="E62" s="849" t="s">
        <v>627</v>
      </c>
      <c r="F62" s="810">
        <v>1</v>
      </c>
      <c r="G62" s="811" t="s">
        <v>614</v>
      </c>
      <c r="H62" s="812" t="s">
        <v>595</v>
      </c>
      <c r="I62" s="828" t="s">
        <v>47</v>
      </c>
      <c r="J62" s="812" t="s">
        <v>1104</v>
      </c>
      <c r="K62" s="810">
        <v>3703996</v>
      </c>
      <c r="L62" s="829">
        <v>9</v>
      </c>
      <c r="M62" s="829">
        <v>12</v>
      </c>
      <c r="N62" s="829" t="s">
        <v>622</v>
      </c>
      <c r="O62" s="810" t="s">
        <v>597</v>
      </c>
      <c r="P62" s="810">
        <v>50</v>
      </c>
      <c r="Q62" s="830" t="s">
        <v>292</v>
      </c>
      <c r="R62" s="831">
        <v>1120</v>
      </c>
      <c r="S62" s="832">
        <v>5000</v>
      </c>
      <c r="T62" s="832">
        <v>5000</v>
      </c>
      <c r="U62" s="831">
        <v>1120</v>
      </c>
      <c r="V62" s="810">
        <v>1</v>
      </c>
      <c r="W62" s="832">
        <v>5000</v>
      </c>
      <c r="X62" s="810">
        <v>1</v>
      </c>
      <c r="Y62" s="832">
        <v>5000</v>
      </c>
      <c r="Z62" s="831">
        <v>5050</v>
      </c>
      <c r="AA62" s="833" t="s">
        <v>1120</v>
      </c>
      <c r="AB62" s="833"/>
      <c r="AC62" s="821">
        <v>0.22916666666666669</v>
      </c>
      <c r="AD62" s="822">
        <v>0.25347222222222227</v>
      </c>
      <c r="AE62" s="822">
        <v>0.25347222222222227</v>
      </c>
      <c r="AF62" s="821">
        <v>0.26041666666666669</v>
      </c>
      <c r="AG62" s="810" t="s">
        <v>5</v>
      </c>
      <c r="AH62" s="812"/>
      <c r="AI62" s="812" t="s">
        <v>6</v>
      </c>
      <c r="AJ62" s="812" t="s">
        <v>930</v>
      </c>
      <c r="AK62" s="823" t="s">
        <v>615</v>
      </c>
      <c r="AL62" s="824">
        <v>1</v>
      </c>
      <c r="AM62" s="825"/>
      <c r="AN62" s="825" t="s">
        <v>432</v>
      </c>
      <c r="AO62" s="826"/>
      <c r="AP62" s="826"/>
      <c r="AQ62" s="827">
        <f t="shared" si="0"/>
        <v>2.430555555555558E-2</v>
      </c>
      <c r="AR62" s="827">
        <f t="shared" si="1"/>
        <v>6.9444444444444198E-3</v>
      </c>
    </row>
    <row r="63" spans="1:44" s="809" customFormat="1" ht="14.25">
      <c r="B63" s="810">
        <v>2023</v>
      </c>
      <c r="C63" s="810">
        <v>4</v>
      </c>
      <c r="D63" s="810">
        <v>4</v>
      </c>
      <c r="E63" s="849" t="s">
        <v>628</v>
      </c>
      <c r="F63" s="810">
        <v>1</v>
      </c>
      <c r="G63" s="811" t="s">
        <v>614</v>
      </c>
      <c r="H63" s="812" t="s">
        <v>595</v>
      </c>
      <c r="I63" s="828" t="s">
        <v>47</v>
      </c>
      <c r="J63" s="812" t="s">
        <v>1104</v>
      </c>
      <c r="K63" s="810">
        <v>3703996</v>
      </c>
      <c r="L63" s="829">
        <v>10</v>
      </c>
      <c r="M63" s="829">
        <v>12</v>
      </c>
      <c r="N63" s="829" t="s">
        <v>622</v>
      </c>
      <c r="O63" s="810" t="s">
        <v>597</v>
      </c>
      <c r="P63" s="810">
        <v>50</v>
      </c>
      <c r="Q63" s="830" t="s">
        <v>292</v>
      </c>
      <c r="R63" s="831">
        <v>1120</v>
      </c>
      <c r="S63" s="832">
        <v>5000</v>
      </c>
      <c r="T63" s="832">
        <v>5000</v>
      </c>
      <c r="U63" s="831">
        <v>1120</v>
      </c>
      <c r="V63" s="810">
        <v>1</v>
      </c>
      <c r="W63" s="832">
        <v>5000</v>
      </c>
      <c r="X63" s="810">
        <v>1</v>
      </c>
      <c r="Y63" s="832">
        <v>5000</v>
      </c>
      <c r="Z63" s="831">
        <v>5060</v>
      </c>
      <c r="AA63" s="833" t="s">
        <v>1121</v>
      </c>
      <c r="AB63" s="833" t="s">
        <v>1122</v>
      </c>
      <c r="AC63" s="821">
        <v>0.26041666666666669</v>
      </c>
      <c r="AD63" s="822">
        <v>0.28472222222222227</v>
      </c>
      <c r="AE63" s="822">
        <v>0.28472222222222227</v>
      </c>
      <c r="AF63" s="821">
        <v>0.29166666666666669</v>
      </c>
      <c r="AG63" s="810" t="s">
        <v>5</v>
      </c>
      <c r="AH63" s="812"/>
      <c r="AI63" s="812" t="s">
        <v>6</v>
      </c>
      <c r="AJ63" s="812" t="s">
        <v>930</v>
      </c>
      <c r="AK63" s="823" t="s">
        <v>615</v>
      </c>
      <c r="AL63" s="824">
        <v>1</v>
      </c>
      <c r="AM63" s="825"/>
      <c r="AN63" s="825" t="s">
        <v>432</v>
      </c>
      <c r="AO63" s="826"/>
      <c r="AP63" s="826"/>
      <c r="AQ63" s="827">
        <f t="shared" si="0"/>
        <v>2.430555555555558E-2</v>
      </c>
      <c r="AR63" s="827">
        <f t="shared" si="1"/>
        <v>6.9444444444444198E-3</v>
      </c>
    </row>
    <row r="64" spans="1:44" s="809" customFormat="1" ht="14.25">
      <c r="B64" s="810">
        <v>2023</v>
      </c>
      <c r="C64" s="810">
        <v>4</v>
      </c>
      <c r="D64" s="810">
        <v>4</v>
      </c>
      <c r="E64" s="849" t="s">
        <v>628</v>
      </c>
      <c r="F64" s="810"/>
      <c r="G64" s="812"/>
      <c r="H64" s="812" t="s">
        <v>595</v>
      </c>
      <c r="I64" s="828" t="s">
        <v>43</v>
      </c>
      <c r="J64" s="812" t="s">
        <v>1104</v>
      </c>
      <c r="K64" s="810"/>
      <c r="L64" s="829"/>
      <c r="M64" s="829"/>
      <c r="N64" s="829"/>
      <c r="O64" s="810"/>
      <c r="P64" s="810">
        <v>25</v>
      </c>
      <c r="Q64" s="830" t="s">
        <v>612</v>
      </c>
      <c r="R64" s="831">
        <v>1120</v>
      </c>
      <c r="S64" s="832" t="s">
        <v>30</v>
      </c>
      <c r="T64" s="831">
        <v>350</v>
      </c>
      <c r="U64" s="831">
        <v>1120</v>
      </c>
      <c r="V64" s="810">
        <v>1</v>
      </c>
      <c r="W64" s="831"/>
      <c r="X64" s="810">
        <v>1</v>
      </c>
      <c r="Y64" s="831">
        <v>350</v>
      </c>
      <c r="Z64" s="831">
        <v>10550</v>
      </c>
      <c r="AA64" s="833" t="s">
        <v>653</v>
      </c>
      <c r="AB64" s="833" t="s">
        <v>1122</v>
      </c>
      <c r="AC64" s="821">
        <v>0.29166666666666669</v>
      </c>
      <c r="AD64" s="822">
        <v>0.2951388888888889</v>
      </c>
      <c r="AE64" s="822"/>
      <c r="AF64" s="821"/>
      <c r="AG64" s="810"/>
      <c r="AH64" s="812"/>
      <c r="AI64" s="812" t="s">
        <v>6</v>
      </c>
      <c r="AJ64" s="812" t="s">
        <v>930</v>
      </c>
      <c r="AK64" s="823" t="s">
        <v>615</v>
      </c>
      <c r="AL64" s="824">
        <v>1</v>
      </c>
      <c r="AM64" s="825"/>
      <c r="AN64" s="825"/>
      <c r="AO64" s="826"/>
      <c r="AP64" s="826"/>
      <c r="AQ64" s="827">
        <f t="shared" si="0"/>
        <v>3.4722222222222099E-3</v>
      </c>
      <c r="AR64" s="827" t="str">
        <f t="shared" si="1"/>
        <v/>
      </c>
    </row>
    <row r="65" spans="1:44" s="809" customFormat="1" ht="14.25">
      <c r="A65" s="809">
        <v>1</v>
      </c>
      <c r="B65" s="810">
        <v>2023</v>
      </c>
      <c r="C65" s="810">
        <v>4</v>
      </c>
      <c r="D65" s="810">
        <v>4</v>
      </c>
      <c r="E65" s="849" t="s">
        <v>628</v>
      </c>
      <c r="F65" s="810"/>
      <c r="G65" s="811"/>
      <c r="H65" s="812" t="s">
        <v>595</v>
      </c>
      <c r="I65" s="813"/>
      <c r="J65" s="812"/>
      <c r="K65" s="810"/>
      <c r="L65" s="814"/>
      <c r="M65" s="814"/>
      <c r="N65" s="815"/>
      <c r="O65" s="816"/>
      <c r="P65" s="810"/>
      <c r="Q65" s="817"/>
      <c r="R65" s="818"/>
      <c r="S65" s="819"/>
      <c r="T65" s="819"/>
      <c r="U65" s="818"/>
      <c r="V65" s="810"/>
      <c r="W65" s="818"/>
      <c r="X65" s="810"/>
      <c r="Y65" s="818"/>
      <c r="Z65" s="818"/>
      <c r="AA65" s="820"/>
      <c r="AB65" s="820"/>
      <c r="AC65" s="821"/>
      <c r="AD65" s="822"/>
      <c r="AE65" s="822">
        <v>0.2951388888888889</v>
      </c>
      <c r="AF65" s="821">
        <v>0.31597222222222221</v>
      </c>
      <c r="AG65" s="810" t="s">
        <v>752</v>
      </c>
      <c r="AH65" s="812"/>
      <c r="AI65" s="812"/>
      <c r="AJ65" s="812"/>
      <c r="AK65" s="823"/>
      <c r="AL65" s="824"/>
      <c r="AM65" s="825"/>
      <c r="AN65" s="825"/>
      <c r="AO65" s="826"/>
      <c r="AP65" s="826"/>
      <c r="AQ65" s="827" t="str">
        <f t="shared" si="0"/>
        <v/>
      </c>
      <c r="AR65" s="827">
        <f t="shared" si="1"/>
        <v>2.0833333333333315E-2</v>
      </c>
    </row>
    <row r="66" spans="1:44" s="809" customFormat="1" ht="14.25">
      <c r="A66" s="809">
        <v>1</v>
      </c>
      <c r="B66" s="810">
        <v>2023</v>
      </c>
      <c r="C66" s="810">
        <v>4</v>
      </c>
      <c r="D66" s="810">
        <v>4</v>
      </c>
      <c r="E66" s="849" t="s">
        <v>628</v>
      </c>
      <c r="F66" s="810"/>
      <c r="G66" s="811"/>
      <c r="H66" s="812" t="s">
        <v>595</v>
      </c>
      <c r="I66" s="828" t="s">
        <v>58</v>
      </c>
      <c r="J66" s="812" t="s">
        <v>1104</v>
      </c>
      <c r="K66" s="810"/>
      <c r="L66" s="829"/>
      <c r="M66" s="829"/>
      <c r="N66" s="829"/>
      <c r="O66" s="810"/>
      <c r="P66" s="810">
        <v>12</v>
      </c>
      <c r="Q66" s="830" t="s">
        <v>612</v>
      </c>
      <c r="R66" s="831">
        <v>1120</v>
      </c>
      <c r="S66" s="832" t="s">
        <v>30</v>
      </c>
      <c r="T66" s="831">
        <v>200</v>
      </c>
      <c r="U66" s="831">
        <v>1120</v>
      </c>
      <c r="V66" s="810">
        <v>1</v>
      </c>
      <c r="W66" s="831">
        <v>200</v>
      </c>
      <c r="X66" s="810">
        <v>1</v>
      </c>
      <c r="Y66" s="831">
        <v>200</v>
      </c>
      <c r="Z66" s="831"/>
      <c r="AA66" s="833"/>
      <c r="AB66" s="833"/>
      <c r="AC66" s="821"/>
      <c r="AD66" s="822"/>
      <c r="AE66" s="822"/>
      <c r="AF66" s="821"/>
      <c r="AG66" s="810"/>
      <c r="AH66" s="812"/>
      <c r="AI66" s="812"/>
      <c r="AJ66" s="812"/>
      <c r="AK66" s="823"/>
      <c r="AL66" s="824"/>
      <c r="AM66" s="825"/>
      <c r="AN66" s="825"/>
      <c r="AO66" s="826"/>
      <c r="AP66" s="826"/>
      <c r="AQ66" s="827" t="str">
        <f t="shared" si="0"/>
        <v/>
      </c>
      <c r="AR66" s="827" t="str">
        <f t="shared" si="1"/>
        <v/>
      </c>
    </row>
    <row r="67" spans="1:44" s="809" customFormat="1" ht="14.25">
      <c r="A67" s="809">
        <v>1</v>
      </c>
      <c r="B67" s="810">
        <v>2023</v>
      </c>
      <c r="C67" s="810">
        <v>4</v>
      </c>
      <c r="D67" s="810">
        <v>4</v>
      </c>
      <c r="E67" s="849" t="s">
        <v>628</v>
      </c>
      <c r="F67" s="810">
        <v>2</v>
      </c>
      <c r="G67" s="811" t="s">
        <v>614</v>
      </c>
      <c r="H67" s="812" t="s">
        <v>595</v>
      </c>
      <c r="I67" s="828" t="s">
        <v>47</v>
      </c>
      <c r="J67" s="812" t="s">
        <v>1104</v>
      </c>
      <c r="K67" s="810">
        <v>3703996</v>
      </c>
      <c r="L67" s="829">
        <v>11</v>
      </c>
      <c r="M67" s="829">
        <v>12</v>
      </c>
      <c r="N67" s="829" t="s">
        <v>622</v>
      </c>
      <c r="O67" s="810" t="s">
        <v>597</v>
      </c>
      <c r="P67" s="810">
        <v>50</v>
      </c>
      <c r="Q67" s="830" t="s">
        <v>292</v>
      </c>
      <c r="R67" s="831">
        <v>1120</v>
      </c>
      <c r="S67" s="832">
        <v>5000</v>
      </c>
      <c r="T67" s="832">
        <v>5000</v>
      </c>
      <c r="U67" s="831">
        <v>1120</v>
      </c>
      <c r="V67" s="810">
        <v>1</v>
      </c>
      <c r="W67" s="832">
        <v>5000</v>
      </c>
      <c r="X67" s="810">
        <v>1</v>
      </c>
      <c r="Y67" s="832">
        <v>5000</v>
      </c>
      <c r="Z67" s="831">
        <v>5060</v>
      </c>
      <c r="AA67" s="833" t="s">
        <v>1123</v>
      </c>
      <c r="AB67" s="833"/>
      <c r="AC67" s="821">
        <v>0.31597222222222221</v>
      </c>
      <c r="AD67" s="822">
        <v>0.34027777777777779</v>
      </c>
      <c r="AE67" s="822">
        <v>0.34027777777777779</v>
      </c>
      <c r="AF67" s="821">
        <v>0.34722222222222221</v>
      </c>
      <c r="AG67" s="810" t="s">
        <v>5</v>
      </c>
      <c r="AH67" s="812"/>
      <c r="AI67" s="812" t="s">
        <v>6</v>
      </c>
      <c r="AJ67" s="812" t="s">
        <v>930</v>
      </c>
      <c r="AK67" s="823" t="s">
        <v>615</v>
      </c>
      <c r="AL67" s="824">
        <v>1</v>
      </c>
      <c r="AM67" s="825"/>
      <c r="AN67" s="825" t="s">
        <v>432</v>
      </c>
      <c r="AO67" s="826"/>
      <c r="AP67" s="826"/>
      <c r="AQ67" s="827">
        <f t="shared" si="0"/>
        <v>2.430555555555558E-2</v>
      </c>
      <c r="AR67" s="827">
        <f t="shared" si="1"/>
        <v>6.9444444444444198E-3</v>
      </c>
    </row>
    <row r="68" spans="1:44" s="809" customFormat="1" ht="14.25">
      <c r="A68" s="809">
        <v>1</v>
      </c>
      <c r="B68" s="810">
        <v>2023</v>
      </c>
      <c r="C68" s="810">
        <v>4</v>
      </c>
      <c r="D68" s="810">
        <v>4</v>
      </c>
      <c r="E68" s="849" t="s">
        <v>628</v>
      </c>
      <c r="F68" s="810">
        <v>2</v>
      </c>
      <c r="G68" s="811" t="s">
        <v>614</v>
      </c>
      <c r="H68" s="812" t="s">
        <v>595</v>
      </c>
      <c r="I68" s="828" t="s">
        <v>47</v>
      </c>
      <c r="J68" s="812" t="s">
        <v>1104</v>
      </c>
      <c r="K68" s="810">
        <v>3703996</v>
      </c>
      <c r="L68" s="829">
        <v>12</v>
      </c>
      <c r="M68" s="829">
        <v>12</v>
      </c>
      <c r="N68" s="829" t="s">
        <v>622</v>
      </c>
      <c r="O68" s="810" t="s">
        <v>597</v>
      </c>
      <c r="P68" s="810">
        <v>50</v>
      </c>
      <c r="Q68" s="830" t="s">
        <v>292</v>
      </c>
      <c r="R68" s="831">
        <v>1120</v>
      </c>
      <c r="S68" s="832">
        <v>5000</v>
      </c>
      <c r="T68" s="832">
        <v>5000</v>
      </c>
      <c r="U68" s="831">
        <v>1120</v>
      </c>
      <c r="V68" s="810">
        <v>1</v>
      </c>
      <c r="W68" s="832">
        <v>5000</v>
      </c>
      <c r="X68" s="810">
        <v>1</v>
      </c>
      <c r="Y68" s="832">
        <v>5000</v>
      </c>
      <c r="Z68" s="831">
        <v>5060</v>
      </c>
      <c r="AA68" s="833" t="s">
        <v>1124</v>
      </c>
      <c r="AB68" s="833" t="s">
        <v>1125</v>
      </c>
      <c r="AC68" s="821">
        <v>0.34722222222222221</v>
      </c>
      <c r="AD68" s="822">
        <v>0.37152777777777779</v>
      </c>
      <c r="AE68" s="822">
        <v>0.37152777777777779</v>
      </c>
      <c r="AF68" s="821">
        <v>0.37847222222222221</v>
      </c>
      <c r="AG68" s="810" t="s">
        <v>5</v>
      </c>
      <c r="AH68" s="812"/>
      <c r="AI68" s="812" t="s">
        <v>6</v>
      </c>
      <c r="AJ68" s="812" t="s">
        <v>930</v>
      </c>
      <c r="AK68" s="823" t="s">
        <v>615</v>
      </c>
      <c r="AL68" s="824">
        <v>1</v>
      </c>
      <c r="AM68" s="825"/>
      <c r="AN68" s="825" t="s">
        <v>432</v>
      </c>
      <c r="AO68" s="826"/>
      <c r="AP68" s="826"/>
      <c r="AQ68" s="827">
        <f t="shared" si="0"/>
        <v>2.430555555555558E-2</v>
      </c>
      <c r="AR68" s="827">
        <f t="shared" si="1"/>
        <v>6.9444444444444198E-3</v>
      </c>
    </row>
    <row r="69" spans="1:44" s="809" customFormat="1" ht="14.25">
      <c r="B69" s="810">
        <v>2023</v>
      </c>
      <c r="C69" s="810">
        <v>4</v>
      </c>
      <c r="D69" s="810">
        <v>4</v>
      </c>
      <c r="E69" s="849" t="s">
        <v>628</v>
      </c>
      <c r="F69" s="810"/>
      <c r="G69" s="812"/>
      <c r="H69" s="812" t="s">
        <v>595</v>
      </c>
      <c r="I69" s="828" t="s">
        <v>43</v>
      </c>
      <c r="J69" s="812" t="s">
        <v>1104</v>
      </c>
      <c r="K69" s="810"/>
      <c r="L69" s="829"/>
      <c r="M69" s="829"/>
      <c r="N69" s="829"/>
      <c r="O69" s="810"/>
      <c r="P69" s="810">
        <v>25</v>
      </c>
      <c r="Q69" s="830" t="s">
        <v>612</v>
      </c>
      <c r="R69" s="831">
        <v>1120</v>
      </c>
      <c r="S69" s="832" t="s">
        <v>30</v>
      </c>
      <c r="T69" s="831">
        <v>350</v>
      </c>
      <c r="U69" s="831">
        <v>1120</v>
      </c>
      <c r="V69" s="810">
        <v>1</v>
      </c>
      <c r="W69" s="831"/>
      <c r="X69" s="810">
        <v>1</v>
      </c>
      <c r="Y69" s="831">
        <v>350</v>
      </c>
      <c r="Z69" s="831">
        <v>10550</v>
      </c>
      <c r="AA69" s="833" t="s">
        <v>653</v>
      </c>
      <c r="AB69" s="833" t="s">
        <v>1125</v>
      </c>
      <c r="AC69" s="821">
        <v>0.37847222222222221</v>
      </c>
      <c r="AD69" s="822">
        <v>0.38194444444444442</v>
      </c>
      <c r="AE69" s="822"/>
      <c r="AF69" s="821"/>
      <c r="AG69" s="810"/>
      <c r="AH69" s="812"/>
      <c r="AI69" s="812" t="s">
        <v>6</v>
      </c>
      <c r="AJ69" s="812" t="s">
        <v>930</v>
      </c>
      <c r="AK69" s="823" t="s">
        <v>615</v>
      </c>
      <c r="AL69" s="824">
        <v>1</v>
      </c>
      <c r="AM69" s="825"/>
      <c r="AN69" s="825"/>
      <c r="AO69" s="826"/>
      <c r="AP69" s="826"/>
      <c r="AQ69" s="827">
        <f t="shared" si="0"/>
        <v>3.4722222222222099E-3</v>
      </c>
      <c r="AR69" s="827" t="str">
        <f t="shared" si="1"/>
        <v/>
      </c>
    </row>
    <row r="70" spans="1:44" s="809" customFormat="1" ht="14.25">
      <c r="B70" s="810">
        <v>2023</v>
      </c>
      <c r="C70" s="810">
        <v>4</v>
      </c>
      <c r="D70" s="810">
        <v>4</v>
      </c>
      <c r="E70" s="849" t="s">
        <v>628</v>
      </c>
      <c r="F70" s="810"/>
      <c r="G70" s="811"/>
      <c r="H70" s="812" t="s">
        <v>595</v>
      </c>
      <c r="I70" s="813"/>
      <c r="J70" s="812"/>
      <c r="K70" s="810"/>
      <c r="L70" s="814"/>
      <c r="M70" s="814"/>
      <c r="N70" s="815"/>
      <c r="O70" s="816"/>
      <c r="P70" s="810"/>
      <c r="Q70" s="817"/>
      <c r="R70" s="818"/>
      <c r="S70" s="819"/>
      <c r="T70" s="819"/>
      <c r="U70" s="818"/>
      <c r="V70" s="810"/>
      <c r="W70" s="818"/>
      <c r="X70" s="810"/>
      <c r="Y70" s="818"/>
      <c r="Z70" s="818"/>
      <c r="AA70" s="820"/>
      <c r="AB70" s="820"/>
      <c r="AC70" s="821"/>
      <c r="AD70" s="822"/>
      <c r="AE70" s="822">
        <v>0.38194444444444442</v>
      </c>
      <c r="AF70" s="821">
        <v>0.40277777777777773</v>
      </c>
      <c r="AG70" s="810" t="s">
        <v>752</v>
      </c>
      <c r="AH70" s="812"/>
      <c r="AI70" s="812"/>
      <c r="AJ70" s="812"/>
      <c r="AK70" s="823"/>
      <c r="AL70" s="824"/>
      <c r="AM70" s="825"/>
      <c r="AN70" s="825"/>
      <c r="AO70" s="826"/>
      <c r="AP70" s="826"/>
      <c r="AQ70" s="827" t="str">
        <f t="shared" si="0"/>
        <v/>
      </c>
      <c r="AR70" s="827">
        <f t="shared" si="1"/>
        <v>2.0833333333333315E-2</v>
      </c>
    </row>
    <row r="71" spans="1:44" s="809" customFormat="1" ht="14.25">
      <c r="A71" s="809">
        <v>1</v>
      </c>
      <c r="B71" s="810">
        <v>2023</v>
      </c>
      <c r="C71" s="810">
        <v>4</v>
      </c>
      <c r="D71" s="810">
        <v>4</v>
      </c>
      <c r="E71" s="849" t="s">
        <v>628</v>
      </c>
      <c r="F71" s="810"/>
      <c r="G71" s="811"/>
      <c r="H71" s="812" t="s">
        <v>595</v>
      </c>
      <c r="I71" s="828" t="s">
        <v>58</v>
      </c>
      <c r="J71" s="812" t="s">
        <v>1104</v>
      </c>
      <c r="K71" s="810"/>
      <c r="L71" s="829"/>
      <c r="M71" s="829"/>
      <c r="N71" s="829"/>
      <c r="O71" s="810"/>
      <c r="P71" s="810">
        <v>12</v>
      </c>
      <c r="Q71" s="830" t="s">
        <v>612</v>
      </c>
      <c r="R71" s="831">
        <v>1120</v>
      </c>
      <c r="S71" s="832" t="s">
        <v>30</v>
      </c>
      <c r="T71" s="831">
        <v>200</v>
      </c>
      <c r="U71" s="831">
        <v>1120</v>
      </c>
      <c r="V71" s="810">
        <v>1</v>
      </c>
      <c r="W71" s="831">
        <v>200</v>
      </c>
      <c r="X71" s="810">
        <v>1</v>
      </c>
      <c r="Y71" s="831">
        <v>200</v>
      </c>
      <c r="Z71" s="831"/>
      <c r="AA71" s="833"/>
      <c r="AB71" s="833"/>
      <c r="AC71" s="821"/>
      <c r="AD71" s="822"/>
      <c r="AE71" s="822"/>
      <c r="AF71" s="821"/>
      <c r="AG71" s="810"/>
      <c r="AH71" s="812"/>
      <c r="AI71" s="812"/>
      <c r="AJ71" s="812"/>
      <c r="AK71" s="823"/>
      <c r="AL71" s="824"/>
      <c r="AM71" s="825"/>
      <c r="AN71" s="825"/>
      <c r="AO71" s="826"/>
      <c r="AP71" s="826"/>
      <c r="AQ71" s="827" t="str">
        <f t="shared" si="0"/>
        <v/>
      </c>
      <c r="AR71" s="827" t="str">
        <f t="shared" si="1"/>
        <v/>
      </c>
    </row>
    <row r="72" spans="1:44" s="809" customFormat="1" ht="14.25">
      <c r="A72" s="809">
        <v>1</v>
      </c>
      <c r="B72" s="810">
        <v>2023</v>
      </c>
      <c r="C72" s="810">
        <v>4</v>
      </c>
      <c r="D72" s="810">
        <v>4</v>
      </c>
      <c r="E72" s="849" t="s">
        <v>628</v>
      </c>
      <c r="F72" s="810">
        <v>3</v>
      </c>
      <c r="G72" s="811" t="s">
        <v>614</v>
      </c>
      <c r="H72" s="812" t="s">
        <v>595</v>
      </c>
      <c r="I72" s="828" t="s">
        <v>47</v>
      </c>
      <c r="J72" s="812" t="s">
        <v>1104</v>
      </c>
      <c r="K72" s="810">
        <v>3703997</v>
      </c>
      <c r="L72" s="829">
        <v>1</v>
      </c>
      <c r="M72" s="829">
        <v>12</v>
      </c>
      <c r="N72" s="829" t="s">
        <v>622</v>
      </c>
      <c r="O72" s="810" t="s">
        <v>597</v>
      </c>
      <c r="P72" s="810">
        <v>50</v>
      </c>
      <c r="Q72" s="830" t="s">
        <v>292</v>
      </c>
      <c r="R72" s="831">
        <v>1120</v>
      </c>
      <c r="S72" s="832">
        <v>5000</v>
      </c>
      <c r="T72" s="832">
        <v>5000</v>
      </c>
      <c r="U72" s="831">
        <v>1120</v>
      </c>
      <c r="V72" s="810">
        <v>1</v>
      </c>
      <c r="W72" s="832">
        <v>5000</v>
      </c>
      <c r="X72" s="810">
        <v>1</v>
      </c>
      <c r="Y72" s="832">
        <v>5000</v>
      </c>
      <c r="Z72" s="831">
        <v>5060</v>
      </c>
      <c r="AA72" s="833" t="s">
        <v>1128</v>
      </c>
      <c r="AB72" s="833"/>
      <c r="AC72" s="821">
        <v>0.40277777777777773</v>
      </c>
      <c r="AD72" s="822">
        <v>0.42708333333333331</v>
      </c>
      <c r="AE72" s="822">
        <v>0.42708333333333331</v>
      </c>
      <c r="AF72" s="821">
        <v>0.43402777777777773</v>
      </c>
      <c r="AG72" s="810" t="s">
        <v>5</v>
      </c>
      <c r="AH72" s="812"/>
      <c r="AI72" s="812" t="s">
        <v>6</v>
      </c>
      <c r="AJ72" s="812" t="s">
        <v>930</v>
      </c>
      <c r="AK72" s="823" t="s">
        <v>615</v>
      </c>
      <c r="AL72" s="824">
        <v>1</v>
      </c>
      <c r="AM72" s="825"/>
      <c r="AN72" s="825" t="s">
        <v>432</v>
      </c>
      <c r="AO72" s="826"/>
      <c r="AP72" s="826"/>
      <c r="AQ72" s="827">
        <f t="shared" si="0"/>
        <v>2.430555555555558E-2</v>
      </c>
      <c r="AR72" s="827">
        <f t="shared" si="1"/>
        <v>6.9444444444444198E-3</v>
      </c>
    </row>
    <row r="73" spans="1:44" s="809" customFormat="1" ht="14.25">
      <c r="B73" s="810">
        <v>2023</v>
      </c>
      <c r="C73" s="810">
        <v>4</v>
      </c>
      <c r="D73" s="810">
        <v>4</v>
      </c>
      <c r="E73" s="849" t="s">
        <v>628</v>
      </c>
      <c r="F73" s="810">
        <v>3</v>
      </c>
      <c r="G73" s="811" t="s">
        <v>614</v>
      </c>
      <c r="H73" s="812" t="s">
        <v>595</v>
      </c>
      <c r="I73" s="828" t="s">
        <v>47</v>
      </c>
      <c r="J73" s="812" t="s">
        <v>1104</v>
      </c>
      <c r="K73" s="810">
        <v>3703997</v>
      </c>
      <c r="L73" s="829">
        <v>2</v>
      </c>
      <c r="M73" s="829">
        <v>12</v>
      </c>
      <c r="N73" s="829" t="s">
        <v>622</v>
      </c>
      <c r="O73" s="810" t="s">
        <v>597</v>
      </c>
      <c r="P73" s="810">
        <v>50</v>
      </c>
      <c r="Q73" s="830" t="s">
        <v>292</v>
      </c>
      <c r="R73" s="831">
        <v>1120</v>
      </c>
      <c r="S73" s="832">
        <v>5000</v>
      </c>
      <c r="T73" s="832">
        <v>5000</v>
      </c>
      <c r="U73" s="831">
        <v>1120</v>
      </c>
      <c r="V73" s="810">
        <v>1</v>
      </c>
      <c r="W73" s="832">
        <v>5000</v>
      </c>
      <c r="X73" s="810">
        <v>1</v>
      </c>
      <c r="Y73" s="832">
        <v>5000</v>
      </c>
      <c r="Z73" s="831">
        <v>5070</v>
      </c>
      <c r="AA73" s="833" t="s">
        <v>1129</v>
      </c>
      <c r="AB73" s="833" t="s">
        <v>1126</v>
      </c>
      <c r="AC73" s="821">
        <v>0.43402777777777773</v>
      </c>
      <c r="AD73" s="822">
        <v>0.45833333333333331</v>
      </c>
      <c r="AE73" s="822">
        <v>0.45833333333333331</v>
      </c>
      <c r="AF73" s="821">
        <v>0.46527777777777773</v>
      </c>
      <c r="AG73" s="810" t="s">
        <v>5</v>
      </c>
      <c r="AH73" s="812"/>
      <c r="AI73" s="812" t="s">
        <v>6</v>
      </c>
      <c r="AJ73" s="812" t="s">
        <v>930</v>
      </c>
      <c r="AK73" s="823" t="s">
        <v>615</v>
      </c>
      <c r="AL73" s="824">
        <v>1</v>
      </c>
      <c r="AM73" s="825"/>
      <c r="AN73" s="825" t="s">
        <v>432</v>
      </c>
      <c r="AO73" s="826"/>
      <c r="AP73" s="826"/>
      <c r="AQ73" s="827">
        <f t="shared" si="0"/>
        <v>2.430555555555558E-2</v>
      </c>
      <c r="AR73" s="827">
        <f t="shared" si="1"/>
        <v>6.9444444444444198E-3</v>
      </c>
    </row>
    <row r="74" spans="1:44" s="809" customFormat="1" ht="14.25">
      <c r="B74" s="810">
        <v>2023</v>
      </c>
      <c r="C74" s="810">
        <v>4</v>
      </c>
      <c r="D74" s="810">
        <v>4</v>
      </c>
      <c r="E74" s="849" t="s">
        <v>628</v>
      </c>
      <c r="F74" s="810"/>
      <c r="G74" s="812"/>
      <c r="H74" s="812" t="s">
        <v>595</v>
      </c>
      <c r="I74" s="828" t="s">
        <v>43</v>
      </c>
      <c r="J74" s="812" t="s">
        <v>1104</v>
      </c>
      <c r="K74" s="810"/>
      <c r="L74" s="829"/>
      <c r="M74" s="829"/>
      <c r="N74" s="829"/>
      <c r="O74" s="810"/>
      <c r="P74" s="810">
        <v>25</v>
      </c>
      <c r="Q74" s="830" t="s">
        <v>612</v>
      </c>
      <c r="R74" s="831">
        <v>1120</v>
      </c>
      <c r="S74" s="832" t="s">
        <v>30</v>
      </c>
      <c r="T74" s="831">
        <v>350</v>
      </c>
      <c r="U74" s="831">
        <v>1120</v>
      </c>
      <c r="V74" s="810">
        <v>1</v>
      </c>
      <c r="W74" s="831"/>
      <c r="X74" s="810">
        <v>1</v>
      </c>
      <c r="Y74" s="831">
        <v>350</v>
      </c>
      <c r="Z74" s="831">
        <v>10550</v>
      </c>
      <c r="AA74" s="833" t="s">
        <v>653</v>
      </c>
      <c r="AB74" s="833" t="s">
        <v>1126</v>
      </c>
      <c r="AC74" s="821">
        <v>0.46527777777777773</v>
      </c>
      <c r="AD74" s="822">
        <v>0.46875</v>
      </c>
      <c r="AE74" s="822"/>
      <c r="AF74" s="821"/>
      <c r="AG74" s="810"/>
      <c r="AH74" s="812"/>
      <c r="AI74" s="812" t="s">
        <v>6</v>
      </c>
      <c r="AJ74" s="812" t="s">
        <v>930</v>
      </c>
      <c r="AK74" s="823" t="s">
        <v>615</v>
      </c>
      <c r="AL74" s="824">
        <v>1</v>
      </c>
      <c r="AM74" s="825"/>
      <c r="AN74" s="825"/>
      <c r="AO74" s="826"/>
      <c r="AP74" s="826"/>
      <c r="AQ74" s="827">
        <f t="shared" si="0"/>
        <v>3.4722222222222654E-3</v>
      </c>
      <c r="AR74" s="827" t="str">
        <f t="shared" si="1"/>
        <v/>
      </c>
    </row>
    <row r="75" spans="1:44" s="809" customFormat="1" ht="14.25">
      <c r="B75" s="810">
        <v>2023</v>
      </c>
      <c r="C75" s="810">
        <v>4</v>
      </c>
      <c r="D75" s="810">
        <v>4</v>
      </c>
      <c r="E75" s="849" t="s">
        <v>628</v>
      </c>
      <c r="F75" s="810"/>
      <c r="G75" s="811"/>
      <c r="H75" s="812" t="s">
        <v>595</v>
      </c>
      <c r="I75" s="813"/>
      <c r="J75" s="812"/>
      <c r="K75" s="810"/>
      <c r="L75" s="814"/>
      <c r="M75" s="814"/>
      <c r="N75" s="815"/>
      <c r="O75" s="816"/>
      <c r="P75" s="810"/>
      <c r="Q75" s="817"/>
      <c r="R75" s="818"/>
      <c r="S75" s="819"/>
      <c r="T75" s="819"/>
      <c r="U75" s="818"/>
      <c r="V75" s="810"/>
      <c r="W75" s="818"/>
      <c r="X75" s="810"/>
      <c r="Y75" s="818"/>
      <c r="Z75" s="818"/>
      <c r="AA75" s="820"/>
      <c r="AB75" s="820"/>
      <c r="AC75" s="821"/>
      <c r="AD75" s="822"/>
      <c r="AE75" s="822">
        <v>0.46875</v>
      </c>
      <c r="AF75" s="821">
        <v>0.53125</v>
      </c>
      <c r="AG75" s="810" t="s">
        <v>752</v>
      </c>
      <c r="AH75" s="812"/>
      <c r="AI75" s="812"/>
      <c r="AJ75" s="812"/>
      <c r="AK75" s="823"/>
      <c r="AL75" s="824"/>
      <c r="AM75" s="825"/>
      <c r="AN75" s="825"/>
      <c r="AO75" s="826"/>
      <c r="AP75" s="826"/>
      <c r="AQ75" s="827" t="str">
        <f t="shared" si="0"/>
        <v/>
      </c>
      <c r="AR75" s="827">
        <f t="shared" si="1"/>
        <v>6.25E-2</v>
      </c>
    </row>
    <row r="76" spans="1:44" s="809" customFormat="1" ht="14.25">
      <c r="B76" s="810">
        <v>2023</v>
      </c>
      <c r="C76" s="810">
        <v>4</v>
      </c>
      <c r="D76" s="810">
        <v>4</v>
      </c>
      <c r="E76" s="849" t="s">
        <v>628</v>
      </c>
      <c r="F76" s="810"/>
      <c r="G76" s="811"/>
      <c r="H76" s="812" t="s">
        <v>595</v>
      </c>
      <c r="I76" s="828" t="s">
        <v>58</v>
      </c>
      <c r="J76" s="812" t="s">
        <v>1104</v>
      </c>
      <c r="K76" s="810"/>
      <c r="L76" s="829"/>
      <c r="M76" s="829"/>
      <c r="N76" s="829"/>
      <c r="O76" s="810"/>
      <c r="P76" s="810">
        <v>12</v>
      </c>
      <c r="Q76" s="830" t="s">
        <v>612</v>
      </c>
      <c r="R76" s="831">
        <v>1120</v>
      </c>
      <c r="S76" s="832" t="s">
        <v>30</v>
      </c>
      <c r="T76" s="831">
        <v>200</v>
      </c>
      <c r="U76" s="831">
        <v>1120</v>
      </c>
      <c r="V76" s="810">
        <v>1</v>
      </c>
      <c r="W76" s="831">
        <v>200</v>
      </c>
      <c r="X76" s="810">
        <v>1</v>
      </c>
      <c r="Y76" s="831">
        <v>200</v>
      </c>
      <c r="Z76" s="831"/>
      <c r="AA76" s="833"/>
      <c r="AB76" s="833"/>
      <c r="AC76" s="821"/>
      <c r="AD76" s="822"/>
      <c r="AE76" s="822"/>
      <c r="AF76" s="821"/>
      <c r="AG76" s="810"/>
      <c r="AH76" s="812"/>
      <c r="AI76" s="812"/>
      <c r="AJ76" s="812"/>
      <c r="AK76" s="823"/>
      <c r="AL76" s="824"/>
      <c r="AM76" s="825"/>
      <c r="AN76" s="825"/>
      <c r="AO76" s="826"/>
      <c r="AP76" s="826"/>
      <c r="AQ76" s="827" t="str">
        <f t="shared" si="0"/>
        <v/>
      </c>
      <c r="AR76" s="827" t="str">
        <f t="shared" si="1"/>
        <v/>
      </c>
    </row>
    <row r="77" spans="1:44" s="809" customFormat="1" ht="14.25">
      <c r="A77" s="809">
        <v>1</v>
      </c>
      <c r="B77" s="810">
        <v>2023</v>
      </c>
      <c r="C77" s="810">
        <v>4</v>
      </c>
      <c r="D77" s="810">
        <v>4</v>
      </c>
      <c r="E77" s="849" t="s">
        <v>628</v>
      </c>
      <c r="F77" s="810">
        <v>4</v>
      </c>
      <c r="G77" s="811" t="s">
        <v>614</v>
      </c>
      <c r="H77" s="812" t="s">
        <v>595</v>
      </c>
      <c r="I77" s="828" t="s">
        <v>47</v>
      </c>
      <c r="J77" s="812" t="s">
        <v>1104</v>
      </c>
      <c r="K77" s="810">
        <v>3703997</v>
      </c>
      <c r="L77" s="829">
        <v>3</v>
      </c>
      <c r="M77" s="829">
        <v>12</v>
      </c>
      <c r="N77" s="829" t="s">
        <v>622</v>
      </c>
      <c r="O77" s="810" t="s">
        <v>597</v>
      </c>
      <c r="P77" s="810">
        <v>50</v>
      </c>
      <c r="Q77" s="830" t="s">
        <v>292</v>
      </c>
      <c r="R77" s="831">
        <v>1120</v>
      </c>
      <c r="S77" s="832">
        <v>5000</v>
      </c>
      <c r="T77" s="832">
        <v>5000</v>
      </c>
      <c r="U77" s="831">
        <v>1120</v>
      </c>
      <c r="V77" s="810">
        <v>1</v>
      </c>
      <c r="W77" s="832">
        <v>5000</v>
      </c>
      <c r="X77" s="810">
        <v>1</v>
      </c>
      <c r="Y77" s="832">
        <v>5000</v>
      </c>
      <c r="Z77" s="831">
        <v>5060</v>
      </c>
      <c r="AA77" s="833" t="s">
        <v>1135</v>
      </c>
      <c r="AB77" s="833"/>
      <c r="AC77" s="821">
        <v>0.53125</v>
      </c>
      <c r="AD77" s="822">
        <v>0.55555555555555558</v>
      </c>
      <c r="AE77" s="822">
        <v>0.55555555555555558</v>
      </c>
      <c r="AF77" s="821">
        <v>0.5625</v>
      </c>
      <c r="AG77" s="810" t="s">
        <v>5</v>
      </c>
      <c r="AH77" s="812"/>
      <c r="AI77" s="812" t="s">
        <v>6</v>
      </c>
      <c r="AJ77" s="812" t="s">
        <v>930</v>
      </c>
      <c r="AK77" s="823" t="s">
        <v>615</v>
      </c>
      <c r="AL77" s="824">
        <v>1</v>
      </c>
      <c r="AM77" s="825"/>
      <c r="AN77" s="825" t="s">
        <v>432</v>
      </c>
      <c r="AO77" s="826"/>
      <c r="AP77" s="826"/>
      <c r="AQ77" s="827">
        <f t="shared" si="0"/>
        <v>2.430555555555558E-2</v>
      </c>
      <c r="AR77" s="827">
        <f t="shared" si="1"/>
        <v>6.9444444444444198E-3</v>
      </c>
    </row>
    <row r="78" spans="1:44" s="809" customFormat="1" ht="14.25">
      <c r="A78" s="809">
        <v>1</v>
      </c>
      <c r="B78" s="810">
        <v>2023</v>
      </c>
      <c r="C78" s="810">
        <v>4</v>
      </c>
      <c r="D78" s="810">
        <v>4</v>
      </c>
      <c r="E78" s="849" t="s">
        <v>628</v>
      </c>
      <c r="F78" s="810">
        <v>4</v>
      </c>
      <c r="G78" s="811" t="s">
        <v>614</v>
      </c>
      <c r="H78" s="812" t="s">
        <v>595</v>
      </c>
      <c r="I78" s="828" t="s">
        <v>47</v>
      </c>
      <c r="J78" s="812" t="s">
        <v>1104</v>
      </c>
      <c r="K78" s="810">
        <v>3703997</v>
      </c>
      <c r="L78" s="829">
        <v>4</v>
      </c>
      <c r="M78" s="829">
        <v>12</v>
      </c>
      <c r="N78" s="829" t="s">
        <v>622</v>
      </c>
      <c r="O78" s="810" t="s">
        <v>597</v>
      </c>
      <c r="P78" s="810">
        <v>50</v>
      </c>
      <c r="Q78" s="830" t="s">
        <v>292</v>
      </c>
      <c r="R78" s="831">
        <v>1120</v>
      </c>
      <c r="S78" s="832">
        <v>5000</v>
      </c>
      <c r="T78" s="832">
        <v>5000</v>
      </c>
      <c r="U78" s="831">
        <v>1120</v>
      </c>
      <c r="V78" s="810">
        <v>1</v>
      </c>
      <c r="W78" s="832">
        <v>5000</v>
      </c>
      <c r="X78" s="810">
        <v>1</v>
      </c>
      <c r="Y78" s="832">
        <v>5000</v>
      </c>
      <c r="Z78" s="831">
        <v>2000</v>
      </c>
      <c r="AA78" s="833" t="s">
        <v>1139</v>
      </c>
      <c r="AB78" s="833" t="s">
        <v>1127</v>
      </c>
      <c r="AC78" s="821">
        <v>0.5625</v>
      </c>
      <c r="AD78" s="822">
        <v>0.58680555555555558</v>
      </c>
      <c r="AE78" s="822">
        <v>0.58680555555555558</v>
      </c>
      <c r="AF78" s="821">
        <v>0.63888888888888895</v>
      </c>
      <c r="AG78" s="810" t="s">
        <v>5</v>
      </c>
      <c r="AH78" s="812"/>
      <c r="AI78" s="812" t="s">
        <v>6</v>
      </c>
      <c r="AJ78" s="812" t="s">
        <v>1138</v>
      </c>
      <c r="AK78" s="823" t="s">
        <v>615</v>
      </c>
      <c r="AL78" s="824">
        <v>1</v>
      </c>
      <c r="AM78" s="825" t="s">
        <v>1146</v>
      </c>
      <c r="AN78" s="825" t="s">
        <v>434</v>
      </c>
      <c r="AO78" s="826"/>
      <c r="AP78" s="826"/>
      <c r="AQ78" s="827">
        <f t="shared" si="0"/>
        <v>2.430555555555558E-2</v>
      </c>
      <c r="AR78" s="827">
        <f t="shared" si="1"/>
        <v>5.208333333333337E-2</v>
      </c>
    </row>
    <row r="79" spans="1:44" s="809" customFormat="1" ht="14.25">
      <c r="A79" s="809">
        <v>1</v>
      </c>
      <c r="B79" s="810">
        <v>2023</v>
      </c>
      <c r="C79" s="810">
        <v>4</v>
      </c>
      <c r="D79" s="810">
        <v>4</v>
      </c>
      <c r="E79" s="849" t="s">
        <v>628</v>
      </c>
      <c r="F79" s="810">
        <v>4</v>
      </c>
      <c r="G79" s="811" t="s">
        <v>614</v>
      </c>
      <c r="H79" s="812" t="s">
        <v>595</v>
      </c>
      <c r="I79" s="828" t="s">
        <v>47</v>
      </c>
      <c r="J79" s="812" t="s">
        <v>1104</v>
      </c>
      <c r="K79" s="810">
        <v>3703997</v>
      </c>
      <c r="L79" s="829">
        <v>4</v>
      </c>
      <c r="M79" s="829">
        <v>12</v>
      </c>
      <c r="N79" s="829" t="s">
        <v>622</v>
      </c>
      <c r="O79" s="810" t="s">
        <v>597</v>
      </c>
      <c r="P79" s="810">
        <v>50</v>
      </c>
      <c r="Q79" s="830" t="s">
        <v>292</v>
      </c>
      <c r="R79" s="831">
        <v>1120</v>
      </c>
      <c r="S79" s="832">
        <v>5000</v>
      </c>
      <c r="T79" s="832">
        <v>5000</v>
      </c>
      <c r="U79" s="831">
        <v>1120</v>
      </c>
      <c r="V79" s="810">
        <v>1</v>
      </c>
      <c r="W79" s="832">
        <v>5000</v>
      </c>
      <c r="X79" s="810">
        <v>1</v>
      </c>
      <c r="Y79" s="832">
        <v>5000</v>
      </c>
      <c r="Z79" s="831">
        <v>5060</v>
      </c>
      <c r="AA79" s="833" t="s">
        <v>1136</v>
      </c>
      <c r="AB79" s="833" t="s">
        <v>1141</v>
      </c>
      <c r="AC79" s="821">
        <v>0.63888888888888895</v>
      </c>
      <c r="AD79" s="822">
        <v>0.66319444444444453</v>
      </c>
      <c r="AE79" s="822">
        <v>0.66319444444444453</v>
      </c>
      <c r="AF79" s="821">
        <v>0.67013888888888895</v>
      </c>
      <c r="AG79" s="810" t="s">
        <v>5</v>
      </c>
      <c r="AH79" s="812"/>
      <c r="AI79" s="812" t="s">
        <v>6</v>
      </c>
      <c r="AJ79" s="812" t="s">
        <v>930</v>
      </c>
      <c r="AK79" s="823" t="s">
        <v>615</v>
      </c>
      <c r="AL79" s="824">
        <v>1</v>
      </c>
      <c r="AM79" s="825"/>
      <c r="AN79" s="825" t="s">
        <v>432</v>
      </c>
      <c r="AO79" s="826"/>
      <c r="AP79" s="826"/>
      <c r="AQ79" s="827">
        <f t="shared" si="0"/>
        <v>2.430555555555558E-2</v>
      </c>
      <c r="AR79" s="827">
        <f t="shared" si="1"/>
        <v>6.9444444444444198E-3</v>
      </c>
    </row>
    <row r="80" spans="1:44" s="809" customFormat="1" ht="14.25">
      <c r="A80" s="809">
        <v>1</v>
      </c>
      <c r="B80" s="810">
        <v>2023</v>
      </c>
      <c r="C80" s="810">
        <v>4</v>
      </c>
      <c r="D80" s="810">
        <v>4</v>
      </c>
      <c r="E80" s="849" t="s">
        <v>628</v>
      </c>
      <c r="F80" s="810"/>
      <c r="G80" s="812"/>
      <c r="H80" s="812" t="s">
        <v>595</v>
      </c>
      <c r="I80" s="828" t="s">
        <v>43</v>
      </c>
      <c r="J80" s="812" t="s">
        <v>1104</v>
      </c>
      <c r="K80" s="810"/>
      <c r="L80" s="829"/>
      <c r="M80" s="829"/>
      <c r="N80" s="829"/>
      <c r="O80" s="810"/>
      <c r="P80" s="810">
        <v>25</v>
      </c>
      <c r="Q80" s="830" t="s">
        <v>612</v>
      </c>
      <c r="R80" s="831">
        <v>1120</v>
      </c>
      <c r="S80" s="832" t="s">
        <v>30</v>
      </c>
      <c r="T80" s="831">
        <v>350</v>
      </c>
      <c r="U80" s="831">
        <v>1120</v>
      </c>
      <c r="V80" s="810">
        <v>1</v>
      </c>
      <c r="W80" s="831"/>
      <c r="X80" s="810">
        <v>1</v>
      </c>
      <c r="Y80" s="831">
        <v>350</v>
      </c>
      <c r="Z80" s="831">
        <v>10550</v>
      </c>
      <c r="AA80" s="833" t="s">
        <v>653</v>
      </c>
      <c r="AB80" s="833" t="s">
        <v>1141</v>
      </c>
      <c r="AC80" s="821">
        <v>0.67013888888888895</v>
      </c>
      <c r="AD80" s="822">
        <v>0.67361111111111116</v>
      </c>
      <c r="AE80" s="822"/>
      <c r="AF80" s="821"/>
      <c r="AG80" s="810"/>
      <c r="AH80" s="812"/>
      <c r="AI80" s="812" t="s">
        <v>6</v>
      </c>
      <c r="AJ80" s="812" t="s">
        <v>930</v>
      </c>
      <c r="AK80" s="823" t="s">
        <v>615</v>
      </c>
      <c r="AL80" s="824">
        <v>1</v>
      </c>
      <c r="AM80" s="825"/>
      <c r="AN80" s="825"/>
      <c r="AO80" s="826"/>
      <c r="AP80" s="826"/>
      <c r="AQ80" s="827">
        <f t="shared" si="0"/>
        <v>3.4722222222222099E-3</v>
      </c>
      <c r="AR80" s="827" t="str">
        <f t="shared" si="1"/>
        <v/>
      </c>
    </row>
    <row r="81" spans="1:44" s="809" customFormat="1" ht="14.25">
      <c r="A81" s="809">
        <v>1</v>
      </c>
      <c r="B81" s="810">
        <v>2023</v>
      </c>
      <c r="C81" s="810">
        <v>4</v>
      </c>
      <c r="D81" s="810">
        <v>4</v>
      </c>
      <c r="E81" s="849" t="s">
        <v>628</v>
      </c>
      <c r="F81" s="810"/>
      <c r="G81" s="811"/>
      <c r="H81" s="812" t="s">
        <v>595</v>
      </c>
      <c r="I81" s="813"/>
      <c r="J81" s="812"/>
      <c r="K81" s="810"/>
      <c r="L81" s="814"/>
      <c r="M81" s="814"/>
      <c r="N81" s="815"/>
      <c r="O81" s="816"/>
      <c r="P81" s="810"/>
      <c r="Q81" s="817"/>
      <c r="R81" s="818"/>
      <c r="S81" s="819"/>
      <c r="T81" s="819"/>
      <c r="U81" s="818"/>
      <c r="V81" s="810"/>
      <c r="W81" s="818"/>
      <c r="X81" s="810"/>
      <c r="Y81" s="818"/>
      <c r="Z81" s="818"/>
      <c r="AA81" s="820"/>
      <c r="AB81" s="820"/>
      <c r="AC81" s="821"/>
      <c r="AD81" s="822"/>
      <c r="AE81" s="822">
        <v>0.67361111111111116</v>
      </c>
      <c r="AF81" s="821">
        <v>0.69444444444444453</v>
      </c>
      <c r="AG81" s="810" t="s">
        <v>752</v>
      </c>
      <c r="AH81" s="812"/>
      <c r="AI81" s="812"/>
      <c r="AJ81" s="812"/>
      <c r="AK81" s="823"/>
      <c r="AL81" s="824"/>
      <c r="AM81" s="825"/>
      <c r="AN81" s="825"/>
      <c r="AO81" s="826"/>
      <c r="AP81" s="826"/>
      <c r="AQ81" s="827" t="str">
        <f t="shared" si="0"/>
        <v/>
      </c>
      <c r="AR81" s="827">
        <f t="shared" si="1"/>
        <v>2.083333333333337E-2</v>
      </c>
    </row>
    <row r="82" spans="1:44" s="809" customFormat="1" ht="14.25">
      <c r="B82" s="810">
        <v>2023</v>
      </c>
      <c r="C82" s="810">
        <v>4</v>
      </c>
      <c r="D82" s="810">
        <v>4</v>
      </c>
      <c r="E82" s="849" t="s">
        <v>628</v>
      </c>
      <c r="F82" s="810"/>
      <c r="G82" s="811"/>
      <c r="H82" s="812" t="s">
        <v>595</v>
      </c>
      <c r="I82" s="828" t="s">
        <v>58</v>
      </c>
      <c r="J82" s="812" t="s">
        <v>1104</v>
      </c>
      <c r="K82" s="810"/>
      <c r="L82" s="829"/>
      <c r="M82" s="829"/>
      <c r="N82" s="829"/>
      <c r="O82" s="810"/>
      <c r="P82" s="810">
        <v>12</v>
      </c>
      <c r="Q82" s="830" t="s">
        <v>612</v>
      </c>
      <c r="R82" s="831">
        <v>1120</v>
      </c>
      <c r="S82" s="832" t="s">
        <v>30</v>
      </c>
      <c r="T82" s="831">
        <v>200</v>
      </c>
      <c r="U82" s="831">
        <v>1120</v>
      </c>
      <c r="V82" s="810">
        <v>1</v>
      </c>
      <c r="W82" s="831">
        <v>200</v>
      </c>
      <c r="X82" s="810">
        <v>1</v>
      </c>
      <c r="Y82" s="831">
        <v>200</v>
      </c>
      <c r="Z82" s="831"/>
      <c r="AA82" s="833"/>
      <c r="AB82" s="833"/>
      <c r="AC82" s="821"/>
      <c r="AD82" s="822"/>
      <c r="AE82" s="822"/>
      <c r="AF82" s="821"/>
      <c r="AG82" s="810"/>
      <c r="AH82" s="812"/>
      <c r="AI82" s="812"/>
      <c r="AJ82" s="812"/>
      <c r="AK82" s="823"/>
      <c r="AL82" s="824"/>
      <c r="AM82" s="825"/>
      <c r="AN82" s="825"/>
      <c r="AO82" s="826"/>
      <c r="AP82" s="826"/>
      <c r="AQ82" s="827" t="str">
        <f t="shared" si="0"/>
        <v/>
      </c>
      <c r="AR82" s="827" t="str">
        <f t="shared" si="1"/>
        <v/>
      </c>
    </row>
    <row r="83" spans="1:44" s="809" customFormat="1" ht="14.25">
      <c r="A83" s="809">
        <v>1</v>
      </c>
      <c r="B83" s="810">
        <v>2023</v>
      </c>
      <c r="C83" s="810">
        <v>4</v>
      </c>
      <c r="D83" s="810">
        <v>4</v>
      </c>
      <c r="E83" s="849" t="s">
        <v>628</v>
      </c>
      <c r="F83" s="810">
        <v>5</v>
      </c>
      <c r="G83" s="811" t="s">
        <v>614</v>
      </c>
      <c r="H83" s="812" t="s">
        <v>595</v>
      </c>
      <c r="I83" s="828" t="s">
        <v>47</v>
      </c>
      <c r="J83" s="812" t="s">
        <v>1104</v>
      </c>
      <c r="K83" s="810">
        <v>3703997</v>
      </c>
      <c r="L83" s="829">
        <v>5</v>
      </c>
      <c r="M83" s="829">
        <v>12</v>
      </c>
      <c r="N83" s="829" t="s">
        <v>622</v>
      </c>
      <c r="O83" s="810" t="s">
        <v>597</v>
      </c>
      <c r="P83" s="810">
        <v>50</v>
      </c>
      <c r="Q83" s="830" t="s">
        <v>292</v>
      </c>
      <c r="R83" s="831">
        <v>1120</v>
      </c>
      <c r="S83" s="832">
        <v>5000</v>
      </c>
      <c r="T83" s="832">
        <v>5000</v>
      </c>
      <c r="U83" s="831">
        <v>1120</v>
      </c>
      <c r="V83" s="810">
        <v>1</v>
      </c>
      <c r="W83" s="832">
        <v>5000</v>
      </c>
      <c r="X83" s="810">
        <v>1</v>
      </c>
      <c r="Y83" s="832">
        <v>5000</v>
      </c>
      <c r="Z83" s="831">
        <v>5060</v>
      </c>
      <c r="AA83" s="833" t="s">
        <v>1140</v>
      </c>
      <c r="AB83" s="833"/>
      <c r="AC83" s="821">
        <v>0.69444444444444453</v>
      </c>
      <c r="AD83" s="834">
        <v>0.71875000000000011</v>
      </c>
      <c r="AE83" s="834">
        <v>0.71875000000000011</v>
      </c>
      <c r="AF83" s="821">
        <v>0.76736111111111116</v>
      </c>
      <c r="AG83" s="810" t="s">
        <v>5</v>
      </c>
      <c r="AH83" s="812"/>
      <c r="AI83" s="812" t="s">
        <v>6</v>
      </c>
      <c r="AJ83" s="812" t="s">
        <v>930</v>
      </c>
      <c r="AK83" s="823" t="s">
        <v>615</v>
      </c>
      <c r="AL83" s="824">
        <v>1</v>
      </c>
      <c r="AM83" s="825"/>
      <c r="AN83" s="825" t="s">
        <v>432</v>
      </c>
      <c r="AO83" s="826"/>
      <c r="AP83" s="826"/>
      <c r="AQ83" s="827">
        <f t="shared" si="0"/>
        <v>2.430555555555558E-2</v>
      </c>
      <c r="AR83" s="827">
        <f t="shared" si="1"/>
        <v>4.8611111111111049E-2</v>
      </c>
    </row>
    <row r="84" spans="1:44" s="809" customFormat="1" ht="14.25">
      <c r="A84" s="809">
        <v>1</v>
      </c>
      <c r="B84" s="810">
        <v>2023</v>
      </c>
      <c r="C84" s="810">
        <v>4</v>
      </c>
      <c r="D84" s="810">
        <v>4</v>
      </c>
      <c r="E84" s="849" t="s">
        <v>627</v>
      </c>
      <c r="F84" s="810">
        <v>5</v>
      </c>
      <c r="G84" s="811" t="s">
        <v>614</v>
      </c>
      <c r="H84" s="812" t="s">
        <v>595</v>
      </c>
      <c r="I84" s="828" t="s">
        <v>47</v>
      </c>
      <c r="J84" s="812" t="s">
        <v>1104</v>
      </c>
      <c r="K84" s="810">
        <v>3703997</v>
      </c>
      <c r="L84" s="829">
        <v>6</v>
      </c>
      <c r="M84" s="829">
        <v>12</v>
      </c>
      <c r="N84" s="829" t="s">
        <v>622</v>
      </c>
      <c r="O84" s="810" t="s">
        <v>597</v>
      </c>
      <c r="P84" s="810">
        <v>50</v>
      </c>
      <c r="Q84" s="830" t="s">
        <v>292</v>
      </c>
      <c r="R84" s="831">
        <v>1120</v>
      </c>
      <c r="S84" s="832">
        <v>5000</v>
      </c>
      <c r="T84" s="832">
        <v>5000</v>
      </c>
      <c r="U84" s="831">
        <v>1120</v>
      </c>
      <c r="V84" s="810">
        <v>1</v>
      </c>
      <c r="W84" s="832">
        <v>5000</v>
      </c>
      <c r="X84" s="810">
        <v>1</v>
      </c>
      <c r="Y84" s="832">
        <v>5000</v>
      </c>
      <c r="Z84" s="831">
        <v>5070</v>
      </c>
      <c r="AA84" s="833" t="s">
        <v>1145</v>
      </c>
      <c r="AB84" s="833" t="s">
        <v>1142</v>
      </c>
      <c r="AC84" s="821">
        <v>0.76736111111111116</v>
      </c>
      <c r="AD84" s="834">
        <v>0.79166666666666674</v>
      </c>
      <c r="AE84" s="834">
        <v>0.79166666666666674</v>
      </c>
      <c r="AF84" s="821">
        <v>0.79861111111111116</v>
      </c>
      <c r="AG84" s="810" t="s">
        <v>5</v>
      </c>
      <c r="AH84" s="812"/>
      <c r="AI84" s="812" t="s">
        <v>6</v>
      </c>
      <c r="AJ84" s="812" t="s">
        <v>930</v>
      </c>
      <c r="AK84" s="823" t="s">
        <v>615</v>
      </c>
      <c r="AL84" s="824">
        <v>1</v>
      </c>
      <c r="AM84" s="825"/>
      <c r="AN84" s="825" t="s">
        <v>432</v>
      </c>
      <c r="AO84" s="826"/>
      <c r="AP84" s="826"/>
      <c r="AQ84" s="827">
        <f t="shared" si="0"/>
        <v>2.430555555555558E-2</v>
      </c>
      <c r="AR84" s="827">
        <f t="shared" si="1"/>
        <v>6.9444444444444198E-3</v>
      </c>
    </row>
    <row r="85" spans="1:44" s="809" customFormat="1" ht="14.25">
      <c r="B85" s="810">
        <v>2023</v>
      </c>
      <c r="C85" s="810">
        <v>4</v>
      </c>
      <c r="D85" s="810">
        <v>4</v>
      </c>
      <c r="E85" s="849" t="s">
        <v>627</v>
      </c>
      <c r="F85" s="810"/>
      <c r="G85" s="812"/>
      <c r="H85" s="812" t="s">
        <v>595</v>
      </c>
      <c r="I85" s="828" t="s">
        <v>43</v>
      </c>
      <c r="J85" s="812" t="s">
        <v>1104</v>
      </c>
      <c r="K85" s="810"/>
      <c r="L85" s="829"/>
      <c r="M85" s="829"/>
      <c r="N85" s="829"/>
      <c r="O85" s="810"/>
      <c r="P85" s="810">
        <v>25</v>
      </c>
      <c r="Q85" s="830" t="s">
        <v>612</v>
      </c>
      <c r="R85" s="831">
        <v>1120</v>
      </c>
      <c r="S85" s="832" t="s">
        <v>30</v>
      </c>
      <c r="T85" s="831">
        <v>350</v>
      </c>
      <c r="U85" s="831">
        <v>1120</v>
      </c>
      <c r="V85" s="810">
        <v>1</v>
      </c>
      <c r="W85" s="831"/>
      <c r="X85" s="810">
        <v>1</v>
      </c>
      <c r="Y85" s="831">
        <v>350</v>
      </c>
      <c r="Z85" s="831">
        <v>10550</v>
      </c>
      <c r="AA85" s="833" t="s">
        <v>653</v>
      </c>
      <c r="AB85" s="833" t="s">
        <v>1142</v>
      </c>
      <c r="AC85" s="821">
        <v>0.79861111111111116</v>
      </c>
      <c r="AD85" s="822">
        <v>0.80208333333333337</v>
      </c>
      <c r="AE85" s="822"/>
      <c r="AF85" s="821"/>
      <c r="AG85" s="810"/>
      <c r="AH85" s="812"/>
      <c r="AI85" s="812" t="s">
        <v>6</v>
      </c>
      <c r="AJ85" s="812" t="s">
        <v>930</v>
      </c>
      <c r="AK85" s="823" t="s">
        <v>615</v>
      </c>
      <c r="AL85" s="824">
        <v>1</v>
      </c>
      <c r="AM85" s="825"/>
      <c r="AN85" s="825"/>
      <c r="AO85" s="826"/>
      <c r="AP85" s="826"/>
      <c r="AQ85" s="827">
        <f t="shared" si="0"/>
        <v>3.4722222222222099E-3</v>
      </c>
      <c r="AR85" s="827" t="str">
        <f t="shared" si="1"/>
        <v/>
      </c>
    </row>
    <row r="86" spans="1:44" s="809" customFormat="1" ht="14.25">
      <c r="B86" s="810">
        <v>2023</v>
      </c>
      <c r="C86" s="810">
        <v>4</v>
      </c>
      <c r="D86" s="810">
        <v>4</v>
      </c>
      <c r="E86" s="849" t="s">
        <v>627</v>
      </c>
      <c r="F86" s="810"/>
      <c r="G86" s="811"/>
      <c r="H86" s="812" t="s">
        <v>595</v>
      </c>
      <c r="I86" s="813"/>
      <c r="J86" s="812"/>
      <c r="K86" s="810"/>
      <c r="L86" s="814"/>
      <c r="M86" s="814"/>
      <c r="N86" s="815"/>
      <c r="O86" s="816"/>
      <c r="P86" s="810"/>
      <c r="Q86" s="817"/>
      <c r="R86" s="818"/>
      <c r="S86" s="819"/>
      <c r="T86" s="819"/>
      <c r="U86" s="818"/>
      <c r="V86" s="810"/>
      <c r="W86" s="818"/>
      <c r="X86" s="810"/>
      <c r="Y86" s="818"/>
      <c r="Z86" s="818"/>
      <c r="AA86" s="820"/>
      <c r="AB86" s="820"/>
      <c r="AC86" s="821"/>
      <c r="AD86" s="822"/>
      <c r="AE86" s="822">
        <v>0.80208333333333337</v>
      </c>
      <c r="AF86" s="821">
        <v>0.82291666666666674</v>
      </c>
      <c r="AG86" s="810" t="s">
        <v>752</v>
      </c>
      <c r="AH86" s="812"/>
      <c r="AI86" s="812"/>
      <c r="AJ86" s="812"/>
      <c r="AK86" s="823"/>
      <c r="AL86" s="824"/>
      <c r="AM86" s="825"/>
      <c r="AN86" s="825"/>
      <c r="AO86" s="826"/>
      <c r="AP86" s="826"/>
      <c r="AQ86" s="827" t="str">
        <f t="shared" si="0"/>
        <v/>
      </c>
      <c r="AR86" s="827">
        <f t="shared" si="1"/>
        <v>2.083333333333337E-2</v>
      </c>
    </row>
    <row r="87" spans="1:44" s="809" customFormat="1" ht="14.25">
      <c r="B87" s="810">
        <v>2023</v>
      </c>
      <c r="C87" s="810">
        <v>4</v>
      </c>
      <c r="D87" s="810">
        <v>4</v>
      </c>
      <c r="E87" s="849" t="s">
        <v>627</v>
      </c>
      <c r="F87" s="810"/>
      <c r="G87" s="811"/>
      <c r="H87" s="812" t="s">
        <v>595</v>
      </c>
      <c r="I87" s="828" t="s">
        <v>58</v>
      </c>
      <c r="J87" s="812" t="s">
        <v>1104</v>
      </c>
      <c r="K87" s="810"/>
      <c r="L87" s="829"/>
      <c r="M87" s="829"/>
      <c r="N87" s="829"/>
      <c r="O87" s="810"/>
      <c r="P87" s="810">
        <v>12</v>
      </c>
      <c r="Q87" s="830" t="s">
        <v>612</v>
      </c>
      <c r="R87" s="831">
        <v>1120</v>
      </c>
      <c r="S87" s="832" t="s">
        <v>30</v>
      </c>
      <c r="T87" s="831">
        <v>200</v>
      </c>
      <c r="U87" s="831">
        <v>1120</v>
      </c>
      <c r="V87" s="810">
        <v>1</v>
      </c>
      <c r="W87" s="831">
        <v>200</v>
      </c>
      <c r="X87" s="810">
        <v>1</v>
      </c>
      <c r="Y87" s="831">
        <v>200</v>
      </c>
      <c r="Z87" s="831"/>
      <c r="AA87" s="833"/>
      <c r="AB87" s="833"/>
      <c r="AC87" s="821"/>
      <c r="AD87" s="822"/>
      <c r="AE87" s="822"/>
      <c r="AF87" s="821"/>
      <c r="AG87" s="810"/>
      <c r="AH87" s="812"/>
      <c r="AI87" s="812"/>
      <c r="AJ87" s="812"/>
      <c r="AK87" s="823"/>
      <c r="AL87" s="824"/>
      <c r="AM87" s="825"/>
      <c r="AN87" s="825"/>
      <c r="AO87" s="826"/>
      <c r="AP87" s="826"/>
      <c r="AQ87" s="827" t="str">
        <f t="shared" si="0"/>
        <v/>
      </c>
      <c r="AR87" s="827" t="str">
        <f t="shared" si="1"/>
        <v/>
      </c>
    </row>
    <row r="88" spans="1:44" s="809" customFormat="1" ht="14.25">
      <c r="A88" s="809">
        <v>1</v>
      </c>
      <c r="B88" s="810">
        <v>2023</v>
      </c>
      <c r="C88" s="810">
        <v>4</v>
      </c>
      <c r="D88" s="810">
        <v>4</v>
      </c>
      <c r="E88" s="849" t="s">
        <v>627</v>
      </c>
      <c r="F88" s="810">
        <v>6</v>
      </c>
      <c r="G88" s="811" t="s">
        <v>614</v>
      </c>
      <c r="H88" s="812" t="s">
        <v>595</v>
      </c>
      <c r="I88" s="828" t="s">
        <v>47</v>
      </c>
      <c r="J88" s="812" t="s">
        <v>1104</v>
      </c>
      <c r="K88" s="810">
        <v>3703997</v>
      </c>
      <c r="L88" s="829">
        <v>7</v>
      </c>
      <c r="M88" s="829">
        <v>12</v>
      </c>
      <c r="N88" s="829" t="s">
        <v>622</v>
      </c>
      <c r="O88" s="810" t="s">
        <v>597</v>
      </c>
      <c r="P88" s="810">
        <v>50</v>
      </c>
      <c r="Q88" s="830" t="s">
        <v>292</v>
      </c>
      <c r="R88" s="831">
        <v>1120</v>
      </c>
      <c r="S88" s="832">
        <v>5000</v>
      </c>
      <c r="T88" s="832">
        <v>5000</v>
      </c>
      <c r="U88" s="831">
        <v>1120</v>
      </c>
      <c r="V88" s="810">
        <v>1</v>
      </c>
      <c r="W88" s="832">
        <v>5000</v>
      </c>
      <c r="X88" s="810">
        <v>1</v>
      </c>
      <c r="Y88" s="832">
        <v>5000</v>
      </c>
      <c r="Z88" s="831">
        <v>5060</v>
      </c>
      <c r="AA88" s="833" t="s">
        <v>1147</v>
      </c>
      <c r="AB88" s="833"/>
      <c r="AC88" s="821">
        <v>0.82291666666666674</v>
      </c>
      <c r="AD88" s="822">
        <v>0.84722222222222232</v>
      </c>
      <c r="AE88" s="822">
        <v>0.84722222222222232</v>
      </c>
      <c r="AF88" s="821">
        <v>0.85416666666666674</v>
      </c>
      <c r="AG88" s="810" t="s">
        <v>5</v>
      </c>
      <c r="AH88" s="812"/>
      <c r="AI88" s="812" t="s">
        <v>6</v>
      </c>
      <c r="AJ88" s="812" t="s">
        <v>930</v>
      </c>
      <c r="AK88" s="823" t="s">
        <v>615</v>
      </c>
      <c r="AL88" s="824">
        <v>1</v>
      </c>
      <c r="AM88" s="825"/>
      <c r="AN88" s="825" t="s">
        <v>432</v>
      </c>
      <c r="AO88" s="826"/>
      <c r="AP88" s="826"/>
      <c r="AQ88" s="827">
        <f t="shared" si="0"/>
        <v>2.430555555555558E-2</v>
      </c>
      <c r="AR88" s="827">
        <f t="shared" si="1"/>
        <v>6.9444444444444198E-3</v>
      </c>
    </row>
    <row r="89" spans="1:44" s="809" customFormat="1" ht="14.25">
      <c r="B89" s="810">
        <v>2023</v>
      </c>
      <c r="C89" s="810">
        <v>4</v>
      </c>
      <c r="D89" s="810">
        <v>4</v>
      </c>
      <c r="E89" s="849" t="s">
        <v>627</v>
      </c>
      <c r="F89" s="810">
        <v>6</v>
      </c>
      <c r="G89" s="811" t="s">
        <v>614</v>
      </c>
      <c r="H89" s="812" t="s">
        <v>595</v>
      </c>
      <c r="I89" s="828" t="s">
        <v>47</v>
      </c>
      <c r="J89" s="812" t="s">
        <v>1104</v>
      </c>
      <c r="K89" s="810">
        <v>3703997</v>
      </c>
      <c r="L89" s="829">
        <v>8</v>
      </c>
      <c r="M89" s="829">
        <v>12</v>
      </c>
      <c r="N89" s="829" t="s">
        <v>622</v>
      </c>
      <c r="O89" s="810" t="s">
        <v>597</v>
      </c>
      <c r="P89" s="810">
        <v>50</v>
      </c>
      <c r="Q89" s="830" t="s">
        <v>292</v>
      </c>
      <c r="R89" s="831">
        <v>1120</v>
      </c>
      <c r="S89" s="832">
        <v>5000</v>
      </c>
      <c r="T89" s="832">
        <v>5000</v>
      </c>
      <c r="U89" s="831">
        <v>1120</v>
      </c>
      <c r="V89" s="810">
        <v>1</v>
      </c>
      <c r="W89" s="832">
        <v>5000</v>
      </c>
      <c r="X89" s="810">
        <v>1</v>
      </c>
      <c r="Y89" s="832">
        <v>5000</v>
      </c>
      <c r="Z89" s="831">
        <v>5060</v>
      </c>
      <c r="AA89" s="833" t="s">
        <v>1148</v>
      </c>
      <c r="AB89" s="833" t="s">
        <v>1143</v>
      </c>
      <c r="AC89" s="821">
        <v>0.85416666666666674</v>
      </c>
      <c r="AD89" s="822">
        <v>0.87847222222222232</v>
      </c>
      <c r="AE89" s="822">
        <v>0.87847222222222232</v>
      </c>
      <c r="AF89" s="821">
        <v>0.88541666666666674</v>
      </c>
      <c r="AG89" s="810" t="s">
        <v>5</v>
      </c>
      <c r="AH89" s="812"/>
      <c r="AI89" s="812" t="s">
        <v>6</v>
      </c>
      <c r="AJ89" s="812" t="s">
        <v>930</v>
      </c>
      <c r="AK89" s="823" t="s">
        <v>615</v>
      </c>
      <c r="AL89" s="824">
        <v>1</v>
      </c>
      <c r="AM89" s="825"/>
      <c r="AN89" s="825" t="s">
        <v>432</v>
      </c>
      <c r="AO89" s="826"/>
      <c r="AP89" s="826"/>
      <c r="AQ89" s="827">
        <f t="shared" si="0"/>
        <v>2.430555555555558E-2</v>
      </c>
      <c r="AR89" s="827">
        <f t="shared" si="1"/>
        <v>6.9444444444444198E-3</v>
      </c>
    </row>
    <row r="90" spans="1:44" s="809" customFormat="1" ht="14.25">
      <c r="B90" s="810">
        <v>2023</v>
      </c>
      <c r="C90" s="810">
        <v>4</v>
      </c>
      <c r="D90" s="810">
        <v>4</v>
      </c>
      <c r="E90" s="849" t="s">
        <v>627</v>
      </c>
      <c r="F90" s="810"/>
      <c r="G90" s="812"/>
      <c r="H90" s="812" t="s">
        <v>595</v>
      </c>
      <c r="I90" s="828" t="s">
        <v>43</v>
      </c>
      <c r="J90" s="812" t="s">
        <v>1104</v>
      </c>
      <c r="K90" s="810"/>
      <c r="L90" s="829"/>
      <c r="M90" s="829"/>
      <c r="N90" s="829"/>
      <c r="O90" s="810"/>
      <c r="P90" s="810">
        <v>25</v>
      </c>
      <c r="Q90" s="830" t="s">
        <v>612</v>
      </c>
      <c r="R90" s="831">
        <v>1120</v>
      </c>
      <c r="S90" s="832" t="s">
        <v>30</v>
      </c>
      <c r="T90" s="831">
        <v>350</v>
      </c>
      <c r="U90" s="831">
        <v>1120</v>
      </c>
      <c r="V90" s="810">
        <v>1</v>
      </c>
      <c r="W90" s="831"/>
      <c r="X90" s="810">
        <v>1</v>
      </c>
      <c r="Y90" s="831">
        <v>350</v>
      </c>
      <c r="Z90" s="831">
        <v>10550</v>
      </c>
      <c r="AA90" s="833" t="s">
        <v>653</v>
      </c>
      <c r="AB90" s="833" t="s">
        <v>1143</v>
      </c>
      <c r="AC90" s="821">
        <v>0.88541666666666674</v>
      </c>
      <c r="AD90" s="822">
        <v>0.88888888888888895</v>
      </c>
      <c r="AE90" s="822"/>
      <c r="AF90" s="821"/>
      <c r="AG90" s="810"/>
      <c r="AH90" s="812"/>
      <c r="AI90" s="812" t="s">
        <v>6</v>
      </c>
      <c r="AJ90" s="812" t="s">
        <v>930</v>
      </c>
      <c r="AK90" s="823" t="s">
        <v>615</v>
      </c>
      <c r="AL90" s="824">
        <v>1</v>
      </c>
      <c r="AM90" s="825"/>
      <c r="AN90" s="825"/>
      <c r="AO90" s="826"/>
      <c r="AP90" s="826"/>
      <c r="AQ90" s="827">
        <f t="shared" ref="AQ90:AQ154" si="2">IF(IF(AC90&gt;AD90,1-AC90+AD90,AD90-AC90)=0,"",IF(AC90&gt;AD90,1-AC90+AD90,AD90-AC90))</f>
        <v>3.4722222222222099E-3</v>
      </c>
      <c r="AR90" s="827" t="str">
        <f t="shared" ref="AR90:AR154" si="3">IF(IF(AE90&gt;AF90,1-AE90+AF90,AF90-AE90)=0,"",IF(AE90&gt;AF90,1-AE90+AF90,AF90-AE90))</f>
        <v/>
      </c>
    </row>
    <row r="91" spans="1:44" s="809" customFormat="1" ht="14.25">
      <c r="B91" s="810">
        <v>2023</v>
      </c>
      <c r="C91" s="810">
        <v>4</v>
      </c>
      <c r="D91" s="810">
        <v>4</v>
      </c>
      <c r="E91" s="849" t="s">
        <v>627</v>
      </c>
      <c r="F91" s="810"/>
      <c r="G91" s="811"/>
      <c r="H91" s="812" t="s">
        <v>595</v>
      </c>
      <c r="I91" s="813"/>
      <c r="J91" s="812"/>
      <c r="K91" s="810"/>
      <c r="L91" s="814"/>
      <c r="M91" s="814"/>
      <c r="N91" s="815"/>
      <c r="O91" s="816"/>
      <c r="P91" s="810"/>
      <c r="Q91" s="817"/>
      <c r="R91" s="818"/>
      <c r="S91" s="819"/>
      <c r="T91" s="819"/>
      <c r="U91" s="818"/>
      <c r="V91" s="810"/>
      <c r="W91" s="818"/>
      <c r="X91" s="810"/>
      <c r="Y91" s="818"/>
      <c r="Z91" s="818"/>
      <c r="AA91" s="820"/>
      <c r="AB91" s="820"/>
      <c r="AC91" s="821"/>
      <c r="AD91" s="822"/>
      <c r="AE91" s="822">
        <v>0.88888888888888895</v>
      </c>
      <c r="AF91" s="821">
        <v>0.90972222222222232</v>
      </c>
      <c r="AG91" s="810" t="s">
        <v>752</v>
      </c>
      <c r="AH91" s="812"/>
      <c r="AI91" s="812"/>
      <c r="AJ91" s="812"/>
      <c r="AK91" s="823"/>
      <c r="AL91" s="824"/>
      <c r="AM91" s="825"/>
      <c r="AN91" s="825"/>
      <c r="AO91" s="826"/>
      <c r="AP91" s="826"/>
      <c r="AQ91" s="827" t="str">
        <f t="shared" si="2"/>
        <v/>
      </c>
      <c r="AR91" s="827">
        <f t="shared" si="3"/>
        <v>2.083333333333337E-2</v>
      </c>
    </row>
    <row r="92" spans="1:44" s="809" customFormat="1" ht="14.25">
      <c r="B92" s="810">
        <v>2023</v>
      </c>
      <c r="C92" s="810">
        <v>4</v>
      </c>
      <c r="D92" s="810">
        <v>4</v>
      </c>
      <c r="E92" s="849" t="s">
        <v>627</v>
      </c>
      <c r="F92" s="810"/>
      <c r="G92" s="811"/>
      <c r="H92" s="812" t="s">
        <v>595</v>
      </c>
      <c r="I92" s="828" t="s">
        <v>58</v>
      </c>
      <c r="J92" s="812" t="s">
        <v>1104</v>
      </c>
      <c r="K92" s="810"/>
      <c r="L92" s="829"/>
      <c r="M92" s="829"/>
      <c r="N92" s="829"/>
      <c r="O92" s="810"/>
      <c r="P92" s="810">
        <v>12</v>
      </c>
      <c r="Q92" s="830" t="s">
        <v>612</v>
      </c>
      <c r="R92" s="831">
        <v>1120</v>
      </c>
      <c r="S92" s="832" t="s">
        <v>30</v>
      </c>
      <c r="T92" s="831">
        <v>200</v>
      </c>
      <c r="U92" s="831">
        <v>1120</v>
      </c>
      <c r="V92" s="810">
        <v>1</v>
      </c>
      <c r="W92" s="831">
        <v>200</v>
      </c>
      <c r="X92" s="810">
        <v>1</v>
      </c>
      <c r="Y92" s="831">
        <v>200</v>
      </c>
      <c r="Z92" s="831"/>
      <c r="AA92" s="833"/>
      <c r="AB92" s="833"/>
      <c r="AC92" s="821"/>
      <c r="AD92" s="822"/>
      <c r="AE92" s="822"/>
      <c r="AF92" s="821"/>
      <c r="AG92" s="810"/>
      <c r="AH92" s="812"/>
      <c r="AI92" s="812"/>
      <c r="AJ92" s="812"/>
      <c r="AK92" s="823"/>
      <c r="AL92" s="824"/>
      <c r="AM92" s="825"/>
      <c r="AN92" s="825"/>
      <c r="AO92" s="826"/>
      <c r="AP92" s="826"/>
      <c r="AQ92" s="827" t="str">
        <f t="shared" si="2"/>
        <v/>
      </c>
      <c r="AR92" s="827" t="str">
        <f t="shared" si="3"/>
        <v/>
      </c>
    </row>
    <row r="93" spans="1:44" s="809" customFormat="1" ht="14.25">
      <c r="A93" s="809">
        <v>1</v>
      </c>
      <c r="B93" s="810">
        <v>2023</v>
      </c>
      <c r="C93" s="810">
        <v>4</v>
      </c>
      <c r="D93" s="810">
        <v>4</v>
      </c>
      <c r="E93" s="849" t="s">
        <v>627</v>
      </c>
      <c r="F93" s="810">
        <v>7</v>
      </c>
      <c r="G93" s="811" t="s">
        <v>614</v>
      </c>
      <c r="H93" s="812" t="s">
        <v>595</v>
      </c>
      <c r="I93" s="828" t="s">
        <v>47</v>
      </c>
      <c r="J93" s="812" t="s">
        <v>1104</v>
      </c>
      <c r="K93" s="810">
        <v>3703997</v>
      </c>
      <c r="L93" s="829">
        <v>9</v>
      </c>
      <c r="M93" s="829">
        <v>12</v>
      </c>
      <c r="N93" s="829" t="s">
        <v>622</v>
      </c>
      <c r="O93" s="810" t="s">
        <v>597</v>
      </c>
      <c r="P93" s="810">
        <v>50</v>
      </c>
      <c r="Q93" s="830" t="s">
        <v>292</v>
      </c>
      <c r="R93" s="831">
        <v>1120</v>
      </c>
      <c r="S93" s="832">
        <v>5000</v>
      </c>
      <c r="T93" s="832">
        <v>5000</v>
      </c>
      <c r="U93" s="831">
        <v>1120</v>
      </c>
      <c r="V93" s="810">
        <v>1</v>
      </c>
      <c r="W93" s="832">
        <v>5000</v>
      </c>
      <c r="X93" s="810">
        <v>1</v>
      </c>
      <c r="Y93" s="832">
        <v>5000</v>
      </c>
      <c r="Z93" s="831">
        <v>5060</v>
      </c>
      <c r="AA93" s="833" t="s">
        <v>1149</v>
      </c>
      <c r="AB93" s="833"/>
      <c r="AC93" s="821">
        <v>0.90972222222222232</v>
      </c>
      <c r="AD93" s="822">
        <v>0.9340277777777779</v>
      </c>
      <c r="AE93" s="822">
        <v>0.9340277777777779</v>
      </c>
      <c r="AF93" s="821">
        <v>0.94097222222222232</v>
      </c>
      <c r="AG93" s="810" t="s">
        <v>5</v>
      </c>
      <c r="AH93" s="812"/>
      <c r="AI93" s="812" t="s">
        <v>6</v>
      </c>
      <c r="AJ93" s="812" t="s">
        <v>930</v>
      </c>
      <c r="AK93" s="823" t="s">
        <v>615</v>
      </c>
      <c r="AL93" s="824">
        <v>1</v>
      </c>
      <c r="AM93" s="825"/>
      <c r="AN93" s="825" t="s">
        <v>432</v>
      </c>
      <c r="AO93" s="826"/>
      <c r="AP93" s="826"/>
      <c r="AQ93" s="827">
        <f t="shared" si="2"/>
        <v>2.430555555555558E-2</v>
      </c>
      <c r="AR93" s="827">
        <f t="shared" si="3"/>
        <v>6.9444444444444198E-3</v>
      </c>
    </row>
    <row r="94" spans="1:44" s="809" customFormat="1" ht="14.25">
      <c r="B94" s="810">
        <v>2023</v>
      </c>
      <c r="C94" s="810">
        <v>4</v>
      </c>
      <c r="D94" s="810">
        <v>4</v>
      </c>
      <c r="E94" s="849" t="s">
        <v>627</v>
      </c>
      <c r="F94" s="810">
        <v>7</v>
      </c>
      <c r="G94" s="811" t="s">
        <v>614</v>
      </c>
      <c r="H94" s="812" t="s">
        <v>595</v>
      </c>
      <c r="I94" s="828" t="s">
        <v>47</v>
      </c>
      <c r="J94" s="812" t="s">
        <v>1104</v>
      </c>
      <c r="K94" s="810">
        <v>3703997</v>
      </c>
      <c r="L94" s="829">
        <v>10</v>
      </c>
      <c r="M94" s="829">
        <v>12</v>
      </c>
      <c r="N94" s="829" t="s">
        <v>622</v>
      </c>
      <c r="O94" s="810" t="s">
        <v>597</v>
      </c>
      <c r="P94" s="810">
        <v>50</v>
      </c>
      <c r="Q94" s="830" t="s">
        <v>292</v>
      </c>
      <c r="R94" s="831">
        <v>1120</v>
      </c>
      <c r="S94" s="832">
        <v>5000</v>
      </c>
      <c r="T94" s="832">
        <v>5000</v>
      </c>
      <c r="U94" s="831">
        <v>1120</v>
      </c>
      <c r="V94" s="810">
        <v>1</v>
      </c>
      <c r="W94" s="832">
        <v>5000</v>
      </c>
      <c r="X94" s="810">
        <v>1</v>
      </c>
      <c r="Y94" s="832">
        <v>5000</v>
      </c>
      <c r="Z94" s="831">
        <v>5070</v>
      </c>
      <c r="AA94" s="833" t="s">
        <v>1151</v>
      </c>
      <c r="AB94" s="833" t="s">
        <v>1144</v>
      </c>
      <c r="AC94" s="821">
        <v>0.94097222222222232</v>
      </c>
      <c r="AD94" s="822">
        <v>0.9652777777777779</v>
      </c>
      <c r="AE94" s="822">
        <v>0.9652777777777779</v>
      </c>
      <c r="AF94" s="821">
        <v>0.97222222222222232</v>
      </c>
      <c r="AG94" s="810" t="s">
        <v>5</v>
      </c>
      <c r="AH94" s="812"/>
      <c r="AI94" s="812" t="s">
        <v>6</v>
      </c>
      <c r="AJ94" s="812" t="s">
        <v>930</v>
      </c>
      <c r="AK94" s="823" t="s">
        <v>615</v>
      </c>
      <c r="AL94" s="824">
        <v>1</v>
      </c>
      <c r="AM94" s="825"/>
      <c r="AN94" s="825" t="s">
        <v>432</v>
      </c>
      <c r="AO94" s="826"/>
      <c r="AP94" s="826"/>
      <c r="AQ94" s="827">
        <f t="shared" si="2"/>
        <v>2.430555555555558E-2</v>
      </c>
      <c r="AR94" s="827">
        <f t="shared" si="3"/>
        <v>6.9444444444444198E-3</v>
      </c>
    </row>
    <row r="95" spans="1:44" s="809" customFormat="1" ht="14.25">
      <c r="B95" s="810">
        <v>2023</v>
      </c>
      <c r="C95" s="810">
        <v>4</v>
      </c>
      <c r="D95" s="810">
        <v>4</v>
      </c>
      <c r="E95" s="849" t="s">
        <v>627</v>
      </c>
      <c r="F95" s="810"/>
      <c r="G95" s="812"/>
      <c r="H95" s="812" t="s">
        <v>595</v>
      </c>
      <c r="I95" s="828" t="s">
        <v>43</v>
      </c>
      <c r="J95" s="812" t="s">
        <v>1104</v>
      </c>
      <c r="K95" s="810"/>
      <c r="L95" s="829"/>
      <c r="M95" s="829"/>
      <c r="N95" s="829"/>
      <c r="O95" s="810"/>
      <c r="P95" s="810">
        <v>25</v>
      </c>
      <c r="Q95" s="830" t="s">
        <v>612</v>
      </c>
      <c r="R95" s="831">
        <v>1120</v>
      </c>
      <c r="S95" s="832" t="s">
        <v>30</v>
      </c>
      <c r="T95" s="831">
        <v>350</v>
      </c>
      <c r="U95" s="831">
        <v>1120</v>
      </c>
      <c r="V95" s="810">
        <v>1</v>
      </c>
      <c r="W95" s="831"/>
      <c r="X95" s="810">
        <v>1</v>
      </c>
      <c r="Y95" s="831">
        <v>350</v>
      </c>
      <c r="Z95" s="831">
        <v>10550</v>
      </c>
      <c r="AA95" s="833" t="s">
        <v>653</v>
      </c>
      <c r="AB95" s="833" t="s">
        <v>1144</v>
      </c>
      <c r="AC95" s="821">
        <v>0.97222222222222232</v>
      </c>
      <c r="AD95" s="822">
        <v>0.97569444444444453</v>
      </c>
      <c r="AE95" s="822"/>
      <c r="AF95" s="821"/>
      <c r="AG95" s="810"/>
      <c r="AH95" s="812"/>
      <c r="AI95" s="812" t="s">
        <v>6</v>
      </c>
      <c r="AJ95" s="812" t="s">
        <v>930</v>
      </c>
      <c r="AK95" s="823" t="s">
        <v>615</v>
      </c>
      <c r="AL95" s="824">
        <v>1</v>
      </c>
      <c r="AM95" s="825"/>
      <c r="AN95" s="825"/>
      <c r="AO95" s="826"/>
      <c r="AP95" s="826"/>
      <c r="AQ95" s="827">
        <f t="shared" si="2"/>
        <v>3.4722222222222099E-3</v>
      </c>
      <c r="AR95" s="827" t="str">
        <f t="shared" si="3"/>
        <v/>
      </c>
    </row>
    <row r="96" spans="1:44" s="809" customFormat="1" ht="14.25">
      <c r="B96" s="810">
        <v>2023</v>
      </c>
      <c r="C96" s="810">
        <v>4</v>
      </c>
      <c r="D96" s="810">
        <v>4</v>
      </c>
      <c r="E96" s="849" t="s">
        <v>627</v>
      </c>
      <c r="F96" s="810"/>
      <c r="G96" s="811"/>
      <c r="H96" s="812" t="s">
        <v>595</v>
      </c>
      <c r="I96" s="813"/>
      <c r="J96" s="812"/>
      <c r="K96" s="810"/>
      <c r="L96" s="814"/>
      <c r="M96" s="814"/>
      <c r="N96" s="815"/>
      <c r="O96" s="816"/>
      <c r="P96" s="810"/>
      <c r="Q96" s="817"/>
      <c r="R96" s="818"/>
      <c r="S96" s="819"/>
      <c r="T96" s="819"/>
      <c r="U96" s="818"/>
      <c r="V96" s="810"/>
      <c r="W96" s="818"/>
      <c r="X96" s="810"/>
      <c r="Y96" s="818"/>
      <c r="Z96" s="818"/>
      <c r="AA96" s="820"/>
      <c r="AB96" s="820"/>
      <c r="AC96" s="821"/>
      <c r="AD96" s="822"/>
      <c r="AE96" s="822">
        <v>0.97569444444444453</v>
      </c>
      <c r="AF96" s="821">
        <v>0.9965277777777779</v>
      </c>
      <c r="AG96" s="810" t="s">
        <v>752</v>
      </c>
      <c r="AH96" s="812"/>
      <c r="AI96" s="812"/>
      <c r="AJ96" s="812"/>
      <c r="AK96" s="823"/>
      <c r="AL96" s="824"/>
      <c r="AM96" s="825"/>
      <c r="AN96" s="825"/>
      <c r="AO96" s="826"/>
      <c r="AP96" s="826"/>
      <c r="AQ96" s="827" t="str">
        <f t="shared" si="2"/>
        <v/>
      </c>
      <c r="AR96" s="827">
        <f t="shared" si="3"/>
        <v>2.083333333333337E-2</v>
      </c>
    </row>
    <row r="97" spans="1:44" s="809" customFormat="1" ht="14.25">
      <c r="B97" s="810">
        <v>2023</v>
      </c>
      <c r="C97" s="810">
        <v>4</v>
      </c>
      <c r="D97" s="810">
        <v>4</v>
      </c>
      <c r="E97" s="849" t="s">
        <v>627</v>
      </c>
      <c r="F97" s="810"/>
      <c r="G97" s="811"/>
      <c r="H97" s="812" t="s">
        <v>595</v>
      </c>
      <c r="I97" s="828" t="s">
        <v>58</v>
      </c>
      <c r="J97" s="812" t="s">
        <v>1104</v>
      </c>
      <c r="K97" s="810"/>
      <c r="L97" s="829"/>
      <c r="M97" s="829"/>
      <c r="N97" s="829"/>
      <c r="O97" s="810"/>
      <c r="P97" s="810">
        <v>12</v>
      </c>
      <c r="Q97" s="830" t="s">
        <v>612</v>
      </c>
      <c r="R97" s="831">
        <v>1120</v>
      </c>
      <c r="S97" s="832" t="s">
        <v>30</v>
      </c>
      <c r="T97" s="831">
        <v>200</v>
      </c>
      <c r="U97" s="831">
        <v>1120</v>
      </c>
      <c r="V97" s="810">
        <v>1</v>
      </c>
      <c r="W97" s="831">
        <v>200</v>
      </c>
      <c r="X97" s="810">
        <v>1</v>
      </c>
      <c r="Y97" s="831">
        <v>200</v>
      </c>
      <c r="Z97" s="831"/>
      <c r="AA97" s="833"/>
      <c r="AB97" s="833"/>
      <c r="AC97" s="821"/>
      <c r="AD97" s="822"/>
      <c r="AE97" s="822"/>
      <c r="AF97" s="821"/>
      <c r="AG97" s="810"/>
      <c r="AH97" s="812"/>
      <c r="AI97" s="812"/>
      <c r="AJ97" s="812"/>
      <c r="AK97" s="823"/>
      <c r="AL97" s="824"/>
      <c r="AM97" s="825"/>
      <c r="AN97" s="825"/>
      <c r="AO97" s="826"/>
      <c r="AP97" s="826"/>
      <c r="AQ97" s="827" t="str">
        <f t="shared" si="2"/>
        <v/>
      </c>
      <c r="AR97" s="827" t="str">
        <f t="shared" si="3"/>
        <v/>
      </c>
    </row>
    <row r="98" spans="1:44" s="809" customFormat="1" ht="14.25">
      <c r="A98" s="809">
        <v>1</v>
      </c>
      <c r="B98" s="810">
        <v>2023</v>
      </c>
      <c r="C98" s="810">
        <v>4</v>
      </c>
      <c r="D98" s="810">
        <v>4</v>
      </c>
      <c r="E98" s="849" t="s">
        <v>627</v>
      </c>
      <c r="F98" s="810">
        <v>8</v>
      </c>
      <c r="G98" s="811" t="s">
        <v>614</v>
      </c>
      <c r="H98" s="812" t="s">
        <v>595</v>
      </c>
      <c r="I98" s="828" t="s">
        <v>47</v>
      </c>
      <c r="J98" s="812" t="s">
        <v>1104</v>
      </c>
      <c r="K98" s="810">
        <v>3703997</v>
      </c>
      <c r="L98" s="829"/>
      <c r="M98" s="829">
        <v>12</v>
      </c>
      <c r="N98" s="829" t="s">
        <v>622</v>
      </c>
      <c r="O98" s="810" t="s">
        <v>597</v>
      </c>
      <c r="P98" s="810">
        <v>50</v>
      </c>
      <c r="Q98" s="830" t="s">
        <v>292</v>
      </c>
      <c r="R98" s="831">
        <v>1120</v>
      </c>
      <c r="S98" s="832">
        <v>5000</v>
      </c>
      <c r="T98" s="832">
        <v>5000</v>
      </c>
      <c r="U98" s="831">
        <v>1120</v>
      </c>
      <c r="V98" s="810">
        <v>1</v>
      </c>
      <c r="W98" s="832">
        <v>5000</v>
      </c>
      <c r="X98" s="810">
        <v>1</v>
      </c>
      <c r="Y98" s="832">
        <v>5000</v>
      </c>
      <c r="Z98" s="831">
        <v>4940</v>
      </c>
      <c r="AA98" s="833" t="s">
        <v>1152</v>
      </c>
      <c r="AB98" s="833"/>
      <c r="AC98" s="821">
        <v>0.9965277777777779</v>
      </c>
      <c r="AD98" s="822">
        <v>1.0208333333333335</v>
      </c>
      <c r="AE98" s="822"/>
      <c r="AF98" s="821"/>
      <c r="AG98" s="810" t="s">
        <v>5</v>
      </c>
      <c r="AH98" s="812"/>
      <c r="AI98" s="812" t="s">
        <v>6</v>
      </c>
      <c r="AJ98" s="812" t="s">
        <v>1137</v>
      </c>
      <c r="AK98" s="823" t="s">
        <v>615</v>
      </c>
      <c r="AL98" s="824">
        <v>1</v>
      </c>
      <c r="AM98" s="825" t="s">
        <v>1157</v>
      </c>
      <c r="AN98" s="825" t="s">
        <v>432</v>
      </c>
      <c r="AO98" s="826"/>
      <c r="AP98" s="826"/>
      <c r="AQ98" s="827">
        <f t="shared" si="2"/>
        <v>2.430555555555558E-2</v>
      </c>
      <c r="AR98" s="827" t="str">
        <f t="shared" si="3"/>
        <v/>
      </c>
    </row>
    <row r="99" spans="1:44" s="809" customFormat="1" ht="14.25">
      <c r="B99" s="810">
        <v>2023</v>
      </c>
      <c r="C99" s="810">
        <v>4</v>
      </c>
      <c r="D99" s="810">
        <v>4</v>
      </c>
      <c r="E99" s="849" t="s">
        <v>627</v>
      </c>
      <c r="F99" s="810">
        <v>8</v>
      </c>
      <c r="G99" s="811" t="s">
        <v>614</v>
      </c>
      <c r="H99" s="812" t="s">
        <v>595</v>
      </c>
      <c r="I99" s="828" t="s">
        <v>47</v>
      </c>
      <c r="J99" s="812" t="s">
        <v>1104</v>
      </c>
      <c r="K99" s="810">
        <v>3703997</v>
      </c>
      <c r="L99" s="829"/>
      <c r="M99" s="829">
        <v>12</v>
      </c>
      <c r="N99" s="829" t="s">
        <v>622</v>
      </c>
      <c r="O99" s="810" t="s">
        <v>597</v>
      </c>
      <c r="P99" s="810">
        <v>50</v>
      </c>
      <c r="Q99" s="830" t="s">
        <v>292</v>
      </c>
      <c r="R99" s="831">
        <v>1120</v>
      </c>
      <c r="S99" s="832">
        <v>5000</v>
      </c>
      <c r="T99" s="832">
        <v>5000</v>
      </c>
      <c r="U99" s="831">
        <v>1120</v>
      </c>
      <c r="V99" s="810">
        <v>1</v>
      </c>
      <c r="W99" s="832">
        <v>5000</v>
      </c>
      <c r="X99" s="810">
        <v>1</v>
      </c>
      <c r="Y99" s="832">
        <v>5000</v>
      </c>
      <c r="Z99" s="831"/>
      <c r="AA99" s="833"/>
      <c r="AB99" s="833"/>
      <c r="AC99" s="821"/>
      <c r="AD99" s="822"/>
      <c r="AE99" s="822"/>
      <c r="AF99" s="821"/>
      <c r="AG99" s="810" t="s">
        <v>5</v>
      </c>
      <c r="AH99" s="812"/>
      <c r="AI99" s="812" t="s">
        <v>6</v>
      </c>
      <c r="AJ99" s="812"/>
      <c r="AK99" s="823" t="s">
        <v>615</v>
      </c>
      <c r="AL99" s="824"/>
      <c r="AM99" s="825"/>
      <c r="AN99" s="825"/>
      <c r="AO99" s="826"/>
      <c r="AP99" s="826"/>
      <c r="AQ99" s="827" t="str">
        <f t="shared" si="2"/>
        <v/>
      </c>
      <c r="AR99" s="827" t="str">
        <f t="shared" si="3"/>
        <v/>
      </c>
    </row>
    <row r="100" spans="1:44" s="809" customFormat="1" ht="14.25">
      <c r="B100" s="810">
        <v>2023</v>
      </c>
      <c r="C100" s="810">
        <v>4</v>
      </c>
      <c r="D100" s="810">
        <v>4</v>
      </c>
      <c r="E100" s="849" t="s">
        <v>627</v>
      </c>
      <c r="F100" s="810"/>
      <c r="G100" s="812"/>
      <c r="H100" s="812" t="s">
        <v>595</v>
      </c>
      <c r="I100" s="828" t="s">
        <v>43</v>
      </c>
      <c r="J100" s="812" t="s">
        <v>1104</v>
      </c>
      <c r="K100" s="810"/>
      <c r="L100" s="829"/>
      <c r="M100" s="829"/>
      <c r="N100" s="829"/>
      <c r="O100" s="810"/>
      <c r="P100" s="810">
        <v>25</v>
      </c>
      <c r="Q100" s="830" t="s">
        <v>612</v>
      </c>
      <c r="R100" s="831">
        <v>1120</v>
      </c>
      <c r="S100" s="832" t="s">
        <v>30</v>
      </c>
      <c r="T100" s="831">
        <v>350</v>
      </c>
      <c r="U100" s="831">
        <v>1120</v>
      </c>
      <c r="V100" s="810">
        <v>1</v>
      </c>
      <c r="W100" s="831"/>
      <c r="X100" s="810">
        <v>1</v>
      </c>
      <c r="Y100" s="831">
        <v>350</v>
      </c>
      <c r="Z100" s="831">
        <v>10550</v>
      </c>
      <c r="AA100" s="833" t="s">
        <v>653</v>
      </c>
      <c r="AB100" s="833"/>
      <c r="AC100" s="821"/>
      <c r="AD100" s="822"/>
      <c r="AE100" s="822"/>
      <c r="AF100" s="821"/>
      <c r="AG100" s="810"/>
      <c r="AH100" s="812"/>
      <c r="AI100" s="812" t="s">
        <v>6</v>
      </c>
      <c r="AJ100" s="812"/>
      <c r="AK100" s="823" t="s">
        <v>615</v>
      </c>
      <c r="AL100" s="824"/>
      <c r="AM100" s="825"/>
      <c r="AN100" s="825"/>
      <c r="AO100" s="826"/>
      <c r="AP100" s="826"/>
      <c r="AQ100" s="827" t="str">
        <f t="shared" si="2"/>
        <v/>
      </c>
      <c r="AR100" s="827" t="str">
        <f t="shared" si="3"/>
        <v/>
      </c>
    </row>
    <row r="101" spans="1:44" s="809" customFormat="1" ht="14.25">
      <c r="B101" s="810">
        <v>2023</v>
      </c>
      <c r="C101" s="810">
        <v>4</v>
      </c>
      <c r="D101" s="810">
        <v>4</v>
      </c>
      <c r="E101" s="849" t="s">
        <v>627</v>
      </c>
      <c r="F101" s="810"/>
      <c r="G101" s="811"/>
      <c r="H101" s="812" t="s">
        <v>595</v>
      </c>
      <c r="I101" s="813"/>
      <c r="J101" s="812"/>
      <c r="K101" s="810"/>
      <c r="L101" s="814"/>
      <c r="M101" s="814"/>
      <c r="N101" s="815"/>
      <c r="O101" s="816"/>
      <c r="P101" s="810"/>
      <c r="Q101" s="817"/>
      <c r="R101" s="818"/>
      <c r="S101" s="819"/>
      <c r="T101" s="819"/>
      <c r="U101" s="818"/>
      <c r="V101" s="810"/>
      <c r="W101" s="818"/>
      <c r="X101" s="810"/>
      <c r="Y101" s="818"/>
      <c r="Z101" s="818"/>
      <c r="AA101" s="820"/>
      <c r="AB101" s="820"/>
      <c r="AC101" s="821"/>
      <c r="AD101" s="822"/>
      <c r="AE101" s="822">
        <v>2.0833333333333332E-2</v>
      </c>
      <c r="AF101" s="821">
        <v>6.25E-2</v>
      </c>
      <c r="AG101" s="810" t="s">
        <v>752</v>
      </c>
      <c r="AH101" s="812"/>
      <c r="AI101" s="812"/>
      <c r="AJ101" s="812"/>
      <c r="AK101" s="823"/>
      <c r="AL101" s="824"/>
      <c r="AM101" s="825"/>
      <c r="AN101" s="825"/>
      <c r="AO101" s="826"/>
      <c r="AP101" s="826"/>
      <c r="AQ101" s="827" t="str">
        <f t="shared" si="2"/>
        <v/>
      </c>
      <c r="AR101" s="827">
        <f t="shared" si="3"/>
        <v>4.1666666666666671E-2</v>
      </c>
    </row>
    <row r="102" spans="1:44" s="809" customFormat="1" ht="14.25">
      <c r="B102" s="810">
        <v>2023</v>
      </c>
      <c r="C102" s="810">
        <v>4</v>
      </c>
      <c r="D102" s="810">
        <v>4</v>
      </c>
      <c r="E102" s="849" t="s">
        <v>627</v>
      </c>
      <c r="F102" s="810"/>
      <c r="G102" s="811"/>
      <c r="H102" s="812" t="s">
        <v>595</v>
      </c>
      <c r="I102" s="828" t="s">
        <v>58</v>
      </c>
      <c r="J102" s="812" t="s">
        <v>1104</v>
      </c>
      <c r="K102" s="810"/>
      <c r="L102" s="829"/>
      <c r="M102" s="829"/>
      <c r="N102" s="829"/>
      <c r="O102" s="810"/>
      <c r="P102" s="810">
        <v>12</v>
      </c>
      <c r="Q102" s="830" t="s">
        <v>612</v>
      </c>
      <c r="R102" s="831">
        <v>1120</v>
      </c>
      <c r="S102" s="832" t="s">
        <v>30</v>
      </c>
      <c r="T102" s="831">
        <v>200</v>
      </c>
      <c r="U102" s="831">
        <v>1120</v>
      </c>
      <c r="V102" s="810">
        <v>1</v>
      </c>
      <c r="W102" s="831">
        <v>200</v>
      </c>
      <c r="X102" s="810">
        <v>1</v>
      </c>
      <c r="Y102" s="831">
        <v>200</v>
      </c>
      <c r="Z102" s="831"/>
      <c r="AA102" s="833"/>
      <c r="AB102" s="833"/>
      <c r="AC102" s="821"/>
      <c r="AD102" s="822"/>
      <c r="AE102" s="822"/>
      <c r="AF102" s="821"/>
      <c r="AG102" s="810"/>
      <c r="AH102" s="812"/>
      <c r="AI102" s="812"/>
      <c r="AJ102" s="812"/>
      <c r="AK102" s="823"/>
      <c r="AL102" s="824"/>
      <c r="AM102" s="825"/>
      <c r="AN102" s="825"/>
      <c r="AO102" s="826"/>
      <c r="AP102" s="826"/>
      <c r="AQ102" s="827"/>
      <c r="AR102" s="827"/>
    </row>
    <row r="103" spans="1:44" s="809" customFormat="1" ht="14.25">
      <c r="A103" s="809">
        <v>1</v>
      </c>
      <c r="B103" s="810">
        <v>2023</v>
      </c>
      <c r="C103" s="810">
        <v>4</v>
      </c>
      <c r="D103" s="810">
        <v>4</v>
      </c>
      <c r="E103" s="849" t="s">
        <v>627</v>
      </c>
      <c r="F103" s="810">
        <v>9</v>
      </c>
      <c r="G103" s="811" t="s">
        <v>614</v>
      </c>
      <c r="H103" s="812" t="s">
        <v>595</v>
      </c>
      <c r="I103" s="828" t="s">
        <v>47</v>
      </c>
      <c r="J103" s="812" t="s">
        <v>1104</v>
      </c>
      <c r="K103" s="810">
        <v>3703997</v>
      </c>
      <c r="L103" s="829">
        <v>11</v>
      </c>
      <c r="M103" s="829">
        <v>12</v>
      </c>
      <c r="N103" s="829" t="s">
        <v>622</v>
      </c>
      <c r="O103" s="810" t="s">
        <v>597</v>
      </c>
      <c r="P103" s="810">
        <v>50</v>
      </c>
      <c r="Q103" s="830" t="s">
        <v>292</v>
      </c>
      <c r="R103" s="831">
        <v>1120</v>
      </c>
      <c r="S103" s="832">
        <v>5000</v>
      </c>
      <c r="T103" s="832">
        <v>5000</v>
      </c>
      <c r="U103" s="831">
        <v>1120</v>
      </c>
      <c r="V103" s="810">
        <v>1</v>
      </c>
      <c r="W103" s="832">
        <v>5000</v>
      </c>
      <c r="X103" s="810">
        <v>1</v>
      </c>
      <c r="Y103" s="832">
        <v>5000</v>
      </c>
      <c r="Z103" s="831">
        <v>5010</v>
      </c>
      <c r="AA103" s="833" t="s">
        <v>1153</v>
      </c>
      <c r="AB103" s="833"/>
      <c r="AC103" s="821">
        <v>6.25E-2</v>
      </c>
      <c r="AD103" s="822">
        <v>8.6805555555555552E-2</v>
      </c>
      <c r="AE103" s="822">
        <v>8.6805555555555552E-2</v>
      </c>
      <c r="AF103" s="821">
        <v>0.13541666666666666</v>
      </c>
      <c r="AG103" s="810" t="s">
        <v>5</v>
      </c>
      <c r="AH103" s="812"/>
      <c r="AI103" s="812" t="s">
        <v>6</v>
      </c>
      <c r="AJ103" s="812" t="s">
        <v>930</v>
      </c>
      <c r="AK103" s="823" t="s">
        <v>615</v>
      </c>
      <c r="AL103" s="824">
        <v>1</v>
      </c>
      <c r="AM103" s="825"/>
      <c r="AN103" s="825" t="s">
        <v>432</v>
      </c>
      <c r="AO103" s="826"/>
      <c r="AP103" s="826"/>
      <c r="AQ103" s="827"/>
      <c r="AR103" s="827"/>
    </row>
    <row r="104" spans="1:44" s="809" customFormat="1" ht="14.25">
      <c r="B104" s="810">
        <v>2023</v>
      </c>
      <c r="C104" s="810">
        <v>4</v>
      </c>
      <c r="D104" s="810">
        <v>4</v>
      </c>
      <c r="E104" s="849" t="s">
        <v>627</v>
      </c>
      <c r="F104" s="810">
        <v>9</v>
      </c>
      <c r="G104" s="811" t="s">
        <v>614</v>
      </c>
      <c r="H104" s="812" t="s">
        <v>595</v>
      </c>
      <c r="I104" s="828" t="s">
        <v>47</v>
      </c>
      <c r="J104" s="812" t="s">
        <v>1104</v>
      </c>
      <c r="K104" s="810">
        <v>3703997</v>
      </c>
      <c r="L104" s="829">
        <v>12</v>
      </c>
      <c r="M104" s="829">
        <v>12</v>
      </c>
      <c r="N104" s="829" t="s">
        <v>622</v>
      </c>
      <c r="O104" s="810" t="s">
        <v>597</v>
      </c>
      <c r="P104" s="810">
        <v>50</v>
      </c>
      <c r="Q104" s="830" t="s">
        <v>292</v>
      </c>
      <c r="R104" s="831">
        <v>1120</v>
      </c>
      <c r="S104" s="832">
        <v>5000</v>
      </c>
      <c r="T104" s="832">
        <v>5000</v>
      </c>
      <c r="U104" s="831">
        <v>1120</v>
      </c>
      <c r="V104" s="810">
        <v>1</v>
      </c>
      <c r="W104" s="832">
        <v>5000</v>
      </c>
      <c r="X104" s="810">
        <v>1</v>
      </c>
      <c r="Y104" s="832">
        <v>5000</v>
      </c>
      <c r="Z104" s="831">
        <v>5060</v>
      </c>
      <c r="AA104" s="833" t="s">
        <v>1158</v>
      </c>
      <c r="AB104" s="833" t="s">
        <v>1150</v>
      </c>
      <c r="AC104" s="821">
        <v>0.13541666666666666</v>
      </c>
      <c r="AD104" s="822">
        <v>0.15972222222222221</v>
      </c>
      <c r="AE104" s="822">
        <v>0.15972222222222221</v>
      </c>
      <c r="AF104" s="821">
        <v>0.16666666666666666</v>
      </c>
      <c r="AG104" s="810" t="s">
        <v>5</v>
      </c>
      <c r="AH104" s="812"/>
      <c r="AI104" s="812" t="s">
        <v>6</v>
      </c>
      <c r="AJ104" s="812" t="s">
        <v>930</v>
      </c>
      <c r="AK104" s="823" t="s">
        <v>615</v>
      </c>
      <c r="AL104" s="824">
        <v>1</v>
      </c>
      <c r="AM104" s="825"/>
      <c r="AN104" s="825" t="s">
        <v>432</v>
      </c>
      <c r="AO104" s="826"/>
      <c r="AP104" s="826"/>
      <c r="AQ104" s="827"/>
      <c r="AR104" s="827"/>
    </row>
    <row r="105" spans="1:44" s="809" customFormat="1" ht="14.25">
      <c r="B105" s="810">
        <v>2023</v>
      </c>
      <c r="C105" s="810">
        <v>4</v>
      </c>
      <c r="D105" s="810">
        <v>4</v>
      </c>
      <c r="E105" s="849" t="s">
        <v>627</v>
      </c>
      <c r="F105" s="810"/>
      <c r="G105" s="811"/>
      <c r="H105" s="812" t="s">
        <v>595</v>
      </c>
      <c r="I105" s="828" t="s">
        <v>43</v>
      </c>
      <c r="J105" s="812" t="s">
        <v>1104</v>
      </c>
      <c r="K105" s="810"/>
      <c r="L105" s="829"/>
      <c r="M105" s="829"/>
      <c r="N105" s="829"/>
      <c r="O105" s="810"/>
      <c r="P105" s="810">
        <v>25</v>
      </c>
      <c r="Q105" s="830" t="s">
        <v>612</v>
      </c>
      <c r="R105" s="831">
        <v>1120</v>
      </c>
      <c r="S105" s="832" t="s">
        <v>30</v>
      </c>
      <c r="T105" s="831">
        <v>350</v>
      </c>
      <c r="U105" s="831">
        <v>1120</v>
      </c>
      <c r="V105" s="810">
        <v>1</v>
      </c>
      <c r="W105" s="831"/>
      <c r="X105" s="810">
        <v>1</v>
      </c>
      <c r="Y105" s="831">
        <v>350</v>
      </c>
      <c r="Z105" s="831">
        <v>10550</v>
      </c>
      <c r="AA105" s="833" t="s">
        <v>653</v>
      </c>
      <c r="AB105" s="833" t="s">
        <v>1150</v>
      </c>
      <c r="AC105" s="821">
        <v>0.16666666666666666</v>
      </c>
      <c r="AD105" s="822">
        <v>0.17013888888888887</v>
      </c>
      <c r="AE105" s="822"/>
      <c r="AF105" s="821"/>
      <c r="AG105" s="810"/>
      <c r="AH105" s="812"/>
      <c r="AI105" s="812" t="s">
        <v>6</v>
      </c>
      <c r="AJ105" s="812" t="s">
        <v>930</v>
      </c>
      <c r="AK105" s="823" t="s">
        <v>615</v>
      </c>
      <c r="AL105" s="824">
        <v>1</v>
      </c>
      <c r="AM105" s="825"/>
      <c r="AN105" s="825"/>
      <c r="AO105" s="826"/>
      <c r="AP105" s="826"/>
      <c r="AQ105" s="827"/>
      <c r="AR105" s="827"/>
    </row>
    <row r="106" spans="1:44" s="809" customFormat="1" ht="14.25">
      <c r="B106" s="810">
        <v>2023</v>
      </c>
      <c r="C106" s="810">
        <v>4</v>
      </c>
      <c r="D106" s="810">
        <v>4</v>
      </c>
      <c r="E106" s="849" t="s">
        <v>627</v>
      </c>
      <c r="F106" s="810"/>
      <c r="G106" s="811"/>
      <c r="H106" s="812" t="s">
        <v>595</v>
      </c>
      <c r="I106" s="813"/>
      <c r="J106" s="812"/>
      <c r="K106" s="810"/>
      <c r="L106" s="814"/>
      <c r="M106" s="814"/>
      <c r="N106" s="815"/>
      <c r="O106" s="816"/>
      <c r="P106" s="810"/>
      <c r="Q106" s="817"/>
      <c r="R106" s="818"/>
      <c r="S106" s="819"/>
      <c r="T106" s="819"/>
      <c r="U106" s="818"/>
      <c r="V106" s="810"/>
      <c r="W106" s="818"/>
      <c r="X106" s="810"/>
      <c r="Y106" s="818"/>
      <c r="Z106" s="818"/>
      <c r="AA106" s="820"/>
      <c r="AB106" s="820"/>
      <c r="AC106" s="821"/>
      <c r="AD106" s="822"/>
      <c r="AE106" s="822">
        <v>0.17013888888888887</v>
      </c>
      <c r="AF106" s="821">
        <v>0.19097222222222221</v>
      </c>
      <c r="AG106" s="810" t="s">
        <v>752</v>
      </c>
      <c r="AH106" s="812"/>
      <c r="AI106" s="812"/>
      <c r="AJ106" s="812"/>
      <c r="AK106" s="823"/>
      <c r="AL106" s="824"/>
      <c r="AM106" s="825"/>
      <c r="AN106" s="825"/>
      <c r="AO106" s="826"/>
      <c r="AP106" s="826"/>
      <c r="AQ106" s="827"/>
      <c r="AR106" s="827"/>
    </row>
    <row r="107" spans="1:44" s="809" customFormat="1" ht="14.25">
      <c r="B107" s="810">
        <v>2023</v>
      </c>
      <c r="C107" s="810">
        <v>4</v>
      </c>
      <c r="D107" s="810">
        <v>4</v>
      </c>
      <c r="E107" s="849" t="s">
        <v>627</v>
      </c>
      <c r="F107" s="810"/>
      <c r="G107" s="811"/>
      <c r="H107" s="812" t="s">
        <v>595</v>
      </c>
      <c r="I107" s="828" t="s">
        <v>58</v>
      </c>
      <c r="J107" s="812" t="s">
        <v>1104</v>
      </c>
      <c r="K107" s="810"/>
      <c r="L107" s="829"/>
      <c r="M107" s="829"/>
      <c r="N107" s="829"/>
      <c r="O107" s="810"/>
      <c r="P107" s="810">
        <v>12</v>
      </c>
      <c r="Q107" s="830" t="s">
        <v>612</v>
      </c>
      <c r="R107" s="831">
        <v>1120</v>
      </c>
      <c r="S107" s="832" t="s">
        <v>30</v>
      </c>
      <c r="T107" s="831">
        <v>200</v>
      </c>
      <c r="U107" s="831">
        <v>1120</v>
      </c>
      <c r="V107" s="810">
        <v>1</v>
      </c>
      <c r="W107" s="831">
        <v>200</v>
      </c>
      <c r="X107" s="810">
        <v>1</v>
      </c>
      <c r="Y107" s="831">
        <v>200</v>
      </c>
      <c r="Z107" s="831"/>
      <c r="AA107" s="833"/>
      <c r="AB107" s="833"/>
      <c r="AC107" s="821"/>
      <c r="AD107" s="822"/>
      <c r="AE107" s="822"/>
      <c r="AF107" s="821"/>
      <c r="AG107" s="810"/>
      <c r="AH107" s="812"/>
      <c r="AI107" s="812"/>
      <c r="AJ107" s="812"/>
      <c r="AK107" s="823"/>
      <c r="AL107" s="824"/>
      <c r="AM107" s="825"/>
      <c r="AN107" s="825"/>
      <c r="AO107" s="826"/>
      <c r="AP107" s="826"/>
      <c r="AQ107" s="827" t="str">
        <f t="shared" si="2"/>
        <v/>
      </c>
      <c r="AR107" s="827" t="str">
        <f t="shared" si="3"/>
        <v/>
      </c>
    </row>
    <row r="108" spans="1:44" s="809" customFormat="1" ht="14.25">
      <c r="A108" s="809">
        <v>1</v>
      </c>
      <c r="B108" s="810">
        <v>2023</v>
      </c>
      <c r="C108" s="810">
        <v>4</v>
      </c>
      <c r="D108" s="810">
        <v>4</v>
      </c>
      <c r="E108" s="849" t="s">
        <v>627</v>
      </c>
      <c r="F108" s="810">
        <v>10</v>
      </c>
      <c r="G108" s="811" t="s">
        <v>614</v>
      </c>
      <c r="H108" s="812" t="s">
        <v>595</v>
      </c>
      <c r="I108" s="828" t="s">
        <v>47</v>
      </c>
      <c r="J108" s="812" t="s">
        <v>1104</v>
      </c>
      <c r="K108" s="810">
        <v>3703998</v>
      </c>
      <c r="L108" s="829">
        <v>1</v>
      </c>
      <c r="M108" s="829">
        <v>12</v>
      </c>
      <c r="N108" s="829" t="s">
        <v>622</v>
      </c>
      <c r="O108" s="810" t="s">
        <v>597</v>
      </c>
      <c r="P108" s="810">
        <v>50</v>
      </c>
      <c r="Q108" s="830" t="s">
        <v>292</v>
      </c>
      <c r="R108" s="831">
        <v>1120</v>
      </c>
      <c r="S108" s="832">
        <v>5000</v>
      </c>
      <c r="T108" s="832">
        <v>5000</v>
      </c>
      <c r="U108" s="831">
        <v>1120</v>
      </c>
      <c r="V108" s="810">
        <v>1</v>
      </c>
      <c r="W108" s="832">
        <v>5000</v>
      </c>
      <c r="X108" s="810">
        <v>1</v>
      </c>
      <c r="Y108" s="832">
        <v>5000</v>
      </c>
      <c r="Z108" s="831">
        <v>5040</v>
      </c>
      <c r="AA108" s="833" t="s">
        <v>1159</v>
      </c>
      <c r="AB108" s="833"/>
      <c r="AC108" s="821">
        <v>0.19097222222222221</v>
      </c>
      <c r="AD108" s="822">
        <v>0.21527777777777776</v>
      </c>
      <c r="AE108" s="822">
        <v>0.21527777777777776</v>
      </c>
      <c r="AF108" s="821">
        <v>0.22222222222222221</v>
      </c>
      <c r="AG108" s="810" t="s">
        <v>5</v>
      </c>
      <c r="AH108" s="812"/>
      <c r="AI108" s="812" t="s">
        <v>6</v>
      </c>
      <c r="AJ108" s="812" t="s">
        <v>930</v>
      </c>
      <c r="AK108" s="823" t="s">
        <v>615</v>
      </c>
      <c r="AL108" s="824">
        <v>1</v>
      </c>
      <c r="AM108" s="825"/>
      <c r="AN108" s="825" t="s">
        <v>432</v>
      </c>
      <c r="AO108" s="826"/>
      <c r="AP108" s="826"/>
      <c r="AQ108" s="827">
        <f t="shared" si="2"/>
        <v>2.4305555555555552E-2</v>
      </c>
      <c r="AR108" s="827">
        <f t="shared" si="3"/>
        <v>6.9444444444444475E-3</v>
      </c>
    </row>
    <row r="109" spans="1:44" s="809" customFormat="1" ht="14.25">
      <c r="B109" s="810">
        <v>2023</v>
      </c>
      <c r="C109" s="810">
        <v>4</v>
      </c>
      <c r="D109" s="810">
        <v>4</v>
      </c>
      <c r="E109" s="849" t="s">
        <v>627</v>
      </c>
      <c r="F109" s="810">
        <v>10</v>
      </c>
      <c r="G109" s="811" t="s">
        <v>614</v>
      </c>
      <c r="H109" s="812" t="s">
        <v>595</v>
      </c>
      <c r="I109" s="828" t="s">
        <v>47</v>
      </c>
      <c r="J109" s="812" t="s">
        <v>1104</v>
      </c>
      <c r="K109" s="810">
        <v>3703998</v>
      </c>
      <c r="L109" s="829">
        <v>2</v>
      </c>
      <c r="M109" s="829">
        <v>12</v>
      </c>
      <c r="N109" s="829" t="s">
        <v>622</v>
      </c>
      <c r="O109" s="810" t="s">
        <v>597</v>
      </c>
      <c r="P109" s="810">
        <v>50</v>
      </c>
      <c r="Q109" s="830" t="s">
        <v>292</v>
      </c>
      <c r="R109" s="831">
        <v>1120</v>
      </c>
      <c r="S109" s="832">
        <v>5000</v>
      </c>
      <c r="T109" s="832">
        <v>5000</v>
      </c>
      <c r="U109" s="831">
        <v>1120</v>
      </c>
      <c r="V109" s="810">
        <v>1</v>
      </c>
      <c r="W109" s="832">
        <v>5000</v>
      </c>
      <c r="X109" s="810">
        <v>1</v>
      </c>
      <c r="Y109" s="832">
        <v>5000</v>
      </c>
      <c r="Z109" s="831">
        <v>5060</v>
      </c>
      <c r="AA109" s="833" t="s">
        <v>1160</v>
      </c>
      <c r="AB109" s="833" t="s">
        <v>1154</v>
      </c>
      <c r="AC109" s="821">
        <v>0.22222222222222221</v>
      </c>
      <c r="AD109" s="822">
        <v>0.24652777777777776</v>
      </c>
      <c r="AE109" s="822">
        <v>0.24652777777777776</v>
      </c>
      <c r="AF109" s="821">
        <v>0.25347222222222221</v>
      </c>
      <c r="AG109" s="810" t="s">
        <v>5</v>
      </c>
      <c r="AH109" s="812"/>
      <c r="AI109" s="812" t="s">
        <v>6</v>
      </c>
      <c r="AJ109" s="812" t="s">
        <v>930</v>
      </c>
      <c r="AK109" s="823" t="s">
        <v>615</v>
      </c>
      <c r="AL109" s="824">
        <v>1</v>
      </c>
      <c r="AM109" s="825"/>
      <c r="AN109" s="825" t="s">
        <v>432</v>
      </c>
      <c r="AO109" s="826"/>
      <c r="AP109" s="826"/>
      <c r="AQ109" s="827">
        <f t="shared" si="2"/>
        <v>2.4305555555555552E-2</v>
      </c>
      <c r="AR109" s="827">
        <f t="shared" si="3"/>
        <v>6.9444444444444475E-3</v>
      </c>
    </row>
    <row r="110" spans="1:44" s="809" customFormat="1" ht="14.25">
      <c r="B110" s="810">
        <v>2023</v>
      </c>
      <c r="C110" s="810">
        <v>4</v>
      </c>
      <c r="D110" s="810">
        <v>4</v>
      </c>
      <c r="E110" s="849" t="s">
        <v>627</v>
      </c>
      <c r="F110" s="810"/>
      <c r="G110" s="812"/>
      <c r="H110" s="812" t="s">
        <v>595</v>
      </c>
      <c r="I110" s="828" t="s">
        <v>43</v>
      </c>
      <c r="J110" s="812" t="s">
        <v>1104</v>
      </c>
      <c r="K110" s="810"/>
      <c r="L110" s="829"/>
      <c r="M110" s="829"/>
      <c r="N110" s="829"/>
      <c r="O110" s="810"/>
      <c r="P110" s="810">
        <v>25</v>
      </c>
      <c r="Q110" s="830" t="s">
        <v>612</v>
      </c>
      <c r="R110" s="831">
        <v>1120</v>
      </c>
      <c r="S110" s="832" t="s">
        <v>30</v>
      </c>
      <c r="T110" s="831">
        <v>350</v>
      </c>
      <c r="U110" s="831">
        <v>1120</v>
      </c>
      <c r="V110" s="810">
        <v>1</v>
      </c>
      <c r="W110" s="831"/>
      <c r="X110" s="810">
        <v>1</v>
      </c>
      <c r="Y110" s="831">
        <v>350</v>
      </c>
      <c r="Z110" s="831">
        <v>10550</v>
      </c>
      <c r="AA110" s="833" t="s">
        <v>653</v>
      </c>
      <c r="AB110" s="833" t="s">
        <v>1154</v>
      </c>
      <c r="AC110" s="821">
        <v>0.25347222222222221</v>
      </c>
      <c r="AD110" s="822">
        <v>0.25694444444444442</v>
      </c>
      <c r="AE110" s="822"/>
      <c r="AF110" s="821"/>
      <c r="AG110" s="810"/>
      <c r="AH110" s="812"/>
      <c r="AI110" s="812" t="s">
        <v>6</v>
      </c>
      <c r="AJ110" s="812" t="s">
        <v>930</v>
      </c>
      <c r="AK110" s="823" t="s">
        <v>615</v>
      </c>
      <c r="AL110" s="824">
        <v>1</v>
      </c>
      <c r="AM110" s="825"/>
      <c r="AN110" s="825"/>
      <c r="AO110" s="826"/>
      <c r="AP110" s="826"/>
      <c r="AQ110" s="827">
        <f t="shared" si="2"/>
        <v>3.4722222222222099E-3</v>
      </c>
      <c r="AR110" s="827" t="str">
        <f t="shared" si="3"/>
        <v/>
      </c>
    </row>
    <row r="111" spans="1:44" s="809" customFormat="1" ht="14.25">
      <c r="B111" s="810">
        <v>2023</v>
      </c>
      <c r="C111" s="810">
        <v>4</v>
      </c>
      <c r="D111" s="810">
        <v>4</v>
      </c>
      <c r="E111" s="849" t="s">
        <v>627</v>
      </c>
      <c r="F111" s="810"/>
      <c r="G111" s="811"/>
      <c r="H111" s="812" t="s">
        <v>595</v>
      </c>
      <c r="I111" s="813"/>
      <c r="J111" s="812"/>
      <c r="K111" s="810"/>
      <c r="L111" s="814"/>
      <c r="M111" s="814"/>
      <c r="N111" s="815"/>
      <c r="O111" s="816"/>
      <c r="P111" s="810"/>
      <c r="Q111" s="817"/>
      <c r="R111" s="818"/>
      <c r="S111" s="819"/>
      <c r="T111" s="819"/>
      <c r="U111" s="818"/>
      <c r="V111" s="810"/>
      <c r="W111" s="818"/>
      <c r="X111" s="810"/>
      <c r="Y111" s="818"/>
      <c r="Z111" s="818"/>
      <c r="AA111" s="820"/>
      <c r="AB111" s="820"/>
      <c r="AC111" s="821"/>
      <c r="AD111" s="822"/>
      <c r="AE111" s="822">
        <v>0.25694444444444442</v>
      </c>
      <c r="AF111" s="821">
        <v>0.27777777777777773</v>
      </c>
      <c r="AG111" s="810" t="s">
        <v>752</v>
      </c>
      <c r="AH111" s="812"/>
      <c r="AI111" s="812"/>
      <c r="AJ111" s="812"/>
      <c r="AK111" s="823"/>
      <c r="AL111" s="824"/>
      <c r="AM111" s="825"/>
      <c r="AN111" s="825"/>
      <c r="AO111" s="826"/>
      <c r="AP111" s="826"/>
      <c r="AQ111" s="827" t="str">
        <f t="shared" si="2"/>
        <v/>
      </c>
      <c r="AR111" s="827">
        <f t="shared" si="3"/>
        <v>2.0833333333333315E-2</v>
      </c>
    </row>
    <row r="112" spans="1:44" ht="14.25">
      <c r="B112" s="34">
        <v>2023</v>
      </c>
      <c r="C112" s="34">
        <v>4</v>
      </c>
      <c r="D112" s="34">
        <v>5</v>
      </c>
      <c r="E112" s="322" t="s">
        <v>628</v>
      </c>
      <c r="F112" s="34"/>
      <c r="G112" s="36"/>
      <c r="H112" s="72" t="s">
        <v>595</v>
      </c>
      <c r="I112" s="38" t="s">
        <v>58</v>
      </c>
      <c r="J112" s="37" t="s">
        <v>1104</v>
      </c>
      <c r="K112" s="13"/>
      <c r="L112" s="14"/>
      <c r="M112" s="14"/>
      <c r="N112" s="14"/>
      <c r="O112" s="13"/>
      <c r="P112" s="13">
        <v>12</v>
      </c>
      <c r="Q112" s="39" t="s">
        <v>612</v>
      </c>
      <c r="R112" s="511">
        <v>1120</v>
      </c>
      <c r="S112" s="512" t="s">
        <v>30</v>
      </c>
      <c r="T112" s="511">
        <v>200</v>
      </c>
      <c r="U112" s="511">
        <v>1120</v>
      </c>
      <c r="V112" s="13">
        <v>1</v>
      </c>
      <c r="W112" s="511">
        <v>200</v>
      </c>
      <c r="X112" s="13">
        <v>1</v>
      </c>
      <c r="Y112" s="511">
        <v>200</v>
      </c>
      <c r="Z112" s="511"/>
      <c r="AA112" s="42"/>
      <c r="AB112" s="42"/>
      <c r="AC112" s="43"/>
      <c r="AD112" s="44"/>
      <c r="AE112" s="44"/>
      <c r="AF112" s="43"/>
      <c r="AG112" s="13"/>
      <c r="AH112" s="37"/>
      <c r="AI112" s="37"/>
      <c r="AJ112" s="37"/>
      <c r="AK112" s="45"/>
      <c r="AL112" s="46"/>
      <c r="AM112" s="236"/>
      <c r="AN112" s="236"/>
      <c r="AO112" s="233"/>
      <c r="AP112" s="233"/>
      <c r="AQ112" s="318" t="str">
        <f t="shared" si="2"/>
        <v/>
      </c>
      <c r="AR112" s="318" t="str">
        <f t="shared" si="3"/>
        <v/>
      </c>
    </row>
    <row r="113" spans="1:44" ht="14.25">
      <c r="B113" s="34">
        <v>2023</v>
      </c>
      <c r="C113" s="34">
        <v>4</v>
      </c>
      <c r="D113" s="34">
        <v>5</v>
      </c>
      <c r="E113" s="322" t="s">
        <v>628</v>
      </c>
      <c r="F113" s="34">
        <v>1</v>
      </c>
      <c r="G113" s="36" t="s">
        <v>614</v>
      </c>
      <c r="H113" s="37" t="s">
        <v>595</v>
      </c>
      <c r="I113" s="38" t="s">
        <v>47</v>
      </c>
      <c r="J113" s="37" t="s">
        <v>1104</v>
      </c>
      <c r="K113" s="13">
        <v>3703998</v>
      </c>
      <c r="L113" s="14">
        <v>3</v>
      </c>
      <c r="M113" s="14">
        <v>12</v>
      </c>
      <c r="N113" s="14" t="s">
        <v>622</v>
      </c>
      <c r="O113" s="13" t="s">
        <v>597</v>
      </c>
      <c r="P113" s="13">
        <v>50</v>
      </c>
      <c r="Q113" s="39" t="s">
        <v>292</v>
      </c>
      <c r="R113" s="511">
        <v>1120</v>
      </c>
      <c r="S113" s="512">
        <v>5000</v>
      </c>
      <c r="T113" s="512">
        <v>5000</v>
      </c>
      <c r="U113" s="511">
        <v>1120</v>
      </c>
      <c r="V113" s="13">
        <v>1</v>
      </c>
      <c r="W113" s="512">
        <v>5000</v>
      </c>
      <c r="X113" s="13">
        <v>1</v>
      </c>
      <c r="Y113" s="512">
        <v>5000</v>
      </c>
      <c r="Z113" s="511">
        <v>5050</v>
      </c>
      <c r="AA113" s="42" t="s">
        <v>1161</v>
      </c>
      <c r="AB113" s="42"/>
      <c r="AC113" s="43">
        <v>0.27777777777777773</v>
      </c>
      <c r="AD113" s="44">
        <v>0.30208333333333331</v>
      </c>
      <c r="AE113" s="44">
        <v>0.30208333333333331</v>
      </c>
      <c r="AF113" s="43">
        <v>0.30902777777777773</v>
      </c>
      <c r="AG113" s="13" t="s">
        <v>5</v>
      </c>
      <c r="AH113" s="37"/>
      <c r="AI113" s="37" t="s">
        <v>6</v>
      </c>
      <c r="AJ113" s="37" t="s">
        <v>930</v>
      </c>
      <c r="AK113" s="45" t="s">
        <v>615</v>
      </c>
      <c r="AL113" s="46">
        <v>1</v>
      </c>
      <c r="AM113" s="236"/>
      <c r="AN113" s="236" t="s">
        <v>432</v>
      </c>
      <c r="AO113" s="233"/>
      <c r="AP113" s="233"/>
      <c r="AQ113" s="318">
        <f t="shared" si="2"/>
        <v>2.430555555555558E-2</v>
      </c>
      <c r="AR113" s="318">
        <f t="shared" si="3"/>
        <v>6.9444444444444198E-3</v>
      </c>
    </row>
    <row r="114" spans="1:44" ht="14.25">
      <c r="B114" s="34">
        <v>2023</v>
      </c>
      <c r="C114" s="34">
        <v>4</v>
      </c>
      <c r="D114" s="34">
        <v>5</v>
      </c>
      <c r="E114" s="322" t="s">
        <v>628</v>
      </c>
      <c r="F114" s="34">
        <v>1</v>
      </c>
      <c r="G114" s="36" t="s">
        <v>614</v>
      </c>
      <c r="H114" s="37" t="s">
        <v>595</v>
      </c>
      <c r="I114" s="38" t="s">
        <v>47</v>
      </c>
      <c r="J114" s="37" t="s">
        <v>1104</v>
      </c>
      <c r="K114" s="13">
        <v>3703998</v>
      </c>
      <c r="L114" s="14">
        <v>4</v>
      </c>
      <c r="M114" s="14">
        <v>12</v>
      </c>
      <c r="N114" s="14" t="s">
        <v>622</v>
      </c>
      <c r="O114" s="13" t="s">
        <v>597</v>
      </c>
      <c r="P114" s="13">
        <v>50</v>
      </c>
      <c r="Q114" s="39" t="s">
        <v>292</v>
      </c>
      <c r="R114" s="511">
        <v>1120</v>
      </c>
      <c r="S114" s="512">
        <v>5000</v>
      </c>
      <c r="T114" s="512">
        <v>5000</v>
      </c>
      <c r="U114" s="511">
        <v>1120</v>
      </c>
      <c r="V114" s="13">
        <v>1</v>
      </c>
      <c r="W114" s="512">
        <v>5000</v>
      </c>
      <c r="X114" s="13">
        <v>1</v>
      </c>
      <c r="Y114" s="512">
        <v>5000</v>
      </c>
      <c r="Z114" s="511">
        <v>5070</v>
      </c>
      <c r="AA114" s="42" t="s">
        <v>1163</v>
      </c>
      <c r="AB114" s="76" t="s">
        <v>1155</v>
      </c>
      <c r="AC114" s="43">
        <v>0.30902777777777773</v>
      </c>
      <c r="AD114" s="44">
        <v>0.33333333333333331</v>
      </c>
      <c r="AE114" s="44">
        <v>0.33333333333333331</v>
      </c>
      <c r="AF114" s="43">
        <v>0.34027777777777773</v>
      </c>
      <c r="AG114" s="13" t="s">
        <v>5</v>
      </c>
      <c r="AH114" s="37"/>
      <c r="AI114" s="37" t="s">
        <v>6</v>
      </c>
      <c r="AJ114" s="37" t="s">
        <v>930</v>
      </c>
      <c r="AK114" s="45" t="s">
        <v>615</v>
      </c>
      <c r="AL114" s="46">
        <v>1</v>
      </c>
      <c r="AM114" s="236"/>
      <c r="AN114" s="236" t="s">
        <v>432</v>
      </c>
      <c r="AO114" s="233"/>
      <c r="AP114" s="233"/>
      <c r="AQ114" s="318">
        <f t="shared" si="2"/>
        <v>2.430555555555558E-2</v>
      </c>
      <c r="AR114" s="318">
        <f t="shared" si="3"/>
        <v>6.9444444444444198E-3</v>
      </c>
    </row>
    <row r="115" spans="1:44" ht="14.25">
      <c r="B115" s="34">
        <v>2023</v>
      </c>
      <c r="C115" s="34">
        <v>4</v>
      </c>
      <c r="D115" s="34">
        <v>5</v>
      </c>
      <c r="E115" s="322" t="s">
        <v>628</v>
      </c>
      <c r="F115" s="34"/>
      <c r="G115" s="260"/>
      <c r="H115" s="37" t="s">
        <v>595</v>
      </c>
      <c r="I115" s="38" t="s">
        <v>43</v>
      </c>
      <c r="J115" s="37" t="s">
        <v>1104</v>
      </c>
      <c r="K115" s="13"/>
      <c r="L115" s="14"/>
      <c r="M115" s="14"/>
      <c r="N115" s="14"/>
      <c r="O115" s="13"/>
      <c r="P115" s="239">
        <v>25</v>
      </c>
      <c r="Q115" s="39" t="s">
        <v>612</v>
      </c>
      <c r="R115" s="511">
        <v>1120</v>
      </c>
      <c r="S115" s="512" t="s">
        <v>30</v>
      </c>
      <c r="T115" s="513">
        <v>350</v>
      </c>
      <c r="U115" s="511">
        <v>1120</v>
      </c>
      <c r="V115" s="13">
        <v>1</v>
      </c>
      <c r="W115" s="511"/>
      <c r="X115" s="13">
        <v>1</v>
      </c>
      <c r="Y115" s="513">
        <v>350</v>
      </c>
      <c r="Z115" s="511">
        <v>10550</v>
      </c>
      <c r="AA115" s="42" t="s">
        <v>653</v>
      </c>
      <c r="AB115" s="76" t="s">
        <v>1155</v>
      </c>
      <c r="AC115" s="43">
        <v>0.34027777777777773</v>
      </c>
      <c r="AD115" s="44">
        <v>0.34374999999999994</v>
      </c>
      <c r="AE115" s="44"/>
      <c r="AF115" s="43"/>
      <c r="AG115" s="13"/>
      <c r="AH115" s="37"/>
      <c r="AI115" s="37" t="s">
        <v>6</v>
      </c>
      <c r="AJ115" s="37" t="s">
        <v>930</v>
      </c>
      <c r="AK115" s="45" t="s">
        <v>615</v>
      </c>
      <c r="AL115" s="46">
        <v>1</v>
      </c>
      <c r="AM115" s="236"/>
      <c r="AN115" s="236"/>
      <c r="AO115" s="233"/>
      <c r="AP115" s="233"/>
      <c r="AQ115" s="318">
        <f t="shared" si="2"/>
        <v>3.4722222222222099E-3</v>
      </c>
      <c r="AR115" s="318" t="str">
        <f t="shared" si="3"/>
        <v/>
      </c>
    </row>
    <row r="116" spans="1:44" ht="14.25">
      <c r="B116" s="34">
        <v>2023</v>
      </c>
      <c r="C116" s="34">
        <v>4</v>
      </c>
      <c r="D116" s="34">
        <v>5</v>
      </c>
      <c r="E116" s="322" t="s">
        <v>628</v>
      </c>
      <c r="F116" s="34"/>
      <c r="G116" s="36"/>
      <c r="H116" s="37" t="s">
        <v>595</v>
      </c>
      <c r="I116" s="38"/>
      <c r="J116" s="37"/>
      <c r="K116" s="13"/>
      <c r="L116" s="14"/>
      <c r="M116" s="14"/>
      <c r="N116" s="14"/>
      <c r="O116" s="13"/>
      <c r="P116" s="13"/>
      <c r="Q116" s="393"/>
      <c r="R116" s="40"/>
      <c r="S116" s="234"/>
      <c r="T116" s="234"/>
      <c r="U116" s="40"/>
      <c r="V116" s="13"/>
      <c r="W116" s="40"/>
      <c r="X116" s="13"/>
      <c r="Y116" s="40"/>
      <c r="Z116" s="511"/>
      <c r="AA116" s="42"/>
      <c r="AB116" s="76"/>
      <c r="AC116" s="43"/>
      <c r="AD116" s="44"/>
      <c r="AE116" s="44">
        <v>0.34375</v>
      </c>
      <c r="AF116" s="43">
        <v>0.36458333333333331</v>
      </c>
      <c r="AG116" s="13" t="s">
        <v>752</v>
      </c>
      <c r="AH116" s="37"/>
      <c r="AI116" s="37"/>
      <c r="AJ116" s="37"/>
      <c r="AK116" s="45"/>
      <c r="AL116" s="46"/>
      <c r="AM116" s="236"/>
      <c r="AN116" s="236"/>
      <c r="AO116" s="233"/>
      <c r="AP116" s="233"/>
      <c r="AQ116" s="318"/>
      <c r="AR116" s="318"/>
    </row>
    <row r="117" spans="1:44" ht="14.25">
      <c r="A117">
        <v>1</v>
      </c>
      <c r="B117" s="34">
        <v>2023</v>
      </c>
      <c r="C117" s="34">
        <v>4</v>
      </c>
      <c r="D117" s="34">
        <v>5</v>
      </c>
      <c r="E117" s="322" t="s">
        <v>628</v>
      </c>
      <c r="F117" s="34"/>
      <c r="G117" s="36"/>
      <c r="H117" s="37" t="s">
        <v>595</v>
      </c>
      <c r="I117" s="38" t="s">
        <v>1169</v>
      </c>
      <c r="J117" s="37" t="s">
        <v>1104</v>
      </c>
      <c r="K117" s="13">
        <v>3703997</v>
      </c>
      <c r="L117" s="14"/>
      <c r="M117" s="14">
        <v>12</v>
      </c>
      <c r="N117" s="14" t="s">
        <v>622</v>
      </c>
      <c r="O117" s="13" t="s">
        <v>597</v>
      </c>
      <c r="P117" s="13">
        <v>50</v>
      </c>
      <c r="Q117" s="39" t="s">
        <v>292</v>
      </c>
      <c r="R117" s="511">
        <v>1120</v>
      </c>
      <c r="S117" s="512">
        <v>4940</v>
      </c>
      <c r="T117" s="512">
        <v>4940</v>
      </c>
      <c r="U117" s="511">
        <v>1120</v>
      </c>
      <c r="V117" s="13">
        <v>1</v>
      </c>
      <c r="W117" s="512">
        <v>4940</v>
      </c>
      <c r="X117" s="13">
        <v>1</v>
      </c>
      <c r="Y117" s="512"/>
      <c r="Z117" s="511">
        <v>400</v>
      </c>
      <c r="AA117" s="514" t="s">
        <v>1152</v>
      </c>
      <c r="AB117" s="42"/>
      <c r="AC117" s="43">
        <v>0.36458333333333331</v>
      </c>
      <c r="AD117" s="44">
        <v>0.375</v>
      </c>
      <c r="AE117" s="44"/>
      <c r="AF117" s="43"/>
      <c r="AG117" s="13"/>
      <c r="AH117" s="37"/>
      <c r="AI117" s="37" t="s">
        <v>6</v>
      </c>
      <c r="AJ117" s="37" t="s">
        <v>1138</v>
      </c>
      <c r="AK117" s="45" t="s">
        <v>615</v>
      </c>
      <c r="AL117" s="46"/>
      <c r="AM117" s="236" t="s">
        <v>1167</v>
      </c>
      <c r="AN117" s="236"/>
      <c r="AO117" s="233"/>
      <c r="AP117" s="233"/>
      <c r="AQ117" s="318">
        <f t="shared" ref="AQ117" si="4">IF(IF(AC117&gt;AD117,1-AC117+AD117,AD117-AC117)=0,"",IF(AC117&gt;AD117,1-AC117+AD117,AD117-AC117))</f>
        <v>1.0416666666666685E-2</v>
      </c>
      <c r="AR117" s="318" t="str">
        <f t="shared" ref="AR117" si="5">IF(IF(AE117&gt;AF117,1-AE117+AF117,AF117-AE117)=0,"",IF(AE117&gt;AF117,1-AE117+AF117,AF117-AE117))</f>
        <v/>
      </c>
    </row>
    <row r="118" spans="1:44" ht="14.25">
      <c r="B118" s="34">
        <v>2023</v>
      </c>
      <c r="C118" s="34">
        <v>4</v>
      </c>
      <c r="D118" s="34">
        <v>5</v>
      </c>
      <c r="E118" s="322" t="s">
        <v>628</v>
      </c>
      <c r="F118" s="34"/>
      <c r="G118" s="36"/>
      <c r="H118" s="37" t="s">
        <v>595</v>
      </c>
      <c r="I118" s="316"/>
      <c r="J118" s="37"/>
      <c r="K118" s="13"/>
      <c r="L118" s="232"/>
      <c r="M118" s="232"/>
      <c r="N118" s="321"/>
      <c r="O118" s="502"/>
      <c r="P118" s="13"/>
      <c r="Q118" s="393"/>
      <c r="R118" s="40"/>
      <c r="S118" s="234"/>
      <c r="T118" s="234"/>
      <c r="U118" s="40"/>
      <c r="V118" s="13"/>
      <c r="W118" s="40"/>
      <c r="X118" s="13"/>
      <c r="Y118" s="40"/>
      <c r="Z118" s="40"/>
      <c r="AA118" s="235"/>
      <c r="AB118" s="235"/>
      <c r="AC118" s="43"/>
      <c r="AD118" s="44"/>
      <c r="AE118" s="44">
        <v>0.375</v>
      </c>
      <c r="AF118" s="43">
        <v>0.3888888888888889</v>
      </c>
      <c r="AG118" s="13" t="s">
        <v>5</v>
      </c>
      <c r="AH118" s="37"/>
      <c r="AI118" s="37"/>
      <c r="AJ118" s="37"/>
      <c r="AK118" s="45"/>
      <c r="AL118" s="46"/>
      <c r="AM118" s="236"/>
      <c r="AN118" s="236"/>
      <c r="AO118" s="233"/>
      <c r="AP118" s="233"/>
      <c r="AQ118" s="318" t="str">
        <f t="shared" si="2"/>
        <v/>
      </c>
      <c r="AR118" s="318">
        <f t="shared" si="3"/>
        <v>1.3888888888888895E-2</v>
      </c>
    </row>
    <row r="119" spans="1:44" ht="14.25">
      <c r="B119" s="34">
        <v>2023</v>
      </c>
      <c r="C119" s="34">
        <v>4</v>
      </c>
      <c r="D119" s="34">
        <v>5</v>
      </c>
      <c r="E119" s="322" t="s">
        <v>628</v>
      </c>
      <c r="F119" s="34"/>
      <c r="G119" s="36"/>
      <c r="H119" s="72" t="s">
        <v>595</v>
      </c>
      <c r="I119" s="38" t="s">
        <v>58</v>
      </c>
      <c r="J119" s="37" t="s">
        <v>1104</v>
      </c>
      <c r="K119" s="13"/>
      <c r="L119" s="14"/>
      <c r="M119" s="14"/>
      <c r="N119" s="14"/>
      <c r="O119" s="13"/>
      <c r="P119" s="13">
        <v>12</v>
      </c>
      <c r="Q119" s="39" t="s">
        <v>612</v>
      </c>
      <c r="R119" s="511">
        <v>1120</v>
      </c>
      <c r="S119" s="512" t="s">
        <v>30</v>
      </c>
      <c r="T119" s="511">
        <v>200</v>
      </c>
      <c r="U119" s="511">
        <v>1120</v>
      </c>
      <c r="V119" s="13">
        <v>1</v>
      </c>
      <c r="W119" s="511">
        <v>200</v>
      </c>
      <c r="X119" s="13">
        <v>1</v>
      </c>
      <c r="Y119" s="511">
        <v>200</v>
      </c>
      <c r="Z119" s="511"/>
      <c r="AA119" s="42"/>
      <c r="AB119" s="42"/>
      <c r="AC119" s="43"/>
      <c r="AD119" s="44"/>
      <c r="AE119" s="44"/>
      <c r="AF119" s="43"/>
      <c r="AG119" s="13"/>
      <c r="AH119" s="37"/>
      <c r="AI119" s="37"/>
      <c r="AJ119" s="37"/>
      <c r="AK119" s="45"/>
      <c r="AL119" s="46"/>
      <c r="AM119" s="236"/>
      <c r="AN119" s="236"/>
      <c r="AO119" s="233"/>
      <c r="AP119" s="233"/>
      <c r="AQ119" s="318" t="str">
        <f t="shared" si="2"/>
        <v/>
      </c>
      <c r="AR119" s="318" t="str">
        <f t="shared" si="3"/>
        <v/>
      </c>
    </row>
    <row r="120" spans="1:44" ht="14.25">
      <c r="A120">
        <v>1</v>
      </c>
      <c r="B120" s="34">
        <v>2023</v>
      </c>
      <c r="C120" s="34">
        <v>4</v>
      </c>
      <c r="D120" s="34">
        <v>5</v>
      </c>
      <c r="E120" s="322" t="s">
        <v>628</v>
      </c>
      <c r="F120" s="34">
        <v>2</v>
      </c>
      <c r="G120" s="36" t="s">
        <v>614</v>
      </c>
      <c r="H120" s="37" t="s">
        <v>595</v>
      </c>
      <c r="I120" s="38" t="s">
        <v>47</v>
      </c>
      <c r="J120" s="37" t="s">
        <v>1104</v>
      </c>
      <c r="K120" s="13">
        <v>3703998</v>
      </c>
      <c r="L120" s="14">
        <v>5</v>
      </c>
      <c r="M120" s="14">
        <v>12</v>
      </c>
      <c r="N120" s="14" t="s">
        <v>622</v>
      </c>
      <c r="O120" s="13" t="s">
        <v>597</v>
      </c>
      <c r="P120" s="13">
        <v>50</v>
      </c>
      <c r="Q120" s="39" t="s">
        <v>292</v>
      </c>
      <c r="R120" s="511">
        <v>1120</v>
      </c>
      <c r="S120" s="512">
        <v>5000</v>
      </c>
      <c r="T120" s="512">
        <v>5000</v>
      </c>
      <c r="U120" s="511">
        <v>1120</v>
      </c>
      <c r="V120" s="13">
        <v>1</v>
      </c>
      <c r="W120" s="512">
        <v>5000</v>
      </c>
      <c r="X120" s="13">
        <v>1</v>
      </c>
      <c r="Y120" s="512">
        <v>5000</v>
      </c>
      <c r="Z120" s="511">
        <v>5050</v>
      </c>
      <c r="AA120" s="42" t="s">
        <v>1164</v>
      </c>
      <c r="AB120" s="42"/>
      <c r="AC120" s="43">
        <v>0.3888888888888889</v>
      </c>
      <c r="AD120" s="44">
        <v>0.41319444444444448</v>
      </c>
      <c r="AE120" s="44">
        <v>0.41319444444444448</v>
      </c>
      <c r="AF120" s="43">
        <v>0.4201388888888889</v>
      </c>
      <c r="AG120" s="13" t="s">
        <v>5</v>
      </c>
      <c r="AH120" s="37"/>
      <c r="AI120" s="37" t="s">
        <v>6</v>
      </c>
      <c r="AJ120" s="37" t="s">
        <v>930</v>
      </c>
      <c r="AK120" s="45" t="s">
        <v>615</v>
      </c>
      <c r="AL120" s="46">
        <v>1</v>
      </c>
      <c r="AM120" s="236"/>
      <c r="AN120" s="236" t="s">
        <v>432</v>
      </c>
      <c r="AO120" s="233"/>
      <c r="AP120" s="233"/>
      <c r="AQ120" s="318">
        <f t="shared" si="2"/>
        <v>2.430555555555558E-2</v>
      </c>
      <c r="AR120" s="318">
        <f t="shared" si="3"/>
        <v>6.9444444444444198E-3</v>
      </c>
    </row>
    <row r="121" spans="1:44" ht="14.25">
      <c r="B121" s="34">
        <v>2023</v>
      </c>
      <c r="C121" s="34">
        <v>4</v>
      </c>
      <c r="D121" s="34">
        <v>5</v>
      </c>
      <c r="E121" s="322" t="s">
        <v>628</v>
      </c>
      <c r="F121" s="34">
        <v>2</v>
      </c>
      <c r="G121" s="36" t="s">
        <v>614</v>
      </c>
      <c r="H121" s="37" t="s">
        <v>595</v>
      </c>
      <c r="I121" s="38" t="s">
        <v>47</v>
      </c>
      <c r="J121" s="37" t="s">
        <v>1104</v>
      </c>
      <c r="K121" s="13">
        <v>3703998</v>
      </c>
      <c r="L121" s="14">
        <v>6</v>
      </c>
      <c r="M121" s="14">
        <v>12</v>
      </c>
      <c r="N121" s="14" t="s">
        <v>622</v>
      </c>
      <c r="O121" s="13" t="s">
        <v>597</v>
      </c>
      <c r="P121" s="13">
        <v>50</v>
      </c>
      <c r="Q121" s="39" t="s">
        <v>292</v>
      </c>
      <c r="R121" s="511">
        <v>1120</v>
      </c>
      <c r="S121" s="512">
        <v>5000</v>
      </c>
      <c r="T121" s="512">
        <v>5000</v>
      </c>
      <c r="U121" s="511">
        <v>1120</v>
      </c>
      <c r="V121" s="13">
        <v>1</v>
      </c>
      <c r="W121" s="512">
        <v>5000</v>
      </c>
      <c r="X121" s="13">
        <v>1</v>
      </c>
      <c r="Y121" s="512">
        <v>5000</v>
      </c>
      <c r="Z121" s="511">
        <v>5080</v>
      </c>
      <c r="AA121" s="42" t="s">
        <v>1165</v>
      </c>
      <c r="AB121" s="76" t="s">
        <v>1166</v>
      </c>
      <c r="AC121" s="43">
        <v>0.4201388888888889</v>
      </c>
      <c r="AD121" s="44">
        <v>0.44444444444444448</v>
      </c>
      <c r="AE121" s="44">
        <v>0.44444444444444448</v>
      </c>
      <c r="AF121" s="43">
        <v>0.4513888888888889</v>
      </c>
      <c r="AG121" s="13" t="s">
        <v>5</v>
      </c>
      <c r="AH121" s="37"/>
      <c r="AI121" s="37" t="s">
        <v>6</v>
      </c>
      <c r="AJ121" s="37" t="s">
        <v>930</v>
      </c>
      <c r="AK121" s="45" t="s">
        <v>615</v>
      </c>
      <c r="AL121" s="46">
        <v>1</v>
      </c>
      <c r="AM121" s="236"/>
      <c r="AN121" s="236" t="s">
        <v>432</v>
      </c>
      <c r="AO121" s="233"/>
      <c r="AP121" s="233"/>
      <c r="AQ121" s="318">
        <f t="shared" si="2"/>
        <v>2.430555555555558E-2</v>
      </c>
      <c r="AR121" s="318">
        <f t="shared" si="3"/>
        <v>6.9444444444444198E-3</v>
      </c>
    </row>
    <row r="122" spans="1:44" ht="14.25">
      <c r="B122" s="34">
        <v>2023</v>
      </c>
      <c r="C122" s="34">
        <v>4</v>
      </c>
      <c r="D122" s="34">
        <v>5</v>
      </c>
      <c r="E122" s="322" t="s">
        <v>628</v>
      </c>
      <c r="F122" s="34"/>
      <c r="G122" s="260"/>
      <c r="H122" s="37" t="s">
        <v>595</v>
      </c>
      <c r="I122" s="38" t="s">
        <v>43</v>
      </c>
      <c r="J122" s="37" t="s">
        <v>1104</v>
      </c>
      <c r="K122" s="13"/>
      <c r="L122" s="14"/>
      <c r="M122" s="14"/>
      <c r="N122" s="14"/>
      <c r="O122" s="13"/>
      <c r="P122" s="239">
        <v>25</v>
      </c>
      <c r="Q122" s="39" t="s">
        <v>612</v>
      </c>
      <c r="R122" s="511">
        <v>1120</v>
      </c>
      <c r="S122" s="512" t="s">
        <v>30</v>
      </c>
      <c r="T122" s="513">
        <v>350</v>
      </c>
      <c r="U122" s="511">
        <v>1120</v>
      </c>
      <c r="V122" s="13">
        <v>1</v>
      </c>
      <c r="W122" s="511"/>
      <c r="X122" s="13">
        <v>1</v>
      </c>
      <c r="Y122" s="513">
        <v>350</v>
      </c>
      <c r="Z122" s="511">
        <v>10550</v>
      </c>
      <c r="AA122" s="42" t="s">
        <v>653</v>
      </c>
      <c r="AB122" s="76" t="s">
        <v>1166</v>
      </c>
      <c r="AC122" s="43">
        <v>0.4513888888888889</v>
      </c>
      <c r="AD122" s="44">
        <v>0.4548611111111111</v>
      </c>
      <c r="AE122" s="44"/>
      <c r="AF122" s="43"/>
      <c r="AG122" s="13"/>
      <c r="AH122" s="37"/>
      <c r="AI122" s="37" t="s">
        <v>6</v>
      </c>
      <c r="AJ122" s="37" t="s">
        <v>930</v>
      </c>
      <c r="AK122" s="45" t="s">
        <v>615</v>
      </c>
      <c r="AL122" s="46">
        <v>1</v>
      </c>
      <c r="AM122" s="236"/>
      <c r="AN122" s="236"/>
      <c r="AO122" s="233"/>
      <c r="AP122" s="233"/>
      <c r="AQ122" s="318">
        <f t="shared" si="2"/>
        <v>3.4722222222222099E-3</v>
      </c>
      <c r="AR122" s="318" t="str">
        <f t="shared" si="3"/>
        <v/>
      </c>
    </row>
    <row r="123" spans="1:44" ht="14.25">
      <c r="B123" s="34">
        <v>2023</v>
      </c>
      <c r="C123" s="34">
        <v>4</v>
      </c>
      <c r="D123" s="34">
        <v>5</v>
      </c>
      <c r="E123" s="322" t="s">
        <v>628</v>
      </c>
      <c r="F123" s="34"/>
      <c r="G123" s="36"/>
      <c r="H123" s="37" t="s">
        <v>595</v>
      </c>
      <c r="I123" s="316"/>
      <c r="J123" s="37"/>
      <c r="K123" s="13"/>
      <c r="L123" s="232"/>
      <c r="M123" s="232"/>
      <c r="N123" s="321"/>
      <c r="O123" s="502"/>
      <c r="P123" s="13"/>
      <c r="Q123" s="393"/>
      <c r="R123" s="40"/>
      <c r="S123" s="234"/>
      <c r="T123" s="234"/>
      <c r="U123" s="40"/>
      <c r="V123" s="13"/>
      <c r="W123" s="40"/>
      <c r="X123" s="13"/>
      <c r="Y123" s="40"/>
      <c r="Z123" s="40"/>
      <c r="AA123" s="235"/>
      <c r="AB123" s="235"/>
      <c r="AC123" s="43"/>
      <c r="AD123" s="44"/>
      <c r="AE123" s="44">
        <v>0.4548611111111111</v>
      </c>
      <c r="AF123" s="43">
        <v>0.5</v>
      </c>
      <c r="AG123" s="13" t="s">
        <v>752</v>
      </c>
      <c r="AH123" s="37"/>
      <c r="AI123" s="37"/>
      <c r="AJ123" s="37"/>
      <c r="AK123" s="45"/>
      <c r="AL123" s="46"/>
      <c r="AM123" s="236"/>
      <c r="AN123" s="236"/>
      <c r="AO123" s="233"/>
      <c r="AP123" s="233"/>
      <c r="AQ123" s="318" t="str">
        <f t="shared" si="2"/>
        <v/>
      </c>
      <c r="AR123" s="318">
        <f t="shared" si="3"/>
        <v>4.5138888888888895E-2</v>
      </c>
    </row>
    <row r="124" spans="1:44" ht="14.25">
      <c r="B124" s="34">
        <v>2023</v>
      </c>
      <c r="C124" s="34">
        <v>4</v>
      </c>
      <c r="D124" s="34">
        <v>5</v>
      </c>
      <c r="E124" s="322" t="s">
        <v>628</v>
      </c>
      <c r="F124" s="34"/>
      <c r="G124" s="36"/>
      <c r="H124" s="72" t="s">
        <v>595</v>
      </c>
      <c r="I124" s="38" t="s">
        <v>58</v>
      </c>
      <c r="J124" s="37" t="s">
        <v>1104</v>
      </c>
      <c r="K124" s="13"/>
      <c r="L124" s="14"/>
      <c r="M124" s="14"/>
      <c r="N124" s="14"/>
      <c r="O124" s="13"/>
      <c r="P124" s="13">
        <v>12</v>
      </c>
      <c r="Q124" s="39" t="s">
        <v>612</v>
      </c>
      <c r="R124" s="511">
        <v>1120</v>
      </c>
      <c r="S124" s="512" t="s">
        <v>30</v>
      </c>
      <c r="T124" s="511">
        <v>200</v>
      </c>
      <c r="U124" s="511">
        <v>1120</v>
      </c>
      <c r="V124" s="13">
        <v>1</v>
      </c>
      <c r="W124" s="511">
        <v>200</v>
      </c>
      <c r="X124" s="13">
        <v>1</v>
      </c>
      <c r="Y124" s="511">
        <v>200</v>
      </c>
      <c r="Z124" s="511"/>
      <c r="AA124" s="42"/>
      <c r="AB124" s="42"/>
      <c r="AC124" s="43"/>
      <c r="AD124" s="44"/>
      <c r="AE124" s="44"/>
      <c r="AF124" s="43"/>
      <c r="AG124" s="13"/>
      <c r="AH124" s="37"/>
      <c r="AI124" s="37"/>
      <c r="AJ124" s="37"/>
      <c r="AK124" s="45"/>
      <c r="AL124" s="46"/>
      <c r="AM124" s="236"/>
      <c r="AN124" s="236"/>
      <c r="AO124" s="233"/>
      <c r="AP124" s="233"/>
      <c r="AQ124" s="318" t="str">
        <f t="shared" si="2"/>
        <v/>
      </c>
      <c r="AR124" s="318" t="str">
        <f t="shared" si="3"/>
        <v/>
      </c>
    </row>
    <row r="125" spans="1:44" ht="14.25">
      <c r="A125">
        <v>1</v>
      </c>
      <c r="B125" s="34">
        <v>2023</v>
      </c>
      <c r="C125" s="34">
        <v>4</v>
      </c>
      <c r="D125" s="34">
        <v>5</v>
      </c>
      <c r="E125" s="322" t="s">
        <v>628</v>
      </c>
      <c r="F125" s="34">
        <v>3</v>
      </c>
      <c r="G125" s="36" t="s">
        <v>614</v>
      </c>
      <c r="H125" s="37" t="s">
        <v>595</v>
      </c>
      <c r="I125" s="38" t="s">
        <v>47</v>
      </c>
      <c r="J125" s="37" t="s">
        <v>1104</v>
      </c>
      <c r="K125" s="13">
        <v>3703998</v>
      </c>
      <c r="L125" s="14">
        <v>7</v>
      </c>
      <c r="M125" s="14">
        <v>12</v>
      </c>
      <c r="N125" s="14" t="s">
        <v>622</v>
      </c>
      <c r="O125" s="13" t="s">
        <v>597</v>
      </c>
      <c r="P125" s="13">
        <v>50</v>
      </c>
      <c r="Q125" s="39" t="s">
        <v>292</v>
      </c>
      <c r="R125" s="511">
        <v>1120</v>
      </c>
      <c r="S125" s="512">
        <v>5000</v>
      </c>
      <c r="T125" s="512">
        <v>5000</v>
      </c>
      <c r="U125" s="511">
        <v>1120</v>
      </c>
      <c r="V125" s="13">
        <v>1</v>
      </c>
      <c r="W125" s="512">
        <v>5000</v>
      </c>
      <c r="X125" s="13">
        <v>1</v>
      </c>
      <c r="Y125" s="512">
        <v>5000</v>
      </c>
      <c r="Z125" s="511">
        <v>5050</v>
      </c>
      <c r="AA125" s="42" t="s">
        <v>1168</v>
      </c>
      <c r="AB125" s="42"/>
      <c r="AC125" s="43">
        <v>0.5</v>
      </c>
      <c r="AD125" s="44">
        <v>0.52430555555555558</v>
      </c>
      <c r="AE125" s="44">
        <v>0.52430555555555558</v>
      </c>
      <c r="AF125" s="43">
        <v>0.53125</v>
      </c>
      <c r="AG125" s="13" t="s">
        <v>5</v>
      </c>
      <c r="AH125" s="37"/>
      <c r="AI125" s="37" t="s">
        <v>6</v>
      </c>
      <c r="AJ125" s="37" t="s">
        <v>930</v>
      </c>
      <c r="AK125" s="45" t="s">
        <v>615</v>
      </c>
      <c r="AL125" s="46">
        <v>1</v>
      </c>
      <c r="AM125" s="236"/>
      <c r="AN125" s="236" t="s">
        <v>432</v>
      </c>
      <c r="AO125" s="233"/>
      <c r="AP125" s="233"/>
      <c r="AQ125" s="318">
        <f t="shared" si="2"/>
        <v>2.430555555555558E-2</v>
      </c>
      <c r="AR125" s="318">
        <f t="shared" si="3"/>
        <v>6.9444444444444198E-3</v>
      </c>
    </row>
    <row r="126" spans="1:44" ht="14.25">
      <c r="B126" s="34">
        <v>2023</v>
      </c>
      <c r="C126" s="34">
        <v>4</v>
      </c>
      <c r="D126" s="34">
        <v>5</v>
      </c>
      <c r="E126" s="322" t="s">
        <v>628</v>
      </c>
      <c r="F126" s="34">
        <v>3</v>
      </c>
      <c r="G126" s="36" t="s">
        <v>614</v>
      </c>
      <c r="H126" s="37" t="s">
        <v>595</v>
      </c>
      <c r="I126" s="38" t="s">
        <v>47</v>
      </c>
      <c r="J126" s="37" t="s">
        <v>1104</v>
      </c>
      <c r="K126" s="13">
        <v>3703998</v>
      </c>
      <c r="L126" s="14">
        <v>8</v>
      </c>
      <c r="M126" s="14">
        <v>12</v>
      </c>
      <c r="N126" s="14" t="s">
        <v>622</v>
      </c>
      <c r="O126" s="13" t="s">
        <v>597</v>
      </c>
      <c r="P126" s="13">
        <v>50</v>
      </c>
      <c r="Q126" s="39" t="s">
        <v>292</v>
      </c>
      <c r="R126" s="511">
        <v>1120</v>
      </c>
      <c r="S126" s="512">
        <v>5000</v>
      </c>
      <c r="T126" s="512">
        <v>5000</v>
      </c>
      <c r="U126" s="511">
        <v>1120</v>
      </c>
      <c r="V126" s="13">
        <v>1</v>
      </c>
      <c r="W126" s="512">
        <v>5000</v>
      </c>
      <c r="X126" s="13">
        <v>1</v>
      </c>
      <c r="Y126" s="512">
        <v>5000</v>
      </c>
      <c r="Z126" s="511">
        <v>5070</v>
      </c>
      <c r="AA126" s="42" t="s">
        <v>1170</v>
      </c>
      <c r="AB126" s="76" t="s">
        <v>1156</v>
      </c>
      <c r="AC126" s="43">
        <v>0.53125</v>
      </c>
      <c r="AD126" s="44">
        <v>0.55555555555555558</v>
      </c>
      <c r="AE126" s="44">
        <v>0.55555555555555558</v>
      </c>
      <c r="AF126" s="43">
        <v>0.5625</v>
      </c>
      <c r="AG126" s="13" t="s">
        <v>5</v>
      </c>
      <c r="AH126" s="37"/>
      <c r="AI126" s="37" t="s">
        <v>6</v>
      </c>
      <c r="AJ126" s="37" t="s">
        <v>930</v>
      </c>
      <c r="AK126" s="45" t="s">
        <v>615</v>
      </c>
      <c r="AL126" s="46">
        <v>1</v>
      </c>
      <c r="AM126" s="236"/>
      <c r="AN126" s="236" t="s">
        <v>432</v>
      </c>
      <c r="AO126" s="233"/>
      <c r="AP126" s="233"/>
      <c r="AQ126" s="318">
        <f t="shared" si="2"/>
        <v>2.430555555555558E-2</v>
      </c>
      <c r="AR126" s="318">
        <f t="shared" si="3"/>
        <v>6.9444444444444198E-3</v>
      </c>
    </row>
    <row r="127" spans="1:44" ht="14.25">
      <c r="B127" s="34">
        <v>2023</v>
      </c>
      <c r="C127" s="34">
        <v>4</v>
      </c>
      <c r="D127" s="34">
        <v>5</v>
      </c>
      <c r="E127" s="322" t="s">
        <v>628</v>
      </c>
      <c r="F127" s="34"/>
      <c r="G127" s="260"/>
      <c r="H127" s="37" t="s">
        <v>595</v>
      </c>
      <c r="I127" s="38" t="s">
        <v>43</v>
      </c>
      <c r="J127" s="37" t="s">
        <v>1104</v>
      </c>
      <c r="K127" s="13"/>
      <c r="L127" s="14"/>
      <c r="M127" s="14"/>
      <c r="N127" s="14"/>
      <c r="O127" s="13"/>
      <c r="P127" s="239">
        <v>25</v>
      </c>
      <c r="Q127" s="39" t="s">
        <v>612</v>
      </c>
      <c r="R127" s="511">
        <v>1120</v>
      </c>
      <c r="S127" s="512" t="s">
        <v>30</v>
      </c>
      <c r="T127" s="513">
        <v>350</v>
      </c>
      <c r="U127" s="511">
        <v>1120</v>
      </c>
      <c r="V127" s="13">
        <v>1</v>
      </c>
      <c r="W127" s="511"/>
      <c r="X127" s="13">
        <v>1</v>
      </c>
      <c r="Y127" s="513">
        <v>350</v>
      </c>
      <c r="Z127" s="511">
        <v>10550</v>
      </c>
      <c r="AA127" s="42" t="s">
        <v>653</v>
      </c>
      <c r="AB127" s="76" t="s">
        <v>1156</v>
      </c>
      <c r="AC127" s="43">
        <v>0.5625</v>
      </c>
      <c r="AD127" s="44">
        <v>0.56597222222222221</v>
      </c>
      <c r="AE127" s="44"/>
      <c r="AF127" s="43"/>
      <c r="AG127" s="13"/>
      <c r="AH127" s="37"/>
      <c r="AI127" s="37" t="s">
        <v>6</v>
      </c>
      <c r="AJ127" s="37" t="s">
        <v>930</v>
      </c>
      <c r="AK127" s="45" t="s">
        <v>615</v>
      </c>
      <c r="AL127" s="46">
        <v>1</v>
      </c>
      <c r="AM127" s="236"/>
      <c r="AN127" s="236"/>
      <c r="AO127" s="233"/>
      <c r="AP127" s="233"/>
      <c r="AQ127" s="318">
        <f t="shared" si="2"/>
        <v>3.4722222222222099E-3</v>
      </c>
      <c r="AR127" s="318" t="str">
        <f t="shared" si="3"/>
        <v/>
      </c>
    </row>
    <row r="128" spans="1:44" ht="14.25">
      <c r="B128" s="34">
        <v>2023</v>
      </c>
      <c r="C128" s="34">
        <v>4</v>
      </c>
      <c r="D128" s="34">
        <v>5</v>
      </c>
      <c r="E128" s="322" t="s">
        <v>628</v>
      </c>
      <c r="F128" s="34"/>
      <c r="G128" s="36"/>
      <c r="H128" s="37" t="s">
        <v>595</v>
      </c>
      <c r="I128" s="316"/>
      <c r="J128" s="37"/>
      <c r="K128" s="13"/>
      <c r="L128" s="232"/>
      <c r="M128" s="232"/>
      <c r="N128" s="321"/>
      <c r="O128" s="502"/>
      <c r="P128" s="13"/>
      <c r="Q128" s="393"/>
      <c r="R128" s="40"/>
      <c r="S128" s="234"/>
      <c r="T128" s="234"/>
      <c r="U128" s="40"/>
      <c r="V128" s="13"/>
      <c r="W128" s="40"/>
      <c r="X128" s="13"/>
      <c r="Y128" s="40"/>
      <c r="Z128" s="40"/>
      <c r="AA128" s="235"/>
      <c r="AB128" s="42"/>
      <c r="AC128" s="43"/>
      <c r="AD128" s="44"/>
      <c r="AE128" s="44">
        <v>0.56597222222222221</v>
      </c>
      <c r="AF128" s="43">
        <v>0.57638888888888895</v>
      </c>
      <c r="AG128" s="13" t="s">
        <v>752</v>
      </c>
      <c r="AH128" s="37"/>
      <c r="AI128" s="37"/>
      <c r="AJ128" s="37"/>
      <c r="AK128" s="45"/>
      <c r="AL128" s="46"/>
      <c r="AM128" s="236"/>
      <c r="AN128" s="236"/>
      <c r="AO128" s="233"/>
      <c r="AP128" s="233"/>
      <c r="AQ128" s="318" t="str">
        <f t="shared" si="2"/>
        <v/>
      </c>
      <c r="AR128" s="318">
        <f t="shared" si="3"/>
        <v>1.0416666666666741E-2</v>
      </c>
    </row>
    <row r="129" spans="1:44" ht="14.25">
      <c r="B129" s="34">
        <v>2023</v>
      </c>
      <c r="C129" s="34">
        <v>4</v>
      </c>
      <c r="D129" s="34">
        <v>5</v>
      </c>
      <c r="E129" s="322" t="s">
        <v>628</v>
      </c>
      <c r="F129" s="34"/>
      <c r="G129" s="36"/>
      <c r="H129" s="72" t="s">
        <v>595</v>
      </c>
      <c r="I129" s="38" t="s">
        <v>58</v>
      </c>
      <c r="J129" s="37" t="s">
        <v>1104</v>
      </c>
      <c r="K129" s="13"/>
      <c r="L129" s="14"/>
      <c r="M129" s="14"/>
      <c r="N129" s="14"/>
      <c r="O129" s="13"/>
      <c r="P129" s="13">
        <v>12</v>
      </c>
      <c r="Q129" s="39" t="s">
        <v>612</v>
      </c>
      <c r="R129" s="511">
        <v>1120</v>
      </c>
      <c r="S129" s="512" t="s">
        <v>30</v>
      </c>
      <c r="T129" s="511">
        <v>200</v>
      </c>
      <c r="U129" s="511">
        <v>1120</v>
      </c>
      <c r="V129" s="13">
        <v>1</v>
      </c>
      <c r="W129" s="511">
        <v>200</v>
      </c>
      <c r="X129" s="13">
        <v>1</v>
      </c>
      <c r="Y129" s="511">
        <v>200</v>
      </c>
      <c r="Z129" s="511"/>
      <c r="AA129" s="42"/>
      <c r="AB129" s="42"/>
      <c r="AC129" s="43"/>
      <c r="AD129" s="44"/>
      <c r="AE129" s="44"/>
      <c r="AF129" s="43"/>
      <c r="AG129" s="13"/>
      <c r="AH129" s="37"/>
      <c r="AI129" s="37"/>
      <c r="AJ129" s="37"/>
      <c r="AK129" s="45"/>
      <c r="AL129" s="46"/>
      <c r="AM129" s="236"/>
      <c r="AN129" s="236"/>
      <c r="AO129" s="233"/>
      <c r="AP129" s="233"/>
      <c r="AQ129" s="318" t="str">
        <f t="shared" si="2"/>
        <v/>
      </c>
      <c r="AR129" s="318" t="str">
        <f t="shared" si="3"/>
        <v/>
      </c>
    </row>
    <row r="130" spans="1:44" ht="14.25">
      <c r="A130">
        <v>1</v>
      </c>
      <c r="B130" s="34">
        <v>2023</v>
      </c>
      <c r="C130" s="34">
        <v>4</v>
      </c>
      <c r="D130" s="34">
        <v>5</v>
      </c>
      <c r="E130" s="322" t="s">
        <v>629</v>
      </c>
      <c r="F130" s="34">
        <v>4</v>
      </c>
      <c r="G130" s="36" t="s">
        <v>614</v>
      </c>
      <c r="H130" s="37" t="s">
        <v>595</v>
      </c>
      <c r="I130" s="38" t="s">
        <v>47</v>
      </c>
      <c r="J130" s="37" t="s">
        <v>1104</v>
      </c>
      <c r="K130" s="13">
        <v>3703998</v>
      </c>
      <c r="L130" s="14">
        <v>9</v>
      </c>
      <c r="M130" s="14">
        <v>12</v>
      </c>
      <c r="N130" s="14" t="s">
        <v>622</v>
      </c>
      <c r="O130" s="13" t="s">
        <v>597</v>
      </c>
      <c r="P130" s="13">
        <v>50</v>
      </c>
      <c r="Q130" s="39" t="s">
        <v>292</v>
      </c>
      <c r="R130" s="511">
        <v>1120</v>
      </c>
      <c r="S130" s="512">
        <v>5000</v>
      </c>
      <c r="T130" s="512">
        <v>5000</v>
      </c>
      <c r="U130" s="511">
        <v>1120</v>
      </c>
      <c r="V130" s="13">
        <v>1</v>
      </c>
      <c r="W130" s="512">
        <v>5000</v>
      </c>
      <c r="X130" s="13">
        <v>1</v>
      </c>
      <c r="Y130" s="512">
        <v>5000</v>
      </c>
      <c r="Z130" s="511">
        <v>5050</v>
      </c>
      <c r="AA130" s="42" t="s">
        <v>1171</v>
      </c>
      <c r="AB130" s="42"/>
      <c r="AC130" s="43">
        <v>0.57638888888888895</v>
      </c>
      <c r="AD130" s="44">
        <v>0.60069444444444442</v>
      </c>
      <c r="AE130" s="44">
        <v>0.60069444444444442</v>
      </c>
      <c r="AF130" s="43">
        <v>0.60763888888888895</v>
      </c>
      <c r="AG130" s="13" t="s">
        <v>5</v>
      </c>
      <c r="AH130" s="37"/>
      <c r="AI130" s="37" t="s">
        <v>6</v>
      </c>
      <c r="AJ130" s="37" t="s">
        <v>930</v>
      </c>
      <c r="AK130" s="45" t="s">
        <v>615</v>
      </c>
      <c r="AL130" s="46">
        <v>1</v>
      </c>
      <c r="AM130" s="236" t="s">
        <v>1174</v>
      </c>
      <c r="AN130" s="236" t="s">
        <v>434</v>
      </c>
      <c r="AO130" s="233"/>
      <c r="AP130" s="233"/>
      <c r="AQ130" s="318">
        <f t="shared" si="2"/>
        <v>2.4305555555555469E-2</v>
      </c>
      <c r="AR130" s="318">
        <f t="shared" si="3"/>
        <v>6.9444444444445308E-3</v>
      </c>
    </row>
    <row r="131" spans="1:44" ht="14.25">
      <c r="B131" s="34">
        <v>2023</v>
      </c>
      <c r="C131" s="34">
        <v>4</v>
      </c>
      <c r="D131" s="34">
        <v>5</v>
      </c>
      <c r="E131" s="322" t="s">
        <v>629</v>
      </c>
      <c r="F131" s="34">
        <v>4</v>
      </c>
      <c r="G131" s="36" t="s">
        <v>614</v>
      </c>
      <c r="H131" s="37" t="s">
        <v>595</v>
      </c>
      <c r="I131" s="38" t="s">
        <v>47</v>
      </c>
      <c r="J131" s="37" t="s">
        <v>1104</v>
      </c>
      <c r="K131" s="13">
        <v>3703998</v>
      </c>
      <c r="L131" s="14">
        <v>10</v>
      </c>
      <c r="M131" s="14">
        <v>12</v>
      </c>
      <c r="N131" s="14" t="s">
        <v>622</v>
      </c>
      <c r="O131" s="13" t="s">
        <v>597</v>
      </c>
      <c r="P131" s="13">
        <v>50</v>
      </c>
      <c r="Q131" s="39" t="s">
        <v>292</v>
      </c>
      <c r="R131" s="511">
        <v>1120</v>
      </c>
      <c r="S131" s="512">
        <v>5000</v>
      </c>
      <c r="T131" s="512">
        <v>5000</v>
      </c>
      <c r="U131" s="511">
        <v>1120</v>
      </c>
      <c r="V131" s="13">
        <v>1</v>
      </c>
      <c r="W131" s="512">
        <v>5000</v>
      </c>
      <c r="X131" s="13">
        <v>1</v>
      </c>
      <c r="Y131" s="512">
        <v>5000</v>
      </c>
      <c r="Z131" s="511">
        <v>5060</v>
      </c>
      <c r="AA131" s="42" t="s">
        <v>1172</v>
      </c>
      <c r="AB131" s="76" t="s">
        <v>1173</v>
      </c>
      <c r="AC131" s="43">
        <v>0.60763888888888895</v>
      </c>
      <c r="AD131" s="44">
        <v>0.63194444444444453</v>
      </c>
      <c r="AE131" s="44">
        <v>0.63194444444444453</v>
      </c>
      <c r="AF131" s="43">
        <v>0.63888888888888895</v>
      </c>
      <c r="AG131" s="13" t="s">
        <v>5</v>
      </c>
      <c r="AH131" s="37"/>
      <c r="AI131" s="37" t="s">
        <v>6</v>
      </c>
      <c r="AJ131" s="37" t="s">
        <v>930</v>
      </c>
      <c r="AK131" s="45" t="s">
        <v>615</v>
      </c>
      <c r="AL131" s="46">
        <v>1</v>
      </c>
      <c r="AM131" s="236" t="s">
        <v>1177</v>
      </c>
      <c r="AN131" s="236" t="s">
        <v>433</v>
      </c>
      <c r="AO131" s="233"/>
      <c r="AP131" s="233"/>
      <c r="AQ131" s="318">
        <f t="shared" si="2"/>
        <v>2.430555555555558E-2</v>
      </c>
      <c r="AR131" s="318">
        <f t="shared" si="3"/>
        <v>6.9444444444444198E-3</v>
      </c>
    </row>
    <row r="132" spans="1:44" ht="14.25">
      <c r="B132" s="34">
        <v>2023</v>
      </c>
      <c r="C132" s="34">
        <v>4</v>
      </c>
      <c r="D132" s="34">
        <v>5</v>
      </c>
      <c r="E132" s="322" t="s">
        <v>629</v>
      </c>
      <c r="F132" s="34"/>
      <c r="G132" s="260"/>
      <c r="H132" s="37" t="s">
        <v>595</v>
      </c>
      <c r="I132" s="38" t="s">
        <v>43</v>
      </c>
      <c r="J132" s="37" t="s">
        <v>1104</v>
      </c>
      <c r="K132" s="13"/>
      <c r="L132" s="14"/>
      <c r="M132" s="14"/>
      <c r="N132" s="14"/>
      <c r="O132" s="13"/>
      <c r="P132" s="239">
        <v>25</v>
      </c>
      <c r="Q132" s="39" t="s">
        <v>612</v>
      </c>
      <c r="R132" s="511">
        <v>1120</v>
      </c>
      <c r="S132" s="512" t="s">
        <v>30</v>
      </c>
      <c r="T132" s="513">
        <v>350</v>
      </c>
      <c r="U132" s="511">
        <v>1120</v>
      </c>
      <c r="V132" s="13">
        <v>1</v>
      </c>
      <c r="W132" s="511"/>
      <c r="X132" s="13">
        <v>1</v>
      </c>
      <c r="Y132" s="513">
        <v>350</v>
      </c>
      <c r="Z132" s="511">
        <v>10550</v>
      </c>
      <c r="AA132" s="42" t="s">
        <v>653</v>
      </c>
      <c r="AB132" s="76" t="s">
        <v>1173</v>
      </c>
      <c r="AC132" s="43">
        <v>0.63888888888888895</v>
      </c>
      <c r="AD132" s="44">
        <v>0.64236111111111116</v>
      </c>
      <c r="AE132" s="44"/>
      <c r="AF132" s="43"/>
      <c r="AG132" s="13"/>
      <c r="AH132" s="37"/>
      <c r="AI132" s="37" t="s">
        <v>6</v>
      </c>
      <c r="AJ132" s="37" t="s">
        <v>930</v>
      </c>
      <c r="AK132" s="45" t="s">
        <v>615</v>
      </c>
      <c r="AL132" s="46">
        <v>1</v>
      </c>
      <c r="AM132" s="236"/>
      <c r="AN132" s="236"/>
      <c r="AO132" s="233"/>
      <c r="AP132" s="233"/>
      <c r="AQ132" s="318">
        <f t="shared" si="2"/>
        <v>3.4722222222222099E-3</v>
      </c>
      <c r="AR132" s="318" t="str">
        <f t="shared" si="3"/>
        <v/>
      </c>
    </row>
    <row r="133" spans="1:44" ht="14.25">
      <c r="B133" s="34">
        <v>2023</v>
      </c>
      <c r="C133" s="34">
        <v>4</v>
      </c>
      <c r="D133" s="34">
        <v>5</v>
      </c>
      <c r="E133" s="322" t="s">
        <v>629</v>
      </c>
      <c r="F133" s="34"/>
      <c r="G133" s="36"/>
      <c r="H133" s="37" t="s">
        <v>595</v>
      </c>
      <c r="I133" s="316"/>
      <c r="J133" s="37"/>
      <c r="K133" s="13"/>
      <c r="L133" s="232"/>
      <c r="M133" s="232"/>
      <c r="N133" s="321"/>
      <c r="O133" s="502"/>
      <c r="P133" s="13"/>
      <c r="Q133" s="393"/>
      <c r="R133" s="40"/>
      <c r="S133" s="234"/>
      <c r="T133" s="234"/>
      <c r="U133" s="40"/>
      <c r="V133" s="13"/>
      <c r="W133" s="40"/>
      <c r="X133" s="13"/>
      <c r="Y133" s="40"/>
      <c r="Z133" s="40"/>
      <c r="AA133" s="235"/>
      <c r="AB133" s="42"/>
      <c r="AC133" s="43"/>
      <c r="AD133" s="44"/>
      <c r="AE133" s="44">
        <v>0.64236111111111116</v>
      </c>
      <c r="AF133" s="43">
        <v>0.66319444444444453</v>
      </c>
      <c r="AG133" s="13" t="s">
        <v>752</v>
      </c>
      <c r="AH133" s="37"/>
      <c r="AI133" s="37"/>
      <c r="AJ133" s="37"/>
      <c r="AK133" s="45"/>
      <c r="AL133" s="46"/>
      <c r="AM133" s="236"/>
      <c r="AN133" s="236"/>
      <c r="AO133" s="233"/>
      <c r="AP133" s="233"/>
      <c r="AQ133" s="318" t="str">
        <f t="shared" si="2"/>
        <v/>
      </c>
      <c r="AR133" s="318">
        <f t="shared" si="3"/>
        <v>2.083333333333337E-2</v>
      </c>
    </row>
    <row r="134" spans="1:44" ht="14.25">
      <c r="B134" s="34">
        <v>2023</v>
      </c>
      <c r="C134" s="34">
        <v>4</v>
      </c>
      <c r="D134" s="34">
        <v>5</v>
      </c>
      <c r="E134" s="322" t="s">
        <v>629</v>
      </c>
      <c r="F134" s="34"/>
      <c r="G134" s="36"/>
      <c r="H134" s="72" t="s">
        <v>595</v>
      </c>
      <c r="I134" s="38" t="s">
        <v>58</v>
      </c>
      <c r="J134" s="37" t="s">
        <v>1104</v>
      </c>
      <c r="K134" s="13"/>
      <c r="L134" s="14"/>
      <c r="M134" s="14"/>
      <c r="N134" s="14"/>
      <c r="O134" s="13"/>
      <c r="P134" s="13">
        <v>12</v>
      </c>
      <c r="Q134" s="39" t="s">
        <v>612</v>
      </c>
      <c r="R134" s="511">
        <v>1120</v>
      </c>
      <c r="S134" s="512" t="s">
        <v>30</v>
      </c>
      <c r="T134" s="511">
        <v>200</v>
      </c>
      <c r="U134" s="511">
        <v>1120</v>
      </c>
      <c r="V134" s="13">
        <v>1</v>
      </c>
      <c r="W134" s="511">
        <v>200</v>
      </c>
      <c r="X134" s="13">
        <v>1</v>
      </c>
      <c r="Y134" s="511">
        <v>200</v>
      </c>
      <c r="Z134" s="511"/>
      <c r="AA134" s="42"/>
      <c r="AB134" s="42"/>
      <c r="AC134" s="43"/>
      <c r="AD134" s="44"/>
      <c r="AE134" s="44"/>
      <c r="AF134" s="43"/>
      <c r="AG134" s="13"/>
      <c r="AH134" s="37"/>
      <c r="AI134" s="37"/>
      <c r="AJ134" s="37"/>
      <c r="AK134" s="45"/>
      <c r="AL134" s="46"/>
      <c r="AM134" s="236"/>
      <c r="AN134" s="236"/>
      <c r="AO134" s="233"/>
      <c r="AP134" s="233"/>
      <c r="AQ134" s="318" t="str">
        <f t="shared" si="2"/>
        <v/>
      </c>
      <c r="AR134" s="318" t="str">
        <f t="shared" si="3"/>
        <v/>
      </c>
    </row>
    <row r="135" spans="1:44" ht="14.25">
      <c r="A135">
        <v>1</v>
      </c>
      <c r="B135" s="34">
        <v>2023</v>
      </c>
      <c r="C135" s="34">
        <v>4</v>
      </c>
      <c r="D135" s="34">
        <v>5</v>
      </c>
      <c r="E135" s="322" t="s">
        <v>629</v>
      </c>
      <c r="F135" s="34">
        <v>5</v>
      </c>
      <c r="G135" s="36" t="s">
        <v>614</v>
      </c>
      <c r="H135" s="37" t="s">
        <v>595</v>
      </c>
      <c r="I135" s="38" t="s">
        <v>47</v>
      </c>
      <c r="J135" s="37" t="s">
        <v>1104</v>
      </c>
      <c r="K135" s="13">
        <v>3703998</v>
      </c>
      <c r="L135" s="14">
        <v>11</v>
      </c>
      <c r="M135" s="14">
        <v>12</v>
      </c>
      <c r="N135" s="14" t="s">
        <v>622</v>
      </c>
      <c r="O135" s="13" t="s">
        <v>597</v>
      </c>
      <c r="P135" s="13">
        <v>50</v>
      </c>
      <c r="Q135" s="39" t="s">
        <v>292</v>
      </c>
      <c r="R135" s="511">
        <v>1120</v>
      </c>
      <c r="S135" s="512">
        <v>5000</v>
      </c>
      <c r="T135" s="512">
        <v>5000</v>
      </c>
      <c r="U135" s="511">
        <v>1120</v>
      </c>
      <c r="V135" s="13">
        <v>1</v>
      </c>
      <c r="W135" s="512">
        <v>5000</v>
      </c>
      <c r="X135" s="13">
        <v>1</v>
      </c>
      <c r="Y135" s="512">
        <v>5000</v>
      </c>
      <c r="Z135" s="511">
        <v>5060</v>
      </c>
      <c r="AA135" s="42" t="s">
        <v>1178</v>
      </c>
      <c r="AB135" s="42"/>
      <c r="AC135" s="43">
        <v>0.66319444444444453</v>
      </c>
      <c r="AD135" s="44">
        <v>0.68750000000000011</v>
      </c>
      <c r="AE135" s="44">
        <v>0.68750000000000011</v>
      </c>
      <c r="AF135" s="43">
        <v>0.69444444444444453</v>
      </c>
      <c r="AG135" s="13" t="s">
        <v>5</v>
      </c>
      <c r="AH135" s="37"/>
      <c r="AI135" s="37" t="s">
        <v>6</v>
      </c>
      <c r="AJ135" s="37" t="s">
        <v>930</v>
      </c>
      <c r="AK135" s="45" t="s">
        <v>615</v>
      </c>
      <c r="AL135" s="46">
        <v>1</v>
      </c>
      <c r="AM135" s="236" t="s">
        <v>1179</v>
      </c>
      <c r="AN135" s="236" t="s">
        <v>433</v>
      </c>
      <c r="AO135" s="233"/>
      <c r="AP135" s="233"/>
      <c r="AQ135" s="318">
        <f t="shared" si="2"/>
        <v>2.430555555555558E-2</v>
      </c>
      <c r="AR135" s="318">
        <f t="shared" si="3"/>
        <v>6.9444444444444198E-3</v>
      </c>
    </row>
    <row r="136" spans="1:44" ht="14.25">
      <c r="B136" s="34">
        <v>2023</v>
      </c>
      <c r="C136" s="34">
        <v>4</v>
      </c>
      <c r="D136" s="34">
        <v>5</v>
      </c>
      <c r="E136" s="322" t="s">
        <v>629</v>
      </c>
      <c r="F136" s="34">
        <v>5</v>
      </c>
      <c r="G136" s="36" t="s">
        <v>614</v>
      </c>
      <c r="H136" s="37" t="s">
        <v>595</v>
      </c>
      <c r="I136" s="38" t="s">
        <v>47</v>
      </c>
      <c r="J136" s="37" t="s">
        <v>1104</v>
      </c>
      <c r="K136" s="13">
        <v>3703998</v>
      </c>
      <c r="L136" s="14">
        <v>12</v>
      </c>
      <c r="M136" s="14">
        <v>12</v>
      </c>
      <c r="N136" s="14" t="s">
        <v>622</v>
      </c>
      <c r="O136" s="13" t="s">
        <v>597</v>
      </c>
      <c r="P136" s="13">
        <v>50</v>
      </c>
      <c r="Q136" s="39" t="s">
        <v>292</v>
      </c>
      <c r="R136" s="511">
        <v>1120</v>
      </c>
      <c r="S136" s="512">
        <v>5000</v>
      </c>
      <c r="T136" s="512">
        <v>5000</v>
      </c>
      <c r="U136" s="511">
        <v>1120</v>
      </c>
      <c r="V136" s="13">
        <v>1</v>
      </c>
      <c r="W136" s="512">
        <v>5000</v>
      </c>
      <c r="X136" s="13">
        <v>1</v>
      </c>
      <c r="Y136" s="512">
        <v>5000</v>
      </c>
      <c r="Z136" s="511">
        <v>4500</v>
      </c>
      <c r="AA136" s="514" t="s">
        <v>1180</v>
      </c>
      <c r="AB136" s="76" t="s">
        <v>1162</v>
      </c>
      <c r="AC136" s="43">
        <v>0.69444444444444453</v>
      </c>
      <c r="AD136" s="44">
        <v>0.71875000000000011</v>
      </c>
      <c r="AE136" s="44">
        <v>0.71875000000000011</v>
      </c>
      <c r="AF136" s="43">
        <v>0.79861111111111116</v>
      </c>
      <c r="AG136" s="13" t="s">
        <v>5</v>
      </c>
      <c r="AH136" s="37"/>
      <c r="AI136" s="37" t="s">
        <v>6</v>
      </c>
      <c r="AJ136" s="37" t="s">
        <v>929</v>
      </c>
      <c r="AK136" s="45" t="s">
        <v>615</v>
      </c>
      <c r="AL136" s="46">
        <v>1</v>
      </c>
      <c r="AM136" s="236" t="s">
        <v>1181</v>
      </c>
      <c r="AN136" s="236" t="s">
        <v>432</v>
      </c>
      <c r="AO136" s="233"/>
      <c r="AP136" s="233"/>
      <c r="AQ136" s="318">
        <f t="shared" si="2"/>
        <v>2.430555555555558E-2</v>
      </c>
      <c r="AR136" s="318">
        <f t="shared" si="3"/>
        <v>7.9861111111111049E-2</v>
      </c>
    </row>
    <row r="137" spans="1:44" ht="14.25">
      <c r="B137" s="34">
        <v>2023</v>
      </c>
      <c r="C137" s="34">
        <v>4</v>
      </c>
      <c r="D137" s="34">
        <v>5</v>
      </c>
      <c r="E137" s="322" t="s">
        <v>629</v>
      </c>
      <c r="F137" s="34"/>
      <c r="G137" s="260"/>
      <c r="H137" s="37" t="s">
        <v>595</v>
      </c>
      <c r="I137" s="38" t="s">
        <v>43</v>
      </c>
      <c r="J137" s="37" t="s">
        <v>1104</v>
      </c>
      <c r="K137" s="13"/>
      <c r="L137" s="14"/>
      <c r="M137" s="14"/>
      <c r="N137" s="14"/>
      <c r="O137" s="13"/>
      <c r="P137" s="239">
        <v>25</v>
      </c>
      <c r="Q137" s="39" t="s">
        <v>612</v>
      </c>
      <c r="R137" s="511">
        <v>1120</v>
      </c>
      <c r="S137" s="512" t="s">
        <v>30</v>
      </c>
      <c r="T137" s="513">
        <v>350</v>
      </c>
      <c r="U137" s="511">
        <v>1120</v>
      </c>
      <c r="V137" s="13">
        <v>1</v>
      </c>
      <c r="W137" s="511"/>
      <c r="X137" s="13">
        <v>1</v>
      </c>
      <c r="Y137" s="513">
        <v>350</v>
      </c>
      <c r="Z137" s="511">
        <v>10550</v>
      </c>
      <c r="AA137" s="42" t="s">
        <v>653</v>
      </c>
      <c r="AB137" s="76" t="s">
        <v>1162</v>
      </c>
      <c r="AC137" s="43">
        <v>0.79861111111111116</v>
      </c>
      <c r="AD137" s="44">
        <v>0.80208333333333337</v>
      </c>
      <c r="AE137" s="44"/>
      <c r="AF137" s="43"/>
      <c r="AG137" s="13"/>
      <c r="AH137" s="37"/>
      <c r="AI137" s="37" t="s">
        <v>6</v>
      </c>
      <c r="AJ137" s="37" t="s">
        <v>929</v>
      </c>
      <c r="AK137" s="45" t="s">
        <v>615</v>
      </c>
      <c r="AL137" s="46">
        <v>1</v>
      </c>
      <c r="AM137" s="236"/>
      <c r="AN137" s="236"/>
      <c r="AO137" s="233"/>
      <c r="AP137" s="233"/>
      <c r="AQ137" s="318">
        <f t="shared" si="2"/>
        <v>3.4722222222222099E-3</v>
      </c>
      <c r="AR137" s="318" t="str">
        <f t="shared" si="3"/>
        <v/>
      </c>
    </row>
    <row r="138" spans="1:44" ht="14.25">
      <c r="B138" s="34">
        <v>2023</v>
      </c>
      <c r="C138" s="34">
        <v>4</v>
      </c>
      <c r="D138" s="34">
        <v>5</v>
      </c>
      <c r="E138" s="322" t="s">
        <v>629</v>
      </c>
      <c r="F138" s="34"/>
      <c r="G138" s="36"/>
      <c r="H138" s="37" t="s">
        <v>595</v>
      </c>
      <c r="I138" s="316"/>
      <c r="J138" s="37"/>
      <c r="K138" s="13"/>
      <c r="L138" s="232"/>
      <c r="M138" s="232"/>
      <c r="N138" s="321"/>
      <c r="O138" s="502"/>
      <c r="P138" s="13"/>
      <c r="Q138" s="393"/>
      <c r="R138" s="40"/>
      <c r="S138" s="234"/>
      <c r="T138" s="234"/>
      <c r="U138" s="40"/>
      <c r="V138" s="13"/>
      <c r="W138" s="40"/>
      <c r="X138" s="13"/>
      <c r="Y138" s="40"/>
      <c r="Z138" s="40"/>
      <c r="AA138" s="235"/>
      <c r="AB138" s="42"/>
      <c r="AC138" s="43"/>
      <c r="AD138" s="44"/>
      <c r="AE138" s="44">
        <v>0.80208333333333337</v>
      </c>
      <c r="AF138" s="43">
        <v>0.82986111111111116</v>
      </c>
      <c r="AG138" s="13" t="s">
        <v>752</v>
      </c>
      <c r="AH138" s="37"/>
      <c r="AI138" s="37"/>
      <c r="AJ138" s="37"/>
      <c r="AK138" s="45"/>
      <c r="AL138" s="46"/>
      <c r="AM138" s="236"/>
      <c r="AN138" s="236"/>
      <c r="AO138" s="233"/>
      <c r="AP138" s="233"/>
      <c r="AQ138" s="318" t="str">
        <f t="shared" si="2"/>
        <v/>
      </c>
      <c r="AR138" s="318">
        <f t="shared" si="3"/>
        <v>2.777777777777779E-2</v>
      </c>
    </row>
    <row r="139" spans="1:44" ht="14.25">
      <c r="B139" s="34">
        <v>2023</v>
      </c>
      <c r="C139" s="34">
        <v>4</v>
      </c>
      <c r="D139" s="34">
        <v>5</v>
      </c>
      <c r="E139" s="322" t="s">
        <v>629</v>
      </c>
      <c r="F139" s="34"/>
      <c r="G139" s="36"/>
      <c r="H139" s="72" t="s">
        <v>595</v>
      </c>
      <c r="I139" s="38" t="s">
        <v>58</v>
      </c>
      <c r="J139" s="37" t="s">
        <v>1104</v>
      </c>
      <c r="K139" s="13"/>
      <c r="L139" s="14"/>
      <c r="M139" s="14"/>
      <c r="N139" s="14"/>
      <c r="O139" s="13"/>
      <c r="P139" s="13">
        <v>12</v>
      </c>
      <c r="Q139" s="39" t="s">
        <v>612</v>
      </c>
      <c r="R139" s="511">
        <v>1120</v>
      </c>
      <c r="S139" s="512" t="s">
        <v>30</v>
      </c>
      <c r="T139" s="511">
        <v>200</v>
      </c>
      <c r="U139" s="511">
        <v>1120</v>
      </c>
      <c r="V139" s="13">
        <v>1</v>
      </c>
      <c r="W139" s="511">
        <v>200</v>
      </c>
      <c r="X139" s="13">
        <v>1</v>
      </c>
      <c r="Y139" s="511">
        <v>200</v>
      </c>
      <c r="Z139" s="511"/>
      <c r="AA139" s="42"/>
      <c r="AB139" s="42"/>
      <c r="AC139" s="43"/>
      <c r="AD139" s="44"/>
      <c r="AE139" s="44"/>
      <c r="AF139" s="43"/>
      <c r="AG139" s="13"/>
      <c r="AH139" s="37"/>
      <c r="AI139" s="37"/>
      <c r="AJ139" s="37"/>
      <c r="AK139" s="45"/>
      <c r="AL139" s="46"/>
      <c r="AM139" s="236"/>
      <c r="AN139" s="236"/>
      <c r="AO139" s="233"/>
      <c r="AP139" s="233"/>
      <c r="AQ139" s="318" t="str">
        <f t="shared" si="2"/>
        <v/>
      </c>
      <c r="AR139" s="318" t="str">
        <f t="shared" si="3"/>
        <v/>
      </c>
    </row>
    <row r="140" spans="1:44" ht="14.25">
      <c r="A140">
        <v>1</v>
      </c>
      <c r="B140" s="34">
        <v>2023</v>
      </c>
      <c r="C140" s="34">
        <v>4</v>
      </c>
      <c r="D140" s="34">
        <v>5</v>
      </c>
      <c r="E140" s="322" t="s">
        <v>629</v>
      </c>
      <c r="F140" s="34">
        <v>6</v>
      </c>
      <c r="G140" s="36" t="s">
        <v>614</v>
      </c>
      <c r="H140" s="37" t="s">
        <v>595</v>
      </c>
      <c r="I140" s="38" t="s">
        <v>47</v>
      </c>
      <c r="J140" s="37" t="s">
        <v>1104</v>
      </c>
      <c r="K140" s="13">
        <v>3706174</v>
      </c>
      <c r="L140" s="14">
        <v>1</v>
      </c>
      <c r="M140" s="14">
        <v>12</v>
      </c>
      <c r="N140" s="14" t="s">
        <v>622</v>
      </c>
      <c r="O140" s="13" t="s">
        <v>597</v>
      </c>
      <c r="P140" s="13">
        <v>50</v>
      </c>
      <c r="Q140" s="39" t="s">
        <v>292</v>
      </c>
      <c r="R140" s="511">
        <v>1120</v>
      </c>
      <c r="S140" s="512">
        <v>5000</v>
      </c>
      <c r="T140" s="512">
        <v>5000</v>
      </c>
      <c r="U140" s="511">
        <v>1120</v>
      </c>
      <c r="V140" s="13">
        <v>1</v>
      </c>
      <c r="W140" s="512">
        <v>5000</v>
      </c>
      <c r="X140" s="13">
        <v>1</v>
      </c>
      <c r="Y140" s="512">
        <v>5000</v>
      </c>
      <c r="Z140" s="511">
        <v>4500</v>
      </c>
      <c r="AA140" s="514" t="s">
        <v>1182</v>
      </c>
      <c r="AB140" s="42"/>
      <c r="AC140" s="43">
        <v>0.82986111111111116</v>
      </c>
      <c r="AD140" s="44">
        <v>0.85416666666666674</v>
      </c>
      <c r="AE140" s="44">
        <v>0.85416666666666674</v>
      </c>
      <c r="AF140" s="43">
        <v>0.95833333333333337</v>
      </c>
      <c r="AG140" s="13" t="s">
        <v>5</v>
      </c>
      <c r="AH140" s="37"/>
      <c r="AI140" s="37" t="s">
        <v>6</v>
      </c>
      <c r="AJ140" s="37" t="s">
        <v>929</v>
      </c>
      <c r="AK140" s="45" t="s">
        <v>615</v>
      </c>
      <c r="AL140" s="46">
        <v>1</v>
      </c>
      <c r="AM140" s="236" t="s">
        <v>1181</v>
      </c>
      <c r="AN140" s="236" t="s">
        <v>432</v>
      </c>
      <c r="AO140" s="233"/>
      <c r="AP140" s="233"/>
      <c r="AQ140" s="318">
        <f t="shared" si="2"/>
        <v>2.430555555555558E-2</v>
      </c>
      <c r="AR140" s="318">
        <f t="shared" si="3"/>
        <v>0.10416666666666663</v>
      </c>
    </row>
    <row r="141" spans="1:44" ht="14.25">
      <c r="B141" s="34">
        <v>2023</v>
      </c>
      <c r="C141" s="34">
        <v>4</v>
      </c>
      <c r="D141" s="34">
        <v>5</v>
      </c>
      <c r="E141" s="322" t="s">
        <v>627</v>
      </c>
      <c r="F141" s="34">
        <v>6</v>
      </c>
      <c r="G141" s="36" t="s">
        <v>614</v>
      </c>
      <c r="H141" s="37" t="s">
        <v>595</v>
      </c>
      <c r="I141" s="38" t="s">
        <v>47</v>
      </c>
      <c r="J141" s="37" t="s">
        <v>1104</v>
      </c>
      <c r="K141" s="13">
        <v>3706174</v>
      </c>
      <c r="L141" s="14">
        <v>2</v>
      </c>
      <c r="M141" s="14">
        <v>12</v>
      </c>
      <c r="N141" s="14" t="s">
        <v>622</v>
      </c>
      <c r="O141" s="13" t="s">
        <v>597</v>
      </c>
      <c r="P141" s="13">
        <v>50</v>
      </c>
      <c r="Q141" s="39" t="s">
        <v>292</v>
      </c>
      <c r="R141" s="511">
        <v>1120</v>
      </c>
      <c r="S141" s="512">
        <v>5000</v>
      </c>
      <c r="T141" s="512">
        <v>5000</v>
      </c>
      <c r="U141" s="511">
        <v>1120</v>
      </c>
      <c r="V141" s="13">
        <v>1</v>
      </c>
      <c r="W141" s="512">
        <v>5000</v>
      </c>
      <c r="X141" s="13">
        <v>1</v>
      </c>
      <c r="Y141" s="512">
        <v>5000</v>
      </c>
      <c r="Z141" s="511">
        <v>5060</v>
      </c>
      <c r="AA141" s="42" t="s">
        <v>1183</v>
      </c>
      <c r="AB141" s="76" t="s">
        <v>1175</v>
      </c>
      <c r="AC141" s="43">
        <v>0.95833333333333337</v>
      </c>
      <c r="AD141" s="44">
        <v>0.98263888888888895</v>
      </c>
      <c r="AE141" s="44">
        <v>0.98263888888888895</v>
      </c>
      <c r="AF141" s="43">
        <v>0.98958333333333337</v>
      </c>
      <c r="AG141" s="13" t="s">
        <v>5</v>
      </c>
      <c r="AH141" s="37"/>
      <c r="AI141" s="37" t="s">
        <v>6</v>
      </c>
      <c r="AJ141" s="37" t="s">
        <v>930</v>
      </c>
      <c r="AK141" s="45" t="s">
        <v>615</v>
      </c>
      <c r="AL141" s="46">
        <v>1</v>
      </c>
      <c r="AM141" s="236"/>
      <c r="AN141" s="236" t="s">
        <v>432</v>
      </c>
      <c r="AO141" s="233"/>
      <c r="AP141" s="233"/>
      <c r="AQ141" s="318">
        <f t="shared" si="2"/>
        <v>2.430555555555558E-2</v>
      </c>
      <c r="AR141" s="318">
        <f t="shared" si="3"/>
        <v>6.9444444444444198E-3</v>
      </c>
    </row>
    <row r="142" spans="1:44" ht="14.25">
      <c r="B142" s="34">
        <v>2023</v>
      </c>
      <c r="C142" s="34">
        <v>4</v>
      </c>
      <c r="D142" s="34">
        <v>5</v>
      </c>
      <c r="E142" s="322" t="s">
        <v>627</v>
      </c>
      <c r="F142" s="34"/>
      <c r="G142" s="260"/>
      <c r="H142" s="37" t="s">
        <v>595</v>
      </c>
      <c r="I142" s="38" t="s">
        <v>43</v>
      </c>
      <c r="J142" s="37" t="s">
        <v>1104</v>
      </c>
      <c r="K142" s="13"/>
      <c r="L142" s="14"/>
      <c r="M142" s="14"/>
      <c r="N142" s="14"/>
      <c r="O142" s="13"/>
      <c r="P142" s="239">
        <v>25</v>
      </c>
      <c r="Q142" s="39" t="s">
        <v>612</v>
      </c>
      <c r="R142" s="511">
        <v>1120</v>
      </c>
      <c r="S142" s="512" t="s">
        <v>30</v>
      </c>
      <c r="T142" s="513">
        <v>350</v>
      </c>
      <c r="U142" s="511">
        <v>1120</v>
      </c>
      <c r="V142" s="13">
        <v>1</v>
      </c>
      <c r="W142" s="511"/>
      <c r="X142" s="13">
        <v>1</v>
      </c>
      <c r="Y142" s="513">
        <v>350</v>
      </c>
      <c r="Z142" s="511">
        <v>10110</v>
      </c>
      <c r="AA142" s="42" t="s">
        <v>653</v>
      </c>
      <c r="AB142" s="76" t="s">
        <v>1175</v>
      </c>
      <c r="AC142" s="43">
        <v>0.98958333333333337</v>
      </c>
      <c r="AD142" s="44">
        <v>0.99305555555555558</v>
      </c>
      <c r="AE142" s="44"/>
      <c r="AF142" s="43"/>
      <c r="AG142" s="13"/>
      <c r="AH142" s="37"/>
      <c r="AI142" s="37" t="s">
        <v>6</v>
      </c>
      <c r="AJ142" s="37" t="s">
        <v>929</v>
      </c>
      <c r="AK142" s="45" t="s">
        <v>615</v>
      </c>
      <c r="AL142" s="46">
        <v>1</v>
      </c>
      <c r="AM142" s="236"/>
      <c r="AN142" s="236"/>
      <c r="AO142" s="233"/>
      <c r="AP142" s="233"/>
      <c r="AQ142" s="318">
        <f t="shared" si="2"/>
        <v>3.4722222222222099E-3</v>
      </c>
      <c r="AR142" s="318" t="str">
        <f t="shared" si="3"/>
        <v/>
      </c>
    </row>
    <row r="143" spans="1:44" ht="14.25">
      <c r="B143" s="34">
        <v>2023</v>
      </c>
      <c r="C143" s="34">
        <v>4</v>
      </c>
      <c r="D143" s="34">
        <v>5</v>
      </c>
      <c r="E143" s="322" t="s">
        <v>627</v>
      </c>
      <c r="F143" s="34"/>
      <c r="G143" s="36"/>
      <c r="H143" s="37" t="s">
        <v>595</v>
      </c>
      <c r="I143" s="316"/>
      <c r="J143" s="37"/>
      <c r="K143" s="13"/>
      <c r="L143" s="232"/>
      <c r="M143" s="232"/>
      <c r="N143" s="321"/>
      <c r="O143" s="502"/>
      <c r="P143" s="13"/>
      <c r="Q143" s="393"/>
      <c r="R143" s="40"/>
      <c r="S143" s="234"/>
      <c r="T143" s="234"/>
      <c r="U143" s="40"/>
      <c r="V143" s="13"/>
      <c r="W143" s="40"/>
      <c r="X143" s="13"/>
      <c r="Y143" s="40"/>
      <c r="Z143" s="40"/>
      <c r="AA143" s="235"/>
      <c r="AB143" s="235"/>
      <c r="AC143" s="43"/>
      <c r="AD143" s="44"/>
      <c r="AE143" s="44">
        <v>0.99305555555555558</v>
      </c>
      <c r="AF143" s="43">
        <v>2.7777777777777776E-2</v>
      </c>
      <c r="AG143" s="13" t="s">
        <v>752</v>
      </c>
      <c r="AH143" s="37"/>
      <c r="AI143" s="37"/>
      <c r="AJ143" s="37"/>
      <c r="AK143" s="45"/>
      <c r="AL143" s="46"/>
      <c r="AM143" s="236"/>
      <c r="AN143" s="236"/>
      <c r="AO143" s="233"/>
      <c r="AP143" s="233"/>
      <c r="AQ143" s="318" t="str">
        <f t="shared" si="2"/>
        <v/>
      </c>
      <c r="AR143" s="318">
        <f t="shared" si="3"/>
        <v>3.4722222222222196E-2</v>
      </c>
    </row>
    <row r="144" spans="1:44" ht="14.25">
      <c r="B144" s="34">
        <v>2023</v>
      </c>
      <c r="C144" s="34">
        <v>4</v>
      </c>
      <c r="D144" s="34">
        <v>5</v>
      </c>
      <c r="E144" s="322" t="s">
        <v>627</v>
      </c>
      <c r="F144" s="34"/>
      <c r="G144" s="36"/>
      <c r="H144" s="72" t="s">
        <v>595</v>
      </c>
      <c r="I144" s="38" t="s">
        <v>58</v>
      </c>
      <c r="J144" s="37" t="s">
        <v>1104</v>
      </c>
      <c r="K144" s="13"/>
      <c r="L144" s="14"/>
      <c r="M144" s="14"/>
      <c r="N144" s="14"/>
      <c r="O144" s="13"/>
      <c r="P144" s="13">
        <v>12</v>
      </c>
      <c r="Q144" s="39" t="s">
        <v>612</v>
      </c>
      <c r="R144" s="511">
        <v>1120</v>
      </c>
      <c r="S144" s="512" t="s">
        <v>30</v>
      </c>
      <c r="T144" s="511">
        <v>200</v>
      </c>
      <c r="U144" s="511">
        <v>1120</v>
      </c>
      <c r="V144" s="13">
        <v>1</v>
      </c>
      <c r="W144" s="511">
        <v>200</v>
      </c>
      <c r="X144" s="13">
        <v>1</v>
      </c>
      <c r="Y144" s="511">
        <v>200</v>
      </c>
      <c r="Z144" s="511"/>
      <c r="AA144" s="42"/>
      <c r="AB144" s="42"/>
      <c r="AC144" s="43"/>
      <c r="AD144" s="44"/>
      <c r="AE144" s="44"/>
      <c r="AF144" s="43"/>
      <c r="AG144" s="13"/>
      <c r="AH144" s="37"/>
      <c r="AI144" s="37"/>
      <c r="AJ144" s="37"/>
      <c r="AK144" s="45"/>
      <c r="AL144" s="46"/>
      <c r="AM144" s="236"/>
      <c r="AN144" s="236"/>
      <c r="AO144" s="233"/>
      <c r="AP144" s="233"/>
      <c r="AQ144" s="318"/>
      <c r="AR144" s="318"/>
    </row>
    <row r="145" spans="1:44" ht="14.25">
      <c r="A145">
        <v>1</v>
      </c>
      <c r="B145" s="34">
        <v>2023</v>
      </c>
      <c r="C145" s="34">
        <v>4</v>
      </c>
      <c r="D145" s="34">
        <v>5</v>
      </c>
      <c r="E145" s="322" t="s">
        <v>627</v>
      </c>
      <c r="F145" s="34">
        <v>7</v>
      </c>
      <c r="G145" s="36" t="s">
        <v>614</v>
      </c>
      <c r="H145" s="37" t="s">
        <v>595</v>
      </c>
      <c r="I145" s="38" t="s">
        <v>47</v>
      </c>
      <c r="J145" s="37" t="s">
        <v>1104</v>
      </c>
      <c r="K145" s="13">
        <v>3706174</v>
      </c>
      <c r="L145" s="14">
        <v>3</v>
      </c>
      <c r="M145" s="14">
        <v>12</v>
      </c>
      <c r="N145" s="14" t="s">
        <v>622</v>
      </c>
      <c r="O145" s="13" t="s">
        <v>597</v>
      </c>
      <c r="P145" s="13">
        <v>50</v>
      </c>
      <c r="Q145" s="39" t="s">
        <v>292</v>
      </c>
      <c r="R145" s="511">
        <v>1120</v>
      </c>
      <c r="S145" s="512">
        <v>5000</v>
      </c>
      <c r="T145" s="512">
        <v>5000</v>
      </c>
      <c r="U145" s="511">
        <v>1120</v>
      </c>
      <c r="V145" s="13">
        <v>1</v>
      </c>
      <c r="W145" s="512">
        <v>5000</v>
      </c>
      <c r="X145" s="13">
        <v>1</v>
      </c>
      <c r="Y145" s="512">
        <v>5000</v>
      </c>
      <c r="Z145" s="511">
        <v>4880</v>
      </c>
      <c r="AA145" s="42" t="s">
        <v>1184</v>
      </c>
      <c r="AB145" s="42"/>
      <c r="AC145" s="43">
        <v>2.7777777777777776E-2</v>
      </c>
      <c r="AD145" s="44">
        <v>5.2083333333333329E-2</v>
      </c>
      <c r="AE145" s="44">
        <v>5.2083333333333329E-2</v>
      </c>
      <c r="AF145" s="43">
        <v>0.10069444444444445</v>
      </c>
      <c r="AG145" s="13" t="s">
        <v>5</v>
      </c>
      <c r="AH145" s="37"/>
      <c r="AI145" s="37" t="s">
        <v>6</v>
      </c>
      <c r="AJ145" s="37" t="s">
        <v>929</v>
      </c>
      <c r="AK145" s="45" t="s">
        <v>615</v>
      </c>
      <c r="AL145" s="46">
        <v>1</v>
      </c>
      <c r="AM145" s="236" t="s">
        <v>1185</v>
      </c>
      <c r="AN145" s="236" t="s">
        <v>432</v>
      </c>
      <c r="AO145" s="233"/>
      <c r="AP145" s="233"/>
      <c r="AQ145" s="318"/>
      <c r="AR145" s="318"/>
    </row>
    <row r="146" spans="1:44" ht="14.25">
      <c r="B146" s="34">
        <v>2023</v>
      </c>
      <c r="C146" s="34">
        <v>4</v>
      </c>
      <c r="D146" s="34">
        <v>5</v>
      </c>
      <c r="E146" s="322" t="s">
        <v>627</v>
      </c>
      <c r="F146" s="34">
        <v>7</v>
      </c>
      <c r="G146" s="36" t="s">
        <v>614</v>
      </c>
      <c r="H146" s="37" t="s">
        <v>595</v>
      </c>
      <c r="I146" s="38" t="s">
        <v>47</v>
      </c>
      <c r="J146" s="37" t="s">
        <v>1104</v>
      </c>
      <c r="K146" s="13">
        <v>3706174</v>
      </c>
      <c r="L146" s="14">
        <v>4</v>
      </c>
      <c r="M146" s="14">
        <v>12</v>
      </c>
      <c r="N146" s="14" t="s">
        <v>622</v>
      </c>
      <c r="O146" s="13" t="s">
        <v>597</v>
      </c>
      <c r="P146" s="13">
        <v>50</v>
      </c>
      <c r="Q146" s="39" t="s">
        <v>292</v>
      </c>
      <c r="R146" s="511">
        <v>1120</v>
      </c>
      <c r="S146" s="512">
        <v>5000</v>
      </c>
      <c r="T146" s="512">
        <v>5000</v>
      </c>
      <c r="U146" s="511">
        <v>1120</v>
      </c>
      <c r="V146" s="13">
        <v>1</v>
      </c>
      <c r="W146" s="512">
        <v>5000</v>
      </c>
      <c r="X146" s="13">
        <v>1</v>
      </c>
      <c r="Y146" s="512">
        <v>5000</v>
      </c>
      <c r="Z146" s="511">
        <v>5060</v>
      </c>
      <c r="AA146" s="42" t="s">
        <v>1186</v>
      </c>
      <c r="AB146" s="76" t="s">
        <v>1176</v>
      </c>
      <c r="AC146" s="43">
        <v>0.10069444444444445</v>
      </c>
      <c r="AD146" s="44">
        <v>0.125</v>
      </c>
      <c r="AE146" s="44">
        <v>0.125</v>
      </c>
      <c r="AF146" s="43">
        <v>0.13194444444444445</v>
      </c>
      <c r="AG146" s="13" t="s">
        <v>5</v>
      </c>
      <c r="AH146" s="37"/>
      <c r="AI146" s="37" t="s">
        <v>6</v>
      </c>
      <c r="AJ146" s="37" t="s">
        <v>930</v>
      </c>
      <c r="AK146" s="45" t="s">
        <v>615</v>
      </c>
      <c r="AL146" s="46">
        <v>1</v>
      </c>
      <c r="AM146" s="236"/>
      <c r="AN146" s="236" t="s">
        <v>432</v>
      </c>
      <c r="AO146" s="233"/>
      <c r="AP146" s="233"/>
      <c r="AQ146" s="318"/>
      <c r="AR146" s="318"/>
    </row>
    <row r="147" spans="1:44" ht="14.25">
      <c r="B147" s="34">
        <v>2023</v>
      </c>
      <c r="C147" s="34">
        <v>4</v>
      </c>
      <c r="D147" s="34">
        <v>5</v>
      </c>
      <c r="E147" s="322" t="s">
        <v>627</v>
      </c>
      <c r="F147" s="34"/>
      <c r="G147" s="260"/>
      <c r="H147" s="37" t="s">
        <v>595</v>
      </c>
      <c r="I147" s="38" t="s">
        <v>43</v>
      </c>
      <c r="J147" s="37" t="s">
        <v>1104</v>
      </c>
      <c r="K147" s="13"/>
      <c r="L147" s="14"/>
      <c r="M147" s="14"/>
      <c r="N147" s="14"/>
      <c r="O147" s="13"/>
      <c r="P147" s="239">
        <v>25</v>
      </c>
      <c r="Q147" s="39" t="s">
        <v>612</v>
      </c>
      <c r="R147" s="511">
        <v>1120</v>
      </c>
      <c r="S147" s="512" t="s">
        <v>30</v>
      </c>
      <c r="T147" s="513">
        <v>350</v>
      </c>
      <c r="U147" s="511">
        <v>1120</v>
      </c>
      <c r="V147" s="13">
        <v>1</v>
      </c>
      <c r="W147" s="511"/>
      <c r="X147" s="13">
        <v>1</v>
      </c>
      <c r="Y147" s="513">
        <v>350</v>
      </c>
      <c r="Z147" s="511">
        <v>10490</v>
      </c>
      <c r="AA147" s="42" t="s">
        <v>653</v>
      </c>
      <c r="AB147" s="76" t="s">
        <v>1176</v>
      </c>
      <c r="AC147" s="43">
        <v>0.13194444444444445</v>
      </c>
      <c r="AD147" s="44">
        <v>0.13541666666666666</v>
      </c>
      <c r="AE147" s="44"/>
      <c r="AF147" s="43"/>
      <c r="AG147" s="13"/>
      <c r="AH147" s="37"/>
      <c r="AI147" s="37" t="s">
        <v>6</v>
      </c>
      <c r="AJ147" s="37" t="s">
        <v>929</v>
      </c>
      <c r="AK147" s="45" t="s">
        <v>615</v>
      </c>
      <c r="AL147" s="46">
        <v>1</v>
      </c>
      <c r="AM147" s="236"/>
      <c r="AN147" s="236"/>
      <c r="AO147" s="233"/>
      <c r="AP147" s="233"/>
      <c r="AQ147" s="318"/>
      <c r="AR147" s="318"/>
    </row>
    <row r="148" spans="1:44" ht="14.25">
      <c r="B148" s="34">
        <v>2023</v>
      </c>
      <c r="C148" s="34">
        <v>4</v>
      </c>
      <c r="D148" s="34">
        <v>5</v>
      </c>
      <c r="E148" s="322" t="s">
        <v>627</v>
      </c>
      <c r="F148" s="34"/>
      <c r="G148" s="36"/>
      <c r="H148" s="37" t="s">
        <v>595</v>
      </c>
      <c r="I148" s="316"/>
      <c r="J148" s="37"/>
      <c r="K148" s="13"/>
      <c r="L148" s="232"/>
      <c r="M148" s="232"/>
      <c r="N148" s="321"/>
      <c r="O148" s="502"/>
      <c r="P148" s="13"/>
      <c r="Q148" s="393"/>
      <c r="R148" s="40"/>
      <c r="S148" s="234"/>
      <c r="T148" s="234"/>
      <c r="U148" s="40"/>
      <c r="V148" s="13"/>
      <c r="W148" s="40"/>
      <c r="X148" s="13"/>
      <c r="Y148" s="40"/>
      <c r="Z148" s="40"/>
      <c r="AA148" s="235"/>
      <c r="AB148" s="235"/>
      <c r="AC148" s="43"/>
      <c r="AD148" s="44"/>
      <c r="AE148" s="44">
        <v>0.13541666666666666</v>
      </c>
      <c r="AF148" s="43">
        <v>0.15625</v>
      </c>
      <c r="AG148" s="13" t="s">
        <v>752</v>
      </c>
      <c r="AH148" s="37"/>
      <c r="AI148" s="37"/>
      <c r="AJ148" s="37"/>
      <c r="AK148" s="45"/>
      <c r="AL148" s="46"/>
      <c r="AM148" s="236"/>
      <c r="AN148" s="236"/>
      <c r="AO148" s="233"/>
      <c r="AP148" s="233"/>
      <c r="AQ148" s="318"/>
      <c r="AR148" s="318"/>
    </row>
    <row r="149" spans="1:44" ht="14.25">
      <c r="B149" s="34">
        <v>2023</v>
      </c>
      <c r="C149" s="34">
        <v>4</v>
      </c>
      <c r="D149" s="34">
        <v>5</v>
      </c>
      <c r="E149" s="322" t="s">
        <v>627</v>
      </c>
      <c r="F149" s="34"/>
      <c r="G149" s="36"/>
      <c r="H149" s="37" t="s">
        <v>595</v>
      </c>
      <c r="I149" s="38" t="s">
        <v>58</v>
      </c>
      <c r="J149" s="37" t="s">
        <v>1104</v>
      </c>
      <c r="K149" s="13"/>
      <c r="L149" s="14"/>
      <c r="M149" s="14"/>
      <c r="N149" s="232"/>
      <c r="O149" s="13"/>
      <c r="P149" s="13">
        <v>12</v>
      </c>
      <c r="Q149" s="39" t="s">
        <v>612</v>
      </c>
      <c r="R149" s="511">
        <v>1120</v>
      </c>
      <c r="S149" s="512" t="s">
        <v>30</v>
      </c>
      <c r="T149" s="511">
        <v>200</v>
      </c>
      <c r="U149" s="511">
        <v>1120</v>
      </c>
      <c r="V149" s="13">
        <v>1</v>
      </c>
      <c r="W149" s="511">
        <v>200</v>
      </c>
      <c r="X149" s="13">
        <v>1</v>
      </c>
      <c r="Y149" s="511">
        <v>200</v>
      </c>
      <c r="Z149" s="511"/>
      <c r="AA149" s="235"/>
      <c r="AB149" s="42"/>
      <c r="AC149" s="43"/>
      <c r="AD149" s="44"/>
      <c r="AE149" s="44"/>
      <c r="AF149" s="43"/>
      <c r="AG149" s="13"/>
      <c r="AH149" s="37"/>
      <c r="AI149" s="37"/>
      <c r="AJ149" s="37"/>
      <c r="AK149" s="45"/>
      <c r="AL149" s="46"/>
      <c r="AM149" s="236"/>
      <c r="AN149" s="236"/>
      <c r="AO149" s="233"/>
      <c r="AP149" s="233"/>
      <c r="AQ149" s="318" t="str">
        <f>IF(IF(AC149&gt;AD149,1-AC149+AD149,AD149-AC149)=0,"",IF(AC149&gt;AD149,1-AC149+AD149,AD149-AC149))</f>
        <v/>
      </c>
      <c r="AR149" s="318" t="str">
        <f>IF(IF(AE149&gt;AF149,1-AE149+AF149,AF149-AE149)=0,"",IF(AE149&gt;AF149,1-AE149+AF149,AF149-AE149))</f>
        <v/>
      </c>
    </row>
    <row r="150" spans="1:44" ht="14.25">
      <c r="A150">
        <v>1</v>
      </c>
      <c r="B150" s="34">
        <v>2023</v>
      </c>
      <c r="C150" s="34">
        <v>4</v>
      </c>
      <c r="D150" s="34">
        <v>5</v>
      </c>
      <c r="E150" s="322" t="s">
        <v>627</v>
      </c>
      <c r="F150" s="34">
        <v>8</v>
      </c>
      <c r="G150" s="36" t="s">
        <v>614</v>
      </c>
      <c r="H150" s="37" t="s">
        <v>595</v>
      </c>
      <c r="I150" s="38" t="s">
        <v>47</v>
      </c>
      <c r="J150" s="37" t="s">
        <v>1104</v>
      </c>
      <c r="K150" s="13">
        <v>3704001</v>
      </c>
      <c r="L150" s="14">
        <v>1</v>
      </c>
      <c r="M150" s="14">
        <v>2</v>
      </c>
      <c r="N150" s="14" t="s">
        <v>639</v>
      </c>
      <c r="O150" s="13" t="s">
        <v>15</v>
      </c>
      <c r="P150" s="13">
        <v>50</v>
      </c>
      <c r="Q150" s="39" t="s">
        <v>379</v>
      </c>
      <c r="R150" s="511">
        <v>1120</v>
      </c>
      <c r="S150" s="512">
        <v>5000</v>
      </c>
      <c r="T150" s="512">
        <v>5000</v>
      </c>
      <c r="U150" s="511">
        <v>1120</v>
      </c>
      <c r="V150" s="13">
        <v>1</v>
      </c>
      <c r="W150" s="512">
        <v>5000</v>
      </c>
      <c r="X150" s="13">
        <v>1</v>
      </c>
      <c r="Y150" s="512">
        <v>5000</v>
      </c>
      <c r="Z150" s="511">
        <v>5070</v>
      </c>
      <c r="AA150" s="42" t="s">
        <v>1187</v>
      </c>
      <c r="AB150" s="42"/>
      <c r="AC150" s="43">
        <v>0.15625</v>
      </c>
      <c r="AD150" s="44">
        <v>0.18055555555555555</v>
      </c>
      <c r="AE150" s="44">
        <v>0.18055555555555555</v>
      </c>
      <c r="AF150" s="43">
        <v>0.1875</v>
      </c>
      <c r="AG150" s="13" t="s">
        <v>5</v>
      </c>
      <c r="AH150" s="37"/>
      <c r="AI150" s="37" t="s">
        <v>6</v>
      </c>
      <c r="AJ150" s="37" t="s">
        <v>930</v>
      </c>
      <c r="AK150" s="45" t="s">
        <v>615</v>
      </c>
      <c r="AL150" s="46">
        <v>1</v>
      </c>
      <c r="AM150" s="236"/>
      <c r="AN150" s="236" t="s">
        <v>432</v>
      </c>
      <c r="AO150" s="233"/>
      <c r="AP150" s="233"/>
      <c r="AQ150" s="318">
        <f>IF(IF(AC150&gt;AD150,1-AC150+AD150,AD150-AC150)=0,"",IF(AC150&gt;AD150,1-AC150+AD150,AD150-AC150))</f>
        <v>2.4305555555555552E-2</v>
      </c>
      <c r="AR150" s="318">
        <f>IF(IF(AE150&gt;AF150,1-AE150+AF150,AF150-AE150)=0,"",IF(AE150&gt;AF150,1-AE150+AF150,AF150-AE150))</f>
        <v>6.9444444444444475E-3</v>
      </c>
    </row>
    <row r="151" spans="1:44" ht="14.25">
      <c r="B151" s="34">
        <v>2023</v>
      </c>
      <c r="C151" s="34">
        <v>4</v>
      </c>
      <c r="D151" s="34">
        <v>5</v>
      </c>
      <c r="E151" s="322" t="s">
        <v>627</v>
      </c>
      <c r="F151" s="34">
        <v>8</v>
      </c>
      <c r="G151" s="36" t="s">
        <v>614</v>
      </c>
      <c r="H151" s="37" t="s">
        <v>595</v>
      </c>
      <c r="I151" s="38" t="s">
        <v>47</v>
      </c>
      <c r="J151" s="37" t="s">
        <v>1104</v>
      </c>
      <c r="K151" s="13">
        <v>3704001</v>
      </c>
      <c r="L151" s="14">
        <v>2</v>
      </c>
      <c r="M151" s="14">
        <v>2</v>
      </c>
      <c r="N151" s="14" t="s">
        <v>639</v>
      </c>
      <c r="O151" s="13" t="s">
        <v>15</v>
      </c>
      <c r="P151" s="13">
        <v>50</v>
      </c>
      <c r="Q151" s="39" t="s">
        <v>379</v>
      </c>
      <c r="R151" s="511">
        <v>1120</v>
      </c>
      <c r="S151" s="512">
        <v>5000</v>
      </c>
      <c r="T151" s="512">
        <v>5000</v>
      </c>
      <c r="U151" s="511">
        <v>1120</v>
      </c>
      <c r="V151" s="13">
        <v>1</v>
      </c>
      <c r="W151" s="512">
        <v>5000</v>
      </c>
      <c r="X151" s="13">
        <v>1</v>
      </c>
      <c r="Y151" s="512">
        <v>5000</v>
      </c>
      <c r="Z151" s="511">
        <v>5070</v>
      </c>
      <c r="AA151" s="42" t="s">
        <v>1188</v>
      </c>
      <c r="AB151" s="76" t="s">
        <v>1189</v>
      </c>
      <c r="AC151" s="43">
        <v>0.1875</v>
      </c>
      <c r="AD151" s="44">
        <v>0.21180555555555555</v>
      </c>
      <c r="AE151" s="44">
        <v>0.21180555555555555</v>
      </c>
      <c r="AF151" s="43">
        <v>0.21875</v>
      </c>
      <c r="AG151" s="13" t="s">
        <v>5</v>
      </c>
      <c r="AH151" s="37"/>
      <c r="AI151" s="37" t="s">
        <v>6</v>
      </c>
      <c r="AJ151" s="37" t="s">
        <v>930</v>
      </c>
      <c r="AK151" s="45" t="s">
        <v>615</v>
      </c>
      <c r="AL151" s="46">
        <v>1</v>
      </c>
      <c r="AM151" s="236"/>
      <c r="AN151" s="236" t="s">
        <v>432</v>
      </c>
      <c r="AO151" s="233"/>
      <c r="AP151" s="233"/>
      <c r="AQ151" s="318">
        <f>IF(IF(AC151&gt;AD151,1-AC151+AD151,AD151-AC151)=0,"",IF(AC151&gt;AD151,1-AC151+AD151,AD151-AC151))</f>
        <v>2.4305555555555552E-2</v>
      </c>
      <c r="AR151" s="318">
        <f>IF(IF(AE151&gt;AF151,1-AE151+AF151,AF151-AE151)=0,"",IF(AE151&gt;AF151,1-AE151+AF151,AF151-AE151))</f>
        <v>6.9444444444444475E-3</v>
      </c>
    </row>
    <row r="152" spans="1:44" ht="14.25">
      <c r="B152" s="34">
        <v>2023</v>
      </c>
      <c r="C152" s="34">
        <v>4</v>
      </c>
      <c r="D152" s="34">
        <v>5</v>
      </c>
      <c r="E152" s="322" t="s">
        <v>627</v>
      </c>
      <c r="F152" s="34"/>
      <c r="G152" s="260"/>
      <c r="H152" s="37" t="s">
        <v>595</v>
      </c>
      <c r="I152" s="38" t="s">
        <v>43</v>
      </c>
      <c r="J152" s="37" t="s">
        <v>1104</v>
      </c>
      <c r="K152" s="13"/>
      <c r="L152" s="14"/>
      <c r="M152" s="14"/>
      <c r="N152" s="14"/>
      <c r="O152" s="13"/>
      <c r="P152" s="239">
        <v>25</v>
      </c>
      <c r="Q152" s="39" t="s">
        <v>612</v>
      </c>
      <c r="R152" s="511">
        <v>1120</v>
      </c>
      <c r="S152" s="512" t="s">
        <v>30</v>
      </c>
      <c r="T152" s="513">
        <v>350</v>
      </c>
      <c r="U152" s="511">
        <v>1120</v>
      </c>
      <c r="V152" s="13">
        <v>1</v>
      </c>
      <c r="W152" s="511"/>
      <c r="X152" s="13">
        <v>1</v>
      </c>
      <c r="Y152" s="513">
        <v>350</v>
      </c>
      <c r="Z152" s="511">
        <v>10550</v>
      </c>
      <c r="AA152" s="42" t="s">
        <v>653</v>
      </c>
      <c r="AB152" s="76" t="s">
        <v>1189</v>
      </c>
      <c r="AC152" s="43">
        <v>0.21875</v>
      </c>
      <c r="AD152" s="44">
        <v>0.22222222222222221</v>
      </c>
      <c r="AE152" s="44"/>
      <c r="AF152" s="43"/>
      <c r="AG152" s="13"/>
      <c r="AH152" s="37"/>
      <c r="AI152" s="37" t="s">
        <v>6</v>
      </c>
      <c r="AJ152" s="37" t="s">
        <v>930</v>
      </c>
      <c r="AK152" s="45" t="s">
        <v>615</v>
      </c>
      <c r="AL152" s="46">
        <v>1</v>
      </c>
      <c r="AM152" s="236"/>
      <c r="AN152" s="236"/>
      <c r="AO152" s="233"/>
      <c r="AP152" s="233"/>
      <c r="AQ152" s="318">
        <f>IF(IF(AC152&gt;AD152,1-AC152+AD152,AD152-AC152)=0,"",IF(AC152&gt;AD152,1-AC152+AD152,AD152-AC152))</f>
        <v>3.4722222222222099E-3</v>
      </c>
      <c r="AR152" s="318" t="str">
        <f>IF(IF(AE152&gt;AF152,1-AE152+AF152,AF152-AE152)=0,"",IF(AE152&gt;AF152,1-AE152+AF152,AF152-AE152))</f>
        <v/>
      </c>
    </row>
    <row r="153" spans="1:44" ht="14.25">
      <c r="B153" s="34">
        <v>2023</v>
      </c>
      <c r="C153" s="34">
        <v>4</v>
      </c>
      <c r="D153" s="34">
        <v>5</v>
      </c>
      <c r="E153" s="322" t="s">
        <v>627</v>
      </c>
      <c r="F153" s="34"/>
      <c r="G153" s="36"/>
      <c r="H153" s="37" t="s">
        <v>595</v>
      </c>
      <c r="I153" s="316"/>
      <c r="J153" s="37"/>
      <c r="K153" s="13"/>
      <c r="L153" s="232"/>
      <c r="M153" s="232"/>
      <c r="N153" s="321"/>
      <c r="O153" s="502"/>
      <c r="P153" s="13"/>
      <c r="Q153" s="393"/>
      <c r="R153" s="40"/>
      <c r="S153" s="234"/>
      <c r="T153" s="234"/>
      <c r="U153" s="40"/>
      <c r="V153" s="13"/>
      <c r="W153" s="40"/>
      <c r="X153" s="13"/>
      <c r="Y153" s="40"/>
      <c r="Z153" s="40"/>
      <c r="AA153" s="235"/>
      <c r="AB153" s="235"/>
      <c r="AC153" s="43"/>
      <c r="AD153" s="44"/>
      <c r="AE153" s="44">
        <v>0.22222222222222221</v>
      </c>
      <c r="AF153" s="43">
        <v>0.24305555555555555</v>
      </c>
      <c r="AG153" s="13" t="s">
        <v>5</v>
      </c>
      <c r="AH153" s="37"/>
      <c r="AI153" s="37"/>
      <c r="AJ153" s="37"/>
      <c r="AK153" s="45"/>
      <c r="AL153" s="46"/>
      <c r="AM153" s="236"/>
      <c r="AN153" s="236"/>
      <c r="AO153" s="233"/>
      <c r="AP153" s="233"/>
      <c r="AQ153" s="318" t="str">
        <f>IF(IF(AC153&gt;AD153,1-AC153+AD153,AD153-AC153)=0,"",IF(AC153&gt;AD153,1-AC153+AD153,AD153-AC153))</f>
        <v/>
      </c>
      <c r="AR153" s="318">
        <f>IF(IF(AE153&gt;AF153,1-AE153+AF153,AF153-AE153)=0,"",IF(AE153&gt;AF153,1-AE153+AF153,AF153-AE153))</f>
        <v>2.0833333333333343E-2</v>
      </c>
    </row>
    <row r="154" spans="1:44" ht="14.25">
      <c r="B154" s="34">
        <v>2023</v>
      </c>
      <c r="C154" s="34">
        <v>4</v>
      </c>
      <c r="D154" s="34">
        <v>6</v>
      </c>
      <c r="E154" s="322" t="s">
        <v>627</v>
      </c>
      <c r="F154" s="34"/>
      <c r="G154" s="36"/>
      <c r="H154" s="72" t="s">
        <v>595</v>
      </c>
      <c r="I154" s="38" t="s">
        <v>58</v>
      </c>
      <c r="J154" s="37" t="s">
        <v>1104</v>
      </c>
      <c r="K154" s="13"/>
      <c r="L154" s="14"/>
      <c r="M154" s="14"/>
      <c r="N154" s="14"/>
      <c r="O154" s="13"/>
      <c r="P154" s="13">
        <v>12</v>
      </c>
      <c r="Q154" s="39" t="s">
        <v>612</v>
      </c>
      <c r="R154" s="511">
        <v>1120</v>
      </c>
      <c r="S154" s="512" t="s">
        <v>30</v>
      </c>
      <c r="T154" s="511">
        <v>200</v>
      </c>
      <c r="U154" s="511">
        <v>1120</v>
      </c>
      <c r="V154" s="13">
        <v>1</v>
      </c>
      <c r="W154" s="511">
        <v>200</v>
      </c>
      <c r="X154" s="13">
        <v>1</v>
      </c>
      <c r="Y154" s="511">
        <v>200</v>
      </c>
      <c r="Z154" s="511"/>
      <c r="AA154" s="42"/>
      <c r="AB154" s="42"/>
      <c r="AC154" s="43"/>
      <c r="AD154" s="44"/>
      <c r="AE154" s="44"/>
      <c r="AF154" s="43"/>
      <c r="AG154" s="13"/>
      <c r="AH154" s="37"/>
      <c r="AI154" s="37"/>
      <c r="AJ154" s="37"/>
      <c r="AK154" s="45"/>
      <c r="AL154" s="46"/>
      <c r="AM154" s="236"/>
      <c r="AN154" s="236"/>
      <c r="AO154" s="233"/>
      <c r="AP154" s="233"/>
      <c r="AQ154" s="318" t="str">
        <f t="shared" si="2"/>
        <v/>
      </c>
      <c r="AR154" s="318" t="str">
        <f t="shared" si="3"/>
        <v/>
      </c>
    </row>
    <row r="155" spans="1:44" ht="14.25">
      <c r="A155">
        <v>1</v>
      </c>
      <c r="B155" s="34">
        <v>2023</v>
      </c>
      <c r="C155" s="34">
        <v>4</v>
      </c>
      <c r="D155" s="34">
        <v>6</v>
      </c>
      <c r="E155" s="322" t="s">
        <v>627</v>
      </c>
      <c r="F155" s="34">
        <v>1</v>
      </c>
      <c r="G155" s="36" t="s">
        <v>614</v>
      </c>
      <c r="H155" s="37" t="s">
        <v>595</v>
      </c>
      <c r="I155" s="38" t="s">
        <v>47</v>
      </c>
      <c r="J155" s="37" t="s">
        <v>1104</v>
      </c>
      <c r="K155" s="13">
        <v>3706174</v>
      </c>
      <c r="L155" s="14">
        <v>5</v>
      </c>
      <c r="M155" s="14">
        <v>12</v>
      </c>
      <c r="N155" s="14" t="s">
        <v>622</v>
      </c>
      <c r="O155" s="13" t="s">
        <v>597</v>
      </c>
      <c r="P155" s="13">
        <v>50</v>
      </c>
      <c r="Q155" s="39" t="s">
        <v>292</v>
      </c>
      <c r="R155" s="511">
        <v>1120</v>
      </c>
      <c r="S155" s="512">
        <v>5000</v>
      </c>
      <c r="T155" s="512">
        <v>5000</v>
      </c>
      <c r="U155" s="511">
        <v>1120</v>
      </c>
      <c r="V155" s="13">
        <v>1</v>
      </c>
      <c r="W155" s="512">
        <v>5000</v>
      </c>
      <c r="X155" s="13">
        <v>1</v>
      </c>
      <c r="Y155" s="512">
        <v>5000</v>
      </c>
      <c r="Z155" s="511">
        <v>5050</v>
      </c>
      <c r="AA155" s="42" t="s">
        <v>1190</v>
      </c>
      <c r="AB155" s="42"/>
      <c r="AC155" s="43">
        <v>0.24305555555555555</v>
      </c>
      <c r="AD155" s="44">
        <v>0.2673611111111111</v>
      </c>
      <c r="AE155" s="44">
        <v>0.2673611111111111</v>
      </c>
      <c r="AF155" s="43">
        <v>0.27430555555555552</v>
      </c>
      <c r="AG155" s="13" t="s">
        <v>5</v>
      </c>
      <c r="AH155" s="37"/>
      <c r="AI155" s="37" t="s">
        <v>6</v>
      </c>
      <c r="AJ155" s="37" t="s">
        <v>930</v>
      </c>
      <c r="AK155" s="45" t="s">
        <v>615</v>
      </c>
      <c r="AL155" s="46">
        <v>1</v>
      </c>
      <c r="AM155" s="236"/>
      <c r="AN155" s="236" t="s">
        <v>432</v>
      </c>
      <c r="AO155" s="233"/>
      <c r="AP155" s="233"/>
      <c r="AQ155" s="318">
        <f t="shared" ref="AQ155:AQ225" si="6">IF(IF(AC155&gt;AD155,1-AC155+AD155,AD155-AC155)=0,"",IF(AC155&gt;AD155,1-AC155+AD155,AD155-AC155))</f>
        <v>2.4305555555555552E-2</v>
      </c>
      <c r="AR155" s="318">
        <f t="shared" ref="AR155:AR225" si="7">IF(IF(AE155&gt;AF155,1-AE155+AF155,AF155-AE155)=0,"",IF(AE155&gt;AF155,1-AE155+AF155,AF155-AE155))</f>
        <v>6.9444444444444198E-3</v>
      </c>
    </row>
    <row r="156" spans="1:44" ht="14.25">
      <c r="B156" s="34">
        <v>2023</v>
      </c>
      <c r="C156" s="34">
        <v>4</v>
      </c>
      <c r="D156" s="34">
        <v>6</v>
      </c>
      <c r="E156" s="322" t="s">
        <v>628</v>
      </c>
      <c r="F156" s="34">
        <v>1</v>
      </c>
      <c r="G156" s="36" t="s">
        <v>614</v>
      </c>
      <c r="H156" s="37" t="s">
        <v>595</v>
      </c>
      <c r="I156" s="38" t="s">
        <v>47</v>
      </c>
      <c r="J156" s="37" t="s">
        <v>1104</v>
      </c>
      <c r="K156" s="13">
        <v>3706174</v>
      </c>
      <c r="L156" s="14">
        <v>6</v>
      </c>
      <c r="M156" s="14">
        <v>12</v>
      </c>
      <c r="N156" s="14" t="s">
        <v>622</v>
      </c>
      <c r="O156" s="13" t="s">
        <v>597</v>
      </c>
      <c r="P156" s="13">
        <v>50</v>
      </c>
      <c r="Q156" s="39" t="s">
        <v>292</v>
      </c>
      <c r="R156" s="511">
        <v>1120</v>
      </c>
      <c r="S156" s="512">
        <v>5000</v>
      </c>
      <c r="T156" s="512">
        <v>5000</v>
      </c>
      <c r="U156" s="511">
        <v>1120</v>
      </c>
      <c r="V156" s="13">
        <v>1</v>
      </c>
      <c r="W156" s="512">
        <v>5000</v>
      </c>
      <c r="X156" s="13">
        <v>1</v>
      </c>
      <c r="Y156" s="512">
        <v>5000</v>
      </c>
      <c r="Z156" s="511">
        <v>5050</v>
      </c>
      <c r="AA156" s="42" t="s">
        <v>1191</v>
      </c>
      <c r="AB156" s="76" t="s">
        <v>1192</v>
      </c>
      <c r="AC156" s="43">
        <v>0.27430555555555552</v>
      </c>
      <c r="AD156" s="44">
        <v>0.2986111111111111</v>
      </c>
      <c r="AE156" s="44">
        <v>0.2986111111111111</v>
      </c>
      <c r="AF156" s="43">
        <v>0.30555555555555552</v>
      </c>
      <c r="AG156" s="13" t="s">
        <v>5</v>
      </c>
      <c r="AH156" s="37"/>
      <c r="AI156" s="37" t="s">
        <v>6</v>
      </c>
      <c r="AJ156" s="37" t="s">
        <v>930</v>
      </c>
      <c r="AK156" s="45" t="s">
        <v>615</v>
      </c>
      <c r="AL156" s="46">
        <v>1</v>
      </c>
      <c r="AM156" s="236" t="s">
        <v>1193</v>
      </c>
      <c r="AN156" s="236" t="s">
        <v>432</v>
      </c>
      <c r="AO156" s="233"/>
      <c r="AP156" s="233"/>
      <c r="AQ156" s="318">
        <f t="shared" si="6"/>
        <v>2.430555555555558E-2</v>
      </c>
      <c r="AR156" s="318">
        <f t="shared" si="7"/>
        <v>6.9444444444444198E-3</v>
      </c>
    </row>
    <row r="157" spans="1:44" ht="14.25">
      <c r="B157" s="34">
        <v>2023</v>
      </c>
      <c r="C157" s="34">
        <v>4</v>
      </c>
      <c r="D157" s="34">
        <v>6</v>
      </c>
      <c r="E157" s="322" t="s">
        <v>628</v>
      </c>
      <c r="F157" s="34"/>
      <c r="G157" s="260"/>
      <c r="H157" s="37" t="s">
        <v>595</v>
      </c>
      <c r="I157" s="38" t="s">
        <v>43</v>
      </c>
      <c r="J157" s="37" t="s">
        <v>1104</v>
      </c>
      <c r="K157" s="13"/>
      <c r="L157" s="14"/>
      <c r="M157" s="14"/>
      <c r="N157" s="14"/>
      <c r="O157" s="13"/>
      <c r="P157" s="239">
        <v>25</v>
      </c>
      <c r="Q157" s="39" t="s">
        <v>612</v>
      </c>
      <c r="R157" s="511">
        <v>1120</v>
      </c>
      <c r="S157" s="512" t="s">
        <v>30</v>
      </c>
      <c r="T157" s="513">
        <v>350</v>
      </c>
      <c r="U157" s="511">
        <v>1120</v>
      </c>
      <c r="V157" s="13">
        <v>1</v>
      </c>
      <c r="W157" s="511"/>
      <c r="X157" s="13">
        <v>1</v>
      </c>
      <c r="Y157" s="513">
        <v>350</v>
      </c>
      <c r="Z157" s="511">
        <v>10550</v>
      </c>
      <c r="AA157" s="42" t="s">
        <v>653</v>
      </c>
      <c r="AB157" s="76" t="s">
        <v>1192</v>
      </c>
      <c r="AC157" s="43">
        <v>0.30555555555555552</v>
      </c>
      <c r="AD157" s="44">
        <v>0.30902777777777779</v>
      </c>
      <c r="AE157" s="44"/>
      <c r="AF157" s="43"/>
      <c r="AG157" s="13"/>
      <c r="AH157" s="37"/>
      <c r="AI157" s="37" t="s">
        <v>6</v>
      </c>
      <c r="AJ157" s="37" t="s">
        <v>930</v>
      </c>
      <c r="AK157" s="45" t="s">
        <v>615</v>
      </c>
      <c r="AL157" s="46">
        <v>1</v>
      </c>
      <c r="AM157" s="236"/>
      <c r="AN157" s="236"/>
      <c r="AO157" s="233"/>
      <c r="AP157" s="233"/>
      <c r="AQ157" s="318">
        <f t="shared" si="6"/>
        <v>3.4722222222222654E-3</v>
      </c>
      <c r="AR157" s="318" t="str">
        <f t="shared" si="7"/>
        <v/>
      </c>
    </row>
    <row r="158" spans="1:44" ht="14.25">
      <c r="B158" s="34">
        <v>2023</v>
      </c>
      <c r="C158" s="34">
        <v>4</v>
      </c>
      <c r="D158" s="34">
        <v>6</v>
      </c>
      <c r="E158" s="322" t="s">
        <v>628</v>
      </c>
      <c r="F158" s="34"/>
      <c r="G158" s="36"/>
      <c r="H158" s="37" t="s">
        <v>595</v>
      </c>
      <c r="I158" s="316"/>
      <c r="J158" s="37"/>
      <c r="K158" s="13"/>
      <c r="L158" s="232"/>
      <c r="M158" s="232"/>
      <c r="N158" s="321"/>
      <c r="O158" s="502"/>
      <c r="P158" s="13"/>
      <c r="Q158" s="393"/>
      <c r="R158" s="40"/>
      <c r="S158" s="234"/>
      <c r="T158" s="234"/>
      <c r="U158" s="40"/>
      <c r="V158" s="13"/>
      <c r="W158" s="40"/>
      <c r="X158" s="13"/>
      <c r="Y158" s="40"/>
      <c r="Z158" s="40"/>
      <c r="AA158" s="235"/>
      <c r="AB158" s="235"/>
      <c r="AC158" s="43"/>
      <c r="AD158" s="44"/>
      <c r="AE158" s="44">
        <v>0.30902777777777779</v>
      </c>
      <c r="AF158" s="43">
        <v>0.3298611111111111</v>
      </c>
      <c r="AG158" s="13" t="s">
        <v>752</v>
      </c>
      <c r="AH158" s="37"/>
      <c r="AI158" s="37"/>
      <c r="AJ158" s="37"/>
      <c r="AK158" s="45"/>
      <c r="AL158" s="46"/>
      <c r="AM158" s="236"/>
      <c r="AN158" s="236"/>
      <c r="AO158" s="233"/>
      <c r="AP158" s="233"/>
      <c r="AQ158" s="318" t="str">
        <f t="shared" si="6"/>
        <v/>
      </c>
      <c r="AR158" s="318">
        <f t="shared" si="7"/>
        <v>2.0833333333333315E-2</v>
      </c>
    </row>
    <row r="159" spans="1:44" ht="14.25">
      <c r="B159" s="34">
        <v>2023</v>
      </c>
      <c r="C159" s="34">
        <v>4</v>
      </c>
      <c r="D159" s="34">
        <v>6</v>
      </c>
      <c r="E159" s="322" t="s">
        <v>628</v>
      </c>
      <c r="F159" s="34"/>
      <c r="G159" s="36"/>
      <c r="H159" s="72" t="s">
        <v>595</v>
      </c>
      <c r="I159" s="38" t="s">
        <v>58</v>
      </c>
      <c r="J159" s="37" t="s">
        <v>1104</v>
      </c>
      <c r="K159" s="13"/>
      <c r="L159" s="14"/>
      <c r="M159" s="14"/>
      <c r="N159" s="14"/>
      <c r="O159" s="13"/>
      <c r="P159" s="13">
        <v>12</v>
      </c>
      <c r="Q159" s="39" t="s">
        <v>612</v>
      </c>
      <c r="R159" s="511">
        <v>1120</v>
      </c>
      <c r="S159" s="512" t="s">
        <v>30</v>
      </c>
      <c r="T159" s="511">
        <v>200</v>
      </c>
      <c r="U159" s="511">
        <v>1120</v>
      </c>
      <c r="V159" s="13">
        <v>1</v>
      </c>
      <c r="W159" s="511">
        <v>200</v>
      </c>
      <c r="X159" s="13">
        <v>1</v>
      </c>
      <c r="Y159" s="511">
        <v>200</v>
      </c>
      <c r="Z159" s="511"/>
      <c r="AA159" s="42"/>
      <c r="AB159" s="42"/>
      <c r="AC159" s="43"/>
      <c r="AD159" s="44"/>
      <c r="AE159" s="44"/>
      <c r="AF159" s="43"/>
      <c r="AG159" s="13"/>
      <c r="AH159" s="37"/>
      <c r="AI159" s="37"/>
      <c r="AJ159" s="37"/>
      <c r="AK159" s="45"/>
      <c r="AL159" s="46"/>
      <c r="AM159" s="236"/>
      <c r="AN159" s="236"/>
      <c r="AO159" s="233"/>
      <c r="AP159" s="233"/>
      <c r="AQ159" s="318" t="str">
        <f t="shared" si="6"/>
        <v/>
      </c>
      <c r="AR159" s="318" t="str">
        <f t="shared" si="7"/>
        <v/>
      </c>
    </row>
    <row r="160" spans="1:44" ht="14.25">
      <c r="A160">
        <v>1</v>
      </c>
      <c r="B160" s="34">
        <v>2023</v>
      </c>
      <c r="C160" s="34">
        <v>4</v>
      </c>
      <c r="D160" s="34">
        <v>6</v>
      </c>
      <c r="E160" s="322" t="s">
        <v>628</v>
      </c>
      <c r="F160" s="34">
        <v>2</v>
      </c>
      <c r="G160" s="36" t="s">
        <v>614</v>
      </c>
      <c r="H160" s="37" t="s">
        <v>595</v>
      </c>
      <c r="I160" s="38" t="s">
        <v>47</v>
      </c>
      <c r="J160" s="37" t="s">
        <v>1104</v>
      </c>
      <c r="K160" s="13">
        <v>3706174</v>
      </c>
      <c r="L160" s="14">
        <v>7</v>
      </c>
      <c r="M160" s="14">
        <v>12</v>
      </c>
      <c r="N160" s="14" t="s">
        <v>622</v>
      </c>
      <c r="O160" s="13" t="s">
        <v>597</v>
      </c>
      <c r="P160" s="13">
        <v>50</v>
      </c>
      <c r="Q160" s="39" t="s">
        <v>292</v>
      </c>
      <c r="R160" s="511">
        <v>1120</v>
      </c>
      <c r="S160" s="512">
        <v>5000</v>
      </c>
      <c r="T160" s="512">
        <v>5000</v>
      </c>
      <c r="U160" s="511">
        <v>1120</v>
      </c>
      <c r="V160" s="13">
        <v>1</v>
      </c>
      <c r="W160" s="512">
        <v>5000</v>
      </c>
      <c r="X160" s="13">
        <v>1</v>
      </c>
      <c r="Y160" s="512">
        <v>5000</v>
      </c>
      <c r="Z160" s="511">
        <v>5070</v>
      </c>
      <c r="AA160" s="42" t="s">
        <v>1194</v>
      </c>
      <c r="AB160" s="42"/>
      <c r="AC160" s="43">
        <v>0.3298611111111111</v>
      </c>
      <c r="AD160" s="44">
        <v>0.35416666666666669</v>
      </c>
      <c r="AE160" s="44">
        <v>0.35416666666666669</v>
      </c>
      <c r="AF160" s="43">
        <v>0.3611111111111111</v>
      </c>
      <c r="AG160" s="13" t="s">
        <v>5</v>
      </c>
      <c r="AH160" s="37"/>
      <c r="AI160" s="37" t="s">
        <v>6</v>
      </c>
      <c r="AJ160" s="37" t="s">
        <v>930</v>
      </c>
      <c r="AK160" s="45" t="s">
        <v>615</v>
      </c>
      <c r="AL160" s="46">
        <v>1</v>
      </c>
      <c r="AM160" s="236"/>
      <c r="AN160" s="236" t="s">
        <v>432</v>
      </c>
      <c r="AO160" s="233"/>
      <c r="AP160" s="233"/>
      <c r="AQ160" s="318">
        <f t="shared" si="6"/>
        <v>2.430555555555558E-2</v>
      </c>
      <c r="AR160" s="318">
        <f t="shared" si="7"/>
        <v>6.9444444444444198E-3</v>
      </c>
    </row>
    <row r="161" spans="1:44" ht="14.25">
      <c r="B161" s="34">
        <v>2023</v>
      </c>
      <c r="C161" s="34">
        <v>4</v>
      </c>
      <c r="D161" s="34">
        <v>6</v>
      </c>
      <c r="E161" s="322" t="s">
        <v>628</v>
      </c>
      <c r="F161" s="34">
        <v>2</v>
      </c>
      <c r="G161" s="36" t="s">
        <v>614</v>
      </c>
      <c r="H161" s="37" t="s">
        <v>595</v>
      </c>
      <c r="I161" s="38" t="s">
        <v>47</v>
      </c>
      <c r="J161" s="37" t="s">
        <v>1104</v>
      </c>
      <c r="K161" s="13">
        <v>3706174</v>
      </c>
      <c r="L161" s="14">
        <v>8</v>
      </c>
      <c r="M161" s="14">
        <v>12</v>
      </c>
      <c r="N161" s="14" t="s">
        <v>622</v>
      </c>
      <c r="O161" s="13" t="s">
        <v>597</v>
      </c>
      <c r="P161" s="13">
        <v>50</v>
      </c>
      <c r="Q161" s="39" t="s">
        <v>292</v>
      </c>
      <c r="R161" s="511">
        <v>1120</v>
      </c>
      <c r="S161" s="512">
        <v>5000</v>
      </c>
      <c r="T161" s="512">
        <v>5000</v>
      </c>
      <c r="U161" s="511">
        <v>1120</v>
      </c>
      <c r="V161" s="13">
        <v>1</v>
      </c>
      <c r="W161" s="512">
        <v>5000</v>
      </c>
      <c r="X161" s="13">
        <v>1</v>
      </c>
      <c r="Y161" s="512">
        <v>5000</v>
      </c>
      <c r="Z161" s="511">
        <v>5070</v>
      </c>
      <c r="AA161" s="42" t="s">
        <v>1195</v>
      </c>
      <c r="AB161" s="76" t="s">
        <v>1196</v>
      </c>
      <c r="AC161" s="43">
        <v>0.3611111111111111</v>
      </c>
      <c r="AD161" s="44">
        <v>0.38541666666666669</v>
      </c>
      <c r="AE161" s="44">
        <v>0.38541666666666669</v>
      </c>
      <c r="AF161" s="43">
        <v>0.3923611111111111</v>
      </c>
      <c r="AG161" s="13" t="s">
        <v>5</v>
      </c>
      <c r="AH161" s="37"/>
      <c r="AI161" s="37" t="s">
        <v>6</v>
      </c>
      <c r="AJ161" s="37" t="s">
        <v>930</v>
      </c>
      <c r="AK161" s="45" t="s">
        <v>615</v>
      </c>
      <c r="AL161" s="46">
        <v>1</v>
      </c>
      <c r="AM161" s="236"/>
      <c r="AN161" s="236" t="s">
        <v>432</v>
      </c>
      <c r="AO161" s="233"/>
      <c r="AP161" s="233"/>
      <c r="AQ161" s="318">
        <f t="shared" si="6"/>
        <v>2.430555555555558E-2</v>
      </c>
      <c r="AR161" s="318">
        <f t="shared" si="7"/>
        <v>6.9444444444444198E-3</v>
      </c>
    </row>
    <row r="162" spans="1:44" ht="14.25">
      <c r="B162" s="34">
        <v>2023</v>
      </c>
      <c r="C162" s="34">
        <v>4</v>
      </c>
      <c r="D162" s="34">
        <v>6</v>
      </c>
      <c r="E162" s="322" t="s">
        <v>628</v>
      </c>
      <c r="F162" s="34"/>
      <c r="G162" s="260"/>
      <c r="H162" s="37" t="s">
        <v>595</v>
      </c>
      <c r="I162" s="38" t="s">
        <v>43</v>
      </c>
      <c r="J162" s="37" t="s">
        <v>1104</v>
      </c>
      <c r="K162" s="13"/>
      <c r="L162" s="14"/>
      <c r="M162" s="14"/>
      <c r="N162" s="14"/>
      <c r="O162" s="13"/>
      <c r="P162" s="239">
        <v>25</v>
      </c>
      <c r="Q162" s="39" t="s">
        <v>612</v>
      </c>
      <c r="R162" s="511">
        <v>1120</v>
      </c>
      <c r="S162" s="512" t="s">
        <v>30</v>
      </c>
      <c r="T162" s="513">
        <v>350</v>
      </c>
      <c r="U162" s="511">
        <v>1120</v>
      </c>
      <c r="V162" s="13">
        <v>1</v>
      </c>
      <c r="W162" s="511"/>
      <c r="X162" s="13">
        <v>1</v>
      </c>
      <c r="Y162" s="513">
        <v>350</v>
      </c>
      <c r="Z162" s="511">
        <v>10550</v>
      </c>
      <c r="AA162" s="42" t="s">
        <v>653</v>
      </c>
      <c r="AB162" s="76" t="s">
        <v>1196</v>
      </c>
      <c r="AC162" s="43">
        <v>0.3923611111111111</v>
      </c>
      <c r="AD162" s="44">
        <v>0.39583333333333331</v>
      </c>
      <c r="AE162" s="44"/>
      <c r="AF162" s="43"/>
      <c r="AG162" s="13"/>
      <c r="AH162" s="37"/>
      <c r="AI162" s="37" t="s">
        <v>6</v>
      </c>
      <c r="AJ162" s="37" t="s">
        <v>930</v>
      </c>
      <c r="AK162" s="45" t="s">
        <v>615</v>
      </c>
      <c r="AL162" s="46">
        <v>1</v>
      </c>
      <c r="AM162" s="236"/>
      <c r="AN162" s="236"/>
      <c r="AO162" s="233"/>
      <c r="AP162" s="233"/>
      <c r="AQ162" s="318">
        <f t="shared" si="6"/>
        <v>3.4722222222222099E-3</v>
      </c>
      <c r="AR162" s="318" t="str">
        <f t="shared" si="7"/>
        <v/>
      </c>
    </row>
    <row r="163" spans="1:44" ht="14.25">
      <c r="B163" s="34">
        <v>2023</v>
      </c>
      <c r="C163" s="34">
        <v>4</v>
      </c>
      <c r="D163" s="34">
        <v>6</v>
      </c>
      <c r="E163" s="322" t="s">
        <v>628</v>
      </c>
      <c r="F163" s="34"/>
      <c r="G163" s="36"/>
      <c r="H163" s="37" t="s">
        <v>595</v>
      </c>
      <c r="I163" s="316"/>
      <c r="J163" s="37"/>
      <c r="K163" s="13"/>
      <c r="L163" s="232"/>
      <c r="M163" s="232"/>
      <c r="N163" s="321"/>
      <c r="O163" s="502"/>
      <c r="P163" s="13"/>
      <c r="Q163" s="393"/>
      <c r="R163" s="40"/>
      <c r="S163" s="234"/>
      <c r="T163" s="234"/>
      <c r="U163" s="40"/>
      <c r="V163" s="13"/>
      <c r="W163" s="40"/>
      <c r="X163" s="13"/>
      <c r="Y163" s="40"/>
      <c r="Z163" s="40"/>
      <c r="AA163" s="235"/>
      <c r="AB163" s="235"/>
      <c r="AC163" s="43"/>
      <c r="AD163" s="44"/>
      <c r="AE163" s="44">
        <v>0.39583333333333331</v>
      </c>
      <c r="AF163" s="43">
        <v>0.43055555555555558</v>
      </c>
      <c r="AG163" s="13" t="s">
        <v>752</v>
      </c>
      <c r="AH163" s="37"/>
      <c r="AI163" s="37"/>
      <c r="AJ163" s="37"/>
      <c r="AK163" s="45"/>
      <c r="AL163" s="46"/>
      <c r="AM163" s="236" t="s">
        <v>1197</v>
      </c>
      <c r="AN163" s="236"/>
      <c r="AO163" s="233"/>
      <c r="AP163" s="233"/>
      <c r="AQ163" s="318" t="str">
        <f t="shared" si="6"/>
        <v/>
      </c>
      <c r="AR163" s="318">
        <f t="shared" si="7"/>
        <v>3.4722222222222265E-2</v>
      </c>
    </row>
    <row r="164" spans="1:44" ht="14.25">
      <c r="A164">
        <v>1</v>
      </c>
      <c r="B164" s="34">
        <v>2023</v>
      </c>
      <c r="C164" s="34">
        <v>4</v>
      </c>
      <c r="D164" s="34">
        <v>6</v>
      </c>
      <c r="E164" s="322" t="s">
        <v>628</v>
      </c>
      <c r="F164" s="34">
        <v>3</v>
      </c>
      <c r="G164" s="36" t="s">
        <v>614</v>
      </c>
      <c r="H164" s="37" t="s">
        <v>595</v>
      </c>
      <c r="I164" s="38" t="s">
        <v>47</v>
      </c>
      <c r="J164" s="37" t="s">
        <v>1104</v>
      </c>
      <c r="K164" s="13">
        <v>3703993</v>
      </c>
      <c r="L164" s="14">
        <v>1</v>
      </c>
      <c r="M164" s="14">
        <v>4</v>
      </c>
      <c r="N164" s="14" t="s">
        <v>687</v>
      </c>
      <c r="O164" s="13" t="s">
        <v>597</v>
      </c>
      <c r="P164" s="13">
        <v>50</v>
      </c>
      <c r="Q164" s="39" t="s">
        <v>625</v>
      </c>
      <c r="R164" s="511">
        <v>1050</v>
      </c>
      <c r="S164" s="512">
        <v>4100</v>
      </c>
      <c r="T164" s="512">
        <v>4100</v>
      </c>
      <c r="U164" s="511">
        <v>1050</v>
      </c>
      <c r="V164" s="13">
        <v>1</v>
      </c>
      <c r="W164" s="512">
        <v>4100</v>
      </c>
      <c r="X164" s="13">
        <v>1</v>
      </c>
      <c r="Y164" s="512">
        <v>4100</v>
      </c>
      <c r="Z164" s="511">
        <v>4100</v>
      </c>
      <c r="AA164" s="42" t="s">
        <v>1198</v>
      </c>
      <c r="AB164" s="42"/>
      <c r="AC164" s="43"/>
      <c r="AD164" s="44"/>
      <c r="AE164" s="44"/>
      <c r="AF164" s="43"/>
      <c r="AG164" s="13"/>
      <c r="AH164" s="37"/>
      <c r="AI164" s="37" t="s">
        <v>6</v>
      </c>
      <c r="AJ164" s="37" t="s">
        <v>930</v>
      </c>
      <c r="AK164" s="45" t="s">
        <v>598</v>
      </c>
      <c r="AL164" s="46"/>
      <c r="AM164" s="236"/>
      <c r="AN164" s="236"/>
      <c r="AO164" s="233"/>
      <c r="AP164" s="233"/>
      <c r="AQ164" s="318" t="str">
        <f t="shared" si="6"/>
        <v/>
      </c>
      <c r="AR164" s="318" t="str">
        <f t="shared" si="7"/>
        <v/>
      </c>
    </row>
    <row r="165" spans="1:44" ht="14.25">
      <c r="B165" s="34">
        <v>2023</v>
      </c>
      <c r="C165" s="34">
        <v>4</v>
      </c>
      <c r="D165" s="34">
        <v>6</v>
      </c>
      <c r="E165" s="322" t="s">
        <v>628</v>
      </c>
      <c r="F165" s="34">
        <v>3</v>
      </c>
      <c r="G165" s="36" t="s">
        <v>614</v>
      </c>
      <c r="H165" s="37" t="s">
        <v>595</v>
      </c>
      <c r="I165" s="38" t="s">
        <v>47</v>
      </c>
      <c r="J165" s="37" t="s">
        <v>1104</v>
      </c>
      <c r="K165" s="13">
        <v>3703993</v>
      </c>
      <c r="L165" s="14">
        <v>2</v>
      </c>
      <c r="M165" s="14">
        <v>4</v>
      </c>
      <c r="N165" s="14" t="s">
        <v>687</v>
      </c>
      <c r="O165" s="13" t="s">
        <v>597</v>
      </c>
      <c r="P165" s="13">
        <v>50</v>
      </c>
      <c r="Q165" s="39" t="s">
        <v>625</v>
      </c>
      <c r="R165" s="511">
        <v>1050</v>
      </c>
      <c r="S165" s="512">
        <v>4100</v>
      </c>
      <c r="T165" s="512">
        <v>4100</v>
      </c>
      <c r="U165" s="511">
        <v>1050</v>
      </c>
      <c r="V165" s="13">
        <v>1</v>
      </c>
      <c r="W165" s="512">
        <v>4100</v>
      </c>
      <c r="X165" s="13">
        <v>1</v>
      </c>
      <c r="Y165" s="512">
        <v>4100</v>
      </c>
      <c r="Z165" s="511">
        <v>4120</v>
      </c>
      <c r="AA165" s="42" t="s">
        <v>1199</v>
      </c>
      <c r="AB165" s="76" t="s">
        <v>1200</v>
      </c>
      <c r="AC165" s="43">
        <v>0.43055555555555558</v>
      </c>
      <c r="AD165" s="44">
        <v>0.4513888888888889</v>
      </c>
      <c r="AE165" s="44">
        <v>0.4513888888888889</v>
      </c>
      <c r="AF165" s="43">
        <v>0.45833333333333331</v>
      </c>
      <c r="AG165" s="13" t="s">
        <v>5</v>
      </c>
      <c r="AH165" s="37"/>
      <c r="AI165" s="37" t="s">
        <v>6</v>
      </c>
      <c r="AJ165" s="37" t="s">
        <v>930</v>
      </c>
      <c r="AK165" s="45" t="s">
        <v>598</v>
      </c>
      <c r="AL165" s="46">
        <v>1</v>
      </c>
      <c r="AM165" s="236"/>
      <c r="AN165" s="236" t="s">
        <v>432</v>
      </c>
      <c r="AO165" s="233"/>
      <c r="AP165" s="233"/>
      <c r="AQ165" s="318">
        <f t="shared" si="6"/>
        <v>2.0833333333333315E-2</v>
      </c>
      <c r="AR165" s="318">
        <f t="shared" si="7"/>
        <v>6.9444444444444198E-3</v>
      </c>
    </row>
    <row r="166" spans="1:44" ht="14.25">
      <c r="B166" s="34">
        <v>2023</v>
      </c>
      <c r="C166" s="34">
        <v>4</v>
      </c>
      <c r="D166" s="34">
        <v>6</v>
      </c>
      <c r="E166" s="322" t="s">
        <v>628</v>
      </c>
      <c r="F166" s="34"/>
      <c r="G166" s="36"/>
      <c r="H166" s="37" t="s">
        <v>595</v>
      </c>
      <c r="I166" s="38" t="s">
        <v>43</v>
      </c>
      <c r="J166" s="37" t="s">
        <v>1104</v>
      </c>
      <c r="K166" s="13"/>
      <c r="L166" s="14"/>
      <c r="M166" s="14"/>
      <c r="N166" s="14"/>
      <c r="O166" s="13"/>
      <c r="P166" s="239">
        <v>25</v>
      </c>
      <c r="Q166" s="39" t="s">
        <v>612</v>
      </c>
      <c r="R166" s="511">
        <v>1050</v>
      </c>
      <c r="S166" s="512" t="s">
        <v>30</v>
      </c>
      <c r="T166" s="513">
        <v>350</v>
      </c>
      <c r="U166" s="511">
        <v>1050</v>
      </c>
      <c r="V166" s="13">
        <v>1</v>
      </c>
      <c r="W166" s="511"/>
      <c r="X166" s="13">
        <v>1</v>
      </c>
      <c r="Y166" s="513">
        <v>350</v>
      </c>
      <c r="Z166" s="511">
        <v>8550</v>
      </c>
      <c r="AA166" s="42" t="s">
        <v>657</v>
      </c>
      <c r="AB166" s="76" t="s">
        <v>1200</v>
      </c>
      <c r="AC166" s="43">
        <v>0.45833333333333331</v>
      </c>
      <c r="AD166" s="44">
        <v>0.46180555555555558</v>
      </c>
      <c r="AE166" s="44"/>
      <c r="AF166" s="43"/>
      <c r="AG166" s="13"/>
      <c r="AH166" s="37"/>
      <c r="AI166" s="37" t="s">
        <v>6</v>
      </c>
      <c r="AJ166" s="37" t="s">
        <v>930</v>
      </c>
      <c r="AK166" s="45" t="s">
        <v>598</v>
      </c>
      <c r="AL166" s="46">
        <v>1</v>
      </c>
      <c r="AM166" s="236"/>
      <c r="AN166" s="236"/>
      <c r="AO166" s="233"/>
      <c r="AP166" s="233"/>
      <c r="AQ166" s="318">
        <f t="shared" si="6"/>
        <v>3.4722222222222654E-3</v>
      </c>
      <c r="AR166" s="318" t="str">
        <f t="shared" si="7"/>
        <v/>
      </c>
    </row>
    <row r="167" spans="1:44" ht="14.25">
      <c r="B167" s="34">
        <v>2023</v>
      </c>
      <c r="C167" s="34">
        <v>4</v>
      </c>
      <c r="D167" s="34">
        <v>6</v>
      </c>
      <c r="E167" s="322" t="s">
        <v>628</v>
      </c>
      <c r="F167" s="34"/>
      <c r="G167" s="36"/>
      <c r="H167" s="37" t="s">
        <v>595</v>
      </c>
      <c r="I167" s="316"/>
      <c r="J167" s="37"/>
      <c r="K167" s="13"/>
      <c r="L167" s="232"/>
      <c r="M167" s="232"/>
      <c r="N167" s="321"/>
      <c r="O167" s="502"/>
      <c r="P167" s="13"/>
      <c r="Q167" s="393"/>
      <c r="R167" s="40"/>
      <c r="S167" s="234"/>
      <c r="T167" s="234"/>
      <c r="U167" s="40"/>
      <c r="V167" s="13"/>
      <c r="W167" s="40"/>
      <c r="X167" s="13"/>
      <c r="Y167" s="40"/>
      <c r="Z167" s="40"/>
      <c r="AA167" s="235"/>
      <c r="AB167" s="235"/>
      <c r="AC167" s="43"/>
      <c r="AD167" s="44"/>
      <c r="AE167" s="44">
        <v>0.46180555555555558</v>
      </c>
      <c r="AF167" s="43">
        <v>0.51388888888888895</v>
      </c>
      <c r="AG167" s="13" t="s">
        <v>752</v>
      </c>
      <c r="AH167" s="37"/>
      <c r="AI167" s="37"/>
      <c r="AJ167" s="37"/>
      <c r="AK167" s="45"/>
      <c r="AL167" s="46"/>
      <c r="AM167" s="236"/>
      <c r="AN167" s="236"/>
      <c r="AO167" s="233"/>
      <c r="AP167" s="233"/>
      <c r="AQ167" s="318" t="str">
        <f t="shared" si="6"/>
        <v/>
      </c>
      <c r="AR167" s="318">
        <f t="shared" si="7"/>
        <v>5.208333333333337E-2</v>
      </c>
    </row>
    <row r="168" spans="1:44" ht="14.25">
      <c r="A168">
        <v>1</v>
      </c>
      <c r="B168" s="34">
        <v>2023</v>
      </c>
      <c r="C168" s="34">
        <v>4</v>
      </c>
      <c r="D168" s="34">
        <v>6</v>
      </c>
      <c r="E168" s="322" t="s">
        <v>628</v>
      </c>
      <c r="F168" s="34">
        <v>4</v>
      </c>
      <c r="G168" s="36" t="s">
        <v>614</v>
      </c>
      <c r="H168" s="37" t="s">
        <v>595</v>
      </c>
      <c r="I168" s="38" t="s">
        <v>47</v>
      </c>
      <c r="J168" s="37" t="s">
        <v>1104</v>
      </c>
      <c r="K168" s="13">
        <v>3703993</v>
      </c>
      <c r="L168" s="14">
        <v>3</v>
      </c>
      <c r="M168" s="14">
        <v>4</v>
      </c>
      <c r="N168" s="14" t="s">
        <v>687</v>
      </c>
      <c r="O168" s="13" t="s">
        <v>597</v>
      </c>
      <c r="P168" s="13">
        <v>50</v>
      </c>
      <c r="Q168" s="39" t="s">
        <v>625</v>
      </c>
      <c r="R168" s="511">
        <v>1050</v>
      </c>
      <c r="S168" s="512">
        <v>4100</v>
      </c>
      <c r="T168" s="512">
        <v>4100</v>
      </c>
      <c r="U168" s="511">
        <v>1050</v>
      </c>
      <c r="V168" s="13">
        <v>1</v>
      </c>
      <c r="W168" s="512">
        <v>4100</v>
      </c>
      <c r="X168" s="13">
        <v>1</v>
      </c>
      <c r="Y168" s="512">
        <v>4100</v>
      </c>
      <c r="Z168" s="511">
        <v>4100</v>
      </c>
      <c r="AA168" s="42" t="s">
        <v>1201</v>
      </c>
      <c r="AB168" s="42"/>
      <c r="AC168" s="43"/>
      <c r="AD168" s="44"/>
      <c r="AE168" s="44"/>
      <c r="AF168" s="43"/>
      <c r="AG168" s="13"/>
      <c r="AH168" s="37"/>
      <c r="AI168" s="37" t="s">
        <v>6</v>
      </c>
      <c r="AJ168" s="37" t="s">
        <v>930</v>
      </c>
      <c r="AK168" s="45" t="s">
        <v>598</v>
      </c>
      <c r="AL168" s="46"/>
      <c r="AM168" s="236"/>
      <c r="AN168" s="236"/>
      <c r="AO168" s="233"/>
      <c r="AP168" s="233"/>
      <c r="AQ168" s="318" t="str">
        <f t="shared" si="6"/>
        <v/>
      </c>
      <c r="AR168" s="318" t="str">
        <f t="shared" si="7"/>
        <v/>
      </c>
    </row>
    <row r="169" spans="1:44" ht="14.25">
      <c r="B169" s="34">
        <v>2023</v>
      </c>
      <c r="C169" s="34">
        <v>4</v>
      </c>
      <c r="D169" s="34">
        <v>6</v>
      </c>
      <c r="E169" s="322" t="s">
        <v>628</v>
      </c>
      <c r="F169" s="34">
        <v>4</v>
      </c>
      <c r="G169" s="36" t="s">
        <v>614</v>
      </c>
      <c r="H169" s="37" t="s">
        <v>595</v>
      </c>
      <c r="I169" s="38" t="s">
        <v>47</v>
      </c>
      <c r="J169" s="37" t="s">
        <v>1104</v>
      </c>
      <c r="K169" s="13">
        <v>3703993</v>
      </c>
      <c r="L169" s="14">
        <v>4</v>
      </c>
      <c r="M169" s="14">
        <v>4</v>
      </c>
      <c r="N169" s="14" t="s">
        <v>687</v>
      </c>
      <c r="O169" s="13" t="s">
        <v>597</v>
      </c>
      <c r="P169" s="13">
        <v>50</v>
      </c>
      <c r="Q169" s="39" t="s">
        <v>625</v>
      </c>
      <c r="R169" s="511">
        <v>1050</v>
      </c>
      <c r="S169" s="512">
        <v>4100</v>
      </c>
      <c r="T169" s="512">
        <v>4100</v>
      </c>
      <c r="U169" s="511">
        <v>1050</v>
      </c>
      <c r="V169" s="13">
        <v>1</v>
      </c>
      <c r="W169" s="512">
        <v>4100</v>
      </c>
      <c r="X169" s="13">
        <v>1</v>
      </c>
      <c r="Y169" s="512">
        <v>4100</v>
      </c>
      <c r="Z169" s="511">
        <v>4120</v>
      </c>
      <c r="AA169" s="42" t="s">
        <v>1202</v>
      </c>
      <c r="AB169" s="76" t="s">
        <v>1203</v>
      </c>
      <c r="AC169" s="43">
        <v>0.51388888888888895</v>
      </c>
      <c r="AD169" s="44">
        <v>0.53472222222222221</v>
      </c>
      <c r="AE169" s="44">
        <v>0.53472222222222221</v>
      </c>
      <c r="AF169" s="43">
        <v>0.54166666666666663</v>
      </c>
      <c r="AG169" s="13" t="s">
        <v>5</v>
      </c>
      <c r="AH169" s="37"/>
      <c r="AI169" s="37" t="s">
        <v>6</v>
      </c>
      <c r="AJ169" s="37" t="s">
        <v>930</v>
      </c>
      <c r="AK169" s="45" t="s">
        <v>598</v>
      </c>
      <c r="AL169" s="46">
        <v>1</v>
      </c>
      <c r="AM169" s="236"/>
      <c r="AN169" s="236" t="s">
        <v>432</v>
      </c>
      <c r="AO169" s="233"/>
      <c r="AP169" s="233"/>
      <c r="AQ169" s="318">
        <f t="shared" si="6"/>
        <v>2.0833333333333259E-2</v>
      </c>
      <c r="AR169" s="318">
        <f t="shared" si="7"/>
        <v>6.9444444444444198E-3</v>
      </c>
    </row>
    <row r="170" spans="1:44" ht="14.25">
      <c r="B170" s="34">
        <v>2023</v>
      </c>
      <c r="C170" s="34">
        <v>4</v>
      </c>
      <c r="D170" s="34">
        <v>6</v>
      </c>
      <c r="E170" s="322" t="s">
        <v>628</v>
      </c>
      <c r="F170" s="34"/>
      <c r="G170" s="36"/>
      <c r="H170" s="37" t="s">
        <v>595</v>
      </c>
      <c r="I170" s="38" t="s">
        <v>43</v>
      </c>
      <c r="J170" s="37" t="s">
        <v>1104</v>
      </c>
      <c r="K170" s="13"/>
      <c r="L170" s="14"/>
      <c r="M170" s="14"/>
      <c r="N170" s="14"/>
      <c r="O170" s="13"/>
      <c r="P170" s="239">
        <v>25</v>
      </c>
      <c r="Q170" s="39" t="s">
        <v>612</v>
      </c>
      <c r="R170" s="511">
        <v>1050</v>
      </c>
      <c r="S170" s="512" t="s">
        <v>30</v>
      </c>
      <c r="T170" s="513">
        <v>350</v>
      </c>
      <c r="U170" s="511">
        <v>1050</v>
      </c>
      <c r="V170" s="13">
        <v>1</v>
      </c>
      <c r="W170" s="511"/>
      <c r="X170" s="13">
        <v>1</v>
      </c>
      <c r="Y170" s="513">
        <v>350</v>
      </c>
      <c r="Z170" s="511">
        <v>8550</v>
      </c>
      <c r="AA170" s="42" t="s">
        <v>657</v>
      </c>
      <c r="AB170" s="76" t="s">
        <v>1203</v>
      </c>
      <c r="AC170" s="43">
        <v>0.54166666666666663</v>
      </c>
      <c r="AD170" s="44">
        <v>0.54513888888888895</v>
      </c>
      <c r="AE170" s="44"/>
      <c r="AF170" s="43"/>
      <c r="AG170" s="13"/>
      <c r="AH170" s="37"/>
      <c r="AI170" s="37" t="s">
        <v>6</v>
      </c>
      <c r="AJ170" s="37" t="s">
        <v>930</v>
      </c>
      <c r="AK170" s="45" t="s">
        <v>598</v>
      </c>
      <c r="AL170" s="46">
        <v>1</v>
      </c>
      <c r="AM170" s="236"/>
      <c r="AN170" s="236"/>
      <c r="AO170" s="233"/>
      <c r="AP170" s="233"/>
      <c r="AQ170" s="318">
        <f t="shared" si="6"/>
        <v>3.4722222222223209E-3</v>
      </c>
      <c r="AR170" s="318" t="str">
        <f t="shared" si="7"/>
        <v/>
      </c>
    </row>
    <row r="171" spans="1:44" ht="14.25">
      <c r="B171" s="34">
        <v>2023</v>
      </c>
      <c r="C171" s="34">
        <v>4</v>
      </c>
      <c r="D171" s="34">
        <v>6</v>
      </c>
      <c r="E171" s="322" t="s">
        <v>628</v>
      </c>
      <c r="F171" s="34"/>
      <c r="G171" s="36"/>
      <c r="H171" s="37" t="s">
        <v>595</v>
      </c>
      <c r="I171" s="316"/>
      <c r="J171" s="37"/>
      <c r="K171" s="13"/>
      <c r="L171" s="232"/>
      <c r="M171" s="232"/>
      <c r="N171" s="321"/>
      <c r="O171" s="502"/>
      <c r="P171" s="13"/>
      <c r="Q171" s="393"/>
      <c r="R171" s="40"/>
      <c r="S171" s="234"/>
      <c r="T171" s="234"/>
      <c r="U171" s="40"/>
      <c r="V171" s="13"/>
      <c r="W171" s="40"/>
      <c r="X171" s="13"/>
      <c r="Y171" s="40"/>
      <c r="Z171" s="40"/>
      <c r="AA171" s="235"/>
      <c r="AB171" s="235"/>
      <c r="AC171" s="43"/>
      <c r="AD171" s="44"/>
      <c r="AE171" s="44">
        <v>0.54513888888888895</v>
      </c>
      <c r="AF171" s="43">
        <v>0.56597222222222221</v>
      </c>
      <c r="AG171" s="13" t="s">
        <v>752</v>
      </c>
      <c r="AH171" s="37"/>
      <c r="AI171" s="37"/>
      <c r="AJ171" s="37"/>
      <c r="AK171" s="45"/>
      <c r="AL171" s="46"/>
      <c r="AM171" s="236" t="s">
        <v>1197</v>
      </c>
      <c r="AN171" s="236"/>
      <c r="AO171" s="233"/>
      <c r="AP171" s="233"/>
      <c r="AQ171" s="318" t="str">
        <f t="shared" si="6"/>
        <v/>
      </c>
      <c r="AR171" s="318">
        <f t="shared" si="7"/>
        <v>2.0833333333333259E-2</v>
      </c>
    </row>
    <row r="172" spans="1:44" ht="14.25">
      <c r="B172" s="34">
        <v>2023</v>
      </c>
      <c r="C172" s="34">
        <v>4</v>
      </c>
      <c r="D172" s="34">
        <v>6</v>
      </c>
      <c r="E172" s="322" t="s">
        <v>629</v>
      </c>
      <c r="F172" s="34"/>
      <c r="G172" s="36"/>
      <c r="H172" s="37" t="s">
        <v>595</v>
      </c>
      <c r="I172" s="38" t="s">
        <v>58</v>
      </c>
      <c r="J172" s="37" t="s">
        <v>596</v>
      </c>
      <c r="K172" s="13"/>
      <c r="L172" s="14"/>
      <c r="M172" s="13"/>
      <c r="N172" s="14"/>
      <c r="O172" s="13"/>
      <c r="P172" s="13">
        <v>12</v>
      </c>
      <c r="Q172" s="39" t="s">
        <v>612</v>
      </c>
      <c r="R172" s="511">
        <v>1005</v>
      </c>
      <c r="S172" s="512" t="s">
        <v>30</v>
      </c>
      <c r="T172" s="511">
        <v>200</v>
      </c>
      <c r="U172" s="511">
        <v>1005</v>
      </c>
      <c r="V172" s="13">
        <v>1</v>
      </c>
      <c r="W172" s="511">
        <v>200</v>
      </c>
      <c r="X172" s="13">
        <v>1</v>
      </c>
      <c r="Y172" s="511">
        <v>200</v>
      </c>
      <c r="Z172" s="511"/>
      <c r="AA172" s="241" t="s">
        <v>619</v>
      </c>
      <c r="AB172" s="245"/>
      <c r="AC172" s="43"/>
      <c r="AD172" s="44"/>
      <c r="AE172" s="44"/>
      <c r="AF172" s="43"/>
      <c r="AG172" s="13"/>
      <c r="AH172" s="37"/>
      <c r="AI172" s="37"/>
      <c r="AJ172" s="37"/>
      <c r="AK172" s="45"/>
      <c r="AL172" s="46"/>
      <c r="AM172" s="236"/>
      <c r="AN172" s="236"/>
      <c r="AO172" s="233"/>
      <c r="AP172" s="233"/>
      <c r="AQ172" s="318" t="str">
        <f t="shared" si="6"/>
        <v/>
      </c>
      <c r="AR172" s="318" t="str">
        <f t="shared" si="7"/>
        <v/>
      </c>
    </row>
    <row r="173" spans="1:44" ht="14.25">
      <c r="A173">
        <v>1</v>
      </c>
      <c r="B173" s="34">
        <v>2023</v>
      </c>
      <c r="C173" s="34">
        <v>4</v>
      </c>
      <c r="D173" s="34">
        <v>6</v>
      </c>
      <c r="E173" s="322" t="s">
        <v>629</v>
      </c>
      <c r="F173" s="34">
        <v>5</v>
      </c>
      <c r="G173" s="36" t="s">
        <v>614</v>
      </c>
      <c r="H173" s="37" t="s">
        <v>595</v>
      </c>
      <c r="I173" s="38" t="s">
        <v>47</v>
      </c>
      <c r="J173" s="37" t="s">
        <v>596</v>
      </c>
      <c r="K173" s="13">
        <v>3703992</v>
      </c>
      <c r="L173" s="14">
        <v>1</v>
      </c>
      <c r="M173" s="14">
        <v>3</v>
      </c>
      <c r="N173" s="14" t="s">
        <v>687</v>
      </c>
      <c r="O173" s="13" t="s">
        <v>597</v>
      </c>
      <c r="P173" s="13">
        <v>38</v>
      </c>
      <c r="Q173" s="39" t="s">
        <v>625</v>
      </c>
      <c r="R173" s="511">
        <v>1005</v>
      </c>
      <c r="S173" s="512">
        <v>4160</v>
      </c>
      <c r="T173" s="512">
        <v>4160</v>
      </c>
      <c r="U173" s="511">
        <v>1005</v>
      </c>
      <c r="V173" s="13">
        <v>1</v>
      </c>
      <c r="W173" s="512">
        <v>4100</v>
      </c>
      <c r="X173" s="13">
        <v>1</v>
      </c>
      <c r="Y173" s="512">
        <v>4100</v>
      </c>
      <c r="Z173" s="511">
        <v>4160</v>
      </c>
      <c r="AA173" s="42" t="s">
        <v>1204</v>
      </c>
      <c r="AB173" s="42"/>
      <c r="AC173" s="43">
        <v>0.56597222222222221</v>
      </c>
      <c r="AD173" s="44">
        <v>0.58680555555555558</v>
      </c>
      <c r="AE173" s="44">
        <v>0.58680555555555558</v>
      </c>
      <c r="AF173" s="43">
        <v>0.59375</v>
      </c>
      <c r="AG173" s="13" t="s">
        <v>5</v>
      </c>
      <c r="AH173" s="37"/>
      <c r="AI173" s="37" t="s">
        <v>1026</v>
      </c>
      <c r="AJ173" s="37" t="s">
        <v>930</v>
      </c>
      <c r="AK173" s="45" t="s">
        <v>615</v>
      </c>
      <c r="AL173" s="46">
        <v>1</v>
      </c>
      <c r="AM173" s="236"/>
      <c r="AN173" s="236" t="s">
        <v>432</v>
      </c>
      <c r="AO173" s="233"/>
      <c r="AP173" s="233"/>
      <c r="AQ173" s="318">
        <f t="shared" si="6"/>
        <v>2.083333333333337E-2</v>
      </c>
      <c r="AR173" s="318">
        <f t="shared" si="7"/>
        <v>6.9444444444444198E-3</v>
      </c>
    </row>
    <row r="174" spans="1:44" ht="14.25">
      <c r="B174" s="34">
        <v>2023</v>
      </c>
      <c r="C174" s="34">
        <v>4</v>
      </c>
      <c r="D174" s="34">
        <v>6</v>
      </c>
      <c r="E174" s="322" t="s">
        <v>629</v>
      </c>
      <c r="F174" s="34">
        <v>5</v>
      </c>
      <c r="G174" s="36" t="s">
        <v>614</v>
      </c>
      <c r="H174" s="37" t="s">
        <v>595</v>
      </c>
      <c r="I174" s="38" t="s">
        <v>47</v>
      </c>
      <c r="J174" s="37" t="s">
        <v>596</v>
      </c>
      <c r="K174" s="13">
        <v>3703992</v>
      </c>
      <c r="L174" s="14">
        <v>2</v>
      </c>
      <c r="M174" s="14">
        <v>3</v>
      </c>
      <c r="N174" s="14" t="s">
        <v>687</v>
      </c>
      <c r="O174" s="13" t="s">
        <v>597</v>
      </c>
      <c r="P174" s="13">
        <v>38</v>
      </c>
      <c r="Q174" s="39" t="s">
        <v>625</v>
      </c>
      <c r="R174" s="511">
        <v>1005</v>
      </c>
      <c r="S174" s="512">
        <v>4170</v>
      </c>
      <c r="T174" s="512">
        <v>4170</v>
      </c>
      <c r="U174" s="511">
        <v>1005</v>
      </c>
      <c r="V174" s="13">
        <v>1</v>
      </c>
      <c r="W174" s="512">
        <v>4100</v>
      </c>
      <c r="X174" s="13">
        <v>1</v>
      </c>
      <c r="Y174" s="512">
        <v>4100</v>
      </c>
      <c r="Z174" s="511">
        <v>4170</v>
      </c>
      <c r="AA174" s="42" t="s">
        <v>1205</v>
      </c>
      <c r="AB174" s="76"/>
      <c r="AC174" s="43">
        <v>0.59375</v>
      </c>
      <c r="AD174" s="44">
        <v>0.61458333333333337</v>
      </c>
      <c r="AE174" s="44">
        <v>0.61458333333333337</v>
      </c>
      <c r="AF174" s="43">
        <v>0.62152777777777779</v>
      </c>
      <c r="AG174" s="13" t="s">
        <v>5</v>
      </c>
      <c r="AH174" s="37"/>
      <c r="AI174" s="37" t="s">
        <v>1026</v>
      </c>
      <c r="AJ174" s="37" t="s">
        <v>930</v>
      </c>
      <c r="AK174" s="45" t="s">
        <v>615</v>
      </c>
      <c r="AL174" s="46">
        <v>1</v>
      </c>
      <c r="AM174" s="236"/>
      <c r="AN174" s="236" t="s">
        <v>432</v>
      </c>
      <c r="AO174" s="233"/>
      <c r="AP174" s="233"/>
      <c r="AQ174" s="318">
        <f t="shared" si="6"/>
        <v>2.083333333333337E-2</v>
      </c>
      <c r="AR174" s="318">
        <f t="shared" si="7"/>
        <v>6.9444444444444198E-3</v>
      </c>
    </row>
    <row r="175" spans="1:44" ht="14.25">
      <c r="B175" s="34">
        <v>2023</v>
      </c>
      <c r="C175" s="34">
        <v>4</v>
      </c>
      <c r="D175" s="34">
        <v>6</v>
      </c>
      <c r="E175" s="322" t="s">
        <v>629</v>
      </c>
      <c r="F175" s="34">
        <v>5</v>
      </c>
      <c r="G175" s="36" t="s">
        <v>614</v>
      </c>
      <c r="H175" s="37" t="s">
        <v>595</v>
      </c>
      <c r="I175" s="38" t="s">
        <v>47</v>
      </c>
      <c r="J175" s="37" t="s">
        <v>596</v>
      </c>
      <c r="K175" s="13">
        <v>3703992</v>
      </c>
      <c r="L175" s="14">
        <v>3</v>
      </c>
      <c r="M175" s="14">
        <v>3</v>
      </c>
      <c r="N175" s="14" t="s">
        <v>687</v>
      </c>
      <c r="O175" s="13" t="s">
        <v>597</v>
      </c>
      <c r="P175" s="13">
        <v>38</v>
      </c>
      <c r="Q175" s="39" t="s">
        <v>625</v>
      </c>
      <c r="R175" s="511">
        <v>1005</v>
      </c>
      <c r="S175" s="512">
        <v>4150</v>
      </c>
      <c r="T175" s="512">
        <v>4150</v>
      </c>
      <c r="U175" s="511">
        <v>1005</v>
      </c>
      <c r="V175" s="13">
        <v>1</v>
      </c>
      <c r="W175" s="512">
        <v>4100</v>
      </c>
      <c r="X175" s="13">
        <v>1</v>
      </c>
      <c r="Y175" s="512">
        <v>4100</v>
      </c>
      <c r="Z175" s="511">
        <v>4150</v>
      </c>
      <c r="AA175" s="42" t="s">
        <v>1206</v>
      </c>
      <c r="AB175" s="76" t="s">
        <v>1207</v>
      </c>
      <c r="AC175" s="43">
        <v>0.62152777777777779</v>
      </c>
      <c r="AD175" s="44">
        <v>0.64236111111111116</v>
      </c>
      <c r="AE175" s="44">
        <v>0.64236111111111116</v>
      </c>
      <c r="AF175" s="43">
        <v>0.64930555555555558</v>
      </c>
      <c r="AG175" s="13" t="s">
        <v>5</v>
      </c>
      <c r="AH175" s="37"/>
      <c r="AI175" s="37" t="s">
        <v>1026</v>
      </c>
      <c r="AJ175" s="37" t="s">
        <v>930</v>
      </c>
      <c r="AK175" s="45" t="s">
        <v>615</v>
      </c>
      <c r="AL175" s="46">
        <v>1</v>
      </c>
      <c r="AM175" s="236"/>
      <c r="AN175" s="236" t="s">
        <v>432</v>
      </c>
      <c r="AO175" s="233"/>
      <c r="AP175" s="233"/>
      <c r="AQ175" s="318">
        <f t="shared" si="6"/>
        <v>2.083333333333337E-2</v>
      </c>
      <c r="AR175" s="318">
        <f t="shared" si="7"/>
        <v>6.9444444444444198E-3</v>
      </c>
    </row>
    <row r="176" spans="1:44" ht="14.25">
      <c r="B176" s="34">
        <v>2023</v>
      </c>
      <c r="C176" s="34">
        <v>4</v>
      </c>
      <c r="D176" s="34">
        <v>6</v>
      </c>
      <c r="E176" s="322" t="s">
        <v>629</v>
      </c>
      <c r="F176" s="34"/>
      <c r="G176" s="36"/>
      <c r="H176" s="37" t="s">
        <v>595</v>
      </c>
      <c r="I176" s="38" t="s">
        <v>43</v>
      </c>
      <c r="J176" s="37" t="s">
        <v>596</v>
      </c>
      <c r="K176" s="13"/>
      <c r="L176" s="14"/>
      <c r="M176" s="14"/>
      <c r="N176" s="14"/>
      <c r="O176" s="13"/>
      <c r="P176" s="239">
        <v>25</v>
      </c>
      <c r="Q176" s="39" t="s">
        <v>612</v>
      </c>
      <c r="R176" s="511">
        <v>1005</v>
      </c>
      <c r="S176" s="512" t="s">
        <v>30</v>
      </c>
      <c r="T176" s="513">
        <v>350</v>
      </c>
      <c r="U176" s="511">
        <v>1005</v>
      </c>
      <c r="V176" s="13">
        <v>1</v>
      </c>
      <c r="W176" s="511"/>
      <c r="X176" s="13">
        <v>1</v>
      </c>
      <c r="Y176" s="513">
        <v>350</v>
      </c>
      <c r="Z176" s="511">
        <v>12850</v>
      </c>
      <c r="AA176" s="42" t="s">
        <v>658</v>
      </c>
      <c r="AB176" s="76" t="s">
        <v>1207</v>
      </c>
      <c r="AC176" s="43">
        <v>0.64930555555555558</v>
      </c>
      <c r="AD176" s="44">
        <v>0.65277777777777779</v>
      </c>
      <c r="AE176" s="44"/>
      <c r="AF176" s="43"/>
      <c r="AG176" s="13"/>
      <c r="AH176" s="37"/>
      <c r="AI176" s="37" t="s">
        <v>1026</v>
      </c>
      <c r="AJ176" s="37" t="s">
        <v>930</v>
      </c>
      <c r="AK176" s="45" t="s">
        <v>615</v>
      </c>
      <c r="AL176" s="46">
        <v>1</v>
      </c>
      <c r="AM176" s="236"/>
      <c r="AN176" s="236"/>
      <c r="AO176" s="233"/>
      <c r="AP176" s="233"/>
      <c r="AQ176" s="318">
        <f t="shared" si="6"/>
        <v>3.4722222222222099E-3</v>
      </c>
      <c r="AR176" s="318" t="str">
        <f t="shared" si="7"/>
        <v/>
      </c>
    </row>
    <row r="177" spans="1:44" ht="14.25">
      <c r="B177" s="34">
        <v>2023</v>
      </c>
      <c r="C177" s="34">
        <v>4</v>
      </c>
      <c r="D177" s="34">
        <v>6</v>
      </c>
      <c r="E177" s="322" t="s">
        <v>629</v>
      </c>
      <c r="F177" s="34"/>
      <c r="G177" s="36"/>
      <c r="H177" s="37" t="s">
        <v>595</v>
      </c>
      <c r="I177" s="316"/>
      <c r="J177" s="37"/>
      <c r="K177" s="13"/>
      <c r="L177" s="232"/>
      <c r="M177" s="232"/>
      <c r="N177" s="321"/>
      <c r="O177" s="502"/>
      <c r="P177" s="13"/>
      <c r="Q177" s="393"/>
      <c r="R177" s="40"/>
      <c r="S177" s="234"/>
      <c r="T177" s="234"/>
      <c r="U177" s="40"/>
      <c r="V177" s="13"/>
      <c r="W177" s="40"/>
      <c r="X177" s="13"/>
      <c r="Y177" s="40"/>
      <c r="Z177" s="40"/>
      <c r="AA177" s="235"/>
      <c r="AB177" s="235"/>
      <c r="AC177" s="43"/>
      <c r="AD177" s="44"/>
      <c r="AE177" s="44">
        <v>0.65277777777777779</v>
      </c>
      <c r="AF177" s="43">
        <v>0.67361111111111116</v>
      </c>
      <c r="AG177" s="13" t="s">
        <v>1072</v>
      </c>
      <c r="AH177" s="37"/>
      <c r="AI177" s="37"/>
      <c r="AJ177" s="37"/>
      <c r="AK177" s="45"/>
      <c r="AL177" s="46"/>
      <c r="AM177" s="236"/>
      <c r="AN177" s="236"/>
      <c r="AO177" s="233"/>
      <c r="AP177" s="233"/>
      <c r="AQ177" s="318" t="str">
        <f t="shared" si="6"/>
        <v/>
      </c>
      <c r="AR177" s="318">
        <f t="shared" si="7"/>
        <v>2.083333333333337E-2</v>
      </c>
    </row>
    <row r="178" spans="1:44" ht="14.25">
      <c r="B178" s="34">
        <v>2023</v>
      </c>
      <c r="C178" s="34">
        <v>4</v>
      </c>
      <c r="D178" s="34">
        <v>6</v>
      </c>
      <c r="E178" s="322" t="s">
        <v>629</v>
      </c>
      <c r="F178" s="34"/>
      <c r="G178" s="36"/>
      <c r="H178" s="37" t="s">
        <v>595</v>
      </c>
      <c r="I178" s="38" t="s">
        <v>58</v>
      </c>
      <c r="J178" s="37" t="s">
        <v>596</v>
      </c>
      <c r="K178" s="13"/>
      <c r="L178" s="14"/>
      <c r="M178" s="13"/>
      <c r="N178" s="75"/>
      <c r="O178" s="13"/>
      <c r="P178" s="13">
        <v>12</v>
      </c>
      <c r="Q178" s="39" t="s">
        <v>612</v>
      </c>
      <c r="R178" s="511">
        <v>1005</v>
      </c>
      <c r="S178" s="512" t="s">
        <v>30</v>
      </c>
      <c r="T178" s="511">
        <v>200</v>
      </c>
      <c r="U178" s="511">
        <v>1005</v>
      </c>
      <c r="V178" s="13">
        <v>1</v>
      </c>
      <c r="W178" s="511">
        <v>200</v>
      </c>
      <c r="X178" s="13">
        <v>1</v>
      </c>
      <c r="Y178" s="511">
        <v>200</v>
      </c>
      <c r="Z178" s="511"/>
      <c r="AA178" s="75"/>
      <c r="AB178" s="42"/>
      <c r="AC178" s="77"/>
      <c r="AD178" s="44"/>
      <c r="AE178" s="44"/>
      <c r="AF178" s="43"/>
      <c r="AG178" s="13"/>
      <c r="AH178" s="37"/>
      <c r="AI178" s="37"/>
      <c r="AJ178" s="37"/>
      <c r="AK178" s="45"/>
      <c r="AL178" s="46"/>
      <c r="AM178" s="236"/>
      <c r="AN178" s="236"/>
      <c r="AO178" s="233"/>
      <c r="AP178" s="233"/>
      <c r="AQ178" s="318" t="str">
        <f t="shared" si="6"/>
        <v/>
      </c>
      <c r="AR178" s="318" t="str">
        <f t="shared" si="7"/>
        <v/>
      </c>
    </row>
    <row r="179" spans="1:44" ht="14.25">
      <c r="A179">
        <v>1</v>
      </c>
      <c r="B179" s="34">
        <v>2023</v>
      </c>
      <c r="C179" s="34">
        <v>4</v>
      </c>
      <c r="D179" s="34">
        <v>6</v>
      </c>
      <c r="E179" s="322" t="s">
        <v>629</v>
      </c>
      <c r="F179" s="34">
        <v>6</v>
      </c>
      <c r="G179" s="36" t="s">
        <v>614</v>
      </c>
      <c r="H179" s="37" t="s">
        <v>595</v>
      </c>
      <c r="I179" s="38" t="s">
        <v>47</v>
      </c>
      <c r="J179" s="37" t="s">
        <v>596</v>
      </c>
      <c r="K179" s="13">
        <v>3704000</v>
      </c>
      <c r="L179" s="14">
        <v>1</v>
      </c>
      <c r="M179" s="14">
        <v>15</v>
      </c>
      <c r="N179" s="14" t="s">
        <v>646</v>
      </c>
      <c r="O179" s="13" t="s">
        <v>597</v>
      </c>
      <c r="P179" s="13">
        <v>50</v>
      </c>
      <c r="Q179" s="39" t="s">
        <v>303</v>
      </c>
      <c r="R179" s="511">
        <v>1000</v>
      </c>
      <c r="S179" s="512">
        <v>4000</v>
      </c>
      <c r="T179" s="512">
        <v>4000</v>
      </c>
      <c r="U179" s="511">
        <v>1000</v>
      </c>
      <c r="V179" s="13">
        <v>1</v>
      </c>
      <c r="W179" s="512">
        <v>4000</v>
      </c>
      <c r="X179" s="13">
        <v>1</v>
      </c>
      <c r="Y179" s="512">
        <v>4000</v>
      </c>
      <c r="Z179" s="511">
        <v>4070</v>
      </c>
      <c r="AA179" s="42" t="s">
        <v>1208</v>
      </c>
      <c r="AB179" s="42"/>
      <c r="AC179" s="43">
        <v>0.67361111111111116</v>
      </c>
      <c r="AD179" s="44">
        <v>0.69444444444444453</v>
      </c>
      <c r="AE179" s="44">
        <v>0.69444444444444453</v>
      </c>
      <c r="AF179" s="43">
        <v>0.70138888888888895</v>
      </c>
      <c r="AG179" s="13" t="s">
        <v>5</v>
      </c>
      <c r="AH179" s="37"/>
      <c r="AI179" s="37" t="s">
        <v>6</v>
      </c>
      <c r="AJ179" s="37" t="s">
        <v>930</v>
      </c>
      <c r="AK179" s="45" t="s">
        <v>615</v>
      </c>
      <c r="AL179" s="46">
        <v>1</v>
      </c>
      <c r="AM179" s="236"/>
      <c r="AN179" s="236" t="s">
        <v>432</v>
      </c>
      <c r="AO179" s="233"/>
      <c r="AP179" s="233"/>
      <c r="AQ179" s="318">
        <f t="shared" si="6"/>
        <v>2.083333333333337E-2</v>
      </c>
      <c r="AR179" s="318">
        <f t="shared" si="7"/>
        <v>6.9444444444444198E-3</v>
      </c>
    </row>
    <row r="180" spans="1:44" ht="14.25">
      <c r="B180" s="34">
        <v>2023</v>
      </c>
      <c r="C180" s="34">
        <v>4</v>
      </c>
      <c r="D180" s="34">
        <v>6</v>
      </c>
      <c r="E180" s="322" t="s">
        <v>629</v>
      </c>
      <c r="F180" s="34">
        <v>6</v>
      </c>
      <c r="G180" s="36" t="s">
        <v>614</v>
      </c>
      <c r="H180" s="37" t="s">
        <v>595</v>
      </c>
      <c r="I180" s="38" t="s">
        <v>47</v>
      </c>
      <c r="J180" s="37" t="s">
        <v>596</v>
      </c>
      <c r="K180" s="13">
        <v>3704000</v>
      </c>
      <c r="L180" s="14">
        <v>2</v>
      </c>
      <c r="M180" s="14">
        <v>15</v>
      </c>
      <c r="N180" s="14" t="s">
        <v>646</v>
      </c>
      <c r="O180" s="13" t="s">
        <v>597</v>
      </c>
      <c r="P180" s="13">
        <v>50</v>
      </c>
      <c r="Q180" s="39" t="s">
        <v>303</v>
      </c>
      <c r="R180" s="511">
        <v>1000</v>
      </c>
      <c r="S180" s="512">
        <v>4000</v>
      </c>
      <c r="T180" s="512">
        <v>4000</v>
      </c>
      <c r="U180" s="511">
        <v>1000</v>
      </c>
      <c r="V180" s="13">
        <v>1</v>
      </c>
      <c r="W180" s="512">
        <v>4000</v>
      </c>
      <c r="X180" s="13">
        <v>1</v>
      </c>
      <c r="Y180" s="512">
        <v>4000</v>
      </c>
      <c r="Z180" s="511">
        <v>4080</v>
      </c>
      <c r="AA180" s="42" t="s">
        <v>1209</v>
      </c>
      <c r="AB180" s="42"/>
      <c r="AC180" s="43">
        <v>0.70138888888888895</v>
      </c>
      <c r="AD180" s="44">
        <v>0.72222222222222232</v>
      </c>
      <c r="AE180" s="44">
        <v>0.72222222222222232</v>
      </c>
      <c r="AF180" s="43">
        <v>0.77083333333333337</v>
      </c>
      <c r="AG180" s="13" t="s">
        <v>5</v>
      </c>
      <c r="AH180" s="37"/>
      <c r="AI180" s="37" t="s">
        <v>6</v>
      </c>
      <c r="AJ180" s="37" t="s">
        <v>930</v>
      </c>
      <c r="AK180" s="45" t="s">
        <v>615</v>
      </c>
      <c r="AL180" s="46">
        <v>1</v>
      </c>
      <c r="AM180" s="236"/>
      <c r="AN180" s="236" t="s">
        <v>432</v>
      </c>
      <c r="AO180" s="233"/>
      <c r="AP180" s="233"/>
      <c r="AQ180" s="318">
        <f t="shared" si="6"/>
        <v>2.083333333333337E-2</v>
      </c>
      <c r="AR180" s="318">
        <f t="shared" si="7"/>
        <v>4.8611111111111049E-2</v>
      </c>
    </row>
    <row r="181" spans="1:44" ht="14.25">
      <c r="B181" s="34">
        <v>2023</v>
      </c>
      <c r="C181" s="34">
        <v>4</v>
      </c>
      <c r="D181" s="34">
        <v>6</v>
      </c>
      <c r="E181" s="322" t="s">
        <v>629</v>
      </c>
      <c r="F181" s="34">
        <v>6</v>
      </c>
      <c r="G181" s="36" t="s">
        <v>614</v>
      </c>
      <c r="H181" s="37" t="s">
        <v>595</v>
      </c>
      <c r="I181" s="38" t="s">
        <v>47</v>
      </c>
      <c r="J181" s="37" t="s">
        <v>596</v>
      </c>
      <c r="K181" s="13">
        <v>3704000</v>
      </c>
      <c r="L181" s="14">
        <v>3</v>
      </c>
      <c r="M181" s="14">
        <v>15</v>
      </c>
      <c r="N181" s="14" t="s">
        <v>646</v>
      </c>
      <c r="O181" s="13" t="s">
        <v>597</v>
      </c>
      <c r="P181" s="13">
        <v>50</v>
      </c>
      <c r="Q181" s="39" t="s">
        <v>303</v>
      </c>
      <c r="R181" s="511">
        <v>1000</v>
      </c>
      <c r="S181" s="512">
        <v>4000</v>
      </c>
      <c r="T181" s="512">
        <v>4000</v>
      </c>
      <c r="U181" s="511">
        <v>1000</v>
      </c>
      <c r="V181" s="13">
        <v>1</v>
      </c>
      <c r="W181" s="512">
        <v>4000</v>
      </c>
      <c r="X181" s="13">
        <v>1</v>
      </c>
      <c r="Y181" s="512">
        <v>4000</v>
      </c>
      <c r="Z181" s="511">
        <v>4080</v>
      </c>
      <c r="AA181" s="42" t="s">
        <v>1210</v>
      </c>
      <c r="AB181" s="76" t="s">
        <v>1211</v>
      </c>
      <c r="AC181" s="43">
        <v>0.77083333333333337</v>
      </c>
      <c r="AD181" s="44">
        <v>0.79166666666666674</v>
      </c>
      <c r="AE181" s="44">
        <v>0.79166666666666674</v>
      </c>
      <c r="AF181" s="43">
        <v>0.79861111111111116</v>
      </c>
      <c r="AG181" s="13" t="s">
        <v>5</v>
      </c>
      <c r="AH181" s="37"/>
      <c r="AI181" s="37" t="s">
        <v>6</v>
      </c>
      <c r="AJ181" s="37" t="s">
        <v>930</v>
      </c>
      <c r="AK181" s="45" t="s">
        <v>615</v>
      </c>
      <c r="AL181" s="46">
        <v>1</v>
      </c>
      <c r="AM181" s="236"/>
      <c r="AN181" s="236" t="s">
        <v>432</v>
      </c>
      <c r="AO181" s="233"/>
      <c r="AP181" s="233"/>
      <c r="AQ181" s="318">
        <f t="shared" si="6"/>
        <v>2.083333333333337E-2</v>
      </c>
      <c r="AR181" s="318">
        <f t="shared" si="7"/>
        <v>6.9444444444444198E-3</v>
      </c>
    </row>
    <row r="182" spans="1:44" ht="14.25">
      <c r="B182" s="34">
        <v>2023</v>
      </c>
      <c r="C182" s="34">
        <v>4</v>
      </c>
      <c r="D182" s="34">
        <v>6</v>
      </c>
      <c r="E182" s="322" t="s">
        <v>629</v>
      </c>
      <c r="F182" s="34"/>
      <c r="G182" s="260"/>
      <c r="H182" s="37" t="s">
        <v>595</v>
      </c>
      <c r="I182" s="73" t="s">
        <v>43</v>
      </c>
      <c r="J182" s="37" t="s">
        <v>596</v>
      </c>
      <c r="K182" s="13"/>
      <c r="L182" s="14"/>
      <c r="M182" s="14"/>
      <c r="N182" s="14"/>
      <c r="O182" s="74"/>
      <c r="P182" s="239">
        <v>25</v>
      </c>
      <c r="Q182" s="39" t="s">
        <v>612</v>
      </c>
      <c r="R182" s="511">
        <v>1000</v>
      </c>
      <c r="S182" s="512" t="s">
        <v>30</v>
      </c>
      <c r="T182" s="513">
        <v>350</v>
      </c>
      <c r="U182" s="511">
        <v>1000</v>
      </c>
      <c r="V182" s="13">
        <v>1</v>
      </c>
      <c r="W182" s="511"/>
      <c r="X182" s="13">
        <v>1</v>
      </c>
      <c r="Y182" s="513">
        <v>350</v>
      </c>
      <c r="Z182" s="511">
        <v>12550</v>
      </c>
      <c r="AA182" s="42" t="s">
        <v>656</v>
      </c>
      <c r="AB182" s="76" t="s">
        <v>1211</v>
      </c>
      <c r="AC182" s="77">
        <v>0.79861111111111116</v>
      </c>
      <c r="AD182" s="78">
        <v>0.80208333333333337</v>
      </c>
      <c r="AE182" s="78"/>
      <c r="AF182" s="77"/>
      <c r="AG182" s="74"/>
      <c r="AH182" s="72"/>
      <c r="AI182" s="37" t="s">
        <v>6</v>
      </c>
      <c r="AJ182" s="37" t="s">
        <v>930</v>
      </c>
      <c r="AK182" s="45" t="s">
        <v>615</v>
      </c>
      <c r="AL182" s="46">
        <v>1</v>
      </c>
      <c r="AM182" s="236"/>
      <c r="AN182" s="236"/>
      <c r="AO182" s="233"/>
      <c r="AP182" s="233"/>
      <c r="AQ182" s="318">
        <f t="shared" si="6"/>
        <v>3.4722222222222099E-3</v>
      </c>
      <c r="AR182" s="318" t="str">
        <f t="shared" si="7"/>
        <v/>
      </c>
    </row>
    <row r="183" spans="1:44" ht="14.25">
      <c r="B183" s="34">
        <v>2023</v>
      </c>
      <c r="C183" s="34">
        <v>4</v>
      </c>
      <c r="D183" s="34">
        <v>6</v>
      </c>
      <c r="E183" s="322" t="s">
        <v>629</v>
      </c>
      <c r="F183" s="34"/>
      <c r="G183" s="36"/>
      <c r="H183" s="37" t="s">
        <v>595</v>
      </c>
      <c r="I183" s="316"/>
      <c r="J183" s="37"/>
      <c r="K183" s="13"/>
      <c r="L183" s="232"/>
      <c r="M183" s="232"/>
      <c r="N183" s="321"/>
      <c r="O183" s="502"/>
      <c r="P183" s="13"/>
      <c r="Q183" s="393"/>
      <c r="R183" s="40"/>
      <c r="S183" s="234"/>
      <c r="T183" s="234"/>
      <c r="U183" s="40"/>
      <c r="V183" s="13"/>
      <c r="W183" s="40"/>
      <c r="X183" s="13"/>
      <c r="Y183" s="40"/>
      <c r="Z183" s="40"/>
      <c r="AA183" s="235"/>
      <c r="AB183" s="235"/>
      <c r="AC183" s="43"/>
      <c r="AD183" s="44"/>
      <c r="AE183" s="44">
        <v>0.80208333333333337</v>
      </c>
      <c r="AF183" s="43">
        <v>0.82291666666666674</v>
      </c>
      <c r="AG183" s="13" t="s">
        <v>752</v>
      </c>
      <c r="AH183" s="37"/>
      <c r="AI183" s="37"/>
      <c r="AJ183" s="37"/>
      <c r="AK183" s="45"/>
      <c r="AL183" s="46"/>
      <c r="AM183" s="236"/>
      <c r="AN183" s="236"/>
      <c r="AO183" s="233"/>
      <c r="AP183" s="233"/>
      <c r="AQ183" s="318" t="str">
        <f t="shared" si="6"/>
        <v/>
      </c>
      <c r="AR183" s="318">
        <f t="shared" si="7"/>
        <v>2.083333333333337E-2</v>
      </c>
    </row>
    <row r="184" spans="1:44" ht="14.25">
      <c r="B184" s="34">
        <v>2023</v>
      </c>
      <c r="C184" s="34">
        <v>4</v>
      </c>
      <c r="D184" s="34">
        <v>6</v>
      </c>
      <c r="E184" s="322" t="s">
        <v>629</v>
      </c>
      <c r="F184" s="34"/>
      <c r="G184" s="36"/>
      <c r="H184" s="37" t="s">
        <v>595</v>
      </c>
      <c r="I184" s="38" t="s">
        <v>58</v>
      </c>
      <c r="J184" s="37" t="s">
        <v>596</v>
      </c>
      <c r="K184" s="13"/>
      <c r="L184" s="14"/>
      <c r="M184" s="13"/>
      <c r="N184" s="75"/>
      <c r="O184" s="13"/>
      <c r="P184" s="13">
        <v>12</v>
      </c>
      <c r="Q184" s="39" t="s">
        <v>612</v>
      </c>
      <c r="R184" s="511">
        <v>1005</v>
      </c>
      <c r="S184" s="512" t="s">
        <v>30</v>
      </c>
      <c r="T184" s="511">
        <v>200</v>
      </c>
      <c r="U184" s="511">
        <v>1005</v>
      </c>
      <c r="V184" s="13">
        <v>1</v>
      </c>
      <c r="W184" s="511">
        <v>200</v>
      </c>
      <c r="X184" s="13">
        <v>1</v>
      </c>
      <c r="Y184" s="511">
        <v>200</v>
      </c>
      <c r="Z184" s="511"/>
      <c r="AA184" s="75"/>
      <c r="AB184" s="42"/>
      <c r="AC184" s="77"/>
      <c r="AD184" s="44"/>
      <c r="AE184" s="44"/>
      <c r="AF184" s="43"/>
      <c r="AG184" s="13"/>
      <c r="AH184" s="37"/>
      <c r="AI184" s="37"/>
      <c r="AJ184" s="37"/>
      <c r="AK184" s="45"/>
      <c r="AL184" s="46"/>
      <c r="AM184" s="236"/>
      <c r="AN184" s="236"/>
      <c r="AO184" s="233"/>
      <c r="AP184" s="233"/>
      <c r="AQ184" s="318" t="str">
        <f t="shared" si="6"/>
        <v/>
      </c>
      <c r="AR184" s="318" t="str">
        <f t="shared" si="7"/>
        <v/>
      </c>
    </row>
    <row r="185" spans="1:44" ht="14.25">
      <c r="A185">
        <v>1</v>
      </c>
      <c r="B185" s="34">
        <v>2023</v>
      </c>
      <c r="C185" s="34">
        <v>4</v>
      </c>
      <c r="D185" s="34">
        <v>6</v>
      </c>
      <c r="E185" s="322" t="s">
        <v>629</v>
      </c>
      <c r="F185" s="34">
        <v>7</v>
      </c>
      <c r="G185" s="36" t="s">
        <v>614</v>
      </c>
      <c r="H185" s="37" t="s">
        <v>595</v>
      </c>
      <c r="I185" s="38" t="s">
        <v>47</v>
      </c>
      <c r="J185" s="37" t="s">
        <v>596</v>
      </c>
      <c r="K185" s="13">
        <v>3704000</v>
      </c>
      <c r="L185" s="14">
        <v>4</v>
      </c>
      <c r="M185" s="14">
        <v>15</v>
      </c>
      <c r="N185" s="14" t="s">
        <v>646</v>
      </c>
      <c r="O185" s="13" t="s">
        <v>597</v>
      </c>
      <c r="P185" s="13">
        <v>50</v>
      </c>
      <c r="Q185" s="39" t="s">
        <v>303</v>
      </c>
      <c r="R185" s="511">
        <v>1000</v>
      </c>
      <c r="S185" s="512">
        <v>4000</v>
      </c>
      <c r="T185" s="512">
        <v>4000</v>
      </c>
      <c r="U185" s="511">
        <v>1000</v>
      </c>
      <c r="V185" s="13">
        <v>1</v>
      </c>
      <c r="W185" s="512">
        <v>4000</v>
      </c>
      <c r="X185" s="13">
        <v>1</v>
      </c>
      <c r="Y185" s="512">
        <v>4000</v>
      </c>
      <c r="Z185" s="511">
        <v>4080</v>
      </c>
      <c r="AA185" s="42" t="s">
        <v>1212</v>
      </c>
      <c r="AB185" s="42"/>
      <c r="AC185" s="43">
        <v>0.82291666666666674</v>
      </c>
      <c r="AD185" s="44">
        <v>0.84375000000000011</v>
      </c>
      <c r="AE185" s="44">
        <v>0.84375000000000011</v>
      </c>
      <c r="AF185" s="43">
        <v>0.85069444444444453</v>
      </c>
      <c r="AG185" s="13" t="s">
        <v>5</v>
      </c>
      <c r="AH185" s="37"/>
      <c r="AI185" s="37" t="s">
        <v>6</v>
      </c>
      <c r="AJ185" s="37" t="s">
        <v>930</v>
      </c>
      <c r="AK185" s="45" t="s">
        <v>615</v>
      </c>
      <c r="AL185" s="46">
        <v>1</v>
      </c>
      <c r="AM185" s="236"/>
      <c r="AN185" s="236" t="s">
        <v>432</v>
      </c>
      <c r="AO185" s="233"/>
      <c r="AP185" s="233"/>
      <c r="AQ185" s="318">
        <f t="shared" si="6"/>
        <v>2.083333333333337E-2</v>
      </c>
      <c r="AR185" s="318">
        <f t="shared" si="7"/>
        <v>6.9444444444444198E-3</v>
      </c>
    </row>
    <row r="186" spans="1:44" ht="14.25">
      <c r="B186" s="34">
        <v>2023</v>
      </c>
      <c r="C186" s="34">
        <v>4</v>
      </c>
      <c r="D186" s="34">
        <v>6</v>
      </c>
      <c r="E186" s="322" t="s">
        <v>629</v>
      </c>
      <c r="F186" s="34">
        <v>7</v>
      </c>
      <c r="G186" s="36" t="s">
        <v>614</v>
      </c>
      <c r="H186" s="37" t="s">
        <v>595</v>
      </c>
      <c r="I186" s="38" t="s">
        <v>47</v>
      </c>
      <c r="J186" s="37" t="s">
        <v>596</v>
      </c>
      <c r="K186" s="13">
        <v>3704000</v>
      </c>
      <c r="L186" s="14">
        <v>5</v>
      </c>
      <c r="M186" s="14">
        <v>15</v>
      </c>
      <c r="N186" s="14" t="s">
        <v>646</v>
      </c>
      <c r="O186" s="13" t="s">
        <v>597</v>
      </c>
      <c r="P186" s="13">
        <v>50</v>
      </c>
      <c r="Q186" s="39" t="s">
        <v>303</v>
      </c>
      <c r="R186" s="511">
        <v>1000</v>
      </c>
      <c r="S186" s="512">
        <v>4000</v>
      </c>
      <c r="T186" s="512">
        <v>4000</v>
      </c>
      <c r="U186" s="511">
        <v>1000</v>
      </c>
      <c r="V186" s="13">
        <v>1</v>
      </c>
      <c r="W186" s="512">
        <v>4000</v>
      </c>
      <c r="X186" s="13">
        <v>1</v>
      </c>
      <c r="Y186" s="512">
        <v>4000</v>
      </c>
      <c r="Z186" s="511">
        <v>4080</v>
      </c>
      <c r="AA186" s="42" t="s">
        <v>1213</v>
      </c>
      <c r="AB186" s="42"/>
      <c r="AC186" s="43">
        <v>0.85069444444444453</v>
      </c>
      <c r="AD186" s="44">
        <v>0.8715277777777779</v>
      </c>
      <c r="AE186" s="44">
        <v>0.8715277777777779</v>
      </c>
      <c r="AF186" s="43">
        <v>0.87847222222222232</v>
      </c>
      <c r="AG186" s="13" t="s">
        <v>5</v>
      </c>
      <c r="AH186" s="37"/>
      <c r="AI186" s="37" t="s">
        <v>6</v>
      </c>
      <c r="AJ186" s="37" t="s">
        <v>930</v>
      </c>
      <c r="AK186" s="45" t="s">
        <v>615</v>
      </c>
      <c r="AL186" s="46">
        <v>1</v>
      </c>
      <c r="AM186" s="236"/>
      <c r="AN186" s="236" t="s">
        <v>432</v>
      </c>
      <c r="AO186" s="233"/>
      <c r="AP186" s="233"/>
      <c r="AQ186" s="318">
        <f t="shared" si="6"/>
        <v>2.083333333333337E-2</v>
      </c>
      <c r="AR186" s="318">
        <f t="shared" si="7"/>
        <v>6.9444444444444198E-3</v>
      </c>
    </row>
    <row r="187" spans="1:44" ht="14.25">
      <c r="B187" s="34">
        <v>2023</v>
      </c>
      <c r="C187" s="34">
        <v>4</v>
      </c>
      <c r="D187" s="34">
        <v>6</v>
      </c>
      <c r="E187" s="322" t="s">
        <v>629</v>
      </c>
      <c r="F187" s="34">
        <v>7</v>
      </c>
      <c r="G187" s="36" t="s">
        <v>614</v>
      </c>
      <c r="H187" s="37" t="s">
        <v>595</v>
      </c>
      <c r="I187" s="38" t="s">
        <v>47</v>
      </c>
      <c r="J187" s="37" t="s">
        <v>596</v>
      </c>
      <c r="K187" s="13">
        <v>3704000</v>
      </c>
      <c r="L187" s="14">
        <v>6</v>
      </c>
      <c r="M187" s="14">
        <v>15</v>
      </c>
      <c r="N187" s="14" t="s">
        <v>646</v>
      </c>
      <c r="O187" s="13" t="s">
        <v>597</v>
      </c>
      <c r="P187" s="13">
        <v>50</v>
      </c>
      <c r="Q187" s="39" t="s">
        <v>303</v>
      </c>
      <c r="R187" s="511">
        <v>1000</v>
      </c>
      <c r="S187" s="512">
        <v>4000</v>
      </c>
      <c r="T187" s="512">
        <v>4000</v>
      </c>
      <c r="U187" s="511">
        <v>1000</v>
      </c>
      <c r="V187" s="13">
        <v>1</v>
      </c>
      <c r="W187" s="512">
        <v>4000</v>
      </c>
      <c r="X187" s="13">
        <v>1</v>
      </c>
      <c r="Y187" s="512">
        <v>4000</v>
      </c>
      <c r="Z187" s="511">
        <v>4080</v>
      </c>
      <c r="AA187" s="42" t="s">
        <v>1214</v>
      </c>
      <c r="AB187" s="76" t="s">
        <v>1215</v>
      </c>
      <c r="AC187" s="43">
        <v>0.87847222222222232</v>
      </c>
      <c r="AD187" s="44">
        <v>0.89930555555555569</v>
      </c>
      <c r="AE187" s="44">
        <v>0.89930555555555569</v>
      </c>
      <c r="AF187" s="43">
        <v>0.90625000000000011</v>
      </c>
      <c r="AG187" s="13" t="s">
        <v>5</v>
      </c>
      <c r="AH187" s="37"/>
      <c r="AI187" s="37" t="s">
        <v>6</v>
      </c>
      <c r="AJ187" s="37" t="s">
        <v>930</v>
      </c>
      <c r="AK187" s="45" t="s">
        <v>615</v>
      </c>
      <c r="AL187" s="46">
        <v>1</v>
      </c>
      <c r="AM187" s="236"/>
      <c r="AN187" s="236" t="s">
        <v>432</v>
      </c>
      <c r="AO187" s="233"/>
      <c r="AP187" s="233"/>
      <c r="AQ187" s="318">
        <f t="shared" si="6"/>
        <v>2.083333333333337E-2</v>
      </c>
      <c r="AR187" s="318">
        <f t="shared" si="7"/>
        <v>6.9444444444444198E-3</v>
      </c>
    </row>
    <row r="188" spans="1:44" ht="14.25">
      <c r="B188" s="34">
        <v>2023</v>
      </c>
      <c r="C188" s="34">
        <v>4</v>
      </c>
      <c r="D188" s="34">
        <v>6</v>
      </c>
      <c r="E188" s="322" t="s">
        <v>629</v>
      </c>
      <c r="F188" s="34"/>
      <c r="G188" s="260"/>
      <c r="H188" s="37" t="s">
        <v>595</v>
      </c>
      <c r="I188" s="73" t="s">
        <v>43</v>
      </c>
      <c r="J188" s="37" t="s">
        <v>596</v>
      </c>
      <c r="K188" s="13"/>
      <c r="L188" s="14"/>
      <c r="M188" s="14"/>
      <c r="N188" s="14"/>
      <c r="O188" s="74"/>
      <c r="P188" s="239">
        <v>25</v>
      </c>
      <c r="Q188" s="39" t="s">
        <v>612</v>
      </c>
      <c r="R188" s="511">
        <v>1000</v>
      </c>
      <c r="S188" s="512" t="s">
        <v>30</v>
      </c>
      <c r="T188" s="513">
        <v>350</v>
      </c>
      <c r="U188" s="511">
        <v>1000</v>
      </c>
      <c r="V188" s="13">
        <v>1</v>
      </c>
      <c r="W188" s="511"/>
      <c r="X188" s="13">
        <v>1</v>
      </c>
      <c r="Y188" s="513">
        <v>350</v>
      </c>
      <c r="Z188" s="511">
        <v>12550</v>
      </c>
      <c r="AA188" s="42" t="s">
        <v>656</v>
      </c>
      <c r="AB188" s="76" t="s">
        <v>1215</v>
      </c>
      <c r="AC188" s="77">
        <v>0.90625000000000011</v>
      </c>
      <c r="AD188" s="78">
        <v>0.90972222222222232</v>
      </c>
      <c r="AE188" s="78"/>
      <c r="AF188" s="77"/>
      <c r="AG188" s="74"/>
      <c r="AH188" s="72"/>
      <c r="AI188" s="37" t="s">
        <v>6</v>
      </c>
      <c r="AJ188" s="37" t="s">
        <v>930</v>
      </c>
      <c r="AK188" s="45" t="s">
        <v>615</v>
      </c>
      <c r="AL188" s="46">
        <v>1</v>
      </c>
      <c r="AM188" s="236"/>
      <c r="AN188" s="236"/>
      <c r="AO188" s="233"/>
      <c r="AP188" s="233"/>
      <c r="AQ188" s="318">
        <f t="shared" si="6"/>
        <v>3.4722222222222099E-3</v>
      </c>
      <c r="AR188" s="318" t="str">
        <f t="shared" si="7"/>
        <v/>
      </c>
    </row>
    <row r="189" spans="1:44" ht="14.25">
      <c r="B189" s="34">
        <v>2023</v>
      </c>
      <c r="C189" s="34">
        <v>4</v>
      </c>
      <c r="D189" s="34">
        <v>6</v>
      </c>
      <c r="E189" s="322" t="s">
        <v>627</v>
      </c>
      <c r="F189" s="34"/>
      <c r="G189" s="36"/>
      <c r="H189" s="37" t="s">
        <v>595</v>
      </c>
      <c r="I189" s="316"/>
      <c r="J189" s="37"/>
      <c r="K189" s="13"/>
      <c r="L189" s="232"/>
      <c r="M189" s="232"/>
      <c r="N189" s="321"/>
      <c r="O189" s="502"/>
      <c r="P189" s="13"/>
      <c r="Q189" s="393"/>
      <c r="R189" s="40"/>
      <c r="S189" s="234"/>
      <c r="T189" s="234"/>
      <c r="U189" s="40"/>
      <c r="V189" s="13"/>
      <c r="W189" s="40"/>
      <c r="X189" s="13"/>
      <c r="Y189" s="40"/>
      <c r="Z189" s="40"/>
      <c r="AA189" s="235"/>
      <c r="AB189" s="235"/>
      <c r="AC189" s="43"/>
      <c r="AD189" s="44"/>
      <c r="AE189" s="44">
        <v>0.90972222222222232</v>
      </c>
      <c r="AF189" s="43">
        <v>0.94444444444444453</v>
      </c>
      <c r="AG189" s="13" t="s">
        <v>752</v>
      </c>
      <c r="AH189" s="37"/>
      <c r="AI189" s="37"/>
      <c r="AJ189" s="37"/>
      <c r="AK189" s="45"/>
      <c r="AL189" s="46"/>
      <c r="AM189" s="236"/>
      <c r="AN189" s="236"/>
      <c r="AO189" s="233"/>
      <c r="AP189" s="233"/>
      <c r="AQ189" s="318" t="str">
        <f t="shared" si="6"/>
        <v/>
      </c>
      <c r="AR189" s="318">
        <f t="shared" si="7"/>
        <v>3.472222222222221E-2</v>
      </c>
    </row>
    <row r="190" spans="1:44" ht="14.25">
      <c r="B190" s="34">
        <v>2023</v>
      </c>
      <c r="C190" s="34">
        <v>4</v>
      </c>
      <c r="D190" s="34">
        <v>6</v>
      </c>
      <c r="E190" s="322" t="s">
        <v>627</v>
      </c>
      <c r="F190" s="34"/>
      <c r="G190" s="36"/>
      <c r="H190" s="37" t="s">
        <v>595</v>
      </c>
      <c r="I190" s="38" t="s">
        <v>58</v>
      </c>
      <c r="J190" s="37" t="s">
        <v>596</v>
      </c>
      <c r="K190" s="13"/>
      <c r="L190" s="14"/>
      <c r="M190" s="13"/>
      <c r="N190" s="75"/>
      <c r="O190" s="13"/>
      <c r="P190" s="13">
        <v>12</v>
      </c>
      <c r="Q190" s="39" t="s">
        <v>612</v>
      </c>
      <c r="R190" s="511">
        <v>1005</v>
      </c>
      <c r="S190" s="512" t="s">
        <v>30</v>
      </c>
      <c r="T190" s="511">
        <v>200</v>
      </c>
      <c r="U190" s="511">
        <v>1005</v>
      </c>
      <c r="V190" s="13">
        <v>1</v>
      </c>
      <c r="W190" s="511">
        <v>200</v>
      </c>
      <c r="X190" s="13">
        <v>1</v>
      </c>
      <c r="Y190" s="511">
        <v>200</v>
      </c>
      <c r="Z190" s="511"/>
      <c r="AA190" s="75"/>
      <c r="AB190" s="42"/>
      <c r="AC190" s="77"/>
      <c r="AD190" s="44"/>
      <c r="AE190" s="44"/>
      <c r="AF190" s="43"/>
      <c r="AG190" s="13"/>
      <c r="AH190" s="37"/>
      <c r="AI190" s="37"/>
      <c r="AJ190" s="37"/>
      <c r="AK190" s="45"/>
      <c r="AL190" s="46"/>
      <c r="AM190" s="236"/>
      <c r="AN190" s="236"/>
      <c r="AO190" s="233"/>
      <c r="AP190" s="233"/>
      <c r="AQ190" s="318" t="str">
        <f t="shared" si="6"/>
        <v/>
      </c>
      <c r="AR190" s="318" t="str">
        <f t="shared" si="7"/>
        <v/>
      </c>
    </row>
    <row r="191" spans="1:44" ht="14.25">
      <c r="A191">
        <v>1</v>
      </c>
      <c r="B191" s="34">
        <v>2023</v>
      </c>
      <c r="C191" s="34">
        <v>4</v>
      </c>
      <c r="D191" s="34">
        <v>6</v>
      </c>
      <c r="E191" s="322" t="s">
        <v>627</v>
      </c>
      <c r="F191" s="34">
        <v>8</v>
      </c>
      <c r="G191" s="36" t="s">
        <v>614</v>
      </c>
      <c r="H191" s="37" t="s">
        <v>595</v>
      </c>
      <c r="I191" s="38" t="s">
        <v>47</v>
      </c>
      <c r="J191" s="37" t="s">
        <v>596</v>
      </c>
      <c r="K191" s="13">
        <v>3704000</v>
      </c>
      <c r="L191" s="14">
        <v>7</v>
      </c>
      <c r="M191" s="14">
        <v>15</v>
      </c>
      <c r="N191" s="14" t="s">
        <v>646</v>
      </c>
      <c r="O191" s="13" t="s">
        <v>597</v>
      </c>
      <c r="P191" s="13">
        <v>50</v>
      </c>
      <c r="Q191" s="39" t="s">
        <v>303</v>
      </c>
      <c r="R191" s="511">
        <v>1000</v>
      </c>
      <c r="S191" s="512">
        <v>4000</v>
      </c>
      <c r="T191" s="512">
        <v>4000</v>
      </c>
      <c r="U191" s="511">
        <v>1000</v>
      </c>
      <c r="V191" s="13">
        <v>1</v>
      </c>
      <c r="W191" s="512">
        <v>4000</v>
      </c>
      <c r="X191" s="13">
        <v>1</v>
      </c>
      <c r="Y191" s="512">
        <v>4000</v>
      </c>
      <c r="Z191" s="511">
        <v>4050</v>
      </c>
      <c r="AA191" s="42" t="s">
        <v>1216</v>
      </c>
      <c r="AB191" s="42"/>
      <c r="AC191" s="43">
        <v>0.94444444444444453</v>
      </c>
      <c r="AD191" s="44">
        <v>0.9652777777777779</v>
      </c>
      <c r="AE191" s="44">
        <v>0.9652777777777779</v>
      </c>
      <c r="AF191" s="43">
        <v>0.97222222222222232</v>
      </c>
      <c r="AG191" s="13" t="s">
        <v>5</v>
      </c>
      <c r="AH191" s="37"/>
      <c r="AI191" s="37" t="s">
        <v>6</v>
      </c>
      <c r="AJ191" s="37" t="s">
        <v>930</v>
      </c>
      <c r="AK191" s="45" t="s">
        <v>615</v>
      </c>
      <c r="AL191" s="46">
        <v>1</v>
      </c>
      <c r="AM191" s="236"/>
      <c r="AN191" s="236" t="s">
        <v>432</v>
      </c>
      <c r="AO191" s="233"/>
      <c r="AP191" s="233"/>
      <c r="AQ191" s="318">
        <f t="shared" si="6"/>
        <v>2.083333333333337E-2</v>
      </c>
      <c r="AR191" s="318">
        <f t="shared" si="7"/>
        <v>6.9444444444444198E-3</v>
      </c>
    </row>
    <row r="192" spans="1:44" ht="14.25">
      <c r="B192" s="34">
        <v>2023</v>
      </c>
      <c r="C192" s="34">
        <v>4</v>
      </c>
      <c r="D192" s="34">
        <v>6</v>
      </c>
      <c r="E192" s="322" t="s">
        <v>627</v>
      </c>
      <c r="F192" s="34">
        <v>8</v>
      </c>
      <c r="G192" s="36" t="s">
        <v>614</v>
      </c>
      <c r="H192" s="37" t="s">
        <v>595</v>
      </c>
      <c r="I192" s="38" t="s">
        <v>47</v>
      </c>
      <c r="J192" s="37" t="s">
        <v>596</v>
      </c>
      <c r="K192" s="13">
        <v>3704000</v>
      </c>
      <c r="L192" s="14">
        <v>8</v>
      </c>
      <c r="M192" s="14">
        <v>15</v>
      </c>
      <c r="N192" s="14" t="s">
        <v>646</v>
      </c>
      <c r="O192" s="13" t="s">
        <v>597</v>
      </c>
      <c r="P192" s="13">
        <v>50</v>
      </c>
      <c r="Q192" s="39" t="s">
        <v>303</v>
      </c>
      <c r="R192" s="511">
        <v>1000</v>
      </c>
      <c r="S192" s="512">
        <v>4000</v>
      </c>
      <c r="T192" s="512">
        <v>4000</v>
      </c>
      <c r="U192" s="511">
        <v>1000</v>
      </c>
      <c r="V192" s="13">
        <v>1</v>
      </c>
      <c r="W192" s="512">
        <v>4000</v>
      </c>
      <c r="X192" s="13">
        <v>1</v>
      </c>
      <c r="Y192" s="512">
        <v>4000</v>
      </c>
      <c r="Z192" s="511">
        <v>4080</v>
      </c>
      <c r="AA192" s="42" t="s">
        <v>1217</v>
      </c>
      <c r="AB192" s="42"/>
      <c r="AC192" s="43">
        <v>0.97222222222222232</v>
      </c>
      <c r="AD192" s="44">
        <v>0.99305555555555569</v>
      </c>
      <c r="AE192" s="44">
        <v>0.99305555555555569</v>
      </c>
      <c r="AF192" s="43">
        <v>1.0000000000000002</v>
      </c>
      <c r="AG192" s="13" t="s">
        <v>5</v>
      </c>
      <c r="AH192" s="37"/>
      <c r="AI192" s="37" t="s">
        <v>6</v>
      </c>
      <c r="AJ192" s="37" t="s">
        <v>930</v>
      </c>
      <c r="AK192" s="45" t="s">
        <v>615</v>
      </c>
      <c r="AL192" s="46">
        <v>1</v>
      </c>
      <c r="AM192" s="236"/>
      <c r="AN192" s="236" t="s">
        <v>432</v>
      </c>
      <c r="AO192" s="233"/>
      <c r="AP192" s="233"/>
      <c r="AQ192" s="318">
        <f t="shared" si="6"/>
        <v>2.083333333333337E-2</v>
      </c>
      <c r="AR192" s="318">
        <f t="shared" si="7"/>
        <v>6.9444444444445308E-3</v>
      </c>
    </row>
    <row r="193" spans="1:44" ht="14.25">
      <c r="B193" s="34">
        <v>2023</v>
      </c>
      <c r="C193" s="34">
        <v>4</v>
      </c>
      <c r="D193" s="34">
        <v>6</v>
      </c>
      <c r="E193" s="322" t="s">
        <v>627</v>
      </c>
      <c r="F193" s="34">
        <v>8</v>
      </c>
      <c r="G193" s="36" t="s">
        <v>614</v>
      </c>
      <c r="H193" s="37" t="s">
        <v>595</v>
      </c>
      <c r="I193" s="38" t="s">
        <v>47</v>
      </c>
      <c r="J193" s="37" t="s">
        <v>596</v>
      </c>
      <c r="K193" s="13">
        <v>3704000</v>
      </c>
      <c r="L193" s="14">
        <v>9</v>
      </c>
      <c r="M193" s="14">
        <v>15</v>
      </c>
      <c r="N193" s="14" t="s">
        <v>646</v>
      </c>
      <c r="O193" s="13" t="s">
        <v>597</v>
      </c>
      <c r="P193" s="13">
        <v>50</v>
      </c>
      <c r="Q193" s="39" t="s">
        <v>303</v>
      </c>
      <c r="R193" s="511">
        <v>1000</v>
      </c>
      <c r="S193" s="512">
        <v>4000</v>
      </c>
      <c r="T193" s="512">
        <v>4000</v>
      </c>
      <c r="U193" s="511">
        <v>1000</v>
      </c>
      <c r="V193" s="13">
        <v>1</v>
      </c>
      <c r="W193" s="512">
        <v>4000</v>
      </c>
      <c r="X193" s="13">
        <v>1</v>
      </c>
      <c r="Y193" s="512">
        <v>4000</v>
      </c>
      <c r="Z193" s="511">
        <v>4060</v>
      </c>
      <c r="AA193" s="42" t="s">
        <v>1218</v>
      </c>
      <c r="AB193" s="76" t="s">
        <v>1219</v>
      </c>
      <c r="AC193" s="43">
        <v>1.0000000000000002</v>
      </c>
      <c r="AD193" s="44">
        <v>1.0208333333333335</v>
      </c>
      <c r="AE193" s="44">
        <v>1.0208333333333335</v>
      </c>
      <c r="AF193" s="43">
        <v>1.0277777777777779</v>
      </c>
      <c r="AG193" s="13" t="s">
        <v>5</v>
      </c>
      <c r="AH193" s="37"/>
      <c r="AI193" s="37" t="s">
        <v>6</v>
      </c>
      <c r="AJ193" s="37" t="s">
        <v>930</v>
      </c>
      <c r="AK193" s="45" t="s">
        <v>615</v>
      </c>
      <c r="AL193" s="46">
        <v>1</v>
      </c>
      <c r="AM193" s="236"/>
      <c r="AN193" s="236" t="s">
        <v>432</v>
      </c>
      <c r="AO193" s="233"/>
      <c r="AP193" s="233"/>
      <c r="AQ193" s="318">
        <f t="shared" si="6"/>
        <v>2.0833333333333259E-2</v>
      </c>
      <c r="AR193" s="318">
        <f t="shared" si="7"/>
        <v>6.9444444444444198E-3</v>
      </c>
    </row>
    <row r="194" spans="1:44" ht="14.25">
      <c r="B194" s="34">
        <v>2023</v>
      </c>
      <c r="C194" s="34">
        <v>4</v>
      </c>
      <c r="D194" s="34">
        <v>6</v>
      </c>
      <c r="E194" s="322" t="s">
        <v>627</v>
      </c>
      <c r="F194" s="34"/>
      <c r="G194" s="260"/>
      <c r="H194" s="37" t="s">
        <v>595</v>
      </c>
      <c r="I194" s="73" t="s">
        <v>43</v>
      </c>
      <c r="J194" s="37" t="s">
        <v>596</v>
      </c>
      <c r="K194" s="13"/>
      <c r="L194" s="14"/>
      <c r="M194" s="14"/>
      <c r="N194" s="14"/>
      <c r="O194" s="74"/>
      <c r="P194" s="239">
        <v>25</v>
      </c>
      <c r="Q194" s="39" t="s">
        <v>612</v>
      </c>
      <c r="R194" s="511">
        <v>1000</v>
      </c>
      <c r="S194" s="512" t="s">
        <v>30</v>
      </c>
      <c r="T194" s="513">
        <v>350</v>
      </c>
      <c r="U194" s="511">
        <v>1000</v>
      </c>
      <c r="V194" s="13">
        <v>1</v>
      </c>
      <c r="W194" s="511"/>
      <c r="X194" s="13">
        <v>1</v>
      </c>
      <c r="Y194" s="513">
        <v>350</v>
      </c>
      <c r="Z194" s="511">
        <v>12550</v>
      </c>
      <c r="AA194" s="42" t="s">
        <v>656</v>
      </c>
      <c r="AB194" s="76" t="s">
        <v>1219</v>
      </c>
      <c r="AC194" s="77">
        <v>1.0277777777777779</v>
      </c>
      <c r="AD194" s="78">
        <v>1.0312500000000002</v>
      </c>
      <c r="AE194" s="78"/>
      <c r="AF194" s="77"/>
      <c r="AG194" s="74"/>
      <c r="AH194" s="72"/>
      <c r="AI194" s="37" t="s">
        <v>6</v>
      </c>
      <c r="AJ194" s="37" t="s">
        <v>930</v>
      </c>
      <c r="AK194" s="45" t="s">
        <v>615</v>
      </c>
      <c r="AL194" s="46">
        <v>1</v>
      </c>
      <c r="AM194" s="236"/>
      <c r="AN194" s="236"/>
      <c r="AO194" s="233"/>
      <c r="AP194" s="233"/>
      <c r="AQ194" s="318">
        <f t="shared" si="6"/>
        <v>3.4722222222223209E-3</v>
      </c>
      <c r="AR194" s="318" t="str">
        <f t="shared" si="7"/>
        <v/>
      </c>
    </row>
    <row r="195" spans="1:44" ht="14.25">
      <c r="B195" s="34">
        <v>2023</v>
      </c>
      <c r="C195" s="34">
        <v>4</v>
      </c>
      <c r="D195" s="34">
        <v>6</v>
      </c>
      <c r="E195" s="322" t="s">
        <v>627</v>
      </c>
      <c r="F195" s="34"/>
      <c r="G195" s="36"/>
      <c r="H195" s="37" t="s">
        <v>595</v>
      </c>
      <c r="I195" s="316"/>
      <c r="J195" s="37"/>
      <c r="K195" s="13"/>
      <c r="L195" s="232"/>
      <c r="M195" s="232"/>
      <c r="N195" s="321"/>
      <c r="O195" s="502"/>
      <c r="P195" s="13"/>
      <c r="Q195" s="393"/>
      <c r="R195" s="40"/>
      <c r="S195" s="234"/>
      <c r="T195" s="234"/>
      <c r="U195" s="40"/>
      <c r="V195" s="13"/>
      <c r="W195" s="40"/>
      <c r="X195" s="13"/>
      <c r="Y195" s="40"/>
      <c r="Z195" s="40"/>
      <c r="AA195" s="235"/>
      <c r="AB195" s="235"/>
      <c r="AC195" s="43"/>
      <c r="AD195" s="44"/>
      <c r="AE195" s="44">
        <v>1.0312500000000002</v>
      </c>
      <c r="AF195" s="43">
        <v>1.0520833333333335</v>
      </c>
      <c r="AG195" s="13" t="s">
        <v>752</v>
      </c>
      <c r="AH195" s="37"/>
      <c r="AI195" s="37"/>
      <c r="AJ195" s="37"/>
      <c r="AK195" s="45"/>
      <c r="AL195" s="46"/>
      <c r="AM195" s="236"/>
      <c r="AN195" s="236"/>
      <c r="AO195" s="233"/>
      <c r="AP195" s="233"/>
      <c r="AQ195" s="318" t="str">
        <f t="shared" si="6"/>
        <v/>
      </c>
      <c r="AR195" s="318">
        <f t="shared" si="7"/>
        <v>2.0833333333333259E-2</v>
      </c>
    </row>
    <row r="196" spans="1:44" ht="14.25">
      <c r="B196" s="34">
        <v>2023</v>
      </c>
      <c r="C196" s="34">
        <v>4</v>
      </c>
      <c r="D196" s="34">
        <v>6</v>
      </c>
      <c r="E196" s="322" t="s">
        <v>627</v>
      </c>
      <c r="F196" s="34"/>
      <c r="G196" s="36"/>
      <c r="H196" s="37" t="s">
        <v>595</v>
      </c>
      <c r="I196" s="38" t="s">
        <v>58</v>
      </c>
      <c r="J196" s="37" t="s">
        <v>596</v>
      </c>
      <c r="K196" s="13"/>
      <c r="L196" s="14"/>
      <c r="M196" s="13"/>
      <c r="N196" s="75"/>
      <c r="O196" s="13"/>
      <c r="P196" s="13">
        <v>12</v>
      </c>
      <c r="Q196" s="39" t="s">
        <v>612</v>
      </c>
      <c r="R196" s="511">
        <v>1005</v>
      </c>
      <c r="S196" s="512" t="s">
        <v>30</v>
      </c>
      <c r="T196" s="511">
        <v>200</v>
      </c>
      <c r="U196" s="511">
        <v>1005</v>
      </c>
      <c r="V196" s="13">
        <v>1</v>
      </c>
      <c r="W196" s="511">
        <v>200</v>
      </c>
      <c r="X196" s="13">
        <v>1</v>
      </c>
      <c r="Y196" s="511">
        <v>200</v>
      </c>
      <c r="Z196" s="511"/>
      <c r="AA196" s="75"/>
      <c r="AB196" s="42"/>
      <c r="AC196" s="77"/>
      <c r="AD196" s="44"/>
      <c r="AE196" s="44"/>
      <c r="AF196" s="43"/>
      <c r="AG196" s="13"/>
      <c r="AH196" s="37"/>
      <c r="AI196" s="37"/>
      <c r="AJ196" s="37"/>
      <c r="AK196" s="45"/>
      <c r="AL196" s="46"/>
      <c r="AM196" s="236"/>
      <c r="AN196" s="236"/>
      <c r="AO196" s="233"/>
      <c r="AP196" s="233"/>
      <c r="AQ196" s="318" t="str">
        <f t="shared" si="6"/>
        <v/>
      </c>
      <c r="AR196" s="318" t="str">
        <f t="shared" si="7"/>
        <v/>
      </c>
    </row>
    <row r="197" spans="1:44" ht="14.25">
      <c r="A197">
        <v>1</v>
      </c>
      <c r="B197" s="34">
        <v>2023</v>
      </c>
      <c r="C197" s="34">
        <v>4</v>
      </c>
      <c r="D197" s="34">
        <v>6</v>
      </c>
      <c r="E197" s="322" t="s">
        <v>627</v>
      </c>
      <c r="F197" s="34">
        <v>9</v>
      </c>
      <c r="G197" s="36" t="s">
        <v>614</v>
      </c>
      <c r="H197" s="37" t="s">
        <v>595</v>
      </c>
      <c r="I197" s="38" t="s">
        <v>47</v>
      </c>
      <c r="J197" s="37" t="s">
        <v>596</v>
      </c>
      <c r="K197" s="13">
        <v>3704000</v>
      </c>
      <c r="L197" s="14">
        <v>10</v>
      </c>
      <c r="M197" s="14">
        <v>15</v>
      </c>
      <c r="N197" s="14" t="s">
        <v>646</v>
      </c>
      <c r="O197" s="13" t="s">
        <v>597</v>
      </c>
      <c r="P197" s="13">
        <v>50</v>
      </c>
      <c r="Q197" s="39" t="s">
        <v>303</v>
      </c>
      <c r="R197" s="511">
        <v>1000</v>
      </c>
      <c r="S197" s="512">
        <v>4000</v>
      </c>
      <c r="T197" s="512">
        <v>4000</v>
      </c>
      <c r="U197" s="511">
        <v>1000</v>
      </c>
      <c r="V197" s="13">
        <v>1</v>
      </c>
      <c r="W197" s="512">
        <v>4000</v>
      </c>
      <c r="X197" s="13">
        <v>1</v>
      </c>
      <c r="Y197" s="512">
        <v>4000</v>
      </c>
      <c r="Z197" s="511">
        <v>4060</v>
      </c>
      <c r="AA197" s="42" t="s">
        <v>1220</v>
      </c>
      <c r="AB197" s="42"/>
      <c r="AC197" s="43">
        <v>1.0520833333333335</v>
      </c>
      <c r="AD197" s="44">
        <v>1.0729166666666667</v>
      </c>
      <c r="AE197" s="44">
        <v>1.0729166666666667</v>
      </c>
      <c r="AF197" s="43">
        <v>1.1215277777777779</v>
      </c>
      <c r="AG197" s="13" t="s">
        <v>5</v>
      </c>
      <c r="AH197" s="37"/>
      <c r="AI197" s="37" t="s">
        <v>6</v>
      </c>
      <c r="AJ197" s="37" t="s">
        <v>930</v>
      </c>
      <c r="AK197" s="45" t="s">
        <v>615</v>
      </c>
      <c r="AL197" s="46">
        <v>1</v>
      </c>
      <c r="AM197" s="236"/>
      <c r="AN197" s="236" t="s">
        <v>432</v>
      </c>
      <c r="AO197" s="233"/>
      <c r="AP197" s="233"/>
      <c r="AQ197" s="318">
        <f t="shared" si="6"/>
        <v>2.0833333333333259E-2</v>
      </c>
      <c r="AR197" s="318">
        <f t="shared" si="7"/>
        <v>4.861111111111116E-2</v>
      </c>
    </row>
    <row r="198" spans="1:44" ht="14.25">
      <c r="B198" s="34">
        <v>2023</v>
      </c>
      <c r="C198" s="34">
        <v>4</v>
      </c>
      <c r="D198" s="34">
        <v>6</v>
      </c>
      <c r="E198" s="322" t="s">
        <v>627</v>
      </c>
      <c r="F198" s="34">
        <v>9</v>
      </c>
      <c r="G198" s="36" t="s">
        <v>614</v>
      </c>
      <c r="H198" s="37" t="s">
        <v>595</v>
      </c>
      <c r="I198" s="38" t="s">
        <v>47</v>
      </c>
      <c r="J198" s="37" t="s">
        <v>596</v>
      </c>
      <c r="K198" s="13">
        <v>3704000</v>
      </c>
      <c r="L198" s="14">
        <v>11</v>
      </c>
      <c r="M198" s="14">
        <v>15</v>
      </c>
      <c r="N198" s="14" t="s">
        <v>646</v>
      </c>
      <c r="O198" s="13" t="s">
        <v>597</v>
      </c>
      <c r="P198" s="13">
        <v>50</v>
      </c>
      <c r="Q198" s="39" t="s">
        <v>303</v>
      </c>
      <c r="R198" s="511">
        <v>1000</v>
      </c>
      <c r="S198" s="512">
        <v>4000</v>
      </c>
      <c r="T198" s="512">
        <v>4000</v>
      </c>
      <c r="U198" s="511">
        <v>1000</v>
      </c>
      <c r="V198" s="13">
        <v>1</v>
      </c>
      <c r="W198" s="512">
        <v>4000</v>
      </c>
      <c r="X198" s="13">
        <v>1</v>
      </c>
      <c r="Y198" s="512">
        <v>4000</v>
      </c>
      <c r="Z198" s="511">
        <v>4080</v>
      </c>
      <c r="AA198" s="42" t="s">
        <v>1221</v>
      </c>
      <c r="AB198" s="42"/>
      <c r="AC198" s="43">
        <v>1.1215277777777779</v>
      </c>
      <c r="AD198" s="44">
        <v>1.1423611111111112</v>
      </c>
      <c r="AE198" s="44">
        <v>1.1423611111111112</v>
      </c>
      <c r="AF198" s="43">
        <v>1.1493055555555556</v>
      </c>
      <c r="AG198" s="13" t="s">
        <v>5</v>
      </c>
      <c r="AH198" s="37"/>
      <c r="AI198" s="37" t="s">
        <v>6</v>
      </c>
      <c r="AJ198" s="37" t="s">
        <v>930</v>
      </c>
      <c r="AK198" s="45" t="s">
        <v>615</v>
      </c>
      <c r="AL198" s="46">
        <v>1</v>
      </c>
      <c r="AM198" s="236"/>
      <c r="AN198" s="236" t="s">
        <v>432</v>
      </c>
      <c r="AO198" s="233"/>
      <c r="AP198" s="233"/>
      <c r="AQ198" s="318">
        <f t="shared" si="6"/>
        <v>2.0833333333333259E-2</v>
      </c>
      <c r="AR198" s="318">
        <f t="shared" si="7"/>
        <v>6.9444444444444198E-3</v>
      </c>
    </row>
    <row r="199" spans="1:44" ht="14.25">
      <c r="B199" s="34">
        <v>2023</v>
      </c>
      <c r="C199" s="34">
        <v>4</v>
      </c>
      <c r="D199" s="34">
        <v>6</v>
      </c>
      <c r="E199" s="322" t="s">
        <v>627</v>
      </c>
      <c r="F199" s="34">
        <v>9</v>
      </c>
      <c r="G199" s="36" t="s">
        <v>614</v>
      </c>
      <c r="H199" s="37" t="s">
        <v>595</v>
      </c>
      <c r="I199" s="38" t="s">
        <v>47</v>
      </c>
      <c r="J199" s="37" t="s">
        <v>596</v>
      </c>
      <c r="K199" s="13">
        <v>3704000</v>
      </c>
      <c r="L199" s="14">
        <v>12</v>
      </c>
      <c r="M199" s="14">
        <v>15</v>
      </c>
      <c r="N199" s="14" t="s">
        <v>646</v>
      </c>
      <c r="O199" s="13" t="s">
        <v>597</v>
      </c>
      <c r="P199" s="13">
        <v>50</v>
      </c>
      <c r="Q199" s="39" t="s">
        <v>303</v>
      </c>
      <c r="R199" s="511">
        <v>1000</v>
      </c>
      <c r="S199" s="512">
        <v>4000</v>
      </c>
      <c r="T199" s="512">
        <v>4000</v>
      </c>
      <c r="U199" s="511">
        <v>1000</v>
      </c>
      <c r="V199" s="13">
        <v>1</v>
      </c>
      <c r="W199" s="512">
        <v>4000</v>
      </c>
      <c r="X199" s="13">
        <v>1</v>
      </c>
      <c r="Y199" s="512">
        <v>4000</v>
      </c>
      <c r="Z199" s="511">
        <v>4080</v>
      </c>
      <c r="AA199" s="42" t="s">
        <v>1222</v>
      </c>
      <c r="AB199" s="42" t="s">
        <v>1223</v>
      </c>
      <c r="AC199" s="43">
        <v>1.1493055555555556</v>
      </c>
      <c r="AD199" s="44">
        <v>1.1701388888888888</v>
      </c>
      <c r="AE199" s="44">
        <v>1.1701388888888888</v>
      </c>
      <c r="AF199" s="43">
        <v>1.1770833333333333</v>
      </c>
      <c r="AG199" s="13" t="s">
        <v>5</v>
      </c>
      <c r="AH199" s="37"/>
      <c r="AI199" s="37" t="s">
        <v>6</v>
      </c>
      <c r="AJ199" s="37" t="s">
        <v>930</v>
      </c>
      <c r="AK199" s="45" t="s">
        <v>615</v>
      </c>
      <c r="AL199" s="46">
        <v>1</v>
      </c>
      <c r="AM199" s="236"/>
      <c r="AN199" s="236" t="s">
        <v>432</v>
      </c>
      <c r="AO199" s="233"/>
      <c r="AP199" s="233"/>
      <c r="AQ199" s="318">
        <f t="shared" si="6"/>
        <v>2.0833333333333259E-2</v>
      </c>
      <c r="AR199" s="318">
        <f t="shared" si="7"/>
        <v>6.9444444444444198E-3</v>
      </c>
    </row>
    <row r="200" spans="1:44" ht="14.25">
      <c r="B200" s="34">
        <v>2023</v>
      </c>
      <c r="C200" s="34">
        <v>4</v>
      </c>
      <c r="D200" s="34">
        <v>6</v>
      </c>
      <c r="E200" s="322" t="s">
        <v>627</v>
      </c>
      <c r="F200" s="34"/>
      <c r="G200" s="260"/>
      <c r="H200" s="37" t="s">
        <v>595</v>
      </c>
      <c r="I200" s="73" t="s">
        <v>43</v>
      </c>
      <c r="J200" s="37" t="s">
        <v>596</v>
      </c>
      <c r="K200" s="13"/>
      <c r="L200" s="14"/>
      <c r="M200" s="14"/>
      <c r="N200" s="14"/>
      <c r="O200" s="74"/>
      <c r="P200" s="239">
        <v>25</v>
      </c>
      <c r="Q200" s="39" t="s">
        <v>612</v>
      </c>
      <c r="R200" s="511">
        <v>1000</v>
      </c>
      <c r="S200" s="512" t="s">
        <v>30</v>
      </c>
      <c r="T200" s="513">
        <v>350</v>
      </c>
      <c r="U200" s="511">
        <v>1000</v>
      </c>
      <c r="V200" s="13">
        <v>1</v>
      </c>
      <c r="W200" s="511"/>
      <c r="X200" s="13">
        <v>1</v>
      </c>
      <c r="Y200" s="513">
        <v>350</v>
      </c>
      <c r="Z200" s="511">
        <v>12550</v>
      </c>
      <c r="AA200" s="42" t="s">
        <v>656</v>
      </c>
      <c r="AB200" s="42" t="s">
        <v>1223</v>
      </c>
      <c r="AC200" s="77">
        <v>1.1770833333333333</v>
      </c>
      <c r="AD200" s="78">
        <v>1.1805555555555556</v>
      </c>
      <c r="AE200" s="78"/>
      <c r="AF200" s="77"/>
      <c r="AG200" s="74"/>
      <c r="AH200" s="72"/>
      <c r="AI200" s="37" t="s">
        <v>6</v>
      </c>
      <c r="AJ200" s="37" t="s">
        <v>930</v>
      </c>
      <c r="AK200" s="45" t="s">
        <v>615</v>
      </c>
      <c r="AL200" s="46">
        <v>1</v>
      </c>
      <c r="AM200" s="236"/>
      <c r="AN200" s="236"/>
      <c r="AO200" s="233"/>
      <c r="AP200" s="233"/>
      <c r="AQ200" s="318">
        <f t="shared" si="6"/>
        <v>3.4722222222223209E-3</v>
      </c>
      <c r="AR200" s="318" t="str">
        <f t="shared" si="7"/>
        <v/>
      </c>
    </row>
    <row r="201" spans="1:44" ht="14.25">
      <c r="B201" s="34">
        <v>2023</v>
      </c>
      <c r="C201" s="34">
        <v>4</v>
      </c>
      <c r="D201" s="34">
        <v>6</v>
      </c>
      <c r="E201" s="322" t="s">
        <v>627</v>
      </c>
      <c r="F201" s="34"/>
      <c r="G201" s="36"/>
      <c r="H201" s="37" t="s">
        <v>595</v>
      </c>
      <c r="I201" s="316"/>
      <c r="J201" s="37"/>
      <c r="K201" s="13"/>
      <c r="L201" s="232"/>
      <c r="M201" s="232"/>
      <c r="N201" s="321"/>
      <c r="O201" s="502"/>
      <c r="P201" s="13"/>
      <c r="Q201" s="393"/>
      <c r="R201" s="40"/>
      <c r="S201" s="234"/>
      <c r="T201" s="234"/>
      <c r="U201" s="40"/>
      <c r="V201" s="13"/>
      <c r="W201" s="40"/>
      <c r="X201" s="13"/>
      <c r="Y201" s="40"/>
      <c r="Z201" s="40"/>
      <c r="AA201" s="235"/>
      <c r="AB201" s="235"/>
      <c r="AC201" s="43"/>
      <c r="AD201" s="44"/>
      <c r="AE201" s="44">
        <v>1.1805555555555556</v>
      </c>
      <c r="AF201" s="43">
        <v>0.20833333333333334</v>
      </c>
      <c r="AG201" s="13" t="s">
        <v>752</v>
      </c>
      <c r="AH201" s="37"/>
      <c r="AI201" s="37"/>
      <c r="AJ201" s="37"/>
      <c r="AK201" s="45"/>
      <c r="AL201" s="46"/>
      <c r="AM201" s="236"/>
      <c r="AN201" s="236"/>
      <c r="AO201" s="233"/>
      <c r="AP201" s="233"/>
      <c r="AQ201" s="318" t="str">
        <f t="shared" si="6"/>
        <v/>
      </c>
      <c r="AR201" s="318">
        <f t="shared" si="7"/>
        <v>2.7777777777777762E-2</v>
      </c>
    </row>
    <row r="202" spans="1:44" ht="14.25">
      <c r="B202" s="34">
        <v>2023</v>
      </c>
      <c r="C202" s="34">
        <v>4</v>
      </c>
      <c r="D202" s="34">
        <v>7</v>
      </c>
      <c r="E202" s="322" t="s">
        <v>627</v>
      </c>
      <c r="F202" s="34"/>
      <c r="G202" s="36"/>
      <c r="H202" s="37" t="s">
        <v>595</v>
      </c>
      <c r="I202" s="38" t="s">
        <v>58</v>
      </c>
      <c r="J202" s="37" t="s">
        <v>596</v>
      </c>
      <c r="K202" s="13"/>
      <c r="L202" s="14"/>
      <c r="M202" s="13"/>
      <c r="N202" s="75"/>
      <c r="O202" s="13"/>
      <c r="P202" s="13">
        <v>12</v>
      </c>
      <c r="Q202" s="39" t="s">
        <v>612</v>
      </c>
      <c r="R202" s="511">
        <v>1005</v>
      </c>
      <c r="S202" s="512" t="s">
        <v>30</v>
      </c>
      <c r="T202" s="511">
        <v>200</v>
      </c>
      <c r="U202" s="511">
        <v>1005</v>
      </c>
      <c r="V202" s="13">
        <v>1</v>
      </c>
      <c r="W202" s="511">
        <v>200</v>
      </c>
      <c r="X202" s="13">
        <v>1</v>
      </c>
      <c r="Y202" s="511">
        <v>200</v>
      </c>
      <c r="Z202" s="511"/>
      <c r="AA202" s="75"/>
      <c r="AB202" s="42"/>
      <c r="AC202" s="77"/>
      <c r="AD202" s="44"/>
      <c r="AE202" s="44"/>
      <c r="AF202" s="43"/>
      <c r="AG202" s="13"/>
      <c r="AH202" s="37"/>
      <c r="AI202" s="37"/>
      <c r="AJ202" s="37"/>
      <c r="AK202" s="45"/>
      <c r="AL202" s="46"/>
      <c r="AM202" s="236"/>
      <c r="AN202" s="236"/>
      <c r="AO202" s="233"/>
      <c r="AP202" s="233"/>
      <c r="AQ202" s="318" t="str">
        <f t="shared" si="6"/>
        <v/>
      </c>
      <c r="AR202" s="318" t="str">
        <f t="shared" si="7"/>
        <v/>
      </c>
    </row>
    <row r="203" spans="1:44" ht="14.25">
      <c r="A203">
        <v>1</v>
      </c>
      <c r="B203" s="34">
        <v>2023</v>
      </c>
      <c r="C203" s="34">
        <v>4</v>
      </c>
      <c r="D203" s="34">
        <v>7</v>
      </c>
      <c r="E203" s="322" t="s">
        <v>627</v>
      </c>
      <c r="F203" s="34">
        <v>1</v>
      </c>
      <c r="G203" s="36" t="s">
        <v>614</v>
      </c>
      <c r="H203" s="37" t="s">
        <v>595</v>
      </c>
      <c r="I203" s="38" t="s">
        <v>47</v>
      </c>
      <c r="J203" s="37" t="s">
        <v>596</v>
      </c>
      <c r="K203" s="13">
        <v>3704000</v>
      </c>
      <c r="L203" s="14">
        <v>13</v>
      </c>
      <c r="M203" s="14">
        <v>15</v>
      </c>
      <c r="N203" s="14" t="s">
        <v>646</v>
      </c>
      <c r="O203" s="13" t="s">
        <v>597</v>
      </c>
      <c r="P203" s="13">
        <v>50</v>
      </c>
      <c r="Q203" s="39" t="s">
        <v>303</v>
      </c>
      <c r="R203" s="511">
        <v>1000</v>
      </c>
      <c r="S203" s="512">
        <v>4000</v>
      </c>
      <c r="T203" s="512">
        <v>4000</v>
      </c>
      <c r="U203" s="511">
        <v>1000</v>
      </c>
      <c r="V203" s="13">
        <v>1</v>
      </c>
      <c r="W203" s="512">
        <v>4000</v>
      </c>
      <c r="X203" s="13">
        <v>1</v>
      </c>
      <c r="Y203" s="512">
        <v>4000</v>
      </c>
      <c r="Z203" s="511">
        <v>4050</v>
      </c>
      <c r="AA203" s="42" t="s">
        <v>1224</v>
      </c>
      <c r="AB203" s="42"/>
      <c r="AC203" s="43">
        <v>0.20833333333333334</v>
      </c>
      <c r="AD203" s="44">
        <v>0.22916666666666669</v>
      </c>
      <c r="AE203" s="44">
        <v>0.22916666666666669</v>
      </c>
      <c r="AF203" s="43">
        <v>0.23611111111111113</v>
      </c>
      <c r="AG203" s="13" t="s">
        <v>5</v>
      </c>
      <c r="AH203" s="37"/>
      <c r="AI203" s="37" t="s">
        <v>6</v>
      </c>
      <c r="AJ203" s="37" t="s">
        <v>930</v>
      </c>
      <c r="AK203" s="45" t="s">
        <v>615</v>
      </c>
      <c r="AL203" s="46">
        <v>1</v>
      </c>
      <c r="AM203" s="236"/>
      <c r="AN203" s="236" t="s">
        <v>432</v>
      </c>
      <c r="AO203" s="233"/>
      <c r="AP203" s="233"/>
      <c r="AQ203" s="318">
        <f t="shared" si="6"/>
        <v>2.0833333333333343E-2</v>
      </c>
      <c r="AR203" s="318">
        <f t="shared" si="7"/>
        <v>6.9444444444444475E-3</v>
      </c>
    </row>
    <row r="204" spans="1:44" ht="14.25">
      <c r="B204" s="34">
        <v>2023</v>
      </c>
      <c r="C204" s="34">
        <v>4</v>
      </c>
      <c r="D204" s="34">
        <v>7</v>
      </c>
      <c r="E204" s="322" t="s">
        <v>627</v>
      </c>
      <c r="F204" s="34">
        <v>1</v>
      </c>
      <c r="G204" s="36" t="s">
        <v>614</v>
      </c>
      <c r="H204" s="37" t="s">
        <v>595</v>
      </c>
      <c r="I204" s="38" t="s">
        <v>47</v>
      </c>
      <c r="J204" s="37" t="s">
        <v>596</v>
      </c>
      <c r="K204" s="13">
        <v>3704000</v>
      </c>
      <c r="L204" s="14">
        <v>14</v>
      </c>
      <c r="M204" s="14">
        <v>15</v>
      </c>
      <c r="N204" s="14" t="s">
        <v>646</v>
      </c>
      <c r="O204" s="13" t="s">
        <v>597</v>
      </c>
      <c r="P204" s="13">
        <v>50</v>
      </c>
      <c r="Q204" s="39" t="s">
        <v>303</v>
      </c>
      <c r="R204" s="511">
        <v>1000</v>
      </c>
      <c r="S204" s="512">
        <v>4000</v>
      </c>
      <c r="T204" s="512">
        <v>4000</v>
      </c>
      <c r="U204" s="511">
        <v>1000</v>
      </c>
      <c r="V204" s="13">
        <v>1</v>
      </c>
      <c r="W204" s="512">
        <v>4000</v>
      </c>
      <c r="X204" s="13">
        <v>1</v>
      </c>
      <c r="Y204" s="512">
        <v>4000</v>
      </c>
      <c r="Z204" s="511">
        <v>4080</v>
      </c>
      <c r="AA204" s="42" t="s">
        <v>1225</v>
      </c>
      <c r="AB204" s="42"/>
      <c r="AC204" s="43">
        <v>0.23611111111111113</v>
      </c>
      <c r="AD204" s="44">
        <v>0.25694444444444448</v>
      </c>
      <c r="AE204" s="44">
        <v>0.25694444444444448</v>
      </c>
      <c r="AF204" s="43">
        <v>0.2638888888888889</v>
      </c>
      <c r="AG204" s="13" t="s">
        <v>5</v>
      </c>
      <c r="AH204" s="37"/>
      <c r="AI204" s="37" t="s">
        <v>6</v>
      </c>
      <c r="AJ204" s="37" t="s">
        <v>930</v>
      </c>
      <c r="AK204" s="45" t="s">
        <v>615</v>
      </c>
      <c r="AL204" s="46">
        <v>1</v>
      </c>
      <c r="AM204" s="236"/>
      <c r="AN204" s="236" t="s">
        <v>432</v>
      </c>
      <c r="AO204" s="233"/>
      <c r="AP204" s="233"/>
      <c r="AQ204" s="318">
        <f t="shared" si="6"/>
        <v>2.0833333333333343E-2</v>
      </c>
      <c r="AR204" s="318">
        <f t="shared" si="7"/>
        <v>6.9444444444444198E-3</v>
      </c>
    </row>
    <row r="205" spans="1:44" ht="14.25">
      <c r="B205" s="34">
        <v>2023</v>
      </c>
      <c r="C205" s="34">
        <v>4</v>
      </c>
      <c r="D205" s="34">
        <v>7</v>
      </c>
      <c r="E205" s="322" t="s">
        <v>628</v>
      </c>
      <c r="F205" s="34">
        <v>1</v>
      </c>
      <c r="G205" s="36" t="s">
        <v>614</v>
      </c>
      <c r="H205" s="37" t="s">
        <v>595</v>
      </c>
      <c r="I205" s="38" t="s">
        <v>47</v>
      </c>
      <c r="J205" s="37" t="s">
        <v>596</v>
      </c>
      <c r="K205" s="13">
        <v>3704000</v>
      </c>
      <c r="L205" s="14">
        <v>15</v>
      </c>
      <c r="M205" s="14">
        <v>15</v>
      </c>
      <c r="N205" s="14" t="s">
        <v>646</v>
      </c>
      <c r="O205" s="13" t="s">
        <v>597</v>
      </c>
      <c r="P205" s="13">
        <v>50</v>
      </c>
      <c r="Q205" s="39" t="s">
        <v>303</v>
      </c>
      <c r="R205" s="511">
        <v>1000</v>
      </c>
      <c r="S205" s="512">
        <v>4000</v>
      </c>
      <c r="T205" s="512">
        <v>4000</v>
      </c>
      <c r="U205" s="511">
        <v>1000</v>
      </c>
      <c r="V205" s="13">
        <v>1</v>
      </c>
      <c r="W205" s="512">
        <v>4000</v>
      </c>
      <c r="X205" s="13">
        <v>1</v>
      </c>
      <c r="Y205" s="512">
        <v>4000</v>
      </c>
      <c r="Z205" s="511">
        <v>4080</v>
      </c>
      <c r="AA205" s="42" t="s">
        <v>1226</v>
      </c>
      <c r="AB205" s="42" t="s">
        <v>1227</v>
      </c>
      <c r="AC205" s="43">
        <v>0.2638888888888889</v>
      </c>
      <c r="AD205" s="44">
        <v>0.28472222222222221</v>
      </c>
      <c r="AE205" s="44">
        <v>0.28472222222222221</v>
      </c>
      <c r="AF205" s="43">
        <v>0.29166666666666669</v>
      </c>
      <c r="AG205" s="13" t="s">
        <v>5</v>
      </c>
      <c r="AH205" s="37"/>
      <c r="AI205" s="37" t="s">
        <v>6</v>
      </c>
      <c r="AJ205" s="37" t="s">
        <v>930</v>
      </c>
      <c r="AK205" s="45" t="s">
        <v>615</v>
      </c>
      <c r="AL205" s="46">
        <v>1</v>
      </c>
      <c r="AM205" s="236"/>
      <c r="AN205" s="236" t="s">
        <v>432</v>
      </c>
      <c r="AO205" s="233"/>
      <c r="AP205" s="233"/>
      <c r="AQ205" s="318">
        <f t="shared" si="6"/>
        <v>2.0833333333333315E-2</v>
      </c>
      <c r="AR205" s="318">
        <f t="shared" si="7"/>
        <v>6.9444444444444753E-3</v>
      </c>
    </row>
    <row r="206" spans="1:44" ht="14.25">
      <c r="B206" s="34">
        <v>2023</v>
      </c>
      <c r="C206" s="34">
        <v>4</v>
      </c>
      <c r="D206" s="34">
        <v>7</v>
      </c>
      <c r="E206" s="322" t="s">
        <v>628</v>
      </c>
      <c r="F206" s="34"/>
      <c r="G206" s="260"/>
      <c r="H206" s="37" t="s">
        <v>595</v>
      </c>
      <c r="I206" s="73" t="s">
        <v>43</v>
      </c>
      <c r="J206" s="37" t="s">
        <v>596</v>
      </c>
      <c r="K206" s="13"/>
      <c r="L206" s="14"/>
      <c r="M206" s="14"/>
      <c r="N206" s="14"/>
      <c r="O206" s="74"/>
      <c r="P206" s="239">
        <v>25</v>
      </c>
      <c r="Q206" s="39" t="s">
        <v>612</v>
      </c>
      <c r="R206" s="511">
        <v>1000</v>
      </c>
      <c r="S206" s="512" t="s">
        <v>30</v>
      </c>
      <c r="T206" s="513">
        <v>350</v>
      </c>
      <c r="U206" s="511">
        <v>1000</v>
      </c>
      <c r="V206" s="13">
        <v>1</v>
      </c>
      <c r="W206" s="511"/>
      <c r="X206" s="13">
        <v>1</v>
      </c>
      <c r="Y206" s="513">
        <v>350</v>
      </c>
      <c r="Z206" s="511">
        <v>12550</v>
      </c>
      <c r="AA206" s="42" t="s">
        <v>656</v>
      </c>
      <c r="AB206" s="42" t="s">
        <v>1227</v>
      </c>
      <c r="AC206" s="77">
        <v>0.29166666666666669</v>
      </c>
      <c r="AD206" s="78">
        <v>0.2951388888888889</v>
      </c>
      <c r="AE206" s="78"/>
      <c r="AF206" s="77"/>
      <c r="AG206" s="74"/>
      <c r="AH206" s="72"/>
      <c r="AI206" s="37" t="s">
        <v>6</v>
      </c>
      <c r="AJ206" s="37" t="s">
        <v>930</v>
      </c>
      <c r="AK206" s="45" t="s">
        <v>615</v>
      </c>
      <c r="AL206" s="46">
        <v>1</v>
      </c>
      <c r="AM206" s="236"/>
      <c r="AN206" s="236"/>
      <c r="AO206" s="233"/>
      <c r="AP206" s="233"/>
      <c r="AQ206" s="318">
        <f t="shared" si="6"/>
        <v>3.4722222222222099E-3</v>
      </c>
      <c r="AR206" s="318" t="str">
        <f t="shared" si="7"/>
        <v/>
      </c>
    </row>
    <row r="207" spans="1:44" ht="14.25">
      <c r="B207" s="34">
        <v>2023</v>
      </c>
      <c r="C207" s="34">
        <v>4</v>
      </c>
      <c r="D207" s="34">
        <v>7</v>
      </c>
      <c r="E207" s="322" t="s">
        <v>628</v>
      </c>
      <c r="F207" s="34"/>
      <c r="G207" s="36"/>
      <c r="H207" s="37" t="s">
        <v>595</v>
      </c>
      <c r="I207" s="316"/>
      <c r="J207" s="37"/>
      <c r="K207" s="13"/>
      <c r="L207" s="232"/>
      <c r="M207" s="232"/>
      <c r="N207" s="321"/>
      <c r="O207" s="502"/>
      <c r="P207" s="13"/>
      <c r="Q207" s="393"/>
      <c r="R207" s="40"/>
      <c r="S207" s="234"/>
      <c r="T207" s="234"/>
      <c r="U207" s="40"/>
      <c r="V207" s="13"/>
      <c r="W207" s="40"/>
      <c r="X207" s="13"/>
      <c r="Y207" s="40"/>
      <c r="Z207" s="40"/>
      <c r="AA207" s="235"/>
      <c r="AB207" s="235"/>
      <c r="AC207" s="43"/>
      <c r="AD207" s="44"/>
      <c r="AE207" s="44">
        <v>0.2951388888888889</v>
      </c>
      <c r="AF207" s="43">
        <v>0.31597222222222221</v>
      </c>
      <c r="AG207" s="13" t="s">
        <v>5</v>
      </c>
      <c r="AH207" s="37"/>
      <c r="AI207" s="37"/>
      <c r="AJ207" s="37"/>
      <c r="AK207" s="45"/>
      <c r="AL207" s="46"/>
      <c r="AM207" s="236"/>
      <c r="AN207" s="236"/>
      <c r="AO207" s="233"/>
      <c r="AP207" s="233"/>
      <c r="AQ207" s="318" t="str">
        <f t="shared" si="6"/>
        <v/>
      </c>
      <c r="AR207" s="318">
        <f t="shared" si="7"/>
        <v>2.0833333333333315E-2</v>
      </c>
    </row>
    <row r="208" spans="1:44" ht="14.25">
      <c r="B208" s="34">
        <v>2023</v>
      </c>
      <c r="C208" s="34">
        <v>4</v>
      </c>
      <c r="D208" s="34">
        <v>7</v>
      </c>
      <c r="E208" s="322" t="s">
        <v>628</v>
      </c>
      <c r="F208" s="34"/>
      <c r="G208" s="36"/>
      <c r="H208" s="37" t="s">
        <v>595</v>
      </c>
      <c r="I208" s="38" t="s">
        <v>58</v>
      </c>
      <c r="J208" s="37" t="s">
        <v>596</v>
      </c>
      <c r="K208" s="13"/>
      <c r="L208" s="14"/>
      <c r="M208" s="13"/>
      <c r="N208" s="14"/>
      <c r="O208" s="13"/>
      <c r="P208" s="13">
        <v>12</v>
      </c>
      <c r="Q208" s="39" t="s">
        <v>612</v>
      </c>
      <c r="R208" s="511">
        <v>1005</v>
      </c>
      <c r="S208" s="512" t="s">
        <v>30</v>
      </c>
      <c r="T208" s="511">
        <v>200</v>
      </c>
      <c r="U208" s="511">
        <v>1005</v>
      </c>
      <c r="V208" s="13">
        <v>1</v>
      </c>
      <c r="W208" s="511">
        <v>200</v>
      </c>
      <c r="X208" s="13">
        <v>1</v>
      </c>
      <c r="Y208" s="511">
        <v>200</v>
      </c>
      <c r="Z208" s="511"/>
      <c r="AA208" s="75"/>
      <c r="AB208" s="238" t="s">
        <v>613</v>
      </c>
      <c r="AC208" s="77"/>
      <c r="AD208" s="44"/>
      <c r="AE208" s="44"/>
      <c r="AF208" s="43"/>
      <c r="AG208" s="13"/>
      <c r="AH208" s="37"/>
      <c r="AI208" s="37"/>
      <c r="AJ208" s="37"/>
      <c r="AK208" s="45"/>
      <c r="AL208" s="46"/>
      <c r="AM208" s="236"/>
      <c r="AN208" s="236"/>
      <c r="AO208" s="233"/>
      <c r="AP208" s="233"/>
      <c r="AQ208" s="318" t="str">
        <f t="shared" si="6"/>
        <v/>
      </c>
      <c r="AR208" s="318" t="str">
        <f t="shared" si="7"/>
        <v/>
      </c>
    </row>
    <row r="209" spans="1:44" ht="14.25">
      <c r="A209">
        <v>1</v>
      </c>
      <c r="B209" s="34">
        <v>2023</v>
      </c>
      <c r="C209" s="34">
        <v>4</v>
      </c>
      <c r="D209" s="34">
        <v>7</v>
      </c>
      <c r="E209" s="322" t="s">
        <v>628</v>
      </c>
      <c r="F209" s="34">
        <v>2</v>
      </c>
      <c r="G209" s="36" t="s">
        <v>614</v>
      </c>
      <c r="H209" s="37" t="s">
        <v>595</v>
      </c>
      <c r="I209" s="38" t="s">
        <v>47</v>
      </c>
      <c r="J209" s="37" t="s">
        <v>596</v>
      </c>
      <c r="K209" s="13">
        <v>3703988</v>
      </c>
      <c r="L209" s="14">
        <v>1</v>
      </c>
      <c r="M209" s="14">
        <v>3</v>
      </c>
      <c r="N209" s="232" t="s">
        <v>600</v>
      </c>
      <c r="O209" s="13" t="s">
        <v>597</v>
      </c>
      <c r="P209" s="13">
        <v>50</v>
      </c>
      <c r="Q209" s="39" t="s">
        <v>625</v>
      </c>
      <c r="R209" s="511">
        <v>1005</v>
      </c>
      <c r="S209" s="512">
        <v>4100</v>
      </c>
      <c r="T209" s="512">
        <v>4100</v>
      </c>
      <c r="U209" s="511">
        <v>1005</v>
      </c>
      <c r="V209" s="13">
        <v>1</v>
      </c>
      <c r="W209" s="512">
        <v>4100</v>
      </c>
      <c r="X209" s="13">
        <v>1</v>
      </c>
      <c r="Y209" s="512">
        <v>4100</v>
      </c>
      <c r="Z209" s="511">
        <v>4120</v>
      </c>
      <c r="AA209" s="42" t="s">
        <v>1228</v>
      </c>
      <c r="AB209" s="42"/>
      <c r="AC209" s="43">
        <v>0.31597222222222221</v>
      </c>
      <c r="AD209" s="44">
        <v>0.33680555555555558</v>
      </c>
      <c r="AE209" s="44">
        <v>0.33680555555555558</v>
      </c>
      <c r="AF209" s="43">
        <v>0.34375</v>
      </c>
      <c r="AG209" s="13" t="s">
        <v>5</v>
      </c>
      <c r="AH209" s="37"/>
      <c r="AI209" s="37" t="s">
        <v>6</v>
      </c>
      <c r="AJ209" s="37" t="s">
        <v>930</v>
      </c>
      <c r="AK209" s="45" t="s">
        <v>615</v>
      </c>
      <c r="AL209" s="46">
        <v>1</v>
      </c>
      <c r="AM209" s="236"/>
      <c r="AN209" s="236" t="s">
        <v>432</v>
      </c>
      <c r="AO209" s="233"/>
      <c r="AP209" s="233"/>
      <c r="AQ209" s="318">
        <f t="shared" si="6"/>
        <v>2.083333333333337E-2</v>
      </c>
      <c r="AR209" s="318">
        <f t="shared" si="7"/>
        <v>6.9444444444444198E-3</v>
      </c>
    </row>
    <row r="210" spans="1:44" ht="14.25">
      <c r="B210" s="34">
        <v>2023</v>
      </c>
      <c r="C210" s="34">
        <v>4</v>
      </c>
      <c r="D210" s="34">
        <v>7</v>
      </c>
      <c r="E210" s="322" t="s">
        <v>628</v>
      </c>
      <c r="F210" s="34">
        <v>2</v>
      </c>
      <c r="G210" s="36" t="s">
        <v>614</v>
      </c>
      <c r="H210" s="37" t="s">
        <v>595</v>
      </c>
      <c r="I210" s="38" t="s">
        <v>47</v>
      </c>
      <c r="J210" s="37" t="s">
        <v>596</v>
      </c>
      <c r="K210" s="13">
        <v>3703988</v>
      </c>
      <c r="L210" s="14">
        <v>2</v>
      </c>
      <c r="M210" s="14">
        <v>3</v>
      </c>
      <c r="N210" s="232" t="s">
        <v>600</v>
      </c>
      <c r="O210" s="13" t="s">
        <v>597</v>
      </c>
      <c r="P210" s="13">
        <v>50</v>
      </c>
      <c r="Q210" s="39" t="s">
        <v>625</v>
      </c>
      <c r="R210" s="511">
        <v>1005</v>
      </c>
      <c r="S210" s="512">
        <v>4100</v>
      </c>
      <c r="T210" s="512">
        <v>4100</v>
      </c>
      <c r="U210" s="511">
        <v>1005</v>
      </c>
      <c r="V210" s="13">
        <v>1</v>
      </c>
      <c r="W210" s="512">
        <v>4100</v>
      </c>
      <c r="X210" s="13">
        <v>1</v>
      </c>
      <c r="Y210" s="512">
        <v>4100</v>
      </c>
      <c r="Z210" s="511">
        <v>4120</v>
      </c>
      <c r="AA210" s="42" t="s">
        <v>1229</v>
      </c>
      <c r="AB210" s="42"/>
      <c r="AC210" s="43">
        <v>0.34375</v>
      </c>
      <c r="AD210" s="44">
        <v>0.36458333333333331</v>
      </c>
      <c r="AE210" s="44">
        <v>0.36458333333333331</v>
      </c>
      <c r="AF210" s="43">
        <v>0.37152777777777773</v>
      </c>
      <c r="AG210" s="13" t="s">
        <v>5</v>
      </c>
      <c r="AH210" s="37"/>
      <c r="AI210" s="37" t="s">
        <v>6</v>
      </c>
      <c r="AJ210" s="37" t="s">
        <v>930</v>
      </c>
      <c r="AK210" s="45" t="s">
        <v>615</v>
      </c>
      <c r="AL210" s="46">
        <v>1</v>
      </c>
      <c r="AM210" s="236"/>
      <c r="AN210" s="236" t="s">
        <v>432</v>
      </c>
      <c r="AO210" s="233"/>
      <c r="AP210" s="233"/>
      <c r="AQ210" s="318">
        <f t="shared" si="6"/>
        <v>2.0833333333333315E-2</v>
      </c>
      <c r="AR210" s="318">
        <f t="shared" si="7"/>
        <v>6.9444444444444198E-3</v>
      </c>
    </row>
    <row r="211" spans="1:44" ht="14.25">
      <c r="B211" s="34">
        <v>2023</v>
      </c>
      <c r="C211" s="34">
        <v>4</v>
      </c>
      <c r="D211" s="34">
        <v>7</v>
      </c>
      <c r="E211" s="322" t="s">
        <v>628</v>
      </c>
      <c r="F211" s="34">
        <v>2</v>
      </c>
      <c r="G211" s="36" t="s">
        <v>614</v>
      </c>
      <c r="H211" s="37" t="s">
        <v>595</v>
      </c>
      <c r="I211" s="38" t="s">
        <v>47</v>
      </c>
      <c r="J211" s="37" t="s">
        <v>596</v>
      </c>
      <c r="K211" s="13">
        <v>3703988</v>
      </c>
      <c r="L211" s="14">
        <v>3</v>
      </c>
      <c r="M211" s="14">
        <v>3</v>
      </c>
      <c r="N211" s="232" t="s">
        <v>600</v>
      </c>
      <c r="O211" s="13" t="s">
        <v>597</v>
      </c>
      <c r="P211" s="13">
        <v>50</v>
      </c>
      <c r="Q211" s="39" t="s">
        <v>625</v>
      </c>
      <c r="R211" s="511">
        <v>1005</v>
      </c>
      <c r="S211" s="512">
        <v>4100</v>
      </c>
      <c r="T211" s="512">
        <v>4100</v>
      </c>
      <c r="U211" s="511">
        <v>1005</v>
      </c>
      <c r="V211" s="13">
        <v>1</v>
      </c>
      <c r="W211" s="512">
        <v>4100</v>
      </c>
      <c r="X211" s="13">
        <v>1</v>
      </c>
      <c r="Y211" s="512">
        <v>4100</v>
      </c>
      <c r="Z211" s="511">
        <v>4120</v>
      </c>
      <c r="AA211" s="42" t="s">
        <v>1230</v>
      </c>
      <c r="AB211" s="42" t="s">
        <v>1231</v>
      </c>
      <c r="AC211" s="43">
        <v>0.37152777777777773</v>
      </c>
      <c r="AD211" s="44">
        <v>0.3923611111111111</v>
      </c>
      <c r="AE211" s="44">
        <v>0.3923611111111111</v>
      </c>
      <c r="AF211" s="43">
        <v>0.39999999999999997</v>
      </c>
      <c r="AG211" s="13" t="s">
        <v>5</v>
      </c>
      <c r="AH211" s="37"/>
      <c r="AI211" s="37" t="s">
        <v>6</v>
      </c>
      <c r="AJ211" s="37" t="s">
        <v>930</v>
      </c>
      <c r="AK211" s="45" t="s">
        <v>615</v>
      </c>
      <c r="AL211" s="46">
        <v>1</v>
      </c>
      <c r="AM211" s="236"/>
      <c r="AN211" s="236" t="s">
        <v>432</v>
      </c>
      <c r="AO211" s="233"/>
      <c r="AP211" s="233"/>
      <c r="AQ211" s="318">
        <f t="shared" si="6"/>
        <v>2.083333333333337E-2</v>
      </c>
      <c r="AR211" s="318">
        <f t="shared" si="7"/>
        <v>7.6388888888888618E-3</v>
      </c>
    </row>
    <row r="212" spans="1:44" ht="14.25">
      <c r="B212" s="34">
        <v>2023</v>
      </c>
      <c r="C212" s="34">
        <v>4</v>
      </c>
      <c r="D212" s="34">
        <v>7</v>
      </c>
      <c r="E212" s="322" t="s">
        <v>628</v>
      </c>
      <c r="F212" s="34"/>
      <c r="G212" s="260"/>
      <c r="H212" s="37" t="s">
        <v>595</v>
      </c>
      <c r="I212" s="73" t="s">
        <v>43</v>
      </c>
      <c r="J212" s="37" t="s">
        <v>596</v>
      </c>
      <c r="K212" s="13"/>
      <c r="L212" s="14"/>
      <c r="M212" s="14"/>
      <c r="N212" s="14"/>
      <c r="O212" s="74"/>
      <c r="P212" s="239">
        <v>25</v>
      </c>
      <c r="Q212" s="39" t="s">
        <v>612</v>
      </c>
      <c r="R212" s="511">
        <v>1005</v>
      </c>
      <c r="S212" s="512" t="s">
        <v>30</v>
      </c>
      <c r="T212" s="513">
        <v>350</v>
      </c>
      <c r="U212" s="511">
        <v>1005</v>
      </c>
      <c r="V212" s="13">
        <v>1</v>
      </c>
      <c r="W212" s="511"/>
      <c r="X212" s="13">
        <v>1</v>
      </c>
      <c r="Y212" s="513">
        <v>350</v>
      </c>
      <c r="Z212" s="511">
        <v>12850</v>
      </c>
      <c r="AA212" s="42" t="s">
        <v>658</v>
      </c>
      <c r="AB212" s="42" t="s">
        <v>1231</v>
      </c>
      <c r="AC212" s="77">
        <v>0.39930555555555558</v>
      </c>
      <c r="AD212" s="78">
        <v>0.40277777777777773</v>
      </c>
      <c r="AE212" s="78"/>
      <c r="AF212" s="77"/>
      <c r="AG212" s="74"/>
      <c r="AH212" s="72"/>
      <c r="AI212" s="37" t="s">
        <v>6</v>
      </c>
      <c r="AJ212" s="37" t="s">
        <v>930</v>
      </c>
      <c r="AK212" s="45" t="s">
        <v>615</v>
      </c>
      <c r="AL212" s="46">
        <v>1</v>
      </c>
      <c r="AM212" s="236"/>
      <c r="AN212" s="236"/>
      <c r="AO212" s="233"/>
      <c r="AP212" s="233"/>
      <c r="AQ212" s="318">
        <f t="shared" si="6"/>
        <v>3.4722222222221544E-3</v>
      </c>
      <c r="AR212" s="318" t="str">
        <f t="shared" si="7"/>
        <v/>
      </c>
    </row>
    <row r="213" spans="1:44" ht="14.25">
      <c r="B213" s="34">
        <v>2023</v>
      </c>
      <c r="C213" s="34">
        <v>4</v>
      </c>
      <c r="D213" s="34">
        <v>7</v>
      </c>
      <c r="E213" s="322" t="s">
        <v>628</v>
      </c>
      <c r="F213" s="34"/>
      <c r="G213" s="260"/>
      <c r="H213" s="37" t="s">
        <v>595</v>
      </c>
      <c r="I213" s="316"/>
      <c r="J213" s="37"/>
      <c r="K213" s="13"/>
      <c r="L213" s="232"/>
      <c r="M213" s="232"/>
      <c r="N213" s="321"/>
      <c r="O213" s="502"/>
      <c r="P213" s="13"/>
      <c r="Q213" s="393"/>
      <c r="R213" s="40"/>
      <c r="S213" s="234"/>
      <c r="T213" s="234"/>
      <c r="U213" s="40"/>
      <c r="V213" s="13"/>
      <c r="W213" s="40"/>
      <c r="X213" s="13"/>
      <c r="Y213" s="40"/>
      <c r="Z213" s="40"/>
      <c r="AA213" s="235"/>
      <c r="AB213" s="235"/>
      <c r="AC213" s="43"/>
      <c r="AD213" s="44"/>
      <c r="AE213" s="44">
        <v>0.40277777777777773</v>
      </c>
      <c r="AF213" s="43">
        <v>0.55555555555555558</v>
      </c>
      <c r="AG213" s="13" t="s">
        <v>752</v>
      </c>
      <c r="AH213" s="37"/>
      <c r="AI213" s="37"/>
      <c r="AJ213" s="37"/>
      <c r="AK213" s="45"/>
      <c r="AL213" s="46"/>
      <c r="AM213" s="236" t="s">
        <v>1232</v>
      </c>
      <c r="AN213" s="236"/>
      <c r="AO213" s="233"/>
      <c r="AP213" s="233"/>
      <c r="AQ213" s="318" t="str">
        <f t="shared" si="6"/>
        <v/>
      </c>
      <c r="AR213" s="318">
        <f t="shared" si="7"/>
        <v>0.15277777777777785</v>
      </c>
    </row>
    <row r="214" spans="1:44" ht="14.25">
      <c r="B214" s="34">
        <v>2023</v>
      </c>
      <c r="C214" s="34">
        <v>4</v>
      </c>
      <c r="D214" s="34">
        <v>7</v>
      </c>
      <c r="E214" s="322" t="s">
        <v>628</v>
      </c>
      <c r="F214" s="34"/>
      <c r="G214" s="36"/>
      <c r="H214" s="37" t="s">
        <v>595</v>
      </c>
      <c r="I214" s="38" t="s">
        <v>58</v>
      </c>
      <c r="J214" s="37" t="s">
        <v>596</v>
      </c>
      <c r="K214" s="13"/>
      <c r="L214" s="14"/>
      <c r="M214" s="13"/>
      <c r="N214" s="75"/>
      <c r="O214" s="13"/>
      <c r="P214" s="13">
        <v>12</v>
      </c>
      <c r="Q214" s="39" t="s">
        <v>612</v>
      </c>
      <c r="R214" s="511">
        <v>1005</v>
      </c>
      <c r="S214" s="512" t="s">
        <v>30</v>
      </c>
      <c r="T214" s="511">
        <v>200</v>
      </c>
      <c r="U214" s="511">
        <v>1005</v>
      </c>
      <c r="V214" s="13">
        <v>1</v>
      </c>
      <c r="W214" s="511">
        <v>200</v>
      </c>
      <c r="X214" s="13">
        <v>1</v>
      </c>
      <c r="Y214" s="511">
        <v>200</v>
      </c>
      <c r="Z214" s="511"/>
      <c r="AA214" s="75"/>
      <c r="AB214" s="42"/>
      <c r="AC214" s="77"/>
      <c r="AD214" s="44"/>
      <c r="AE214" s="44"/>
      <c r="AF214" s="43"/>
      <c r="AG214" s="13"/>
      <c r="AH214" s="37"/>
      <c r="AI214" s="37"/>
      <c r="AJ214" s="37"/>
      <c r="AK214" s="45"/>
      <c r="AL214" s="46"/>
      <c r="AM214" s="236"/>
      <c r="AN214" s="236"/>
      <c r="AO214" s="233"/>
      <c r="AP214" s="233"/>
      <c r="AQ214" s="318" t="str">
        <f t="shared" si="6"/>
        <v/>
      </c>
      <c r="AR214" s="318" t="str">
        <f t="shared" si="7"/>
        <v/>
      </c>
    </row>
    <row r="215" spans="1:44" ht="14.25">
      <c r="B215" s="34">
        <v>2023</v>
      </c>
      <c r="C215" s="34">
        <v>4</v>
      </c>
      <c r="D215" s="34">
        <v>7</v>
      </c>
      <c r="E215" s="322" t="s">
        <v>629</v>
      </c>
      <c r="F215" s="34">
        <v>3</v>
      </c>
      <c r="G215" s="36" t="s">
        <v>614</v>
      </c>
      <c r="H215" s="37" t="s">
        <v>595</v>
      </c>
      <c r="I215" s="38" t="s">
        <v>47</v>
      </c>
      <c r="J215" s="37" t="s">
        <v>596</v>
      </c>
      <c r="K215" s="13">
        <v>3706175</v>
      </c>
      <c r="L215" s="14">
        <v>1</v>
      </c>
      <c r="M215" s="14">
        <v>8</v>
      </c>
      <c r="N215" s="14" t="s">
        <v>646</v>
      </c>
      <c r="O215" s="13" t="s">
        <v>597</v>
      </c>
      <c r="P215" s="13">
        <v>50</v>
      </c>
      <c r="Q215" s="39" t="s">
        <v>303</v>
      </c>
      <c r="R215" s="511">
        <v>1000</v>
      </c>
      <c r="S215" s="512">
        <v>4000</v>
      </c>
      <c r="T215" s="512">
        <v>4000</v>
      </c>
      <c r="U215" s="511">
        <v>1000</v>
      </c>
      <c r="V215" s="13">
        <v>1</v>
      </c>
      <c r="W215" s="512">
        <v>4000</v>
      </c>
      <c r="X215" s="13">
        <v>1</v>
      </c>
      <c r="Y215" s="512">
        <v>4000</v>
      </c>
      <c r="Z215" s="511">
        <v>4080</v>
      </c>
      <c r="AA215" s="42" t="s">
        <v>1233</v>
      </c>
      <c r="AB215" s="42"/>
      <c r="AC215" s="43">
        <v>0.55555555555555558</v>
      </c>
      <c r="AD215" s="44">
        <v>0.57638888888888895</v>
      </c>
      <c r="AE215" s="44">
        <v>0.57638888888888895</v>
      </c>
      <c r="AF215" s="43">
        <v>0.58333333333333337</v>
      </c>
      <c r="AG215" s="13" t="s">
        <v>5</v>
      </c>
      <c r="AH215" s="37"/>
      <c r="AI215" s="37" t="s">
        <v>6</v>
      </c>
      <c r="AJ215" s="37" t="s">
        <v>930</v>
      </c>
      <c r="AK215" s="45" t="s">
        <v>615</v>
      </c>
      <c r="AL215" s="46">
        <v>1</v>
      </c>
      <c r="AM215" s="236"/>
      <c r="AN215" s="236" t="s">
        <v>432</v>
      </c>
      <c r="AO215" s="233"/>
      <c r="AP215" s="233"/>
      <c r="AQ215" s="318">
        <f t="shared" si="6"/>
        <v>2.083333333333337E-2</v>
      </c>
      <c r="AR215" s="318">
        <f t="shared" si="7"/>
        <v>6.9444444444444198E-3</v>
      </c>
    </row>
    <row r="216" spans="1:44" ht="14.25">
      <c r="B216" s="34">
        <v>2023</v>
      </c>
      <c r="C216" s="34">
        <v>4</v>
      </c>
      <c r="D216" s="34">
        <v>7</v>
      </c>
      <c r="E216" s="322" t="s">
        <v>629</v>
      </c>
      <c r="F216" s="34">
        <v>3</v>
      </c>
      <c r="G216" s="36" t="s">
        <v>614</v>
      </c>
      <c r="H216" s="37" t="s">
        <v>595</v>
      </c>
      <c r="I216" s="38" t="s">
        <v>47</v>
      </c>
      <c r="J216" s="37" t="s">
        <v>596</v>
      </c>
      <c r="K216" s="13">
        <v>3706175</v>
      </c>
      <c r="L216" s="14">
        <v>2</v>
      </c>
      <c r="M216" s="14">
        <v>8</v>
      </c>
      <c r="N216" s="14" t="s">
        <v>646</v>
      </c>
      <c r="O216" s="13" t="s">
        <v>597</v>
      </c>
      <c r="P216" s="13">
        <v>50</v>
      </c>
      <c r="Q216" s="39" t="s">
        <v>303</v>
      </c>
      <c r="R216" s="511">
        <v>1000</v>
      </c>
      <c r="S216" s="512">
        <v>4000</v>
      </c>
      <c r="T216" s="512">
        <v>4000</v>
      </c>
      <c r="U216" s="511">
        <v>1000</v>
      </c>
      <c r="V216" s="13">
        <v>1</v>
      </c>
      <c r="W216" s="512">
        <v>4000</v>
      </c>
      <c r="X216" s="13">
        <v>1</v>
      </c>
      <c r="Y216" s="512">
        <v>4000</v>
      </c>
      <c r="Z216" s="511">
        <v>4090</v>
      </c>
      <c r="AA216" s="42" t="s">
        <v>1234</v>
      </c>
      <c r="AB216" s="42"/>
      <c r="AC216" s="43">
        <v>0.58333333333333337</v>
      </c>
      <c r="AD216" s="44">
        <v>0.60416666666666674</v>
      </c>
      <c r="AE216" s="44">
        <v>0.60416666666666674</v>
      </c>
      <c r="AF216" s="43">
        <v>0.61111111111111116</v>
      </c>
      <c r="AG216" s="13" t="s">
        <v>5</v>
      </c>
      <c r="AH216" s="37"/>
      <c r="AI216" s="37" t="s">
        <v>6</v>
      </c>
      <c r="AJ216" s="37" t="s">
        <v>930</v>
      </c>
      <c r="AK216" s="45" t="s">
        <v>615</v>
      </c>
      <c r="AL216" s="46">
        <v>1</v>
      </c>
      <c r="AM216" s="236"/>
      <c r="AN216" s="236" t="s">
        <v>432</v>
      </c>
      <c r="AO216" s="233"/>
      <c r="AP216" s="233"/>
      <c r="AQ216" s="318">
        <f t="shared" si="6"/>
        <v>2.083333333333337E-2</v>
      </c>
      <c r="AR216" s="318">
        <f t="shared" si="7"/>
        <v>6.9444444444444198E-3</v>
      </c>
    </row>
    <row r="217" spans="1:44" ht="14.25">
      <c r="B217" s="34">
        <v>2023</v>
      </c>
      <c r="C217" s="34">
        <v>4</v>
      </c>
      <c r="D217" s="34">
        <v>7</v>
      </c>
      <c r="E217" s="322" t="s">
        <v>629</v>
      </c>
      <c r="F217" s="34">
        <v>3</v>
      </c>
      <c r="G217" s="36" t="s">
        <v>614</v>
      </c>
      <c r="H217" s="37" t="s">
        <v>595</v>
      </c>
      <c r="I217" s="38" t="s">
        <v>47</v>
      </c>
      <c r="J217" s="37" t="s">
        <v>596</v>
      </c>
      <c r="K217" s="13">
        <v>3706175</v>
      </c>
      <c r="L217" s="14">
        <v>3</v>
      </c>
      <c r="M217" s="14">
        <v>8</v>
      </c>
      <c r="N217" s="14" t="s">
        <v>646</v>
      </c>
      <c r="O217" s="13" t="s">
        <v>597</v>
      </c>
      <c r="P217" s="13">
        <v>50</v>
      </c>
      <c r="Q217" s="39" t="s">
        <v>303</v>
      </c>
      <c r="R217" s="511">
        <v>1000</v>
      </c>
      <c r="S217" s="512">
        <v>4000</v>
      </c>
      <c r="T217" s="512">
        <v>4000</v>
      </c>
      <c r="U217" s="511">
        <v>1000</v>
      </c>
      <c r="V217" s="13">
        <v>1</v>
      </c>
      <c r="W217" s="512">
        <v>4000</v>
      </c>
      <c r="X217" s="13">
        <v>1</v>
      </c>
      <c r="Y217" s="512">
        <v>4000</v>
      </c>
      <c r="Z217" s="511">
        <v>4090</v>
      </c>
      <c r="AA217" s="42" t="s">
        <v>1235</v>
      </c>
      <c r="AB217" s="42" t="s">
        <v>1236</v>
      </c>
      <c r="AC217" s="43">
        <v>0.61111111111111116</v>
      </c>
      <c r="AD217" s="44">
        <v>0.63194444444444453</v>
      </c>
      <c r="AE217" s="44">
        <v>0.63194444444444453</v>
      </c>
      <c r="AF217" s="43">
        <v>0.63888888888888895</v>
      </c>
      <c r="AG217" s="13" t="s">
        <v>5</v>
      </c>
      <c r="AH217" s="37"/>
      <c r="AI217" s="37" t="s">
        <v>6</v>
      </c>
      <c r="AJ217" s="37" t="s">
        <v>930</v>
      </c>
      <c r="AK217" s="45" t="s">
        <v>615</v>
      </c>
      <c r="AL217" s="46">
        <v>1</v>
      </c>
      <c r="AM217" s="236"/>
      <c r="AN217" s="236" t="s">
        <v>432</v>
      </c>
      <c r="AO217" s="233"/>
      <c r="AP217" s="233"/>
      <c r="AQ217" s="318">
        <f t="shared" si="6"/>
        <v>2.083333333333337E-2</v>
      </c>
      <c r="AR217" s="318">
        <f t="shared" si="7"/>
        <v>6.9444444444444198E-3</v>
      </c>
    </row>
    <row r="218" spans="1:44" ht="14.25">
      <c r="B218" s="34">
        <v>2023</v>
      </c>
      <c r="C218" s="34">
        <v>4</v>
      </c>
      <c r="D218" s="34">
        <v>7</v>
      </c>
      <c r="E218" s="322" t="s">
        <v>629</v>
      </c>
      <c r="F218" s="34"/>
      <c r="G218" s="260"/>
      <c r="H218" s="37" t="s">
        <v>595</v>
      </c>
      <c r="I218" s="73" t="s">
        <v>43</v>
      </c>
      <c r="J218" s="37" t="s">
        <v>596</v>
      </c>
      <c r="K218" s="13"/>
      <c r="L218" s="14"/>
      <c r="M218" s="14"/>
      <c r="N218" s="14"/>
      <c r="O218" s="74"/>
      <c r="P218" s="239">
        <v>25</v>
      </c>
      <c r="Q218" s="39" t="s">
        <v>612</v>
      </c>
      <c r="R218" s="511">
        <v>1000</v>
      </c>
      <c r="S218" s="512" t="s">
        <v>30</v>
      </c>
      <c r="T218" s="513">
        <v>350</v>
      </c>
      <c r="U218" s="511">
        <v>1000</v>
      </c>
      <c r="V218" s="13">
        <v>1</v>
      </c>
      <c r="W218" s="511"/>
      <c r="X218" s="13">
        <v>1</v>
      </c>
      <c r="Y218" s="513">
        <v>350</v>
      </c>
      <c r="Z218" s="511">
        <v>12550</v>
      </c>
      <c r="AA218" s="42" t="s">
        <v>656</v>
      </c>
      <c r="AB218" s="42" t="s">
        <v>1236</v>
      </c>
      <c r="AC218" s="77">
        <v>0.63888888888888895</v>
      </c>
      <c r="AD218" s="78">
        <v>0.64236111111111116</v>
      </c>
      <c r="AE218" s="78"/>
      <c r="AF218" s="77"/>
      <c r="AG218" s="74"/>
      <c r="AH218" s="72"/>
      <c r="AI218" s="37" t="s">
        <v>6</v>
      </c>
      <c r="AJ218" s="37" t="s">
        <v>930</v>
      </c>
      <c r="AK218" s="45" t="s">
        <v>615</v>
      </c>
      <c r="AL218" s="46">
        <v>1</v>
      </c>
      <c r="AM218" s="236"/>
      <c r="AN218" s="236"/>
      <c r="AO218" s="233"/>
      <c r="AP218" s="233"/>
      <c r="AQ218" s="318">
        <f t="shared" si="6"/>
        <v>3.4722222222222099E-3</v>
      </c>
      <c r="AR218" s="318" t="str">
        <f t="shared" si="7"/>
        <v/>
      </c>
    </row>
    <row r="219" spans="1:44" ht="14.25">
      <c r="B219" s="34">
        <v>2023</v>
      </c>
      <c r="C219" s="34">
        <v>4</v>
      </c>
      <c r="D219" s="34">
        <v>7</v>
      </c>
      <c r="E219" s="322" t="s">
        <v>629</v>
      </c>
      <c r="F219" s="34"/>
      <c r="G219" s="36"/>
      <c r="H219" s="37" t="s">
        <v>595</v>
      </c>
      <c r="I219" s="316"/>
      <c r="J219" s="37"/>
      <c r="K219" s="13"/>
      <c r="L219" s="232"/>
      <c r="M219" s="232"/>
      <c r="N219" s="321"/>
      <c r="O219" s="502"/>
      <c r="P219" s="13"/>
      <c r="Q219" s="393"/>
      <c r="R219" s="40"/>
      <c r="S219" s="234"/>
      <c r="T219" s="234"/>
      <c r="U219" s="40"/>
      <c r="V219" s="13"/>
      <c r="W219" s="40"/>
      <c r="X219" s="13"/>
      <c r="Y219" s="40"/>
      <c r="Z219" s="40"/>
      <c r="AA219" s="235"/>
      <c r="AB219" s="235"/>
      <c r="AC219" s="43"/>
      <c r="AD219" s="44"/>
      <c r="AE219" s="44">
        <v>0.64236111111111116</v>
      </c>
      <c r="AF219" s="43">
        <v>0.66319444444444453</v>
      </c>
      <c r="AG219" s="13" t="s">
        <v>752</v>
      </c>
      <c r="AH219" s="37"/>
      <c r="AI219" s="37"/>
      <c r="AJ219" s="37"/>
      <c r="AK219" s="45"/>
      <c r="AL219" s="46"/>
      <c r="AM219" s="236"/>
      <c r="AN219" s="236"/>
      <c r="AO219" s="233"/>
      <c r="AP219" s="233"/>
      <c r="AQ219" s="318" t="str">
        <f t="shared" si="6"/>
        <v/>
      </c>
      <c r="AR219" s="318">
        <f t="shared" si="7"/>
        <v>2.083333333333337E-2</v>
      </c>
    </row>
    <row r="220" spans="1:44" ht="14.25">
      <c r="B220" s="34">
        <v>2023</v>
      </c>
      <c r="C220" s="34">
        <v>4</v>
      </c>
      <c r="D220" s="34">
        <v>7</v>
      </c>
      <c r="E220" s="322" t="s">
        <v>629</v>
      </c>
      <c r="F220" s="34"/>
      <c r="G220" s="36"/>
      <c r="H220" s="37" t="s">
        <v>595</v>
      </c>
      <c r="I220" s="38" t="s">
        <v>58</v>
      </c>
      <c r="J220" s="37" t="s">
        <v>596</v>
      </c>
      <c r="K220" s="13"/>
      <c r="L220" s="14"/>
      <c r="M220" s="13"/>
      <c r="N220" s="75"/>
      <c r="O220" s="13"/>
      <c r="P220" s="13">
        <v>12</v>
      </c>
      <c r="Q220" s="39" t="s">
        <v>612</v>
      </c>
      <c r="R220" s="511">
        <v>1005</v>
      </c>
      <c r="S220" s="512" t="s">
        <v>30</v>
      </c>
      <c r="T220" s="511">
        <v>200</v>
      </c>
      <c r="U220" s="511">
        <v>1005</v>
      </c>
      <c r="V220" s="13">
        <v>1</v>
      </c>
      <c r="W220" s="511">
        <v>200</v>
      </c>
      <c r="X220" s="13">
        <v>1</v>
      </c>
      <c r="Y220" s="511">
        <v>200</v>
      </c>
      <c r="Z220" s="511"/>
      <c r="AA220" s="75"/>
      <c r="AB220" s="42"/>
      <c r="AC220" s="77"/>
      <c r="AD220" s="44"/>
      <c r="AE220" s="44"/>
      <c r="AF220" s="43"/>
      <c r="AG220" s="13"/>
      <c r="AH220" s="37"/>
      <c r="AI220" s="37"/>
      <c r="AJ220" s="37"/>
      <c r="AK220" s="45"/>
      <c r="AL220" s="46"/>
      <c r="AM220" s="236"/>
      <c r="AN220" s="236"/>
      <c r="AO220" s="233"/>
      <c r="AP220" s="233"/>
      <c r="AQ220" s="318" t="str">
        <f t="shared" si="6"/>
        <v/>
      </c>
      <c r="AR220" s="318" t="str">
        <f t="shared" si="7"/>
        <v/>
      </c>
    </row>
    <row r="221" spans="1:44" ht="14.25">
      <c r="A221">
        <v>1</v>
      </c>
      <c r="B221" s="34">
        <v>2023</v>
      </c>
      <c r="C221" s="34">
        <v>4</v>
      </c>
      <c r="D221" s="34">
        <v>7</v>
      </c>
      <c r="E221" s="322" t="s">
        <v>629</v>
      </c>
      <c r="F221" s="34">
        <v>4</v>
      </c>
      <c r="G221" s="36" t="s">
        <v>614</v>
      </c>
      <c r="H221" s="37" t="s">
        <v>595</v>
      </c>
      <c r="I221" s="38" t="s">
        <v>47</v>
      </c>
      <c r="J221" s="37" t="s">
        <v>596</v>
      </c>
      <c r="K221" s="13">
        <v>3706175</v>
      </c>
      <c r="L221" s="14">
        <v>4</v>
      </c>
      <c r="M221" s="14">
        <v>8</v>
      </c>
      <c r="N221" s="14" t="s">
        <v>646</v>
      </c>
      <c r="O221" s="13" t="s">
        <v>597</v>
      </c>
      <c r="P221" s="13">
        <v>50</v>
      </c>
      <c r="Q221" s="39" t="s">
        <v>303</v>
      </c>
      <c r="R221" s="511">
        <v>1000</v>
      </c>
      <c r="S221" s="512">
        <v>4000</v>
      </c>
      <c r="T221" s="512">
        <v>4000</v>
      </c>
      <c r="U221" s="511">
        <v>1000</v>
      </c>
      <c r="V221" s="13">
        <v>1</v>
      </c>
      <c r="W221" s="512">
        <v>4000</v>
      </c>
      <c r="X221" s="13">
        <v>1</v>
      </c>
      <c r="Y221" s="512">
        <v>4000</v>
      </c>
      <c r="Z221" s="511">
        <v>4080</v>
      </c>
      <c r="AA221" s="42" t="s">
        <v>1237</v>
      </c>
      <c r="AB221" s="42"/>
      <c r="AC221" s="43">
        <v>0.66319444444444453</v>
      </c>
      <c r="AD221" s="44">
        <v>0.6840277777777779</v>
      </c>
      <c r="AE221" s="44">
        <v>0.6840277777777779</v>
      </c>
      <c r="AF221" s="43">
        <v>0.69097222222222232</v>
      </c>
      <c r="AG221" s="13" t="s">
        <v>5</v>
      </c>
      <c r="AH221" s="37"/>
      <c r="AI221" s="37" t="s">
        <v>6</v>
      </c>
      <c r="AJ221" s="37" t="s">
        <v>930</v>
      </c>
      <c r="AK221" s="45" t="s">
        <v>615</v>
      </c>
      <c r="AL221" s="46">
        <v>1</v>
      </c>
      <c r="AM221" s="236"/>
      <c r="AN221" s="236" t="s">
        <v>432</v>
      </c>
      <c r="AO221" s="233"/>
      <c r="AP221" s="233"/>
      <c r="AQ221" s="318">
        <f t="shared" si="6"/>
        <v>2.083333333333337E-2</v>
      </c>
      <c r="AR221" s="318">
        <f t="shared" si="7"/>
        <v>6.9444444444444198E-3</v>
      </c>
    </row>
    <row r="222" spans="1:44" ht="14.25">
      <c r="B222" s="34">
        <v>2023</v>
      </c>
      <c r="C222" s="34">
        <v>4</v>
      </c>
      <c r="D222" s="34">
        <v>7</v>
      </c>
      <c r="E222" s="322" t="s">
        <v>629</v>
      </c>
      <c r="F222" s="34">
        <v>4</v>
      </c>
      <c r="G222" s="36" t="s">
        <v>614</v>
      </c>
      <c r="H222" s="37" t="s">
        <v>595</v>
      </c>
      <c r="I222" s="38" t="s">
        <v>47</v>
      </c>
      <c r="J222" s="37" t="s">
        <v>596</v>
      </c>
      <c r="K222" s="13">
        <v>3706175</v>
      </c>
      <c r="L222" s="14">
        <v>5</v>
      </c>
      <c r="M222" s="14">
        <v>8</v>
      </c>
      <c r="N222" s="14" t="s">
        <v>646</v>
      </c>
      <c r="O222" s="13" t="s">
        <v>597</v>
      </c>
      <c r="P222" s="13">
        <v>50</v>
      </c>
      <c r="Q222" s="39" t="s">
        <v>303</v>
      </c>
      <c r="R222" s="511">
        <v>1000</v>
      </c>
      <c r="S222" s="512">
        <v>4000</v>
      </c>
      <c r="T222" s="512">
        <v>4000</v>
      </c>
      <c r="U222" s="511">
        <v>1000</v>
      </c>
      <c r="V222" s="13">
        <v>1</v>
      </c>
      <c r="W222" s="512">
        <v>4000</v>
      </c>
      <c r="X222" s="13">
        <v>1</v>
      </c>
      <c r="Y222" s="512">
        <v>4000</v>
      </c>
      <c r="Z222" s="511">
        <v>4080</v>
      </c>
      <c r="AA222" s="42" t="s">
        <v>1238</v>
      </c>
      <c r="AB222" s="42"/>
      <c r="AC222" s="43">
        <v>0.69097222222222232</v>
      </c>
      <c r="AD222" s="44">
        <v>0.71180555555555569</v>
      </c>
      <c r="AE222" s="44">
        <v>0.71180555555555569</v>
      </c>
      <c r="AF222" s="43">
        <v>0.76041666666666674</v>
      </c>
      <c r="AG222" s="13" t="s">
        <v>5</v>
      </c>
      <c r="AH222" s="37"/>
      <c r="AI222" s="37" t="s">
        <v>6</v>
      </c>
      <c r="AJ222" s="37" t="s">
        <v>930</v>
      </c>
      <c r="AK222" s="45" t="s">
        <v>615</v>
      </c>
      <c r="AL222" s="46">
        <v>1</v>
      </c>
      <c r="AM222" s="236"/>
      <c r="AN222" s="236" t="s">
        <v>432</v>
      </c>
      <c r="AO222" s="233"/>
      <c r="AP222" s="233"/>
      <c r="AQ222" s="318">
        <f t="shared" si="6"/>
        <v>2.083333333333337E-2</v>
      </c>
      <c r="AR222" s="318">
        <f t="shared" si="7"/>
        <v>4.8611111111111049E-2</v>
      </c>
    </row>
    <row r="223" spans="1:44" ht="14.25">
      <c r="B223" s="34">
        <v>2023</v>
      </c>
      <c r="C223" s="34">
        <v>4</v>
      </c>
      <c r="D223" s="34">
        <v>7</v>
      </c>
      <c r="E223" s="322" t="s">
        <v>629</v>
      </c>
      <c r="F223" s="34">
        <v>4</v>
      </c>
      <c r="G223" s="36" t="s">
        <v>614</v>
      </c>
      <c r="H223" s="37" t="s">
        <v>595</v>
      </c>
      <c r="I223" s="38" t="s">
        <v>47</v>
      </c>
      <c r="J223" s="37" t="s">
        <v>596</v>
      </c>
      <c r="K223" s="13">
        <v>3706175</v>
      </c>
      <c r="L223" s="14">
        <v>6</v>
      </c>
      <c r="M223" s="14">
        <v>8</v>
      </c>
      <c r="N223" s="14" t="s">
        <v>646</v>
      </c>
      <c r="O223" s="13" t="s">
        <v>597</v>
      </c>
      <c r="P223" s="13">
        <v>50</v>
      </c>
      <c r="Q223" s="39" t="s">
        <v>303</v>
      </c>
      <c r="R223" s="511">
        <v>1000</v>
      </c>
      <c r="S223" s="512">
        <v>4000</v>
      </c>
      <c r="T223" s="512">
        <v>4000</v>
      </c>
      <c r="U223" s="511">
        <v>1000</v>
      </c>
      <c r="V223" s="13">
        <v>1</v>
      </c>
      <c r="W223" s="512">
        <v>4000</v>
      </c>
      <c r="X223" s="13">
        <v>1</v>
      </c>
      <c r="Y223" s="512">
        <v>4000</v>
      </c>
      <c r="Z223" s="511"/>
      <c r="AA223" s="42" t="s">
        <v>1239</v>
      </c>
      <c r="AB223" s="42" t="s">
        <v>1240</v>
      </c>
      <c r="AC223" s="43">
        <v>0.76041666666666674</v>
      </c>
      <c r="AD223" s="44">
        <v>0.78125000000000011</v>
      </c>
      <c r="AE223" s="44">
        <v>0.78125000000000011</v>
      </c>
      <c r="AF223" s="43">
        <v>0.78819444444444453</v>
      </c>
      <c r="AG223" s="13" t="s">
        <v>5</v>
      </c>
      <c r="AH223" s="37"/>
      <c r="AI223" s="37" t="s">
        <v>6</v>
      </c>
      <c r="AJ223" s="37" t="s">
        <v>930</v>
      </c>
      <c r="AK223" s="45" t="s">
        <v>615</v>
      </c>
      <c r="AL223" s="46">
        <v>1</v>
      </c>
      <c r="AM223" s="236"/>
      <c r="AN223" s="236" t="s">
        <v>432</v>
      </c>
      <c r="AO223" s="233"/>
      <c r="AP223" s="233"/>
      <c r="AQ223" s="318">
        <f t="shared" si="6"/>
        <v>2.083333333333337E-2</v>
      </c>
      <c r="AR223" s="318">
        <f t="shared" si="7"/>
        <v>6.9444444444444198E-3</v>
      </c>
    </row>
    <row r="224" spans="1:44" ht="14.25">
      <c r="B224" s="34">
        <v>2023</v>
      </c>
      <c r="C224" s="34">
        <v>4</v>
      </c>
      <c r="D224" s="34">
        <v>7</v>
      </c>
      <c r="E224" s="322" t="s">
        <v>629</v>
      </c>
      <c r="F224" s="34"/>
      <c r="G224" s="260"/>
      <c r="H224" s="37" t="s">
        <v>595</v>
      </c>
      <c r="I224" s="73" t="s">
        <v>43</v>
      </c>
      <c r="J224" s="37" t="s">
        <v>596</v>
      </c>
      <c r="K224" s="13"/>
      <c r="L224" s="14"/>
      <c r="M224" s="14"/>
      <c r="N224" s="14"/>
      <c r="O224" s="74"/>
      <c r="P224" s="239">
        <v>25</v>
      </c>
      <c r="Q224" s="39" t="s">
        <v>612</v>
      </c>
      <c r="R224" s="511">
        <v>1000</v>
      </c>
      <c r="S224" s="512" t="s">
        <v>30</v>
      </c>
      <c r="T224" s="513">
        <v>350</v>
      </c>
      <c r="U224" s="511">
        <v>1000</v>
      </c>
      <c r="V224" s="13">
        <v>1</v>
      </c>
      <c r="W224" s="511"/>
      <c r="X224" s="13">
        <v>1</v>
      </c>
      <c r="Y224" s="513">
        <v>350</v>
      </c>
      <c r="Z224" s="511">
        <v>12550</v>
      </c>
      <c r="AA224" s="42" t="s">
        <v>656</v>
      </c>
      <c r="AB224" s="42" t="s">
        <v>1240</v>
      </c>
      <c r="AC224" s="77">
        <v>0.78819444444444453</v>
      </c>
      <c r="AD224" s="78">
        <v>0.79166666666666674</v>
      </c>
      <c r="AE224" s="78"/>
      <c r="AF224" s="77"/>
      <c r="AG224" s="74"/>
      <c r="AH224" s="72"/>
      <c r="AI224" s="37" t="s">
        <v>6</v>
      </c>
      <c r="AJ224" s="37" t="s">
        <v>930</v>
      </c>
      <c r="AK224" s="45" t="s">
        <v>615</v>
      </c>
      <c r="AL224" s="46">
        <v>1</v>
      </c>
      <c r="AM224" s="236"/>
      <c r="AN224" s="236"/>
      <c r="AO224" s="233"/>
      <c r="AP224" s="233"/>
      <c r="AQ224" s="318">
        <f t="shared" si="6"/>
        <v>3.4722222222222099E-3</v>
      </c>
      <c r="AR224" s="318" t="str">
        <f t="shared" si="7"/>
        <v/>
      </c>
    </row>
    <row r="225" spans="1:44" ht="14.25">
      <c r="B225" s="34">
        <v>2023</v>
      </c>
      <c r="C225" s="34">
        <v>4</v>
      </c>
      <c r="D225" s="34">
        <v>7</v>
      </c>
      <c r="E225" s="322" t="s">
        <v>629</v>
      </c>
      <c r="F225" s="34"/>
      <c r="G225" s="36"/>
      <c r="H225" s="37" t="s">
        <v>595</v>
      </c>
      <c r="I225" s="316"/>
      <c r="J225" s="37"/>
      <c r="K225" s="13"/>
      <c r="L225" s="232"/>
      <c r="M225" s="232"/>
      <c r="N225" s="321"/>
      <c r="O225" s="502"/>
      <c r="P225" s="13"/>
      <c r="Q225" s="393"/>
      <c r="R225" s="40"/>
      <c r="S225" s="234"/>
      <c r="T225" s="234"/>
      <c r="U225" s="40"/>
      <c r="V225" s="13"/>
      <c r="W225" s="40"/>
      <c r="X225" s="13"/>
      <c r="Y225" s="40"/>
      <c r="Z225" s="40"/>
      <c r="AA225" s="235"/>
      <c r="AB225" s="235"/>
      <c r="AC225" s="43"/>
      <c r="AD225" s="44"/>
      <c r="AE225" s="44">
        <v>0.79166666666666674</v>
      </c>
      <c r="AF225" s="43">
        <v>0.81250000000000011</v>
      </c>
      <c r="AG225" s="13" t="s">
        <v>752</v>
      </c>
      <c r="AH225" s="37"/>
      <c r="AI225" s="37"/>
      <c r="AJ225" s="37"/>
      <c r="AK225" s="45"/>
      <c r="AL225" s="46"/>
      <c r="AM225" s="236"/>
      <c r="AN225" s="236"/>
      <c r="AO225" s="233"/>
      <c r="AP225" s="233"/>
      <c r="AQ225" s="318" t="str">
        <f t="shared" si="6"/>
        <v/>
      </c>
      <c r="AR225" s="318">
        <f t="shared" si="7"/>
        <v>2.083333333333337E-2</v>
      </c>
    </row>
    <row r="226" spans="1:44" ht="14.25">
      <c r="A226">
        <v>1</v>
      </c>
      <c r="B226" s="34">
        <v>2023</v>
      </c>
      <c r="C226" s="34">
        <v>4</v>
      </c>
      <c r="D226" s="34">
        <v>7</v>
      </c>
      <c r="E226" s="322" t="s">
        <v>629</v>
      </c>
      <c r="F226" s="34">
        <v>5</v>
      </c>
      <c r="G226" s="36" t="s">
        <v>614</v>
      </c>
      <c r="H226" s="37" t="s">
        <v>595</v>
      </c>
      <c r="I226" s="38" t="s">
        <v>47</v>
      </c>
      <c r="J226" s="37" t="s">
        <v>596</v>
      </c>
      <c r="K226" s="13">
        <v>3706175</v>
      </c>
      <c r="L226" s="14">
        <v>7</v>
      </c>
      <c r="M226" s="14">
        <v>8</v>
      </c>
      <c r="N226" s="14" t="s">
        <v>646</v>
      </c>
      <c r="O226" s="13" t="s">
        <v>597</v>
      </c>
      <c r="P226" s="13">
        <v>50</v>
      </c>
      <c r="Q226" s="39" t="s">
        <v>303</v>
      </c>
      <c r="R226" s="511">
        <v>1000</v>
      </c>
      <c r="S226" s="512">
        <v>4000</v>
      </c>
      <c r="T226" s="512">
        <v>4000</v>
      </c>
      <c r="U226" s="511">
        <v>1000</v>
      </c>
      <c r="V226" s="13">
        <v>1</v>
      </c>
      <c r="W226" s="512">
        <v>4000</v>
      </c>
      <c r="X226" s="13">
        <v>1</v>
      </c>
      <c r="Y226" s="512">
        <v>4000</v>
      </c>
      <c r="Z226" s="511">
        <v>4000</v>
      </c>
      <c r="AA226" s="42" t="s">
        <v>1244</v>
      </c>
      <c r="AB226" s="42"/>
      <c r="AC226" s="43"/>
      <c r="AD226" s="44"/>
      <c r="AE226" s="44"/>
      <c r="AF226" s="43"/>
      <c r="AG226" s="13"/>
      <c r="AH226" s="37"/>
      <c r="AI226" s="37" t="s">
        <v>6</v>
      </c>
      <c r="AJ226" s="37" t="s">
        <v>930</v>
      </c>
      <c r="AK226" s="45" t="s">
        <v>615</v>
      </c>
      <c r="AL226" s="46"/>
      <c r="AM226" s="236"/>
      <c r="AN226" s="236"/>
      <c r="AO226" s="233"/>
      <c r="AP226" s="233"/>
      <c r="AQ226" s="318" t="str">
        <f t="shared" ref="AQ226:AQ312" si="8">IF(IF(AC226&gt;AD226,1-AC226+AD226,AD226-AC226)=0,"",IF(AC226&gt;AD226,1-AC226+AD226,AD226-AC226))</f>
        <v/>
      </c>
      <c r="AR226" s="318" t="str">
        <f t="shared" ref="AR226:AR312" si="9">IF(IF(AE226&gt;AF226,1-AE226+AF226,AF226-AE226)=0,"",IF(AE226&gt;AF226,1-AE226+AF226,AF226-AE226))</f>
        <v/>
      </c>
    </row>
    <row r="227" spans="1:44" ht="14.25">
      <c r="B227" s="34">
        <v>2023</v>
      </c>
      <c r="C227" s="34">
        <v>4</v>
      </c>
      <c r="D227" s="34">
        <v>7</v>
      </c>
      <c r="E227" s="322" t="s">
        <v>629</v>
      </c>
      <c r="F227" s="34">
        <v>5</v>
      </c>
      <c r="G227" s="36" t="s">
        <v>614</v>
      </c>
      <c r="H227" s="37" t="s">
        <v>595</v>
      </c>
      <c r="I227" s="38" t="s">
        <v>47</v>
      </c>
      <c r="J227" s="37" t="s">
        <v>596</v>
      </c>
      <c r="K227" s="13">
        <v>3706175</v>
      </c>
      <c r="L227" s="14">
        <v>8</v>
      </c>
      <c r="M227" s="14">
        <v>8</v>
      </c>
      <c r="N227" s="14" t="s">
        <v>646</v>
      </c>
      <c r="O227" s="13" t="s">
        <v>597</v>
      </c>
      <c r="P227" s="13">
        <v>50</v>
      </c>
      <c r="Q227" s="39" t="s">
        <v>303</v>
      </c>
      <c r="R227" s="511">
        <v>1000</v>
      </c>
      <c r="S227" s="512">
        <v>4000</v>
      </c>
      <c r="T227" s="512">
        <v>4000</v>
      </c>
      <c r="U227" s="511">
        <v>1000</v>
      </c>
      <c r="V227" s="13">
        <v>1</v>
      </c>
      <c r="W227" s="512">
        <v>4000</v>
      </c>
      <c r="X227" s="13">
        <v>1</v>
      </c>
      <c r="Y227" s="512">
        <v>4000</v>
      </c>
      <c r="Z227" s="511">
        <v>4080</v>
      </c>
      <c r="AA227" s="42" t="s">
        <v>1241</v>
      </c>
      <c r="AB227" s="42" t="s">
        <v>1242</v>
      </c>
      <c r="AC227" s="43">
        <v>0.81250000000000011</v>
      </c>
      <c r="AD227" s="44">
        <v>0.83333333333333348</v>
      </c>
      <c r="AE227" s="44">
        <v>0.83333333333333348</v>
      </c>
      <c r="AF227" s="43">
        <v>0.8402777777777779</v>
      </c>
      <c r="AG227" s="13" t="s">
        <v>5</v>
      </c>
      <c r="AH227" s="37"/>
      <c r="AI227" s="37" t="s">
        <v>6</v>
      </c>
      <c r="AJ227" s="37" t="s">
        <v>930</v>
      </c>
      <c r="AK227" s="45" t="s">
        <v>615</v>
      </c>
      <c r="AL227" s="46">
        <v>1</v>
      </c>
      <c r="AM227" s="236"/>
      <c r="AN227" s="236" t="s">
        <v>432</v>
      </c>
      <c r="AO227" s="233"/>
      <c r="AP227" s="233"/>
      <c r="AQ227" s="318">
        <f t="shared" si="8"/>
        <v>2.083333333333337E-2</v>
      </c>
      <c r="AR227" s="318">
        <f t="shared" si="9"/>
        <v>6.9444444444444198E-3</v>
      </c>
    </row>
    <row r="228" spans="1:44" ht="14.25">
      <c r="B228" s="34">
        <v>2023</v>
      </c>
      <c r="C228" s="34">
        <v>4</v>
      </c>
      <c r="D228" s="34">
        <v>7</v>
      </c>
      <c r="E228" s="322" t="s">
        <v>629</v>
      </c>
      <c r="F228" s="34"/>
      <c r="G228" s="260"/>
      <c r="H228" s="37" t="s">
        <v>595</v>
      </c>
      <c r="I228" s="73" t="s">
        <v>43</v>
      </c>
      <c r="J228" s="37" t="s">
        <v>596</v>
      </c>
      <c r="K228" s="13"/>
      <c r="L228" s="14"/>
      <c r="M228" s="14"/>
      <c r="N228" s="14"/>
      <c r="O228" s="74"/>
      <c r="P228" s="239">
        <v>25</v>
      </c>
      <c r="Q228" s="39" t="s">
        <v>612</v>
      </c>
      <c r="R228" s="511">
        <v>1000</v>
      </c>
      <c r="S228" s="512" t="s">
        <v>30</v>
      </c>
      <c r="T228" s="513">
        <v>350</v>
      </c>
      <c r="U228" s="511">
        <v>1000</v>
      </c>
      <c r="V228" s="13">
        <v>1</v>
      </c>
      <c r="W228" s="511"/>
      <c r="X228" s="13">
        <v>1</v>
      </c>
      <c r="Y228" s="513">
        <v>350</v>
      </c>
      <c r="Z228" s="511">
        <v>8550</v>
      </c>
      <c r="AA228" s="42" t="s">
        <v>656</v>
      </c>
      <c r="AB228" s="42" t="s">
        <v>1242</v>
      </c>
      <c r="AC228" s="77">
        <v>0.8402777777777779</v>
      </c>
      <c r="AD228" s="78">
        <v>0.84375000000000011</v>
      </c>
      <c r="AE228" s="78"/>
      <c r="AF228" s="77"/>
      <c r="AG228" s="74"/>
      <c r="AH228" s="72"/>
      <c r="AI228" s="37" t="s">
        <v>6</v>
      </c>
      <c r="AJ228" s="37" t="s">
        <v>930</v>
      </c>
      <c r="AK228" s="45" t="s">
        <v>615</v>
      </c>
      <c r="AL228" s="46">
        <v>1</v>
      </c>
      <c r="AM228" s="236"/>
      <c r="AN228" s="236"/>
      <c r="AO228" s="233"/>
      <c r="AP228" s="233"/>
      <c r="AQ228" s="318">
        <f t="shared" si="8"/>
        <v>3.4722222222222099E-3</v>
      </c>
      <c r="AR228" s="318" t="str">
        <f t="shared" si="9"/>
        <v/>
      </c>
    </row>
    <row r="229" spans="1:44" ht="14.25">
      <c r="B229" s="34">
        <v>2023</v>
      </c>
      <c r="C229" s="34">
        <v>4</v>
      </c>
      <c r="D229" s="34">
        <v>7</v>
      </c>
      <c r="E229" s="322" t="s">
        <v>629</v>
      </c>
      <c r="F229" s="34"/>
      <c r="G229" s="36"/>
      <c r="H229" s="37" t="s">
        <v>595</v>
      </c>
      <c r="I229" s="316"/>
      <c r="J229" s="37"/>
      <c r="K229" s="13"/>
      <c r="L229" s="232"/>
      <c r="M229" s="232"/>
      <c r="N229" s="321"/>
      <c r="O229" s="502"/>
      <c r="P229" s="13"/>
      <c r="Q229" s="393"/>
      <c r="R229" s="40"/>
      <c r="S229" s="234"/>
      <c r="T229" s="234"/>
      <c r="U229" s="40"/>
      <c r="V229" s="13"/>
      <c r="W229" s="40"/>
      <c r="X229" s="13"/>
      <c r="Y229" s="40"/>
      <c r="Z229" s="40"/>
      <c r="AA229" s="235"/>
      <c r="AB229" s="235"/>
      <c r="AC229" s="43"/>
      <c r="AD229" s="44"/>
      <c r="AE229" s="44">
        <v>0.84375000000000011</v>
      </c>
      <c r="AF229" s="43">
        <v>0.86458333333333348</v>
      </c>
      <c r="AG229" s="13" t="s">
        <v>1072</v>
      </c>
      <c r="AH229" s="37"/>
      <c r="AI229" s="37"/>
      <c r="AJ229" s="37"/>
      <c r="AK229" s="45"/>
      <c r="AL229" s="46"/>
      <c r="AM229" s="236"/>
      <c r="AN229" s="236"/>
      <c r="AO229" s="233"/>
      <c r="AP229" s="233"/>
      <c r="AQ229" s="318" t="str">
        <f t="shared" si="8"/>
        <v/>
      </c>
      <c r="AR229" s="318">
        <f t="shared" si="9"/>
        <v>2.083333333333337E-2</v>
      </c>
    </row>
    <row r="230" spans="1:44" ht="14.25">
      <c r="B230" s="34">
        <v>2023</v>
      </c>
      <c r="C230" s="34">
        <v>4</v>
      </c>
      <c r="D230" s="34">
        <v>7</v>
      </c>
      <c r="E230" s="322" t="s">
        <v>629</v>
      </c>
      <c r="F230" s="34"/>
      <c r="G230" s="36"/>
      <c r="H230" s="37" t="s">
        <v>595</v>
      </c>
      <c r="I230" s="38" t="s">
        <v>58</v>
      </c>
      <c r="J230" s="37" t="s">
        <v>596</v>
      </c>
      <c r="K230" s="13"/>
      <c r="L230" s="14"/>
      <c r="M230" s="13"/>
      <c r="N230" s="75"/>
      <c r="O230" s="13"/>
      <c r="P230" s="13">
        <v>12</v>
      </c>
      <c r="Q230" s="39" t="s">
        <v>612</v>
      </c>
      <c r="R230" s="511">
        <v>1005</v>
      </c>
      <c r="S230" s="512" t="s">
        <v>30</v>
      </c>
      <c r="T230" s="511">
        <v>200</v>
      </c>
      <c r="U230" s="511">
        <v>1005</v>
      </c>
      <c r="V230" s="13">
        <v>1</v>
      </c>
      <c r="W230" s="511">
        <v>200</v>
      </c>
      <c r="X230" s="13">
        <v>1</v>
      </c>
      <c r="Y230" s="511">
        <v>200</v>
      </c>
      <c r="Z230" s="511"/>
      <c r="AA230" s="75"/>
      <c r="AB230" s="238" t="s">
        <v>613</v>
      </c>
      <c r="AC230" s="77"/>
      <c r="AD230" s="44"/>
      <c r="AE230" s="44"/>
      <c r="AF230" s="43"/>
      <c r="AG230" s="13"/>
      <c r="AH230" s="37"/>
      <c r="AI230" s="37"/>
      <c r="AJ230" s="37"/>
      <c r="AK230" s="45"/>
      <c r="AL230" s="46"/>
      <c r="AM230" s="236"/>
      <c r="AN230" s="236"/>
      <c r="AO230" s="233"/>
      <c r="AP230" s="233"/>
      <c r="AQ230" s="318" t="str">
        <f t="shared" si="8"/>
        <v/>
      </c>
      <c r="AR230" s="318" t="str">
        <f t="shared" si="9"/>
        <v/>
      </c>
    </row>
    <row r="231" spans="1:44" ht="14.25">
      <c r="A231">
        <v>1</v>
      </c>
      <c r="B231" s="34">
        <v>2023</v>
      </c>
      <c r="C231" s="34">
        <v>4</v>
      </c>
      <c r="D231" s="34">
        <v>7</v>
      </c>
      <c r="E231" s="322" t="s">
        <v>629</v>
      </c>
      <c r="F231" s="34">
        <v>6</v>
      </c>
      <c r="G231" s="36" t="s">
        <v>614</v>
      </c>
      <c r="H231" s="37" t="s">
        <v>595</v>
      </c>
      <c r="I231" s="38" t="s">
        <v>47</v>
      </c>
      <c r="J231" s="37" t="s">
        <v>596</v>
      </c>
      <c r="K231" s="13">
        <v>3703989</v>
      </c>
      <c r="L231" s="14">
        <v>1</v>
      </c>
      <c r="M231" s="14">
        <v>3</v>
      </c>
      <c r="N231" s="14" t="s">
        <v>233</v>
      </c>
      <c r="O231" s="13" t="s">
        <v>597</v>
      </c>
      <c r="P231" s="13">
        <v>50</v>
      </c>
      <c r="Q231" s="39" t="s">
        <v>616</v>
      </c>
      <c r="R231" s="511">
        <v>1005</v>
      </c>
      <c r="S231" s="512">
        <v>4000</v>
      </c>
      <c r="T231" s="512">
        <v>4000</v>
      </c>
      <c r="U231" s="511">
        <v>1005</v>
      </c>
      <c r="V231" s="13">
        <v>1</v>
      </c>
      <c r="W231" s="512">
        <v>4000</v>
      </c>
      <c r="X231" s="13">
        <v>1</v>
      </c>
      <c r="Y231" s="512">
        <v>4000</v>
      </c>
      <c r="Z231" s="511">
        <v>4050</v>
      </c>
      <c r="AA231" s="42" t="s">
        <v>1253</v>
      </c>
      <c r="AB231" s="42"/>
      <c r="AC231" s="43">
        <v>0.86458333333333337</v>
      </c>
      <c r="AD231" s="44">
        <v>0.88541666666666674</v>
      </c>
      <c r="AE231" s="44">
        <v>0.88541666666666674</v>
      </c>
      <c r="AF231" s="43">
        <v>0.89236111111111116</v>
      </c>
      <c r="AG231" s="13" t="s">
        <v>5</v>
      </c>
      <c r="AH231" s="37"/>
      <c r="AI231" s="37" t="s">
        <v>6</v>
      </c>
      <c r="AJ231" s="37" t="s">
        <v>930</v>
      </c>
      <c r="AK231" s="45" t="s">
        <v>615</v>
      </c>
      <c r="AL231" s="46">
        <v>1</v>
      </c>
      <c r="AM231" s="236"/>
      <c r="AN231" s="236" t="s">
        <v>432</v>
      </c>
      <c r="AO231" s="233"/>
      <c r="AP231" s="233"/>
      <c r="AQ231" s="318">
        <f t="shared" si="8"/>
        <v>2.083333333333337E-2</v>
      </c>
      <c r="AR231" s="318">
        <f t="shared" si="9"/>
        <v>6.9444444444444198E-3</v>
      </c>
    </row>
    <row r="232" spans="1:44" ht="14.25">
      <c r="B232" s="34">
        <v>2023</v>
      </c>
      <c r="C232" s="34">
        <v>4</v>
      </c>
      <c r="D232" s="34">
        <v>7</v>
      </c>
      <c r="E232" s="322" t="s">
        <v>629</v>
      </c>
      <c r="F232" s="34">
        <v>6</v>
      </c>
      <c r="G232" s="36" t="s">
        <v>614</v>
      </c>
      <c r="H232" s="37" t="s">
        <v>595</v>
      </c>
      <c r="I232" s="38" t="s">
        <v>47</v>
      </c>
      <c r="J232" s="37" t="s">
        <v>596</v>
      </c>
      <c r="K232" s="13">
        <v>3703989</v>
      </c>
      <c r="L232" s="14">
        <v>2</v>
      </c>
      <c r="M232" s="14">
        <v>3</v>
      </c>
      <c r="N232" s="14" t="s">
        <v>233</v>
      </c>
      <c r="O232" s="13" t="s">
        <v>597</v>
      </c>
      <c r="P232" s="13">
        <v>50</v>
      </c>
      <c r="Q232" s="39" t="s">
        <v>616</v>
      </c>
      <c r="R232" s="511">
        <v>1005</v>
      </c>
      <c r="S232" s="512">
        <v>4000</v>
      </c>
      <c r="T232" s="512">
        <v>4000</v>
      </c>
      <c r="U232" s="511">
        <v>1005</v>
      </c>
      <c r="V232" s="13">
        <v>1</v>
      </c>
      <c r="W232" s="512">
        <v>4000</v>
      </c>
      <c r="X232" s="13">
        <v>1</v>
      </c>
      <c r="Y232" s="512">
        <v>4000</v>
      </c>
      <c r="Z232" s="511">
        <v>4050</v>
      </c>
      <c r="AA232" s="42" t="s">
        <v>1254</v>
      </c>
      <c r="AB232" s="42"/>
      <c r="AC232" s="43">
        <v>0.89236111111111116</v>
      </c>
      <c r="AD232" s="44">
        <v>0.91319444444444453</v>
      </c>
      <c r="AE232" s="44">
        <v>0.91319444444444453</v>
      </c>
      <c r="AF232" s="43">
        <v>0.92708333333333337</v>
      </c>
      <c r="AG232" s="13" t="s">
        <v>5</v>
      </c>
      <c r="AH232" s="37"/>
      <c r="AI232" s="37" t="s">
        <v>6</v>
      </c>
      <c r="AJ232" s="37" t="s">
        <v>930</v>
      </c>
      <c r="AK232" s="45" t="s">
        <v>615</v>
      </c>
      <c r="AL232" s="46">
        <v>1</v>
      </c>
      <c r="AM232" s="236"/>
      <c r="AN232" s="236" t="s">
        <v>432</v>
      </c>
      <c r="AO232" s="233"/>
      <c r="AP232" s="233"/>
      <c r="AQ232" s="318">
        <f t="shared" si="8"/>
        <v>2.083333333333337E-2</v>
      </c>
      <c r="AR232" s="318">
        <f t="shared" si="9"/>
        <v>1.388888888888884E-2</v>
      </c>
    </row>
    <row r="233" spans="1:44" ht="14.25">
      <c r="B233" s="34">
        <v>2023</v>
      </c>
      <c r="C233" s="34">
        <v>4</v>
      </c>
      <c r="D233" s="34">
        <v>7</v>
      </c>
      <c r="E233" s="322" t="s">
        <v>627</v>
      </c>
      <c r="F233" s="34">
        <v>6</v>
      </c>
      <c r="G233" s="36" t="s">
        <v>614</v>
      </c>
      <c r="H233" s="37" t="s">
        <v>595</v>
      </c>
      <c r="I233" s="38" t="s">
        <v>47</v>
      </c>
      <c r="J233" s="37" t="s">
        <v>596</v>
      </c>
      <c r="K233" s="13">
        <v>3703989</v>
      </c>
      <c r="L233" s="14">
        <v>3</v>
      </c>
      <c r="M233" s="14">
        <v>3</v>
      </c>
      <c r="N233" s="14" t="s">
        <v>233</v>
      </c>
      <c r="O233" s="13" t="s">
        <v>597</v>
      </c>
      <c r="P233" s="13">
        <v>50</v>
      </c>
      <c r="Q233" s="39" t="s">
        <v>616</v>
      </c>
      <c r="R233" s="511">
        <v>1005</v>
      </c>
      <c r="S233" s="512">
        <v>4000</v>
      </c>
      <c r="T233" s="512">
        <v>4000</v>
      </c>
      <c r="U233" s="511">
        <v>1005</v>
      </c>
      <c r="V233" s="13">
        <v>1</v>
      </c>
      <c r="W233" s="512">
        <v>4000</v>
      </c>
      <c r="X233" s="13">
        <v>1</v>
      </c>
      <c r="Y233" s="512">
        <v>4000</v>
      </c>
      <c r="Z233" s="511">
        <v>4060</v>
      </c>
      <c r="AA233" s="42" t="s">
        <v>1255</v>
      </c>
      <c r="AB233" s="42" t="s">
        <v>1243</v>
      </c>
      <c r="AC233" s="43">
        <v>0.92708333333333337</v>
      </c>
      <c r="AD233" s="44">
        <v>0.94791666666666674</v>
      </c>
      <c r="AE233" s="44">
        <v>0.94791666666666674</v>
      </c>
      <c r="AF233" s="43">
        <v>0.95486111111111116</v>
      </c>
      <c r="AG233" s="13" t="s">
        <v>5</v>
      </c>
      <c r="AH233" s="37"/>
      <c r="AI233" s="37" t="s">
        <v>6</v>
      </c>
      <c r="AJ233" s="37" t="s">
        <v>930</v>
      </c>
      <c r="AK233" s="45" t="s">
        <v>615</v>
      </c>
      <c r="AL233" s="46">
        <v>1</v>
      </c>
      <c r="AM233" s="236"/>
      <c r="AN233" s="236" t="s">
        <v>432</v>
      </c>
      <c r="AO233" s="233"/>
      <c r="AP233" s="233"/>
      <c r="AQ233" s="318">
        <f t="shared" si="8"/>
        <v>2.083333333333337E-2</v>
      </c>
      <c r="AR233" s="318">
        <f t="shared" si="9"/>
        <v>6.9444444444444198E-3</v>
      </c>
    </row>
    <row r="234" spans="1:44" ht="14.25">
      <c r="B234" s="34">
        <v>2023</v>
      </c>
      <c r="C234" s="34">
        <v>4</v>
      </c>
      <c r="D234" s="34">
        <v>7</v>
      </c>
      <c r="E234" s="322" t="s">
        <v>627</v>
      </c>
      <c r="F234" s="34"/>
      <c r="G234" s="260"/>
      <c r="H234" s="37" t="s">
        <v>595</v>
      </c>
      <c r="I234" s="73" t="s">
        <v>43</v>
      </c>
      <c r="J234" s="37" t="s">
        <v>596</v>
      </c>
      <c r="K234" s="13"/>
      <c r="L234" s="14"/>
      <c r="M234" s="14"/>
      <c r="N234" s="14"/>
      <c r="O234" s="74"/>
      <c r="P234" s="239">
        <v>25</v>
      </c>
      <c r="Q234" s="39" t="s">
        <v>612</v>
      </c>
      <c r="R234" s="511">
        <v>1005</v>
      </c>
      <c r="S234" s="512" t="s">
        <v>30</v>
      </c>
      <c r="T234" s="513">
        <v>350</v>
      </c>
      <c r="U234" s="511">
        <v>1005</v>
      </c>
      <c r="V234" s="13">
        <v>1</v>
      </c>
      <c r="W234" s="511"/>
      <c r="X234" s="13">
        <v>1</v>
      </c>
      <c r="Y234" s="513">
        <v>350</v>
      </c>
      <c r="Z234" s="511">
        <v>12550</v>
      </c>
      <c r="AA234" s="42" t="s">
        <v>658</v>
      </c>
      <c r="AB234" s="42" t="s">
        <v>1243</v>
      </c>
      <c r="AC234" s="77">
        <v>0.95486111111111116</v>
      </c>
      <c r="AD234" s="78">
        <v>0.95833333333333337</v>
      </c>
      <c r="AE234" s="78"/>
      <c r="AF234" s="77"/>
      <c r="AG234" s="74"/>
      <c r="AH234" s="72"/>
      <c r="AI234" s="37" t="s">
        <v>6</v>
      </c>
      <c r="AJ234" s="37" t="s">
        <v>930</v>
      </c>
      <c r="AK234" s="45" t="s">
        <v>615</v>
      </c>
      <c r="AL234" s="46">
        <v>1</v>
      </c>
      <c r="AM234" s="236"/>
      <c r="AN234" s="236"/>
      <c r="AO234" s="233"/>
      <c r="AP234" s="233"/>
      <c r="AQ234" s="318">
        <f t="shared" si="8"/>
        <v>3.4722222222222099E-3</v>
      </c>
      <c r="AR234" s="318" t="str">
        <f t="shared" si="9"/>
        <v/>
      </c>
    </row>
    <row r="235" spans="1:44" ht="14.25">
      <c r="B235" s="34">
        <v>2023</v>
      </c>
      <c r="C235" s="34">
        <v>4</v>
      </c>
      <c r="D235" s="34">
        <v>7</v>
      </c>
      <c r="E235" s="322" t="s">
        <v>627</v>
      </c>
      <c r="F235" s="34"/>
      <c r="G235" s="36"/>
      <c r="H235" s="37" t="s">
        <v>595</v>
      </c>
      <c r="I235" s="320"/>
      <c r="J235" s="37"/>
      <c r="K235" s="13"/>
      <c r="L235" s="232"/>
      <c r="M235" s="232"/>
      <c r="N235" s="321"/>
      <c r="O235" s="503"/>
      <c r="P235" s="13"/>
      <c r="Q235" s="393"/>
      <c r="R235" s="40"/>
      <c r="S235" s="234"/>
      <c r="T235" s="40"/>
      <c r="U235" s="40"/>
      <c r="V235" s="13"/>
      <c r="W235" s="40"/>
      <c r="X235" s="13"/>
      <c r="Y235" s="40"/>
      <c r="Z235" s="40"/>
      <c r="AA235" s="235"/>
      <c r="AB235" s="235"/>
      <c r="AC235" s="77"/>
      <c r="AD235" s="78"/>
      <c r="AE235" s="78">
        <v>0.95833333333333337</v>
      </c>
      <c r="AF235" s="77">
        <v>0.97916666666666674</v>
      </c>
      <c r="AG235" s="74" t="s">
        <v>5</v>
      </c>
      <c r="AH235" s="72"/>
      <c r="AI235" s="37"/>
      <c r="AJ235" s="37"/>
      <c r="AK235" s="45"/>
      <c r="AL235" s="46"/>
      <c r="AM235" s="236"/>
      <c r="AN235" s="236"/>
      <c r="AO235" s="233"/>
      <c r="AP235" s="233"/>
      <c r="AQ235" s="318" t="str">
        <f t="shared" si="8"/>
        <v/>
      </c>
      <c r="AR235" s="318">
        <f t="shared" si="9"/>
        <v>2.083333333333337E-2</v>
      </c>
    </row>
    <row r="236" spans="1:44" ht="14.25">
      <c r="B236" s="34">
        <v>2023</v>
      </c>
      <c r="C236" s="34">
        <v>4</v>
      </c>
      <c r="D236" s="34">
        <v>7</v>
      </c>
      <c r="E236" s="322" t="s">
        <v>627</v>
      </c>
      <c r="F236" s="34"/>
      <c r="G236" s="36"/>
      <c r="H236" s="37" t="s">
        <v>595</v>
      </c>
      <c r="I236" s="38" t="s">
        <v>58</v>
      </c>
      <c r="J236" s="37" t="s">
        <v>596</v>
      </c>
      <c r="K236" s="13"/>
      <c r="L236" s="14"/>
      <c r="M236" s="14"/>
      <c r="N236" s="75"/>
      <c r="O236" s="13"/>
      <c r="P236" s="13">
        <v>12</v>
      </c>
      <c r="Q236" s="39" t="s">
        <v>612</v>
      </c>
      <c r="R236" s="511">
        <v>1005</v>
      </c>
      <c r="S236" s="512" t="s">
        <v>30</v>
      </c>
      <c r="T236" s="511">
        <v>200</v>
      </c>
      <c r="U236" s="511">
        <v>1005</v>
      </c>
      <c r="V236" s="13">
        <v>1</v>
      </c>
      <c r="W236" s="511">
        <v>200</v>
      </c>
      <c r="X236" s="13">
        <v>1</v>
      </c>
      <c r="Y236" s="511">
        <v>200</v>
      </c>
      <c r="Z236" s="511"/>
      <c r="AA236" s="75"/>
      <c r="AB236" s="238" t="s">
        <v>613</v>
      </c>
      <c r="AC236" s="77"/>
      <c r="AD236" s="44"/>
      <c r="AE236" s="44"/>
      <c r="AF236" s="43"/>
      <c r="AG236" s="13"/>
      <c r="AH236" s="37"/>
      <c r="AI236" s="37"/>
      <c r="AJ236" s="37"/>
      <c r="AK236" s="45"/>
      <c r="AL236" s="46"/>
      <c r="AM236" s="236"/>
      <c r="AN236" s="236"/>
      <c r="AO236" s="233"/>
      <c r="AP236" s="233"/>
      <c r="AQ236" s="318" t="str">
        <f t="shared" si="8"/>
        <v/>
      </c>
      <c r="AR236" s="318" t="str">
        <f t="shared" si="9"/>
        <v/>
      </c>
    </row>
    <row r="237" spans="1:44" ht="14.25">
      <c r="A237">
        <v>1</v>
      </c>
      <c r="B237" s="34">
        <v>2023</v>
      </c>
      <c r="C237" s="34">
        <v>4</v>
      </c>
      <c r="D237" s="34">
        <v>7</v>
      </c>
      <c r="E237" s="322" t="s">
        <v>627</v>
      </c>
      <c r="F237" s="34">
        <v>7</v>
      </c>
      <c r="G237" s="36" t="s">
        <v>614</v>
      </c>
      <c r="H237" s="37" t="s">
        <v>595</v>
      </c>
      <c r="I237" s="38" t="s">
        <v>47</v>
      </c>
      <c r="J237" s="37" t="s">
        <v>596</v>
      </c>
      <c r="K237" s="13">
        <v>3703990</v>
      </c>
      <c r="L237" s="14">
        <v>1</v>
      </c>
      <c r="M237" s="14">
        <v>3</v>
      </c>
      <c r="N237" s="14" t="s">
        <v>623</v>
      </c>
      <c r="O237" s="13" t="s">
        <v>597</v>
      </c>
      <c r="P237" s="13">
        <v>50</v>
      </c>
      <c r="Q237" s="39" t="s">
        <v>624</v>
      </c>
      <c r="R237" s="511">
        <v>1005</v>
      </c>
      <c r="S237" s="512">
        <v>4100</v>
      </c>
      <c r="T237" s="512">
        <v>4100</v>
      </c>
      <c r="U237" s="511">
        <v>1005</v>
      </c>
      <c r="V237" s="13">
        <v>1</v>
      </c>
      <c r="W237" s="512">
        <v>4100</v>
      </c>
      <c r="X237" s="13">
        <v>1</v>
      </c>
      <c r="Y237" s="512">
        <v>4100</v>
      </c>
      <c r="Z237" s="511">
        <v>4110</v>
      </c>
      <c r="AA237" s="42" t="s">
        <v>1261</v>
      </c>
      <c r="AB237" s="42"/>
      <c r="AC237" s="43">
        <v>0.97916666666666674</v>
      </c>
      <c r="AD237" s="44">
        <v>1</v>
      </c>
      <c r="AE237" s="44">
        <v>1</v>
      </c>
      <c r="AF237" s="43">
        <v>1.0069444444444444</v>
      </c>
      <c r="AG237" s="13" t="s">
        <v>5</v>
      </c>
      <c r="AH237" s="37"/>
      <c r="AI237" s="37" t="s">
        <v>6</v>
      </c>
      <c r="AJ237" s="37" t="s">
        <v>930</v>
      </c>
      <c r="AK237" s="45" t="s">
        <v>615</v>
      </c>
      <c r="AL237" s="46">
        <v>1</v>
      </c>
      <c r="AM237" s="236"/>
      <c r="AN237" s="236" t="s">
        <v>432</v>
      </c>
      <c r="AO237" s="233"/>
      <c r="AP237" s="233"/>
      <c r="AQ237" s="318">
        <f t="shared" si="8"/>
        <v>2.0833333333333259E-2</v>
      </c>
      <c r="AR237" s="318">
        <f t="shared" si="9"/>
        <v>6.9444444444444198E-3</v>
      </c>
    </row>
    <row r="238" spans="1:44" ht="14.25">
      <c r="B238" s="34">
        <v>2023</v>
      </c>
      <c r="C238" s="34">
        <v>4</v>
      </c>
      <c r="D238" s="34">
        <v>7</v>
      </c>
      <c r="E238" s="322" t="s">
        <v>627</v>
      </c>
      <c r="F238" s="34">
        <v>7</v>
      </c>
      <c r="G238" s="36" t="s">
        <v>614</v>
      </c>
      <c r="H238" s="37" t="s">
        <v>595</v>
      </c>
      <c r="I238" s="38" t="s">
        <v>47</v>
      </c>
      <c r="J238" s="37" t="s">
        <v>596</v>
      </c>
      <c r="K238" s="13">
        <v>3703990</v>
      </c>
      <c r="L238" s="14">
        <v>2</v>
      </c>
      <c r="M238" s="14">
        <v>3</v>
      </c>
      <c r="N238" s="14" t="s">
        <v>623</v>
      </c>
      <c r="O238" s="13" t="s">
        <v>597</v>
      </c>
      <c r="P238" s="13">
        <v>50</v>
      </c>
      <c r="Q238" s="39" t="s">
        <v>624</v>
      </c>
      <c r="R238" s="511">
        <v>1005</v>
      </c>
      <c r="S238" s="512">
        <v>4100</v>
      </c>
      <c r="T238" s="512">
        <v>4100</v>
      </c>
      <c r="U238" s="511">
        <v>1005</v>
      </c>
      <c r="V238" s="13">
        <v>1</v>
      </c>
      <c r="W238" s="512">
        <v>4100</v>
      </c>
      <c r="X238" s="13">
        <v>1</v>
      </c>
      <c r="Y238" s="512">
        <v>4100</v>
      </c>
      <c r="Z238" s="511">
        <v>4110</v>
      </c>
      <c r="AA238" s="42" t="s">
        <v>1262</v>
      </c>
      <c r="AB238" s="42"/>
      <c r="AC238" s="43">
        <v>1.0069444444444444</v>
      </c>
      <c r="AD238" s="44">
        <v>1.0277777777777777</v>
      </c>
      <c r="AE238" s="44">
        <v>1.0277777777777777</v>
      </c>
      <c r="AF238" s="43">
        <v>1.0347222222222221</v>
      </c>
      <c r="AG238" s="13" t="s">
        <v>5</v>
      </c>
      <c r="AH238" s="37"/>
      <c r="AI238" s="37" t="s">
        <v>6</v>
      </c>
      <c r="AJ238" s="37" t="s">
        <v>930</v>
      </c>
      <c r="AK238" s="45" t="s">
        <v>615</v>
      </c>
      <c r="AL238" s="46">
        <v>1</v>
      </c>
      <c r="AM238" s="236"/>
      <c r="AN238" s="236" t="s">
        <v>432</v>
      </c>
      <c r="AO238" s="233"/>
      <c r="AP238" s="233"/>
      <c r="AQ238" s="318">
        <f t="shared" si="8"/>
        <v>2.0833333333333259E-2</v>
      </c>
      <c r="AR238" s="318">
        <f t="shared" si="9"/>
        <v>6.9444444444444198E-3</v>
      </c>
    </row>
    <row r="239" spans="1:44" ht="14.25">
      <c r="B239" s="34">
        <v>2023</v>
      </c>
      <c r="C239" s="34">
        <v>4</v>
      </c>
      <c r="D239" s="34">
        <v>7</v>
      </c>
      <c r="E239" s="322" t="s">
        <v>627</v>
      </c>
      <c r="F239" s="34">
        <v>7</v>
      </c>
      <c r="G239" s="36" t="s">
        <v>614</v>
      </c>
      <c r="H239" s="37" t="s">
        <v>595</v>
      </c>
      <c r="I239" s="38" t="s">
        <v>47</v>
      </c>
      <c r="J239" s="37" t="s">
        <v>596</v>
      </c>
      <c r="K239" s="13">
        <v>3703990</v>
      </c>
      <c r="L239" s="14">
        <v>3</v>
      </c>
      <c r="M239" s="14">
        <v>3</v>
      </c>
      <c r="N239" s="14" t="s">
        <v>623</v>
      </c>
      <c r="O239" s="13" t="s">
        <v>597</v>
      </c>
      <c r="P239" s="13">
        <v>50</v>
      </c>
      <c r="Q239" s="39" t="s">
        <v>624</v>
      </c>
      <c r="R239" s="511">
        <v>1005</v>
      </c>
      <c r="S239" s="512">
        <v>4030</v>
      </c>
      <c r="T239" s="512">
        <v>4030</v>
      </c>
      <c r="U239" s="511">
        <v>1005</v>
      </c>
      <c r="V239" s="13">
        <v>1</v>
      </c>
      <c r="W239" s="512">
        <v>4100</v>
      </c>
      <c r="X239" s="13">
        <v>1</v>
      </c>
      <c r="Y239" s="512">
        <v>4100</v>
      </c>
      <c r="Z239" s="511">
        <v>4030</v>
      </c>
      <c r="AA239" s="42" t="s">
        <v>1263</v>
      </c>
      <c r="AB239" s="76" t="s">
        <v>1256</v>
      </c>
      <c r="AC239" s="43">
        <v>1.0347222222222221</v>
      </c>
      <c r="AD239" s="44">
        <v>1.0555555555555554</v>
      </c>
      <c r="AE239" s="44">
        <v>1.0555555555555554</v>
      </c>
      <c r="AF239" s="43">
        <v>1.1041666666666665</v>
      </c>
      <c r="AG239" s="13" t="s">
        <v>5</v>
      </c>
      <c r="AH239" s="37"/>
      <c r="AI239" s="37" t="s">
        <v>6</v>
      </c>
      <c r="AJ239" s="37" t="s">
        <v>929</v>
      </c>
      <c r="AK239" s="45" t="s">
        <v>615</v>
      </c>
      <c r="AL239" s="46">
        <v>1</v>
      </c>
      <c r="AM239" s="236"/>
      <c r="AN239" s="236" t="s">
        <v>432</v>
      </c>
      <c r="AO239" s="233"/>
      <c r="AP239" s="233"/>
      <c r="AQ239" s="318">
        <f t="shared" si="8"/>
        <v>2.0833333333333259E-2</v>
      </c>
      <c r="AR239" s="318">
        <f t="shared" si="9"/>
        <v>4.861111111111116E-2</v>
      </c>
    </row>
    <row r="240" spans="1:44" ht="14.25">
      <c r="B240" s="34">
        <v>2023</v>
      </c>
      <c r="C240" s="34">
        <v>4</v>
      </c>
      <c r="D240" s="34">
        <v>7</v>
      </c>
      <c r="E240" s="322" t="s">
        <v>627</v>
      </c>
      <c r="F240" s="34"/>
      <c r="G240" s="260"/>
      <c r="H240" s="37" t="s">
        <v>595</v>
      </c>
      <c r="I240" s="73" t="s">
        <v>43</v>
      </c>
      <c r="J240" s="37" t="s">
        <v>596</v>
      </c>
      <c r="K240" s="13"/>
      <c r="L240" s="14"/>
      <c r="M240" s="14"/>
      <c r="N240" s="14"/>
      <c r="O240" s="74"/>
      <c r="P240" s="239">
        <v>25</v>
      </c>
      <c r="Q240" s="39" t="s">
        <v>612</v>
      </c>
      <c r="R240" s="511">
        <v>1005</v>
      </c>
      <c r="S240" s="512" t="s">
        <v>30</v>
      </c>
      <c r="T240" s="513">
        <v>350</v>
      </c>
      <c r="U240" s="511">
        <v>1005</v>
      </c>
      <c r="V240" s="13">
        <v>1</v>
      </c>
      <c r="W240" s="511"/>
      <c r="X240" s="13">
        <v>1</v>
      </c>
      <c r="Y240" s="513">
        <v>350</v>
      </c>
      <c r="Z240" s="511">
        <v>12850</v>
      </c>
      <c r="AA240" s="42" t="s">
        <v>658</v>
      </c>
      <c r="AB240" s="76" t="s">
        <v>1256</v>
      </c>
      <c r="AC240" s="77">
        <v>1.1041666666666665</v>
      </c>
      <c r="AD240" s="78">
        <v>1.1076388888888888</v>
      </c>
      <c r="AE240" s="78"/>
      <c r="AF240" s="77"/>
      <c r="AG240" s="74"/>
      <c r="AH240" s="72"/>
      <c r="AI240" s="37" t="s">
        <v>6</v>
      </c>
      <c r="AJ240" s="37" t="s">
        <v>929</v>
      </c>
      <c r="AK240" s="45" t="s">
        <v>615</v>
      </c>
      <c r="AL240" s="46">
        <v>1</v>
      </c>
      <c r="AM240" s="236"/>
      <c r="AN240" s="236"/>
      <c r="AO240" s="233"/>
      <c r="AP240" s="233"/>
      <c r="AQ240" s="318">
        <f t="shared" si="8"/>
        <v>3.4722222222223209E-3</v>
      </c>
      <c r="AR240" s="318" t="str">
        <f t="shared" si="9"/>
        <v/>
      </c>
    </row>
    <row r="241" spans="1:44" ht="14.25">
      <c r="B241" s="34">
        <v>2023</v>
      </c>
      <c r="C241" s="34">
        <v>4</v>
      </c>
      <c r="D241" s="34">
        <v>7</v>
      </c>
      <c r="E241" s="322" t="s">
        <v>627</v>
      </c>
      <c r="F241" s="34"/>
      <c r="G241" s="36"/>
      <c r="H241" s="37" t="s">
        <v>595</v>
      </c>
      <c r="I241" s="320"/>
      <c r="J241" s="37"/>
      <c r="K241" s="13"/>
      <c r="L241" s="232"/>
      <c r="M241" s="232"/>
      <c r="N241" s="321"/>
      <c r="O241" s="503"/>
      <c r="P241" s="13"/>
      <c r="Q241" s="393"/>
      <c r="R241" s="40"/>
      <c r="S241" s="234"/>
      <c r="T241" s="40"/>
      <c r="U241" s="40"/>
      <c r="V241" s="13"/>
      <c r="W241" s="40"/>
      <c r="X241" s="13"/>
      <c r="Y241" s="40"/>
      <c r="Z241" s="40"/>
      <c r="AA241" s="235"/>
      <c r="AB241" s="235"/>
      <c r="AC241" s="77"/>
      <c r="AD241" s="78"/>
      <c r="AE241" s="78">
        <v>1.1076388888888888</v>
      </c>
      <c r="AF241" s="77">
        <v>1.1284722222222221</v>
      </c>
      <c r="AG241" s="74" t="s">
        <v>5</v>
      </c>
      <c r="AH241" s="72"/>
      <c r="AI241" s="37"/>
      <c r="AJ241" s="37"/>
      <c r="AK241" s="45"/>
      <c r="AL241" s="46"/>
      <c r="AM241" s="236"/>
      <c r="AN241" s="236"/>
      <c r="AO241" s="233"/>
      <c r="AP241" s="233"/>
      <c r="AQ241" s="318" t="str">
        <f t="shared" si="8"/>
        <v/>
      </c>
      <c r="AR241" s="318">
        <f t="shared" si="9"/>
        <v>2.0833333333333259E-2</v>
      </c>
    </row>
    <row r="242" spans="1:44" ht="14.25">
      <c r="B242" s="34">
        <v>2023</v>
      </c>
      <c r="C242" s="34">
        <v>4</v>
      </c>
      <c r="D242" s="34">
        <v>7</v>
      </c>
      <c r="E242" s="322" t="s">
        <v>627</v>
      </c>
      <c r="F242" s="34"/>
      <c r="G242" s="36"/>
      <c r="H242" s="37" t="s">
        <v>595</v>
      </c>
      <c r="I242" s="38" t="s">
        <v>58</v>
      </c>
      <c r="J242" s="37" t="s">
        <v>596</v>
      </c>
      <c r="K242" s="13"/>
      <c r="L242" s="14"/>
      <c r="M242" s="14"/>
      <c r="N242" s="75"/>
      <c r="O242" s="13"/>
      <c r="P242" s="13">
        <v>12</v>
      </c>
      <c r="Q242" s="39" t="s">
        <v>612</v>
      </c>
      <c r="R242" s="511">
        <v>1005</v>
      </c>
      <c r="S242" s="512" t="s">
        <v>30</v>
      </c>
      <c r="T242" s="511">
        <v>200</v>
      </c>
      <c r="U242" s="511">
        <v>1005</v>
      </c>
      <c r="V242" s="13">
        <v>1</v>
      </c>
      <c r="W242" s="511">
        <v>200</v>
      </c>
      <c r="X242" s="13">
        <v>1</v>
      </c>
      <c r="Y242" s="511">
        <v>200</v>
      </c>
      <c r="Z242" s="511"/>
      <c r="AA242" s="75"/>
      <c r="AB242" s="238" t="s">
        <v>613</v>
      </c>
      <c r="AC242" s="77"/>
      <c r="AD242" s="44"/>
      <c r="AE242" s="44"/>
      <c r="AF242" s="43"/>
      <c r="AG242" s="13"/>
      <c r="AH242" s="37"/>
      <c r="AI242" s="37"/>
      <c r="AJ242" s="37"/>
      <c r="AK242" s="45"/>
      <c r="AL242" s="46"/>
      <c r="AM242" s="236"/>
      <c r="AN242" s="236"/>
      <c r="AO242" s="233"/>
      <c r="AP242" s="233"/>
      <c r="AQ242" s="318" t="str">
        <f t="shared" si="8"/>
        <v/>
      </c>
      <c r="AR242" s="318" t="str">
        <f t="shared" si="9"/>
        <v/>
      </c>
    </row>
    <row r="243" spans="1:44" ht="14.25">
      <c r="A243">
        <v>1</v>
      </c>
      <c r="B243" s="34">
        <v>2023</v>
      </c>
      <c r="C243" s="34">
        <v>4</v>
      </c>
      <c r="D243" s="34">
        <v>7</v>
      </c>
      <c r="E243" s="322" t="s">
        <v>627</v>
      </c>
      <c r="F243" s="34">
        <v>8</v>
      </c>
      <c r="G243" s="36" t="s">
        <v>614</v>
      </c>
      <c r="H243" s="37" t="s">
        <v>595</v>
      </c>
      <c r="I243" s="38" t="s">
        <v>47</v>
      </c>
      <c r="J243" s="37" t="s">
        <v>596</v>
      </c>
      <c r="K243" s="13">
        <v>3703991</v>
      </c>
      <c r="L243" s="14">
        <v>1</v>
      </c>
      <c r="M243" s="14">
        <v>3</v>
      </c>
      <c r="N243" s="14" t="s">
        <v>675</v>
      </c>
      <c r="O243" s="13" t="s">
        <v>597</v>
      </c>
      <c r="P243" s="13">
        <v>50</v>
      </c>
      <c r="Q243" s="39" t="s">
        <v>624</v>
      </c>
      <c r="R243" s="511">
        <v>1005</v>
      </c>
      <c r="S243" s="512">
        <v>4100</v>
      </c>
      <c r="T243" s="512">
        <v>4100</v>
      </c>
      <c r="U243" s="511">
        <v>1005</v>
      </c>
      <c r="V243" s="13">
        <v>1</v>
      </c>
      <c r="W243" s="512">
        <v>4100</v>
      </c>
      <c r="X243" s="13">
        <v>1</v>
      </c>
      <c r="Y243" s="512">
        <v>4100</v>
      </c>
      <c r="Z243" s="511">
        <v>4100</v>
      </c>
      <c r="AA243" s="42" t="s">
        <v>1264</v>
      </c>
      <c r="AB243" s="42"/>
      <c r="AC243" s="43">
        <v>1.1284722222222221</v>
      </c>
      <c r="AD243" s="44">
        <v>1.1493055555555554</v>
      </c>
      <c r="AE243" s="44">
        <v>1.1493055555555554</v>
      </c>
      <c r="AF243" s="43">
        <v>1.1562499999999998</v>
      </c>
      <c r="AG243" s="13" t="s">
        <v>5</v>
      </c>
      <c r="AH243" s="37"/>
      <c r="AI243" s="37" t="s">
        <v>6</v>
      </c>
      <c r="AJ243" s="37" t="s">
        <v>930</v>
      </c>
      <c r="AK243" s="45" t="s">
        <v>615</v>
      </c>
      <c r="AL243" s="46">
        <v>1</v>
      </c>
      <c r="AM243" s="236"/>
      <c r="AN243" s="236" t="s">
        <v>432</v>
      </c>
      <c r="AO243" s="233"/>
      <c r="AP243" s="233"/>
      <c r="AQ243" s="318">
        <f t="shared" si="8"/>
        <v>2.0833333333333259E-2</v>
      </c>
      <c r="AR243" s="318">
        <f t="shared" si="9"/>
        <v>6.9444444444444198E-3</v>
      </c>
    </row>
    <row r="244" spans="1:44" ht="14.25">
      <c r="B244" s="34">
        <v>2023</v>
      </c>
      <c r="C244" s="34">
        <v>4</v>
      </c>
      <c r="D244" s="34">
        <v>7</v>
      </c>
      <c r="E244" s="322" t="s">
        <v>627</v>
      </c>
      <c r="F244" s="34">
        <v>8</v>
      </c>
      <c r="G244" s="36" t="s">
        <v>614</v>
      </c>
      <c r="H244" s="37" t="s">
        <v>595</v>
      </c>
      <c r="I244" s="38" t="s">
        <v>47</v>
      </c>
      <c r="J244" s="37" t="s">
        <v>596</v>
      </c>
      <c r="K244" s="13">
        <v>3703991</v>
      </c>
      <c r="L244" s="14">
        <v>2</v>
      </c>
      <c r="M244" s="14">
        <v>3</v>
      </c>
      <c r="N244" s="14" t="s">
        <v>675</v>
      </c>
      <c r="O244" s="13" t="s">
        <v>597</v>
      </c>
      <c r="P244" s="13">
        <v>50</v>
      </c>
      <c r="Q244" s="39" t="s">
        <v>624</v>
      </c>
      <c r="R244" s="511">
        <v>1005</v>
      </c>
      <c r="S244" s="512">
        <v>4100</v>
      </c>
      <c r="T244" s="512">
        <v>4100</v>
      </c>
      <c r="U244" s="511">
        <v>1005</v>
      </c>
      <c r="V244" s="13">
        <v>1</v>
      </c>
      <c r="W244" s="512">
        <v>4100</v>
      </c>
      <c r="X244" s="13">
        <v>1</v>
      </c>
      <c r="Y244" s="512">
        <v>4100</v>
      </c>
      <c r="Z244" s="511">
        <v>4110</v>
      </c>
      <c r="AA244" s="42" t="s">
        <v>1265</v>
      </c>
      <c r="AB244" s="76"/>
      <c r="AC244" s="43">
        <v>1.1562499999999998</v>
      </c>
      <c r="AD244" s="44">
        <v>1.177083333333333</v>
      </c>
      <c r="AE244" s="44">
        <v>1.177083333333333</v>
      </c>
      <c r="AF244" s="43">
        <v>1.1840277777777775</v>
      </c>
      <c r="AG244" s="13" t="s">
        <v>5</v>
      </c>
      <c r="AH244" s="37"/>
      <c r="AI244" s="37" t="s">
        <v>6</v>
      </c>
      <c r="AJ244" s="37" t="s">
        <v>930</v>
      </c>
      <c r="AK244" s="45" t="s">
        <v>615</v>
      </c>
      <c r="AL244" s="46">
        <v>1</v>
      </c>
      <c r="AM244" s="236"/>
      <c r="AN244" s="236" t="s">
        <v>432</v>
      </c>
      <c r="AO244" s="233"/>
      <c r="AP244" s="233"/>
      <c r="AQ244" s="318">
        <f t="shared" si="8"/>
        <v>2.0833333333333259E-2</v>
      </c>
      <c r="AR244" s="318">
        <f t="shared" si="9"/>
        <v>6.9444444444444198E-3</v>
      </c>
    </row>
    <row r="245" spans="1:44" ht="14.25">
      <c r="B245" s="34">
        <v>2023</v>
      </c>
      <c r="C245" s="34">
        <v>4</v>
      </c>
      <c r="D245" s="34">
        <v>7</v>
      </c>
      <c r="E245" s="322" t="s">
        <v>627</v>
      </c>
      <c r="F245" s="34">
        <v>8</v>
      </c>
      <c r="G245" s="36" t="s">
        <v>614</v>
      </c>
      <c r="H245" s="37" t="s">
        <v>595</v>
      </c>
      <c r="I245" s="38" t="s">
        <v>47</v>
      </c>
      <c r="J245" s="37" t="s">
        <v>596</v>
      </c>
      <c r="K245" s="13">
        <v>3703991</v>
      </c>
      <c r="L245" s="14">
        <v>3</v>
      </c>
      <c r="M245" s="14">
        <v>3</v>
      </c>
      <c r="N245" s="14" t="s">
        <v>675</v>
      </c>
      <c r="O245" s="13" t="s">
        <v>597</v>
      </c>
      <c r="P245" s="13">
        <v>50</v>
      </c>
      <c r="Q245" s="39" t="s">
        <v>624</v>
      </c>
      <c r="R245" s="511">
        <v>1005</v>
      </c>
      <c r="S245" s="512">
        <v>3830</v>
      </c>
      <c r="T245" s="512">
        <v>3830</v>
      </c>
      <c r="U245" s="511">
        <v>1005</v>
      </c>
      <c r="V245" s="13">
        <v>1</v>
      </c>
      <c r="W245" s="512">
        <v>4100</v>
      </c>
      <c r="X245" s="13">
        <v>1</v>
      </c>
      <c r="Y245" s="512">
        <v>4100</v>
      </c>
      <c r="Z245" s="511">
        <v>3850</v>
      </c>
      <c r="AA245" s="42" t="s">
        <v>1266</v>
      </c>
      <c r="AB245" s="76" t="s">
        <v>1257</v>
      </c>
      <c r="AC245" s="43">
        <v>1.1840277777777775</v>
      </c>
      <c r="AD245" s="44">
        <v>1.2048611111111107</v>
      </c>
      <c r="AE245" s="44">
        <v>1.2048611111111107</v>
      </c>
      <c r="AF245" s="43">
        <v>1.2118055555555551</v>
      </c>
      <c r="AG245" s="13" t="s">
        <v>5</v>
      </c>
      <c r="AH245" s="37"/>
      <c r="AI245" s="37" t="s">
        <v>6</v>
      </c>
      <c r="AJ245" s="37" t="s">
        <v>929</v>
      </c>
      <c r="AK245" s="45" t="s">
        <v>615</v>
      </c>
      <c r="AL245" s="46">
        <v>2</v>
      </c>
      <c r="AM245" s="236" t="s">
        <v>1267</v>
      </c>
      <c r="AN245" s="236" t="s">
        <v>432</v>
      </c>
      <c r="AO245" s="233"/>
      <c r="AP245" s="233"/>
      <c r="AQ245" s="318">
        <f t="shared" si="8"/>
        <v>2.0833333333333259E-2</v>
      </c>
      <c r="AR245" s="318">
        <f t="shared" si="9"/>
        <v>6.9444444444444198E-3</v>
      </c>
    </row>
    <row r="246" spans="1:44" ht="14.25">
      <c r="B246" s="34">
        <v>2023</v>
      </c>
      <c r="C246" s="34">
        <v>4</v>
      </c>
      <c r="D246" s="34">
        <v>7</v>
      </c>
      <c r="E246" s="322" t="s">
        <v>627</v>
      </c>
      <c r="F246" s="34"/>
      <c r="G246" s="36"/>
      <c r="H246" s="37" t="s">
        <v>595</v>
      </c>
      <c r="I246" s="73" t="s">
        <v>43</v>
      </c>
      <c r="J246" s="37" t="s">
        <v>596</v>
      </c>
      <c r="K246" s="13"/>
      <c r="L246" s="14"/>
      <c r="M246" s="14"/>
      <c r="N246" s="14"/>
      <c r="O246" s="74"/>
      <c r="P246" s="239">
        <v>25</v>
      </c>
      <c r="Q246" s="39" t="s">
        <v>612</v>
      </c>
      <c r="R246" s="511">
        <v>1005</v>
      </c>
      <c r="S246" s="512" t="s">
        <v>30</v>
      </c>
      <c r="T246" s="513">
        <v>350</v>
      </c>
      <c r="U246" s="511">
        <v>1005</v>
      </c>
      <c r="V246" s="13">
        <v>1</v>
      </c>
      <c r="W246" s="511"/>
      <c r="X246" s="13">
        <v>1</v>
      </c>
      <c r="Y246" s="513">
        <v>350</v>
      </c>
      <c r="Z246" s="511">
        <v>12850</v>
      </c>
      <c r="AA246" s="42" t="s">
        <v>658</v>
      </c>
      <c r="AB246" s="76" t="s">
        <v>1257</v>
      </c>
      <c r="AC246" s="77">
        <v>1.2118055555555551</v>
      </c>
      <c r="AD246" s="78">
        <v>1.2152777777777775</v>
      </c>
      <c r="AE246" s="78"/>
      <c r="AF246" s="77"/>
      <c r="AG246" s="74"/>
      <c r="AH246" s="72"/>
      <c r="AI246" s="37" t="s">
        <v>6</v>
      </c>
      <c r="AJ246" s="37" t="s">
        <v>929</v>
      </c>
      <c r="AK246" s="45" t="s">
        <v>615</v>
      </c>
      <c r="AL246" s="46">
        <v>1</v>
      </c>
      <c r="AM246" s="236"/>
      <c r="AN246" s="236"/>
      <c r="AO246" s="233"/>
      <c r="AP246" s="233"/>
      <c r="AQ246" s="318">
        <f t="shared" si="8"/>
        <v>3.4722222222223209E-3</v>
      </c>
      <c r="AR246" s="318" t="str">
        <f t="shared" si="9"/>
        <v/>
      </c>
    </row>
    <row r="247" spans="1:44" ht="14.25">
      <c r="B247" s="34">
        <v>2023</v>
      </c>
      <c r="C247" s="34">
        <v>4</v>
      </c>
      <c r="D247" s="34">
        <v>7</v>
      </c>
      <c r="E247" s="322" t="s">
        <v>627</v>
      </c>
      <c r="F247" s="34"/>
      <c r="G247" s="36"/>
      <c r="H247" s="37" t="s">
        <v>595</v>
      </c>
      <c r="I247" s="320"/>
      <c r="J247" s="37"/>
      <c r="K247" s="13"/>
      <c r="L247" s="232"/>
      <c r="M247" s="232"/>
      <c r="N247" s="321"/>
      <c r="O247" s="503"/>
      <c r="P247" s="13"/>
      <c r="Q247" s="393"/>
      <c r="R247" s="40"/>
      <c r="S247" s="234"/>
      <c r="T247" s="40"/>
      <c r="U247" s="40"/>
      <c r="V247" s="13"/>
      <c r="W247" s="40"/>
      <c r="X247" s="13"/>
      <c r="Y247" s="40"/>
      <c r="Z247" s="40"/>
      <c r="AA247" s="235"/>
      <c r="AB247" s="235"/>
      <c r="AC247" s="77"/>
      <c r="AD247" s="78"/>
      <c r="AE247" s="78">
        <v>1.2152777777777775</v>
      </c>
      <c r="AF247" s="77">
        <v>0.28125</v>
      </c>
      <c r="AG247" s="74" t="s">
        <v>16</v>
      </c>
      <c r="AH247" s="72"/>
      <c r="AI247" s="37"/>
      <c r="AJ247" s="37"/>
      <c r="AK247" s="45"/>
      <c r="AL247" s="46"/>
      <c r="AM247" s="236"/>
      <c r="AN247" s="236"/>
      <c r="AO247" s="233"/>
      <c r="AP247" s="233"/>
      <c r="AQ247" s="318" t="str">
        <f t="shared" si="8"/>
        <v/>
      </c>
      <c r="AR247" s="318">
        <f t="shared" si="9"/>
        <v>6.5972222222222543E-2</v>
      </c>
    </row>
    <row r="248" spans="1:44" ht="14.25">
      <c r="B248" s="34">
        <v>2023</v>
      </c>
      <c r="C248" s="34">
        <v>4</v>
      </c>
      <c r="D248" s="34">
        <v>8</v>
      </c>
      <c r="E248" s="322" t="s">
        <v>629</v>
      </c>
      <c r="F248" s="34"/>
      <c r="G248" s="36"/>
      <c r="H248" s="37" t="s">
        <v>595</v>
      </c>
      <c r="I248" s="320"/>
      <c r="J248" s="37"/>
      <c r="K248" s="13"/>
      <c r="L248" s="232"/>
      <c r="M248" s="232"/>
      <c r="N248" s="321"/>
      <c r="O248" s="503"/>
      <c r="P248" s="13"/>
      <c r="Q248" s="393"/>
      <c r="R248" s="40"/>
      <c r="S248" s="234"/>
      <c r="T248" s="40"/>
      <c r="U248" s="40"/>
      <c r="V248" s="13"/>
      <c r="W248" s="40"/>
      <c r="X248" s="13"/>
      <c r="Y248" s="40"/>
      <c r="Z248" s="40"/>
      <c r="AA248" s="235"/>
      <c r="AB248" s="235"/>
      <c r="AC248" s="77"/>
      <c r="AD248" s="78"/>
      <c r="AE248" s="78">
        <v>0.58333333333333337</v>
      </c>
      <c r="AF248" s="77">
        <v>0.625</v>
      </c>
      <c r="AG248" s="74" t="s">
        <v>5</v>
      </c>
      <c r="AH248" s="72"/>
      <c r="AI248" s="37"/>
      <c r="AJ248" s="37"/>
      <c r="AK248" s="45"/>
      <c r="AL248" s="46"/>
      <c r="AM248" s="236"/>
      <c r="AN248" s="236"/>
      <c r="AO248" s="233"/>
      <c r="AP248" s="233"/>
      <c r="AQ248" s="318"/>
      <c r="AR248" s="318">
        <f t="shared" si="9"/>
        <v>4.166666666666663E-2</v>
      </c>
    </row>
    <row r="249" spans="1:44" ht="14.25">
      <c r="B249" s="34">
        <v>2023</v>
      </c>
      <c r="C249" s="34">
        <v>4</v>
      </c>
      <c r="D249" s="34">
        <v>8</v>
      </c>
      <c r="E249" s="322" t="s">
        <v>629</v>
      </c>
      <c r="F249" s="34"/>
      <c r="G249" s="36"/>
      <c r="H249" s="37" t="s">
        <v>595</v>
      </c>
      <c r="I249" s="38" t="s">
        <v>58</v>
      </c>
      <c r="J249" s="37"/>
      <c r="K249" s="13"/>
      <c r="L249" s="14"/>
      <c r="M249" s="13"/>
      <c r="N249" s="14"/>
      <c r="O249" s="13"/>
      <c r="P249" s="13">
        <v>12</v>
      </c>
      <c r="Q249" s="39" t="s">
        <v>612</v>
      </c>
      <c r="R249" s="511">
        <v>1005</v>
      </c>
      <c r="S249" s="512" t="s">
        <v>30</v>
      </c>
      <c r="T249" s="511">
        <v>200</v>
      </c>
      <c r="U249" s="511">
        <v>1005</v>
      </c>
      <c r="V249" s="13">
        <v>1</v>
      </c>
      <c r="W249" s="511">
        <v>200</v>
      </c>
      <c r="X249" s="13">
        <v>1</v>
      </c>
      <c r="Y249" s="511">
        <v>200</v>
      </c>
      <c r="Z249" s="511"/>
      <c r="AA249" s="42"/>
      <c r="AB249" s="238" t="s">
        <v>613</v>
      </c>
      <c r="AC249" s="43"/>
      <c r="AD249" s="44"/>
      <c r="AE249" s="44"/>
      <c r="AF249" s="43"/>
      <c r="AG249" s="13"/>
      <c r="AH249" s="37"/>
      <c r="AI249" s="37"/>
      <c r="AJ249" s="37"/>
      <c r="AK249" s="45"/>
      <c r="AL249" s="46"/>
      <c r="AM249" s="236"/>
      <c r="AN249" s="236"/>
      <c r="AO249" s="233"/>
      <c r="AP249" s="233"/>
      <c r="AQ249" s="318" t="str">
        <f t="shared" si="8"/>
        <v/>
      </c>
      <c r="AR249" s="318" t="str">
        <f t="shared" si="9"/>
        <v/>
      </c>
    </row>
    <row r="250" spans="1:44" ht="14.25">
      <c r="A250">
        <v>1</v>
      </c>
      <c r="B250" s="34">
        <v>2023</v>
      </c>
      <c r="C250" s="34">
        <v>4</v>
      </c>
      <c r="D250" s="34">
        <v>8</v>
      </c>
      <c r="E250" s="322" t="s">
        <v>629</v>
      </c>
      <c r="F250" s="34">
        <v>1</v>
      </c>
      <c r="G250" s="36" t="s">
        <v>614</v>
      </c>
      <c r="H250" s="37" t="s">
        <v>595</v>
      </c>
      <c r="I250" s="38" t="s">
        <v>47</v>
      </c>
      <c r="J250" s="37" t="s">
        <v>596</v>
      </c>
      <c r="K250" s="13">
        <v>3703987</v>
      </c>
      <c r="L250" s="14">
        <v>1</v>
      </c>
      <c r="M250" s="14">
        <v>3</v>
      </c>
      <c r="N250" s="14" t="s">
        <v>674</v>
      </c>
      <c r="O250" s="13" t="s">
        <v>597</v>
      </c>
      <c r="P250" s="13">
        <v>50</v>
      </c>
      <c r="Q250" s="39" t="s">
        <v>538</v>
      </c>
      <c r="R250" s="511">
        <v>1005</v>
      </c>
      <c r="S250" s="511">
        <v>4070</v>
      </c>
      <c r="T250" s="511">
        <v>4070</v>
      </c>
      <c r="U250" s="511">
        <v>1005</v>
      </c>
      <c r="V250" s="13">
        <v>1</v>
      </c>
      <c r="W250" s="511">
        <v>4100</v>
      </c>
      <c r="X250" s="13">
        <v>1</v>
      </c>
      <c r="Y250" s="511">
        <v>4100</v>
      </c>
      <c r="Z250" s="511">
        <v>4070</v>
      </c>
      <c r="AA250" s="42" t="s">
        <v>1269</v>
      </c>
      <c r="AB250" s="42"/>
      <c r="AC250" s="43">
        <v>0.625</v>
      </c>
      <c r="AD250" s="44">
        <v>0.64583333333333337</v>
      </c>
      <c r="AE250" s="44">
        <v>0.64583333333333337</v>
      </c>
      <c r="AF250" s="43">
        <v>0.65277777777777779</v>
      </c>
      <c r="AG250" s="13" t="s">
        <v>5</v>
      </c>
      <c r="AH250" s="37"/>
      <c r="AI250" s="37" t="s">
        <v>6</v>
      </c>
      <c r="AJ250" s="37" t="s">
        <v>929</v>
      </c>
      <c r="AK250" s="45" t="s">
        <v>615</v>
      </c>
      <c r="AL250" s="46">
        <v>1</v>
      </c>
      <c r="AM250" s="236"/>
      <c r="AN250" s="236" t="s">
        <v>432</v>
      </c>
      <c r="AO250" s="233"/>
      <c r="AP250" s="233"/>
      <c r="AQ250" s="318">
        <f t="shared" si="8"/>
        <v>2.083333333333337E-2</v>
      </c>
      <c r="AR250" s="318">
        <f t="shared" si="9"/>
        <v>6.9444444444444198E-3</v>
      </c>
    </row>
    <row r="251" spans="1:44" ht="14.25">
      <c r="B251" s="34">
        <v>2023</v>
      </c>
      <c r="C251" s="34">
        <v>4</v>
      </c>
      <c r="D251" s="34">
        <v>8</v>
      </c>
      <c r="E251" s="322" t="s">
        <v>629</v>
      </c>
      <c r="F251" s="34">
        <v>1</v>
      </c>
      <c r="G251" s="36" t="s">
        <v>614</v>
      </c>
      <c r="H251" s="37" t="s">
        <v>595</v>
      </c>
      <c r="I251" s="38" t="s">
        <v>47</v>
      </c>
      <c r="J251" s="37" t="s">
        <v>596</v>
      </c>
      <c r="K251" s="13">
        <v>3703987</v>
      </c>
      <c r="L251" s="14">
        <v>2</v>
      </c>
      <c r="M251" s="14">
        <v>3</v>
      </c>
      <c r="N251" s="14" t="s">
        <v>674</v>
      </c>
      <c r="O251" s="13" t="s">
        <v>597</v>
      </c>
      <c r="P251" s="13">
        <v>50</v>
      </c>
      <c r="Q251" s="39" t="s">
        <v>538</v>
      </c>
      <c r="R251" s="511">
        <v>1005</v>
      </c>
      <c r="S251" s="511">
        <v>4010</v>
      </c>
      <c r="T251" s="511">
        <v>4010</v>
      </c>
      <c r="U251" s="511">
        <v>1005</v>
      </c>
      <c r="V251" s="13">
        <v>1</v>
      </c>
      <c r="W251" s="511">
        <v>4100</v>
      </c>
      <c r="X251" s="13">
        <v>1</v>
      </c>
      <c r="Y251" s="511">
        <v>4100</v>
      </c>
      <c r="Z251" s="511">
        <v>4010</v>
      </c>
      <c r="AA251" s="42" t="s">
        <v>1270</v>
      </c>
      <c r="AB251" s="76"/>
      <c r="AC251" s="43">
        <v>0.65277777777777779</v>
      </c>
      <c r="AD251" s="44">
        <v>0.67361111111111116</v>
      </c>
      <c r="AE251" s="44">
        <v>0.67361111111111116</v>
      </c>
      <c r="AF251" s="43">
        <v>0.68055555555555558</v>
      </c>
      <c r="AG251" s="13" t="s">
        <v>5</v>
      </c>
      <c r="AH251" s="37"/>
      <c r="AI251" s="37" t="s">
        <v>6</v>
      </c>
      <c r="AJ251" s="37" t="s">
        <v>929</v>
      </c>
      <c r="AK251" s="45" t="s">
        <v>615</v>
      </c>
      <c r="AL251" s="46">
        <v>1</v>
      </c>
      <c r="AM251" s="236"/>
      <c r="AN251" s="236" t="s">
        <v>432</v>
      </c>
      <c r="AO251" s="233"/>
      <c r="AP251" s="233"/>
      <c r="AQ251" s="318">
        <f t="shared" si="8"/>
        <v>2.083333333333337E-2</v>
      </c>
      <c r="AR251" s="318">
        <f t="shared" si="9"/>
        <v>6.9444444444444198E-3</v>
      </c>
    </row>
    <row r="252" spans="1:44" ht="14.25">
      <c r="B252" s="34">
        <v>2023</v>
      </c>
      <c r="C252" s="34">
        <v>4</v>
      </c>
      <c r="D252" s="34">
        <v>8</v>
      </c>
      <c r="E252" s="322" t="s">
        <v>629</v>
      </c>
      <c r="F252" s="34">
        <v>1</v>
      </c>
      <c r="G252" s="36" t="s">
        <v>614</v>
      </c>
      <c r="H252" s="37" t="s">
        <v>595</v>
      </c>
      <c r="I252" s="38" t="s">
        <v>47</v>
      </c>
      <c r="J252" s="37" t="s">
        <v>596</v>
      </c>
      <c r="K252" s="13">
        <v>3703987</v>
      </c>
      <c r="L252" s="14">
        <v>3</v>
      </c>
      <c r="M252" s="14">
        <v>3</v>
      </c>
      <c r="N252" s="14" t="s">
        <v>674</v>
      </c>
      <c r="O252" s="13" t="s">
        <v>597</v>
      </c>
      <c r="P252" s="13">
        <v>50</v>
      </c>
      <c r="Q252" s="39" t="s">
        <v>538</v>
      </c>
      <c r="R252" s="511">
        <v>1005</v>
      </c>
      <c r="S252" s="511">
        <v>4060</v>
      </c>
      <c r="T252" s="511">
        <v>4060</v>
      </c>
      <c r="U252" s="511">
        <v>1005</v>
      </c>
      <c r="V252" s="13">
        <v>1</v>
      </c>
      <c r="W252" s="511">
        <v>4100</v>
      </c>
      <c r="X252" s="13">
        <v>1</v>
      </c>
      <c r="Y252" s="511">
        <v>4100</v>
      </c>
      <c r="Z252" s="511">
        <v>4000</v>
      </c>
      <c r="AA252" s="42" t="s">
        <v>1271</v>
      </c>
      <c r="AB252" s="76" t="s">
        <v>1258</v>
      </c>
      <c r="AC252" s="43">
        <v>0.68055555555555558</v>
      </c>
      <c r="AD252" s="44">
        <v>0.70138888888888895</v>
      </c>
      <c r="AE252" s="44">
        <v>0.70138888888888895</v>
      </c>
      <c r="AF252" s="43">
        <v>0.70833333333333337</v>
      </c>
      <c r="AG252" s="13" t="s">
        <v>5</v>
      </c>
      <c r="AH252" s="37"/>
      <c r="AI252" s="37" t="s">
        <v>6</v>
      </c>
      <c r="AJ252" s="37" t="s">
        <v>929</v>
      </c>
      <c r="AK252" s="45" t="s">
        <v>615</v>
      </c>
      <c r="AL252" s="46">
        <v>1</v>
      </c>
      <c r="AM252" s="236"/>
      <c r="AN252" s="236" t="s">
        <v>432</v>
      </c>
      <c r="AO252" s="233"/>
      <c r="AP252" s="233"/>
      <c r="AQ252" s="318">
        <f t="shared" si="8"/>
        <v>2.083333333333337E-2</v>
      </c>
      <c r="AR252" s="318">
        <f t="shared" si="9"/>
        <v>6.9444444444444198E-3</v>
      </c>
    </row>
    <row r="253" spans="1:44" ht="14.25">
      <c r="B253" s="34">
        <v>2023</v>
      </c>
      <c r="C253" s="34">
        <v>4</v>
      </c>
      <c r="D253" s="34">
        <v>8</v>
      </c>
      <c r="E253" s="322" t="s">
        <v>629</v>
      </c>
      <c r="F253" s="34"/>
      <c r="G253" s="36"/>
      <c r="H253" s="37" t="s">
        <v>595</v>
      </c>
      <c r="I253" s="38" t="s">
        <v>43</v>
      </c>
      <c r="J253" s="37" t="s">
        <v>596</v>
      </c>
      <c r="K253" s="13"/>
      <c r="L253" s="14"/>
      <c r="M253" s="14"/>
      <c r="N253" s="14"/>
      <c r="O253" s="13"/>
      <c r="P253" s="239">
        <v>25</v>
      </c>
      <c r="Q253" s="39" t="s">
        <v>612</v>
      </c>
      <c r="R253" s="511">
        <v>1005</v>
      </c>
      <c r="S253" s="512" t="s">
        <v>30</v>
      </c>
      <c r="T253" s="513">
        <v>350</v>
      </c>
      <c r="U253" s="511">
        <v>1005</v>
      </c>
      <c r="V253" s="13">
        <v>1</v>
      </c>
      <c r="W253" s="511"/>
      <c r="X253" s="13">
        <v>1</v>
      </c>
      <c r="Y253" s="513">
        <v>350</v>
      </c>
      <c r="Z253" s="511">
        <v>12850</v>
      </c>
      <c r="AA253" s="42" t="s">
        <v>658</v>
      </c>
      <c r="AB253" s="76" t="s">
        <v>1258</v>
      </c>
      <c r="AC253" s="43">
        <v>0.70833333333333337</v>
      </c>
      <c r="AD253" s="44">
        <v>0.71180555555555558</v>
      </c>
      <c r="AE253" s="44"/>
      <c r="AF253" s="43"/>
      <c r="AG253" s="13"/>
      <c r="AH253" s="37"/>
      <c r="AI253" s="37" t="s">
        <v>6</v>
      </c>
      <c r="AJ253" s="37" t="s">
        <v>929</v>
      </c>
      <c r="AK253" s="45" t="s">
        <v>615</v>
      </c>
      <c r="AL253" s="46">
        <v>1</v>
      </c>
      <c r="AM253" s="236"/>
      <c r="AN253" s="236"/>
      <c r="AO253" s="233"/>
      <c r="AP253" s="233"/>
      <c r="AQ253" s="318">
        <f t="shared" si="8"/>
        <v>3.4722222222222099E-3</v>
      </c>
      <c r="AR253" s="318" t="str">
        <f t="shared" si="9"/>
        <v/>
      </c>
    </row>
    <row r="254" spans="1:44" ht="14.25">
      <c r="B254" s="34">
        <v>2023</v>
      </c>
      <c r="C254" s="34">
        <v>4</v>
      </c>
      <c r="D254" s="34">
        <v>8</v>
      </c>
      <c r="E254" s="322" t="s">
        <v>629</v>
      </c>
      <c r="F254" s="34"/>
      <c r="G254" s="36"/>
      <c r="H254" s="37" t="s">
        <v>595</v>
      </c>
      <c r="I254" s="320"/>
      <c r="J254" s="37"/>
      <c r="K254" s="13"/>
      <c r="L254" s="232"/>
      <c r="M254" s="232"/>
      <c r="N254" s="321"/>
      <c r="O254" s="503"/>
      <c r="P254" s="13"/>
      <c r="Q254" s="393"/>
      <c r="R254" s="40"/>
      <c r="S254" s="234"/>
      <c r="T254" s="40"/>
      <c r="U254" s="40"/>
      <c r="V254" s="13"/>
      <c r="W254" s="40"/>
      <c r="X254" s="13"/>
      <c r="Y254" s="40"/>
      <c r="Z254" s="40"/>
      <c r="AA254" s="235"/>
      <c r="AB254" s="235"/>
      <c r="AC254" s="77"/>
      <c r="AD254" s="78"/>
      <c r="AE254" s="78">
        <v>0.71180555555555558</v>
      </c>
      <c r="AF254" s="77">
        <v>0.8125</v>
      </c>
      <c r="AG254" s="74" t="s">
        <v>1072</v>
      </c>
      <c r="AH254" s="72"/>
      <c r="AI254" s="37"/>
      <c r="AJ254" s="37"/>
      <c r="AK254" s="45"/>
      <c r="AL254" s="46"/>
      <c r="AM254" s="236" t="s">
        <v>1276</v>
      </c>
      <c r="AN254" s="236"/>
      <c r="AO254" s="233"/>
      <c r="AP254" s="233"/>
      <c r="AQ254" s="318" t="str">
        <f t="shared" si="8"/>
        <v/>
      </c>
      <c r="AR254" s="318">
        <f t="shared" si="9"/>
        <v>0.10069444444444442</v>
      </c>
    </row>
    <row r="255" spans="1:44" ht="14.25">
      <c r="B255" s="34">
        <v>2023</v>
      </c>
      <c r="C255" s="34">
        <v>4</v>
      </c>
      <c r="D255" s="34">
        <v>8</v>
      </c>
      <c r="E255" s="322" t="s">
        <v>629</v>
      </c>
      <c r="F255" s="34"/>
      <c r="G255" s="36"/>
      <c r="H255" s="37" t="s">
        <v>595</v>
      </c>
      <c r="I255" s="38" t="s">
        <v>58</v>
      </c>
      <c r="J255" s="37" t="s">
        <v>596</v>
      </c>
      <c r="K255" s="13"/>
      <c r="L255" s="14"/>
      <c r="M255" s="13"/>
      <c r="N255" s="14"/>
      <c r="O255" s="13"/>
      <c r="P255" s="13">
        <v>12</v>
      </c>
      <c r="Q255" s="39" t="s">
        <v>612</v>
      </c>
      <c r="R255" s="511">
        <v>1120</v>
      </c>
      <c r="S255" s="512" t="s">
        <v>30</v>
      </c>
      <c r="T255" s="511">
        <v>200</v>
      </c>
      <c r="U255" s="511">
        <v>1120</v>
      </c>
      <c r="V255" s="13">
        <v>1</v>
      </c>
      <c r="W255" s="511">
        <v>200</v>
      </c>
      <c r="X255" s="13">
        <v>1</v>
      </c>
      <c r="Y255" s="511">
        <v>200</v>
      </c>
      <c r="Z255" s="511"/>
      <c r="AA255" s="241" t="s">
        <v>619</v>
      </c>
      <c r="AB255" s="42"/>
      <c r="AC255" s="43"/>
      <c r="AD255" s="44"/>
      <c r="AE255" s="44"/>
      <c r="AF255" s="43"/>
      <c r="AG255" s="13"/>
      <c r="AH255" s="37"/>
      <c r="AI255" s="37"/>
      <c r="AJ255" s="37"/>
      <c r="AK255" s="45"/>
      <c r="AL255" s="46"/>
      <c r="AM255" s="236"/>
      <c r="AN255" s="236"/>
      <c r="AO255" s="233"/>
      <c r="AP255" s="233"/>
      <c r="AQ255" s="318" t="str">
        <f t="shared" si="8"/>
        <v/>
      </c>
      <c r="AR255" s="318" t="str">
        <f t="shared" si="9"/>
        <v/>
      </c>
    </row>
    <row r="256" spans="1:44" ht="14.25">
      <c r="A256">
        <v>1</v>
      </c>
      <c r="B256" s="34">
        <v>2023</v>
      </c>
      <c r="C256" s="34">
        <v>4</v>
      </c>
      <c r="D256" s="34">
        <v>8</v>
      </c>
      <c r="E256" s="322" t="s">
        <v>629</v>
      </c>
      <c r="F256" s="34">
        <v>2</v>
      </c>
      <c r="G256" s="36" t="s">
        <v>614</v>
      </c>
      <c r="H256" s="37" t="s">
        <v>595</v>
      </c>
      <c r="I256" s="38" t="s">
        <v>47</v>
      </c>
      <c r="J256" s="37" t="s">
        <v>596</v>
      </c>
      <c r="K256" s="13">
        <v>3703994</v>
      </c>
      <c r="L256" s="14">
        <v>1</v>
      </c>
      <c r="M256" s="14">
        <v>6</v>
      </c>
      <c r="N256" s="14" t="s">
        <v>618</v>
      </c>
      <c r="O256" s="13" t="s">
        <v>597</v>
      </c>
      <c r="P256" s="13">
        <v>25</v>
      </c>
      <c r="Q256" s="39" t="s">
        <v>672</v>
      </c>
      <c r="R256" s="511">
        <v>1120</v>
      </c>
      <c r="S256" s="512">
        <v>3950</v>
      </c>
      <c r="T256" s="512">
        <v>3950</v>
      </c>
      <c r="U256" s="511">
        <v>1120</v>
      </c>
      <c r="V256" s="13">
        <v>1</v>
      </c>
      <c r="W256" s="512">
        <v>4000</v>
      </c>
      <c r="X256" s="13">
        <v>1</v>
      </c>
      <c r="Y256" s="512">
        <v>4000</v>
      </c>
      <c r="Z256" s="511">
        <v>3950</v>
      </c>
      <c r="AA256" s="42" t="s">
        <v>1273</v>
      </c>
      <c r="AB256" s="42"/>
      <c r="AC256" s="43">
        <v>0.8125</v>
      </c>
      <c r="AD256" s="44">
        <v>0.83333333333333337</v>
      </c>
      <c r="AE256" s="44">
        <v>0.83333333333333337</v>
      </c>
      <c r="AF256" s="43">
        <v>0.84027777777777779</v>
      </c>
      <c r="AG256" s="13" t="s">
        <v>5</v>
      </c>
      <c r="AH256" s="37"/>
      <c r="AI256" s="37" t="s">
        <v>17</v>
      </c>
      <c r="AJ256" s="37" t="s">
        <v>929</v>
      </c>
      <c r="AK256" s="45" t="s">
        <v>615</v>
      </c>
      <c r="AL256" s="46">
        <v>1</v>
      </c>
      <c r="AM256" s="236"/>
      <c r="AN256" s="236" t="s">
        <v>432</v>
      </c>
      <c r="AO256" s="233"/>
      <c r="AP256" s="233"/>
      <c r="AQ256" s="318">
        <f t="shared" si="8"/>
        <v>2.083333333333337E-2</v>
      </c>
      <c r="AR256" s="318">
        <f t="shared" si="9"/>
        <v>6.9444444444444198E-3</v>
      </c>
    </row>
    <row r="257" spans="1:44" ht="14.25">
      <c r="B257" s="34">
        <v>2023</v>
      </c>
      <c r="C257" s="34">
        <v>4</v>
      </c>
      <c r="D257" s="34">
        <v>8</v>
      </c>
      <c r="E257" s="322" t="s">
        <v>629</v>
      </c>
      <c r="F257" s="34">
        <v>2</v>
      </c>
      <c r="G257" s="36" t="s">
        <v>614</v>
      </c>
      <c r="H257" s="37" t="s">
        <v>595</v>
      </c>
      <c r="I257" s="38" t="s">
        <v>47</v>
      </c>
      <c r="J257" s="37" t="s">
        <v>596</v>
      </c>
      <c r="K257" s="13">
        <v>3703994</v>
      </c>
      <c r="L257" s="14">
        <v>2</v>
      </c>
      <c r="M257" s="14">
        <v>6</v>
      </c>
      <c r="N257" s="14" t="s">
        <v>618</v>
      </c>
      <c r="O257" s="13" t="s">
        <v>597</v>
      </c>
      <c r="P257" s="13">
        <v>25</v>
      </c>
      <c r="Q257" s="39" t="s">
        <v>672</v>
      </c>
      <c r="R257" s="511">
        <v>1120</v>
      </c>
      <c r="S257" s="512">
        <v>3840</v>
      </c>
      <c r="T257" s="512">
        <v>3840</v>
      </c>
      <c r="U257" s="511">
        <v>1120</v>
      </c>
      <c r="V257" s="13">
        <v>1</v>
      </c>
      <c r="W257" s="512">
        <v>4000</v>
      </c>
      <c r="X257" s="13">
        <v>1</v>
      </c>
      <c r="Y257" s="512">
        <v>4000</v>
      </c>
      <c r="Z257" s="512">
        <v>3840</v>
      </c>
      <c r="AA257" s="42" t="s">
        <v>1274</v>
      </c>
      <c r="AB257" s="42"/>
      <c r="AC257" s="43">
        <v>0.84027777777777779</v>
      </c>
      <c r="AD257" s="44">
        <v>0.86111111111111116</v>
      </c>
      <c r="AE257" s="44">
        <v>0.86111111111111116</v>
      </c>
      <c r="AF257" s="43">
        <v>0.86805555555555558</v>
      </c>
      <c r="AG257" s="13" t="s">
        <v>5</v>
      </c>
      <c r="AH257" s="37"/>
      <c r="AI257" s="37" t="s">
        <v>17</v>
      </c>
      <c r="AJ257" s="37" t="s">
        <v>929</v>
      </c>
      <c r="AK257" s="45" t="s">
        <v>615</v>
      </c>
      <c r="AL257" s="46">
        <v>1</v>
      </c>
      <c r="AM257" s="236"/>
      <c r="AN257" s="236" t="s">
        <v>432</v>
      </c>
      <c r="AO257" s="233"/>
      <c r="AP257" s="233"/>
      <c r="AQ257" s="318">
        <f t="shared" si="8"/>
        <v>2.083333333333337E-2</v>
      </c>
      <c r="AR257" s="318">
        <f t="shared" si="9"/>
        <v>6.9444444444444198E-3</v>
      </c>
    </row>
    <row r="258" spans="1:44" ht="14.25">
      <c r="B258" s="34">
        <v>2023</v>
      </c>
      <c r="C258" s="34">
        <v>4</v>
      </c>
      <c r="D258" s="34">
        <v>8</v>
      </c>
      <c r="E258" s="322" t="s">
        <v>629</v>
      </c>
      <c r="F258" s="34">
        <v>2</v>
      </c>
      <c r="G258" s="36" t="s">
        <v>614</v>
      </c>
      <c r="H258" s="37" t="s">
        <v>595</v>
      </c>
      <c r="I258" s="38" t="s">
        <v>47</v>
      </c>
      <c r="J258" s="37" t="s">
        <v>596</v>
      </c>
      <c r="K258" s="13">
        <v>3703994</v>
      </c>
      <c r="L258" s="14">
        <v>3</v>
      </c>
      <c r="M258" s="14">
        <v>6</v>
      </c>
      <c r="N258" s="14" t="s">
        <v>618</v>
      </c>
      <c r="O258" s="13" t="s">
        <v>597</v>
      </c>
      <c r="P258" s="13">
        <v>25</v>
      </c>
      <c r="Q258" s="39" t="s">
        <v>672</v>
      </c>
      <c r="R258" s="511">
        <v>1120</v>
      </c>
      <c r="S258" s="512">
        <v>3920</v>
      </c>
      <c r="T258" s="512">
        <v>3920</v>
      </c>
      <c r="U258" s="511">
        <v>1120</v>
      </c>
      <c r="V258" s="13">
        <v>1</v>
      </c>
      <c r="W258" s="512">
        <v>4000</v>
      </c>
      <c r="X258" s="13">
        <v>1</v>
      </c>
      <c r="Y258" s="512">
        <v>4000</v>
      </c>
      <c r="Z258" s="512">
        <v>3920</v>
      </c>
      <c r="AA258" s="42" t="s">
        <v>1275</v>
      </c>
      <c r="AB258" s="76" t="s">
        <v>1259</v>
      </c>
      <c r="AC258" s="43">
        <v>0.86805555555555558</v>
      </c>
      <c r="AD258" s="44">
        <v>0.88888888888888895</v>
      </c>
      <c r="AE258" s="44">
        <v>0.88888888888888895</v>
      </c>
      <c r="AF258" s="43">
        <v>0.89583333333333337</v>
      </c>
      <c r="AG258" s="13" t="s">
        <v>5</v>
      </c>
      <c r="AH258" s="37"/>
      <c r="AI258" s="37" t="s">
        <v>17</v>
      </c>
      <c r="AJ258" s="37" t="s">
        <v>929</v>
      </c>
      <c r="AK258" s="45" t="s">
        <v>615</v>
      </c>
      <c r="AL258" s="46">
        <v>1</v>
      </c>
      <c r="AM258" s="236" t="s">
        <v>1278</v>
      </c>
      <c r="AN258" s="236" t="s">
        <v>432</v>
      </c>
      <c r="AO258" s="233"/>
      <c r="AP258" s="233"/>
      <c r="AQ258" s="318">
        <f t="shared" si="8"/>
        <v>2.083333333333337E-2</v>
      </c>
      <c r="AR258" s="318">
        <f t="shared" si="9"/>
        <v>6.9444444444444198E-3</v>
      </c>
    </row>
    <row r="259" spans="1:44" ht="14.25">
      <c r="B259" s="34">
        <v>2023</v>
      </c>
      <c r="C259" s="34">
        <v>4</v>
      </c>
      <c r="D259" s="34">
        <v>8</v>
      </c>
      <c r="E259" s="322" t="s">
        <v>629</v>
      </c>
      <c r="F259" s="34"/>
      <c r="G259" s="260"/>
      <c r="H259" s="37" t="s">
        <v>595</v>
      </c>
      <c r="I259" s="38" t="s">
        <v>43</v>
      </c>
      <c r="J259" s="37" t="s">
        <v>596</v>
      </c>
      <c r="K259" s="13"/>
      <c r="L259" s="14"/>
      <c r="M259" s="14"/>
      <c r="N259" s="14"/>
      <c r="O259" s="13"/>
      <c r="P259" s="239">
        <v>25</v>
      </c>
      <c r="Q259" s="39" t="s">
        <v>612</v>
      </c>
      <c r="R259" s="511">
        <v>1120</v>
      </c>
      <c r="S259" s="512" t="s">
        <v>30</v>
      </c>
      <c r="T259" s="513">
        <v>350</v>
      </c>
      <c r="U259" s="511">
        <v>1120</v>
      </c>
      <c r="V259" s="13">
        <v>1</v>
      </c>
      <c r="W259" s="511"/>
      <c r="X259" s="13">
        <v>1</v>
      </c>
      <c r="Y259" s="513">
        <v>350</v>
      </c>
      <c r="Z259" s="511">
        <v>12550</v>
      </c>
      <c r="AA259" s="42" t="s">
        <v>653</v>
      </c>
      <c r="AB259" s="76" t="s">
        <v>1259</v>
      </c>
      <c r="AC259" s="43">
        <v>0.89583333333333337</v>
      </c>
      <c r="AD259" s="44">
        <v>0.89930555555555558</v>
      </c>
      <c r="AE259" s="44"/>
      <c r="AF259" s="43"/>
      <c r="AG259" s="13"/>
      <c r="AH259" s="37"/>
      <c r="AI259" s="37" t="s">
        <v>17</v>
      </c>
      <c r="AJ259" s="37" t="s">
        <v>929</v>
      </c>
      <c r="AK259" s="45" t="s">
        <v>615</v>
      </c>
      <c r="AL259" s="46">
        <v>1</v>
      </c>
      <c r="AM259" s="236"/>
      <c r="AN259" s="236"/>
      <c r="AO259" s="233"/>
      <c r="AP259" s="233"/>
      <c r="AQ259" s="318">
        <f t="shared" si="8"/>
        <v>3.4722222222222099E-3</v>
      </c>
      <c r="AR259" s="318" t="str">
        <f t="shared" si="9"/>
        <v/>
      </c>
    </row>
    <row r="260" spans="1:44" ht="14.25">
      <c r="B260" s="34">
        <v>2023</v>
      </c>
      <c r="C260" s="34">
        <v>4</v>
      </c>
      <c r="D260" s="34">
        <v>8</v>
      </c>
      <c r="E260" s="322" t="s">
        <v>629</v>
      </c>
      <c r="F260" s="34"/>
      <c r="G260" s="36"/>
      <c r="H260" s="37" t="s">
        <v>595</v>
      </c>
      <c r="I260" s="320"/>
      <c r="J260" s="37"/>
      <c r="K260" s="13"/>
      <c r="L260" s="232"/>
      <c r="M260" s="232"/>
      <c r="N260" s="321"/>
      <c r="O260" s="503"/>
      <c r="P260" s="13"/>
      <c r="Q260" s="393"/>
      <c r="R260" s="40"/>
      <c r="S260" s="234"/>
      <c r="T260" s="40"/>
      <c r="U260" s="40"/>
      <c r="V260" s="13"/>
      <c r="W260" s="40"/>
      <c r="X260" s="13"/>
      <c r="Y260" s="40"/>
      <c r="Z260" s="40"/>
      <c r="AA260" s="235"/>
      <c r="AB260" s="235"/>
      <c r="AC260" s="77"/>
      <c r="AD260" s="78"/>
      <c r="AE260" s="78">
        <v>0.89930555555555558</v>
      </c>
      <c r="AF260" s="77">
        <v>0.93055555555555547</v>
      </c>
      <c r="AG260" s="74" t="s">
        <v>752</v>
      </c>
      <c r="AH260" s="72"/>
      <c r="AI260" s="37"/>
      <c r="AJ260" s="37"/>
      <c r="AK260" s="45"/>
      <c r="AL260" s="46"/>
      <c r="AM260" s="236"/>
      <c r="AN260" s="236"/>
      <c r="AO260" s="233"/>
      <c r="AP260" s="233"/>
      <c r="AQ260" s="318" t="str">
        <f t="shared" si="8"/>
        <v/>
      </c>
      <c r="AR260" s="318">
        <f t="shared" si="9"/>
        <v>3.1249999999999889E-2</v>
      </c>
    </row>
    <row r="261" spans="1:44" ht="14.25">
      <c r="B261" s="34">
        <v>2023</v>
      </c>
      <c r="C261" s="34">
        <v>4</v>
      </c>
      <c r="D261" s="34">
        <v>8</v>
      </c>
      <c r="E261" s="322" t="s">
        <v>627</v>
      </c>
      <c r="F261" s="34"/>
      <c r="G261" s="36"/>
      <c r="H261" s="37" t="s">
        <v>595</v>
      </c>
      <c r="I261" s="38" t="s">
        <v>58</v>
      </c>
      <c r="J261" s="37" t="s">
        <v>596</v>
      </c>
      <c r="K261" s="13"/>
      <c r="L261" s="14"/>
      <c r="M261" s="13"/>
      <c r="N261" s="14"/>
      <c r="O261" s="13"/>
      <c r="P261" s="13">
        <v>12</v>
      </c>
      <c r="Q261" s="39" t="s">
        <v>612</v>
      </c>
      <c r="R261" s="511">
        <v>1120</v>
      </c>
      <c r="S261" s="512" t="s">
        <v>30</v>
      </c>
      <c r="T261" s="511">
        <v>200</v>
      </c>
      <c r="U261" s="511">
        <v>1120</v>
      </c>
      <c r="V261" s="13">
        <v>1</v>
      </c>
      <c r="W261" s="511">
        <v>200</v>
      </c>
      <c r="X261" s="13">
        <v>1</v>
      </c>
      <c r="Y261" s="511">
        <v>200</v>
      </c>
      <c r="Z261" s="511"/>
      <c r="AA261" s="241" t="s">
        <v>619</v>
      </c>
      <c r="AB261" s="42"/>
      <c r="AC261" s="43"/>
      <c r="AD261" s="44"/>
      <c r="AE261" s="44"/>
      <c r="AF261" s="43"/>
      <c r="AG261" s="13"/>
      <c r="AH261" s="37"/>
      <c r="AI261" s="37"/>
      <c r="AJ261" s="37"/>
      <c r="AK261" s="45"/>
      <c r="AL261" s="46"/>
      <c r="AM261" s="236"/>
      <c r="AN261" s="236"/>
      <c r="AO261" s="233"/>
      <c r="AP261" s="233"/>
      <c r="AQ261" s="318" t="str">
        <f t="shared" si="8"/>
        <v/>
      </c>
      <c r="AR261" s="318" t="str">
        <f t="shared" si="9"/>
        <v/>
      </c>
    </row>
    <row r="262" spans="1:44" ht="14.25">
      <c r="A262">
        <v>1</v>
      </c>
      <c r="B262" s="34">
        <v>2023</v>
      </c>
      <c r="C262" s="34">
        <v>4</v>
      </c>
      <c r="D262" s="34">
        <v>8</v>
      </c>
      <c r="E262" s="322" t="s">
        <v>627</v>
      </c>
      <c r="F262" s="34">
        <v>3</v>
      </c>
      <c r="G262" s="36" t="s">
        <v>614</v>
      </c>
      <c r="H262" s="37" t="s">
        <v>595</v>
      </c>
      <c r="I262" s="38" t="s">
        <v>47</v>
      </c>
      <c r="J262" s="37" t="s">
        <v>596</v>
      </c>
      <c r="K262" s="13">
        <v>3703994</v>
      </c>
      <c r="L262" s="14">
        <v>4</v>
      </c>
      <c r="M262" s="14">
        <v>6</v>
      </c>
      <c r="N262" s="14" t="s">
        <v>618</v>
      </c>
      <c r="O262" s="13" t="s">
        <v>597</v>
      </c>
      <c r="P262" s="13">
        <v>25</v>
      </c>
      <c r="Q262" s="39" t="s">
        <v>672</v>
      </c>
      <c r="R262" s="511">
        <v>1120</v>
      </c>
      <c r="S262" s="512">
        <v>4000</v>
      </c>
      <c r="T262" s="512">
        <v>4000</v>
      </c>
      <c r="U262" s="511">
        <v>1120</v>
      </c>
      <c r="V262" s="13">
        <v>1</v>
      </c>
      <c r="W262" s="512">
        <v>4000</v>
      </c>
      <c r="X262" s="13">
        <v>1</v>
      </c>
      <c r="Y262" s="512">
        <v>4000</v>
      </c>
      <c r="Z262" s="511">
        <v>4000</v>
      </c>
      <c r="AA262" s="42" t="s">
        <v>1282</v>
      </c>
      <c r="AB262" s="42"/>
      <c r="AC262" s="43">
        <v>0.93055555555555547</v>
      </c>
      <c r="AD262" s="44">
        <v>0.95138888888888884</v>
      </c>
      <c r="AE262" s="44">
        <v>0.95138888888888884</v>
      </c>
      <c r="AF262" s="43">
        <v>0.95833333333333326</v>
      </c>
      <c r="AG262" s="13" t="s">
        <v>5</v>
      </c>
      <c r="AH262" s="37"/>
      <c r="AI262" s="37" t="s">
        <v>17</v>
      </c>
      <c r="AJ262" s="37" t="s">
        <v>930</v>
      </c>
      <c r="AK262" s="45" t="s">
        <v>615</v>
      </c>
      <c r="AL262" s="46">
        <v>2</v>
      </c>
      <c r="AM262" s="236" t="s">
        <v>1288</v>
      </c>
      <c r="AN262" s="236" t="s">
        <v>432</v>
      </c>
      <c r="AO262" s="233"/>
      <c r="AP262" s="233"/>
      <c r="AQ262" s="318">
        <f t="shared" si="8"/>
        <v>2.083333333333337E-2</v>
      </c>
      <c r="AR262" s="318">
        <f t="shared" si="9"/>
        <v>6.9444444444444198E-3</v>
      </c>
    </row>
    <row r="263" spans="1:44" ht="14.25">
      <c r="B263" s="34">
        <v>2023</v>
      </c>
      <c r="C263" s="34">
        <v>4</v>
      </c>
      <c r="D263" s="34">
        <v>8</v>
      </c>
      <c r="E263" s="322" t="s">
        <v>627</v>
      </c>
      <c r="F263" s="34">
        <v>3</v>
      </c>
      <c r="G263" s="36" t="s">
        <v>614</v>
      </c>
      <c r="H263" s="37" t="s">
        <v>595</v>
      </c>
      <c r="I263" s="38" t="s">
        <v>47</v>
      </c>
      <c r="J263" s="37" t="s">
        <v>596</v>
      </c>
      <c r="K263" s="13">
        <v>3703994</v>
      </c>
      <c r="L263" s="14">
        <v>5</v>
      </c>
      <c r="M263" s="14">
        <v>6</v>
      </c>
      <c r="N263" s="14" t="s">
        <v>618</v>
      </c>
      <c r="O263" s="13" t="s">
        <v>597</v>
      </c>
      <c r="P263" s="13">
        <v>25</v>
      </c>
      <c r="Q263" s="39" t="s">
        <v>672</v>
      </c>
      <c r="R263" s="511">
        <v>1120</v>
      </c>
      <c r="S263" s="512">
        <v>3990</v>
      </c>
      <c r="T263" s="512">
        <v>3990</v>
      </c>
      <c r="U263" s="511">
        <v>1120</v>
      </c>
      <c r="V263" s="13">
        <v>1</v>
      </c>
      <c r="W263" s="512">
        <v>4000</v>
      </c>
      <c r="X263" s="13">
        <v>1</v>
      </c>
      <c r="Y263" s="512">
        <v>4000</v>
      </c>
      <c r="Z263" s="511">
        <v>3990</v>
      </c>
      <c r="AA263" s="42" t="s">
        <v>1283</v>
      </c>
      <c r="AB263" s="42"/>
      <c r="AC263" s="43">
        <v>0.95833333333333326</v>
      </c>
      <c r="AD263" s="44">
        <v>0.97916666666666663</v>
      </c>
      <c r="AE263" s="44">
        <v>0.97916666666666663</v>
      </c>
      <c r="AF263" s="43">
        <v>0.98611111111111105</v>
      </c>
      <c r="AG263" s="13" t="s">
        <v>5</v>
      </c>
      <c r="AH263" s="37"/>
      <c r="AI263" s="37" t="s">
        <v>17</v>
      </c>
      <c r="AJ263" s="37" t="s">
        <v>929</v>
      </c>
      <c r="AK263" s="45" t="s">
        <v>615</v>
      </c>
      <c r="AL263" s="46">
        <v>1</v>
      </c>
      <c r="AM263" s="236"/>
      <c r="AN263" s="236" t="s">
        <v>432</v>
      </c>
      <c r="AO263" s="233"/>
      <c r="AP263" s="233"/>
      <c r="AQ263" s="318">
        <f t="shared" si="8"/>
        <v>2.083333333333337E-2</v>
      </c>
      <c r="AR263" s="318">
        <f t="shared" si="9"/>
        <v>6.9444444444444198E-3</v>
      </c>
    </row>
    <row r="264" spans="1:44" ht="14.25">
      <c r="B264" s="34">
        <v>2023</v>
      </c>
      <c r="C264" s="34">
        <v>4</v>
      </c>
      <c r="D264" s="34">
        <v>8</v>
      </c>
      <c r="E264" s="322" t="s">
        <v>627</v>
      </c>
      <c r="F264" s="34">
        <v>3</v>
      </c>
      <c r="G264" s="36" t="s">
        <v>614</v>
      </c>
      <c r="H264" s="37" t="s">
        <v>595</v>
      </c>
      <c r="I264" s="38" t="s">
        <v>47</v>
      </c>
      <c r="J264" s="37" t="s">
        <v>596</v>
      </c>
      <c r="K264" s="13">
        <v>3703994</v>
      </c>
      <c r="L264" s="14">
        <v>6</v>
      </c>
      <c r="M264" s="14">
        <v>6</v>
      </c>
      <c r="N264" s="14" t="s">
        <v>618</v>
      </c>
      <c r="O264" s="13" t="s">
        <v>597</v>
      </c>
      <c r="P264" s="13">
        <v>25</v>
      </c>
      <c r="Q264" s="39" t="s">
        <v>672</v>
      </c>
      <c r="R264" s="511">
        <v>1120</v>
      </c>
      <c r="S264" s="512">
        <v>3950</v>
      </c>
      <c r="T264" s="512">
        <v>3950</v>
      </c>
      <c r="U264" s="511">
        <v>1120</v>
      </c>
      <c r="V264" s="13">
        <v>1</v>
      </c>
      <c r="W264" s="512">
        <v>4000</v>
      </c>
      <c r="X264" s="13">
        <v>1</v>
      </c>
      <c r="Y264" s="512">
        <v>4000</v>
      </c>
      <c r="Z264" s="511">
        <v>3960</v>
      </c>
      <c r="AA264" s="42" t="s">
        <v>1284</v>
      </c>
      <c r="AB264" s="76" t="s">
        <v>1260</v>
      </c>
      <c r="AC264" s="43">
        <v>0.98611111111111105</v>
      </c>
      <c r="AD264" s="44">
        <v>1.0069444444444444</v>
      </c>
      <c r="AE264" s="44">
        <v>1.0069444444444444</v>
      </c>
      <c r="AF264" s="43">
        <v>1.0138888888888888</v>
      </c>
      <c r="AG264" s="13" t="s">
        <v>5</v>
      </c>
      <c r="AH264" s="37"/>
      <c r="AI264" s="37" t="s">
        <v>17</v>
      </c>
      <c r="AJ264" s="37" t="s">
        <v>929</v>
      </c>
      <c r="AK264" s="45" t="s">
        <v>615</v>
      </c>
      <c r="AL264" s="46">
        <v>1</v>
      </c>
      <c r="AM264" s="236"/>
      <c r="AN264" s="236" t="s">
        <v>432</v>
      </c>
      <c r="AO264" s="233"/>
      <c r="AP264" s="233"/>
      <c r="AQ264" s="318">
        <f t="shared" si="8"/>
        <v>2.083333333333337E-2</v>
      </c>
      <c r="AR264" s="318">
        <f t="shared" si="9"/>
        <v>6.9444444444444198E-3</v>
      </c>
    </row>
    <row r="265" spans="1:44" ht="14.25">
      <c r="B265" s="34">
        <v>2023</v>
      </c>
      <c r="C265" s="34">
        <v>4</v>
      </c>
      <c r="D265" s="34">
        <v>8</v>
      </c>
      <c r="E265" s="322" t="s">
        <v>627</v>
      </c>
      <c r="F265" s="34"/>
      <c r="G265" s="260"/>
      <c r="H265" s="37" t="s">
        <v>595</v>
      </c>
      <c r="I265" s="38" t="s">
        <v>43</v>
      </c>
      <c r="J265" s="37" t="s">
        <v>596</v>
      </c>
      <c r="K265" s="13"/>
      <c r="L265" s="14"/>
      <c r="M265" s="14"/>
      <c r="N265" s="14"/>
      <c r="O265" s="13"/>
      <c r="P265" s="239">
        <v>25</v>
      </c>
      <c r="Q265" s="39" t="s">
        <v>612</v>
      </c>
      <c r="R265" s="511">
        <v>1120</v>
      </c>
      <c r="S265" s="512" t="s">
        <v>30</v>
      </c>
      <c r="T265" s="513">
        <v>350</v>
      </c>
      <c r="U265" s="511">
        <v>1120</v>
      </c>
      <c r="V265" s="13">
        <v>1</v>
      </c>
      <c r="W265" s="511"/>
      <c r="X265" s="13">
        <v>1</v>
      </c>
      <c r="Y265" s="513">
        <v>350</v>
      </c>
      <c r="Z265" s="511">
        <v>12550</v>
      </c>
      <c r="AA265" s="42" t="s">
        <v>653</v>
      </c>
      <c r="AB265" s="76" t="s">
        <v>1260</v>
      </c>
      <c r="AC265" s="43">
        <v>1.0138888888888888</v>
      </c>
      <c r="AD265" s="44">
        <v>1.0173611111111112</v>
      </c>
      <c r="AE265" s="44"/>
      <c r="AF265" s="43"/>
      <c r="AG265" s="13"/>
      <c r="AH265" s="37"/>
      <c r="AI265" s="37" t="s">
        <v>17</v>
      </c>
      <c r="AJ265" s="37" t="s">
        <v>929</v>
      </c>
      <c r="AK265" s="45" t="s">
        <v>615</v>
      </c>
      <c r="AL265" s="46">
        <v>1</v>
      </c>
      <c r="AM265" s="236"/>
      <c r="AN265" s="236"/>
      <c r="AO265" s="233"/>
      <c r="AP265" s="233"/>
      <c r="AQ265" s="318">
        <f t="shared" si="8"/>
        <v>3.4722222222223209E-3</v>
      </c>
      <c r="AR265" s="318" t="str">
        <f t="shared" si="9"/>
        <v/>
      </c>
    </row>
    <row r="266" spans="1:44" ht="14.25">
      <c r="B266" s="34">
        <v>2023</v>
      </c>
      <c r="C266" s="34">
        <v>4</v>
      </c>
      <c r="D266" s="34">
        <v>8</v>
      </c>
      <c r="E266" s="322" t="s">
        <v>627</v>
      </c>
      <c r="F266" s="34"/>
      <c r="G266" s="36"/>
      <c r="H266" s="37" t="s">
        <v>595</v>
      </c>
      <c r="I266" s="38"/>
      <c r="J266" s="37"/>
      <c r="K266" s="13"/>
      <c r="L266" s="14"/>
      <c r="M266" s="14"/>
      <c r="N266" s="14"/>
      <c r="O266" s="13"/>
      <c r="P266" s="13"/>
      <c r="Q266" s="393"/>
      <c r="R266" s="40"/>
      <c r="S266" s="234"/>
      <c r="T266" s="40"/>
      <c r="U266" s="40"/>
      <c r="V266" s="13"/>
      <c r="W266" s="40"/>
      <c r="X266" s="13"/>
      <c r="Y266" s="40"/>
      <c r="Z266" s="511"/>
      <c r="AA266" s="42"/>
      <c r="AB266" s="76"/>
      <c r="AC266" s="43"/>
      <c r="AD266" s="44"/>
      <c r="AE266" s="44">
        <v>1.0173611111111112</v>
      </c>
      <c r="AF266" s="43">
        <v>1.0381944444444444</v>
      </c>
      <c r="AG266" s="13" t="s">
        <v>752</v>
      </c>
      <c r="AH266" s="37"/>
      <c r="AI266" s="37"/>
      <c r="AJ266" s="37"/>
      <c r="AK266" s="45"/>
      <c r="AL266" s="46"/>
      <c r="AM266" s="236"/>
      <c r="AN266" s="236"/>
      <c r="AO266" s="233"/>
      <c r="AP266" s="233"/>
      <c r="AQ266" s="318" t="str">
        <f t="shared" si="8"/>
        <v/>
      </c>
      <c r="AR266" s="318">
        <f t="shared" si="9"/>
        <v>2.0833333333333259E-2</v>
      </c>
    </row>
    <row r="267" spans="1:44" ht="14.25">
      <c r="B267" s="34">
        <v>2023</v>
      </c>
      <c r="C267" s="34">
        <v>4</v>
      </c>
      <c r="D267" s="34">
        <v>8</v>
      </c>
      <c r="E267" s="322" t="s">
        <v>627</v>
      </c>
      <c r="F267" s="34"/>
      <c r="G267" s="36"/>
      <c r="H267" s="37" t="s">
        <v>595</v>
      </c>
      <c r="I267" s="38" t="s">
        <v>58</v>
      </c>
      <c r="J267" s="37" t="s">
        <v>1104</v>
      </c>
      <c r="K267" s="13"/>
      <c r="L267" s="14"/>
      <c r="M267" s="13"/>
      <c r="N267" s="75"/>
      <c r="O267" s="13"/>
      <c r="P267" s="13">
        <v>12</v>
      </c>
      <c r="Q267" s="39" t="s">
        <v>612</v>
      </c>
      <c r="R267" s="40">
        <v>1120</v>
      </c>
      <c r="S267" s="41" t="s">
        <v>30</v>
      </c>
      <c r="T267" s="40">
        <v>200</v>
      </c>
      <c r="U267" s="40">
        <v>1120</v>
      </c>
      <c r="V267" s="13">
        <v>1</v>
      </c>
      <c r="W267" s="40">
        <v>200</v>
      </c>
      <c r="X267" s="13">
        <v>1</v>
      </c>
      <c r="Y267" s="40">
        <v>200</v>
      </c>
      <c r="Z267" s="40"/>
      <c r="AA267" s="241" t="s">
        <v>619</v>
      </c>
      <c r="AB267" s="238" t="s">
        <v>620</v>
      </c>
      <c r="AC267" s="77"/>
      <c r="AD267" s="44"/>
      <c r="AE267" s="44"/>
      <c r="AF267" s="43"/>
      <c r="AG267" s="13"/>
      <c r="AH267" s="37"/>
      <c r="AI267" s="37"/>
      <c r="AJ267" s="37"/>
      <c r="AK267" s="45"/>
      <c r="AL267" s="46"/>
      <c r="AM267" s="236"/>
      <c r="AN267" s="236"/>
      <c r="AO267" s="233"/>
      <c r="AP267" s="233"/>
      <c r="AQ267" s="318" t="str">
        <f t="shared" si="8"/>
        <v/>
      </c>
      <c r="AR267" s="318" t="str">
        <f t="shared" si="9"/>
        <v/>
      </c>
    </row>
    <row r="268" spans="1:44" ht="14.25">
      <c r="A268">
        <v>1</v>
      </c>
      <c r="B268" s="34">
        <v>2023</v>
      </c>
      <c r="C268" s="34">
        <v>4</v>
      </c>
      <c r="D268" s="34">
        <v>8</v>
      </c>
      <c r="E268" s="322" t="s">
        <v>627</v>
      </c>
      <c r="F268" s="34">
        <v>4</v>
      </c>
      <c r="G268" s="36" t="s">
        <v>614</v>
      </c>
      <c r="H268" s="37" t="s">
        <v>595</v>
      </c>
      <c r="I268" s="38" t="s">
        <v>47</v>
      </c>
      <c r="J268" s="37" t="s">
        <v>1104</v>
      </c>
      <c r="K268" s="13">
        <v>3706358</v>
      </c>
      <c r="L268" s="14">
        <v>1</v>
      </c>
      <c r="M268" s="14">
        <v>2</v>
      </c>
      <c r="N268" s="14" t="s">
        <v>621</v>
      </c>
      <c r="O268" s="13" t="s">
        <v>34</v>
      </c>
      <c r="P268" s="13">
        <v>50</v>
      </c>
      <c r="Q268" s="39" t="s">
        <v>360</v>
      </c>
      <c r="R268" s="40">
        <v>1120</v>
      </c>
      <c r="S268" s="41">
        <v>4000</v>
      </c>
      <c r="T268" s="41">
        <v>4000</v>
      </c>
      <c r="U268" s="40">
        <v>1120</v>
      </c>
      <c r="V268" s="13">
        <v>1</v>
      </c>
      <c r="W268" s="41">
        <v>4000</v>
      </c>
      <c r="X268" s="13">
        <v>1</v>
      </c>
      <c r="Y268" s="41">
        <v>4000</v>
      </c>
      <c r="Z268" s="40">
        <v>3990</v>
      </c>
      <c r="AA268" s="42" t="s">
        <v>1297</v>
      </c>
      <c r="AB268" s="42"/>
      <c r="AC268" s="43">
        <v>1.0381944444444444</v>
      </c>
      <c r="AD268" s="44">
        <v>1.0590277777777777</v>
      </c>
      <c r="AE268" s="44">
        <v>1.0590277777777777</v>
      </c>
      <c r="AF268" s="43">
        <v>1.1076388888888888</v>
      </c>
      <c r="AG268" s="13" t="s">
        <v>5</v>
      </c>
      <c r="AH268" s="37"/>
      <c r="AI268" s="37" t="s">
        <v>17</v>
      </c>
      <c r="AJ268" s="37" t="s">
        <v>929</v>
      </c>
      <c r="AK268" s="45" t="s">
        <v>615</v>
      </c>
      <c r="AL268" s="46">
        <v>1</v>
      </c>
      <c r="AM268" s="236"/>
      <c r="AN268" s="236"/>
      <c r="AO268" s="233"/>
      <c r="AP268" s="233"/>
      <c r="AQ268" s="318">
        <f t="shared" si="8"/>
        <v>2.0833333333333259E-2</v>
      </c>
      <c r="AR268" s="318">
        <f t="shared" si="9"/>
        <v>4.861111111111116E-2</v>
      </c>
    </row>
    <row r="269" spans="1:44" ht="14.25">
      <c r="B269" s="34">
        <v>2023</v>
      </c>
      <c r="C269" s="34">
        <v>4</v>
      </c>
      <c r="D269" s="34">
        <v>8</v>
      </c>
      <c r="E269" s="322" t="s">
        <v>627</v>
      </c>
      <c r="F269" s="34">
        <v>4</v>
      </c>
      <c r="G269" s="36" t="s">
        <v>614</v>
      </c>
      <c r="H269" s="37" t="s">
        <v>595</v>
      </c>
      <c r="I269" s="38" t="s">
        <v>47</v>
      </c>
      <c r="J269" s="37" t="s">
        <v>1104</v>
      </c>
      <c r="K269" s="13">
        <v>3706358</v>
      </c>
      <c r="L269" s="14">
        <v>2</v>
      </c>
      <c r="M269" s="14">
        <v>2</v>
      </c>
      <c r="N269" s="14" t="s">
        <v>621</v>
      </c>
      <c r="O269" s="13" t="s">
        <v>34</v>
      </c>
      <c r="P269" s="13">
        <v>50</v>
      </c>
      <c r="Q269" s="39" t="s">
        <v>360</v>
      </c>
      <c r="R269" s="40">
        <v>1120</v>
      </c>
      <c r="S269" s="41">
        <v>3970</v>
      </c>
      <c r="T269" s="41">
        <v>3970</v>
      </c>
      <c r="U269" s="40">
        <v>1120</v>
      </c>
      <c r="V269" s="13">
        <v>1</v>
      </c>
      <c r="W269" s="41">
        <v>4000</v>
      </c>
      <c r="X269" s="13">
        <v>1</v>
      </c>
      <c r="Y269" s="41">
        <v>4000</v>
      </c>
      <c r="Z269" s="40">
        <v>3980</v>
      </c>
      <c r="AA269" s="42" t="s">
        <v>1298</v>
      </c>
      <c r="AB269" s="76" t="s">
        <v>1277</v>
      </c>
      <c r="AC269" s="43">
        <v>1.1076388888888888</v>
      </c>
      <c r="AD269" s="44">
        <v>1.1284722222222221</v>
      </c>
      <c r="AE269" s="44">
        <v>1.1284722222222221</v>
      </c>
      <c r="AF269" s="43">
        <v>1.1354166666666665</v>
      </c>
      <c r="AG269" s="13" t="s">
        <v>5</v>
      </c>
      <c r="AH269" s="37"/>
      <c r="AI269" s="37" t="s">
        <v>17</v>
      </c>
      <c r="AJ269" s="37" t="s">
        <v>929</v>
      </c>
      <c r="AK269" s="45" t="s">
        <v>615</v>
      </c>
      <c r="AL269" s="46">
        <v>1</v>
      </c>
      <c r="AM269" s="236"/>
      <c r="AN269" s="236" t="s">
        <v>432</v>
      </c>
      <c r="AO269" s="233"/>
      <c r="AP269" s="233"/>
      <c r="AQ269" s="318">
        <f t="shared" si="8"/>
        <v>2.0833333333333259E-2</v>
      </c>
      <c r="AR269" s="318">
        <f t="shared" si="9"/>
        <v>6.9444444444444198E-3</v>
      </c>
    </row>
    <row r="270" spans="1:44" ht="14.25">
      <c r="B270" s="34">
        <v>2023</v>
      </c>
      <c r="C270" s="34">
        <v>4</v>
      </c>
      <c r="D270" s="34">
        <v>8</v>
      </c>
      <c r="E270" s="322" t="s">
        <v>627</v>
      </c>
      <c r="F270" s="34"/>
      <c r="G270" s="36"/>
      <c r="H270" s="37" t="s">
        <v>595</v>
      </c>
      <c r="I270" s="73" t="s">
        <v>43</v>
      </c>
      <c r="J270" s="37" t="s">
        <v>1104</v>
      </c>
      <c r="K270" s="13"/>
      <c r="L270" s="14"/>
      <c r="M270" s="14"/>
      <c r="N270" s="14"/>
      <c r="O270" s="74"/>
      <c r="P270" s="239">
        <v>25</v>
      </c>
      <c r="Q270" s="39" t="s">
        <v>612</v>
      </c>
      <c r="R270" s="40">
        <v>1120</v>
      </c>
      <c r="S270" s="41" t="s">
        <v>30</v>
      </c>
      <c r="T270" s="240">
        <v>350</v>
      </c>
      <c r="U270" s="40">
        <v>1120</v>
      </c>
      <c r="V270" s="13">
        <v>1</v>
      </c>
      <c r="W270" s="40"/>
      <c r="X270" s="13">
        <v>1</v>
      </c>
      <c r="Y270" s="240">
        <v>350</v>
      </c>
      <c r="Z270" s="40">
        <v>8550</v>
      </c>
      <c r="AA270" s="42" t="s">
        <v>653</v>
      </c>
      <c r="AB270" s="76" t="s">
        <v>1285</v>
      </c>
      <c r="AC270" s="77">
        <v>1.1354166666666665</v>
      </c>
      <c r="AD270" s="78">
        <v>1.1388888888888888</v>
      </c>
      <c r="AE270" s="78"/>
      <c r="AF270" s="77"/>
      <c r="AG270" s="74"/>
      <c r="AH270" s="72"/>
      <c r="AI270" s="37" t="s">
        <v>17</v>
      </c>
      <c r="AJ270" s="37" t="s">
        <v>929</v>
      </c>
      <c r="AK270" s="45" t="s">
        <v>615</v>
      </c>
      <c r="AL270" s="46">
        <v>1</v>
      </c>
      <c r="AM270" s="236"/>
      <c r="AN270" s="236" t="s">
        <v>432</v>
      </c>
      <c r="AO270" s="233"/>
      <c r="AP270" s="233"/>
      <c r="AQ270" s="318">
        <f t="shared" si="8"/>
        <v>3.4722222222223209E-3</v>
      </c>
      <c r="AR270" s="318" t="str">
        <f t="shared" si="9"/>
        <v/>
      </c>
    </row>
    <row r="271" spans="1:44" ht="14.25">
      <c r="B271" s="34">
        <v>2023</v>
      </c>
      <c r="C271" s="34">
        <v>4</v>
      </c>
      <c r="D271" s="34">
        <v>8</v>
      </c>
      <c r="E271" s="322" t="s">
        <v>627</v>
      </c>
      <c r="F271" s="34"/>
      <c r="G271" s="36"/>
      <c r="H271" s="37" t="s">
        <v>595</v>
      </c>
      <c r="I271" s="38"/>
      <c r="J271" s="37"/>
      <c r="K271" s="13"/>
      <c r="L271" s="14"/>
      <c r="M271" s="14"/>
      <c r="N271" s="14"/>
      <c r="O271" s="13"/>
      <c r="P271" s="13"/>
      <c r="Q271" s="393"/>
      <c r="R271" s="40"/>
      <c r="S271" s="234"/>
      <c r="T271" s="40"/>
      <c r="U271" s="40"/>
      <c r="V271" s="13"/>
      <c r="W271" s="40"/>
      <c r="X271" s="13"/>
      <c r="Y271" s="40"/>
      <c r="Z271" s="511"/>
      <c r="AA271" s="42"/>
      <c r="AB271" s="76"/>
      <c r="AC271" s="43"/>
      <c r="AD271" s="44"/>
      <c r="AE271" s="44">
        <v>1.1388888888888888</v>
      </c>
      <c r="AF271" s="43">
        <v>1.1597222222222221</v>
      </c>
      <c r="AG271" s="13" t="s">
        <v>752</v>
      </c>
      <c r="AH271" s="37"/>
      <c r="AI271" s="37"/>
      <c r="AJ271" s="37"/>
      <c r="AK271" s="45"/>
      <c r="AL271" s="46"/>
      <c r="AM271" s="236"/>
      <c r="AN271" s="236"/>
      <c r="AO271" s="233"/>
      <c r="AP271" s="233"/>
      <c r="AQ271" s="318" t="str">
        <f t="shared" si="8"/>
        <v/>
      </c>
      <c r="AR271" s="318">
        <f t="shared" si="9"/>
        <v>2.0833333333333259E-2</v>
      </c>
    </row>
    <row r="272" spans="1:44" ht="14.25">
      <c r="B272" s="34">
        <v>2023</v>
      </c>
      <c r="C272" s="34">
        <v>4</v>
      </c>
      <c r="D272" s="34">
        <v>8</v>
      </c>
      <c r="E272" s="322" t="s">
        <v>627</v>
      </c>
      <c r="F272" s="34"/>
      <c r="G272" s="36"/>
      <c r="H272" s="37" t="s">
        <v>595</v>
      </c>
      <c r="I272" s="38" t="s">
        <v>58</v>
      </c>
      <c r="J272" s="37" t="s">
        <v>1104</v>
      </c>
      <c r="K272" s="13"/>
      <c r="L272" s="14"/>
      <c r="M272" s="14"/>
      <c r="N272" s="14"/>
      <c r="O272" s="13"/>
      <c r="P272" s="13">
        <v>12</v>
      </c>
      <c r="Q272" s="39" t="s">
        <v>612</v>
      </c>
      <c r="R272" s="511">
        <v>1120</v>
      </c>
      <c r="S272" s="512" t="s">
        <v>30</v>
      </c>
      <c r="T272" s="511">
        <v>200</v>
      </c>
      <c r="U272" s="511">
        <v>1120</v>
      </c>
      <c r="V272" s="13">
        <v>1</v>
      </c>
      <c r="W272" s="511">
        <v>200</v>
      </c>
      <c r="X272" s="13">
        <v>1</v>
      </c>
      <c r="Y272" s="511">
        <v>200</v>
      </c>
      <c r="Z272" s="511"/>
      <c r="AA272" s="515"/>
      <c r="AB272" s="42"/>
      <c r="AC272" s="43"/>
      <c r="AD272" s="44"/>
      <c r="AE272" s="44"/>
      <c r="AF272" s="43"/>
      <c r="AG272" s="13"/>
      <c r="AH272" s="37"/>
      <c r="AI272" s="37"/>
      <c r="AJ272" s="37"/>
      <c r="AK272" s="45"/>
      <c r="AL272" s="46"/>
      <c r="AM272" s="236"/>
      <c r="AN272" s="236"/>
      <c r="AO272" s="233"/>
      <c r="AP272" s="233"/>
      <c r="AQ272" s="318" t="str">
        <f t="shared" si="8"/>
        <v/>
      </c>
      <c r="AR272" s="318" t="str">
        <f t="shared" si="9"/>
        <v/>
      </c>
    </row>
    <row r="273" spans="1:44" ht="14.25">
      <c r="A273">
        <v>1</v>
      </c>
      <c r="B273" s="34">
        <v>2023</v>
      </c>
      <c r="C273" s="34">
        <v>4</v>
      </c>
      <c r="D273" s="34">
        <v>8</v>
      </c>
      <c r="E273" s="322" t="s">
        <v>627</v>
      </c>
      <c r="F273" s="34">
        <v>5</v>
      </c>
      <c r="G273" s="36" t="s">
        <v>614</v>
      </c>
      <c r="H273" s="37" t="s">
        <v>595</v>
      </c>
      <c r="I273" s="38" t="s">
        <v>47</v>
      </c>
      <c r="J273" s="37" t="s">
        <v>1104</v>
      </c>
      <c r="K273" s="13">
        <v>3706174</v>
      </c>
      <c r="L273" s="14">
        <v>9</v>
      </c>
      <c r="M273" s="14">
        <v>12</v>
      </c>
      <c r="N273" s="14" t="s">
        <v>622</v>
      </c>
      <c r="O273" s="13" t="s">
        <v>597</v>
      </c>
      <c r="P273" s="13">
        <v>50</v>
      </c>
      <c r="Q273" s="39" t="s">
        <v>292</v>
      </c>
      <c r="R273" s="511">
        <v>1120</v>
      </c>
      <c r="S273" s="512">
        <v>5000</v>
      </c>
      <c r="T273" s="512">
        <v>5000</v>
      </c>
      <c r="U273" s="511">
        <v>1120</v>
      </c>
      <c r="V273" s="13">
        <v>1</v>
      </c>
      <c r="W273" s="512">
        <v>5000</v>
      </c>
      <c r="X273" s="13">
        <v>1</v>
      </c>
      <c r="Y273" s="512">
        <v>5000</v>
      </c>
      <c r="Z273" s="511">
        <v>5050</v>
      </c>
      <c r="AA273" s="42" t="s">
        <v>1299</v>
      </c>
      <c r="AB273" s="42"/>
      <c r="AC273" s="43">
        <v>1.1597222222222221</v>
      </c>
      <c r="AD273" s="44">
        <v>1.1840277777777777</v>
      </c>
      <c r="AE273" s="44">
        <v>1.1840277777777777</v>
      </c>
      <c r="AF273" s="43">
        <v>1.1909722222222221</v>
      </c>
      <c r="AG273" s="13" t="s">
        <v>5</v>
      </c>
      <c r="AH273" s="37"/>
      <c r="AI273" s="37" t="s">
        <v>6</v>
      </c>
      <c r="AJ273" s="37" t="s">
        <v>930</v>
      </c>
      <c r="AK273" s="45" t="s">
        <v>615</v>
      </c>
      <c r="AL273" s="46">
        <v>1</v>
      </c>
      <c r="AM273" s="236"/>
      <c r="AN273" s="236" t="s">
        <v>432</v>
      </c>
      <c r="AO273" s="233"/>
      <c r="AP273" s="233"/>
      <c r="AQ273" s="318">
        <f t="shared" si="8"/>
        <v>2.430555555555558E-2</v>
      </c>
      <c r="AR273" s="318">
        <f t="shared" si="9"/>
        <v>6.9444444444444198E-3</v>
      </c>
    </row>
    <row r="274" spans="1:44" ht="14.25">
      <c r="B274" s="34">
        <v>2023</v>
      </c>
      <c r="C274" s="34">
        <v>4</v>
      </c>
      <c r="D274" s="34">
        <v>8</v>
      </c>
      <c r="E274" s="322" t="s">
        <v>627</v>
      </c>
      <c r="F274" s="34">
        <v>5</v>
      </c>
      <c r="G274" s="36" t="s">
        <v>614</v>
      </c>
      <c r="H274" s="37" t="s">
        <v>595</v>
      </c>
      <c r="I274" s="38" t="s">
        <v>47</v>
      </c>
      <c r="J274" s="37" t="s">
        <v>1104</v>
      </c>
      <c r="K274" s="13">
        <v>3706174</v>
      </c>
      <c r="L274" s="14">
        <v>10</v>
      </c>
      <c r="M274" s="14">
        <v>12</v>
      </c>
      <c r="N274" s="14" t="s">
        <v>622</v>
      </c>
      <c r="O274" s="13" t="s">
        <v>597</v>
      </c>
      <c r="P274" s="13">
        <v>50</v>
      </c>
      <c r="Q274" s="39" t="s">
        <v>292</v>
      </c>
      <c r="R274" s="511">
        <v>1120</v>
      </c>
      <c r="S274" s="512">
        <v>5000</v>
      </c>
      <c r="T274" s="512">
        <v>5000</v>
      </c>
      <c r="U274" s="511">
        <v>1120</v>
      </c>
      <c r="V274" s="13">
        <v>1</v>
      </c>
      <c r="W274" s="512">
        <v>5000</v>
      </c>
      <c r="X274" s="13">
        <v>1</v>
      </c>
      <c r="Y274" s="512">
        <v>5000</v>
      </c>
      <c r="Z274" s="511">
        <v>5070</v>
      </c>
      <c r="AA274" s="42" t="s">
        <v>1300</v>
      </c>
      <c r="AB274" s="42" t="s">
        <v>1286</v>
      </c>
      <c r="AC274" s="43">
        <v>1.1909722222222221</v>
      </c>
      <c r="AD274" s="44">
        <v>1.2152777777777777</v>
      </c>
      <c r="AE274" s="44">
        <v>1.2152777777777777</v>
      </c>
      <c r="AF274" s="43">
        <v>1.2222222222222221</v>
      </c>
      <c r="AG274" s="13" t="s">
        <v>5</v>
      </c>
      <c r="AH274" s="37"/>
      <c r="AI274" s="37" t="s">
        <v>6</v>
      </c>
      <c r="AJ274" s="37" t="s">
        <v>930</v>
      </c>
      <c r="AK274" s="45" t="s">
        <v>615</v>
      </c>
      <c r="AL274" s="46">
        <v>1</v>
      </c>
      <c r="AM274" s="236"/>
      <c r="AN274" s="236" t="s">
        <v>432</v>
      </c>
      <c r="AO274" s="233"/>
      <c r="AP274" s="233"/>
      <c r="AQ274" s="318">
        <f t="shared" si="8"/>
        <v>2.430555555555558E-2</v>
      </c>
      <c r="AR274" s="318">
        <f t="shared" si="9"/>
        <v>6.9444444444444198E-3</v>
      </c>
    </row>
    <row r="275" spans="1:44" ht="14.25">
      <c r="B275" s="34">
        <v>2023</v>
      </c>
      <c r="C275" s="34">
        <v>4</v>
      </c>
      <c r="D275" s="34">
        <v>8</v>
      </c>
      <c r="E275" s="322" t="s">
        <v>627</v>
      </c>
      <c r="F275" s="34"/>
      <c r="G275" s="260"/>
      <c r="H275" s="37" t="s">
        <v>595</v>
      </c>
      <c r="I275" s="38" t="s">
        <v>43</v>
      </c>
      <c r="J275" s="37" t="s">
        <v>1104</v>
      </c>
      <c r="K275" s="13"/>
      <c r="L275" s="14"/>
      <c r="M275" s="14"/>
      <c r="N275" s="14"/>
      <c r="O275" s="13"/>
      <c r="P275" s="239">
        <v>25</v>
      </c>
      <c r="Q275" s="39" t="s">
        <v>612</v>
      </c>
      <c r="R275" s="511">
        <v>1120</v>
      </c>
      <c r="S275" s="512" t="s">
        <v>30</v>
      </c>
      <c r="T275" s="513">
        <v>350</v>
      </c>
      <c r="U275" s="511">
        <v>1120</v>
      </c>
      <c r="V275" s="13">
        <v>1</v>
      </c>
      <c r="W275" s="511"/>
      <c r="X275" s="13">
        <v>1</v>
      </c>
      <c r="Y275" s="513">
        <v>350</v>
      </c>
      <c r="Z275" s="511">
        <v>10550</v>
      </c>
      <c r="AA275" s="42" t="s">
        <v>653</v>
      </c>
      <c r="AB275" s="42" t="s">
        <v>1286</v>
      </c>
      <c r="AC275" s="43">
        <v>1.2222222222222221</v>
      </c>
      <c r="AD275" s="44">
        <v>1.2256944444444444</v>
      </c>
      <c r="AE275" s="44"/>
      <c r="AF275" s="43"/>
      <c r="AG275" s="13"/>
      <c r="AH275" s="37"/>
      <c r="AI275" s="37" t="s">
        <v>6</v>
      </c>
      <c r="AJ275" s="37" t="s">
        <v>930</v>
      </c>
      <c r="AK275" s="45" t="s">
        <v>615</v>
      </c>
      <c r="AL275" s="46">
        <v>1</v>
      </c>
      <c r="AM275" s="236"/>
      <c r="AN275" s="236"/>
      <c r="AO275" s="233"/>
      <c r="AP275" s="233"/>
      <c r="AQ275" s="318">
        <f t="shared" si="8"/>
        <v>3.4722222222223209E-3</v>
      </c>
      <c r="AR275" s="318" t="str">
        <f t="shared" si="9"/>
        <v/>
      </c>
    </row>
    <row r="276" spans="1:44" ht="14.25">
      <c r="B276" s="34">
        <v>2023</v>
      </c>
      <c r="C276" s="34">
        <v>4</v>
      </c>
      <c r="D276" s="34">
        <v>8</v>
      </c>
      <c r="E276" s="322" t="s">
        <v>627</v>
      </c>
      <c r="F276" s="34"/>
      <c r="G276" s="36"/>
      <c r="H276" s="37" t="s">
        <v>595</v>
      </c>
      <c r="I276" s="316"/>
      <c r="J276" s="37"/>
      <c r="K276" s="13"/>
      <c r="L276" s="232"/>
      <c r="M276" s="232"/>
      <c r="N276" s="321"/>
      <c r="O276" s="502"/>
      <c r="P276" s="13"/>
      <c r="Q276" s="393"/>
      <c r="R276" s="40"/>
      <c r="S276" s="234"/>
      <c r="T276" s="234"/>
      <c r="U276" s="40"/>
      <c r="V276" s="13"/>
      <c r="W276" s="40"/>
      <c r="X276" s="13"/>
      <c r="Y276" s="40"/>
      <c r="Z276" s="40"/>
      <c r="AA276" s="235"/>
      <c r="AB276" s="235"/>
      <c r="AC276" s="43"/>
      <c r="AD276" s="44"/>
      <c r="AE276" s="44">
        <v>1.2256944444444444</v>
      </c>
      <c r="AF276" s="43">
        <v>0.28125</v>
      </c>
      <c r="AG276" s="13" t="s">
        <v>16</v>
      </c>
      <c r="AH276" s="37"/>
      <c r="AI276" s="37"/>
      <c r="AJ276" s="37"/>
      <c r="AK276" s="45"/>
      <c r="AL276" s="46"/>
      <c r="AM276" s="236"/>
      <c r="AN276" s="236"/>
      <c r="AO276" s="233"/>
      <c r="AP276" s="233"/>
      <c r="AQ276" s="318" t="str">
        <f t="shared" si="8"/>
        <v/>
      </c>
      <c r="AR276" s="318">
        <f t="shared" si="9"/>
        <v>5.555555555555558E-2</v>
      </c>
    </row>
    <row r="277" spans="1:44" ht="14.25">
      <c r="B277" s="34">
        <v>2023</v>
      </c>
      <c r="C277" s="34">
        <v>4</v>
      </c>
      <c r="D277" s="34">
        <v>10</v>
      </c>
      <c r="E277" s="322" t="s">
        <v>629</v>
      </c>
      <c r="F277" s="34"/>
      <c r="G277" s="36"/>
      <c r="H277" s="37" t="s">
        <v>595</v>
      </c>
      <c r="I277" s="316"/>
      <c r="J277" s="37"/>
      <c r="K277" s="13"/>
      <c r="L277" s="232"/>
      <c r="M277" s="232"/>
      <c r="N277" s="321"/>
      <c r="O277" s="502"/>
      <c r="P277" s="13"/>
      <c r="Q277" s="393"/>
      <c r="R277" s="40"/>
      <c r="S277" s="234"/>
      <c r="T277" s="234"/>
      <c r="U277" s="40"/>
      <c r="V277" s="13"/>
      <c r="W277" s="40"/>
      <c r="X277" s="13"/>
      <c r="Y277" s="40"/>
      <c r="Z277" s="40"/>
      <c r="AA277" s="235"/>
      <c r="AB277" s="235"/>
      <c r="AC277" s="43"/>
      <c r="AD277" s="44"/>
      <c r="AE277" s="44">
        <v>0.28125</v>
      </c>
      <c r="AF277" s="43">
        <v>0.375</v>
      </c>
      <c r="AG277" s="13" t="s">
        <v>5</v>
      </c>
      <c r="AH277" s="37"/>
      <c r="AI277" s="37"/>
      <c r="AJ277" s="37"/>
      <c r="AK277" s="45"/>
      <c r="AL277" s="46"/>
      <c r="AM277" s="236" t="s">
        <v>1305</v>
      </c>
      <c r="AN277" s="236"/>
      <c r="AO277" s="233"/>
      <c r="AP277" s="233"/>
      <c r="AQ277" s="318"/>
      <c r="AR277" s="318">
        <f t="shared" si="9"/>
        <v>9.375E-2</v>
      </c>
    </row>
    <row r="278" spans="1:44" ht="14.25">
      <c r="B278" s="34">
        <v>2023</v>
      </c>
      <c r="C278" s="34">
        <v>4</v>
      </c>
      <c r="D278" s="34">
        <v>10</v>
      </c>
      <c r="E278" s="322" t="s">
        <v>629</v>
      </c>
      <c r="F278" s="34"/>
      <c r="G278" s="36"/>
      <c r="H278" s="37" t="s">
        <v>595</v>
      </c>
      <c r="I278" s="38" t="s">
        <v>58</v>
      </c>
      <c r="J278" s="37" t="s">
        <v>1104</v>
      </c>
      <c r="K278" s="13"/>
      <c r="L278" s="14"/>
      <c r="M278" s="14"/>
      <c r="N278" s="14"/>
      <c r="O278" s="13"/>
      <c r="P278" s="13">
        <v>12</v>
      </c>
      <c r="Q278" s="39" t="s">
        <v>612</v>
      </c>
      <c r="R278" s="511">
        <v>1120</v>
      </c>
      <c r="S278" s="512" t="s">
        <v>30</v>
      </c>
      <c r="T278" s="511">
        <v>200</v>
      </c>
      <c r="U278" s="511">
        <v>1120</v>
      </c>
      <c r="V278" s="13">
        <v>1</v>
      </c>
      <c r="W278" s="511">
        <v>200</v>
      </c>
      <c r="X278" s="13">
        <v>1</v>
      </c>
      <c r="Y278" s="511">
        <v>200</v>
      </c>
      <c r="Z278" s="511"/>
      <c r="AA278" s="42"/>
      <c r="AB278" s="42"/>
      <c r="AC278" s="43"/>
      <c r="AD278" s="44"/>
      <c r="AE278" s="44"/>
      <c r="AF278" s="43"/>
      <c r="AG278" s="13"/>
      <c r="AH278" s="37"/>
      <c r="AI278" s="37"/>
      <c r="AJ278" s="37"/>
      <c r="AK278" s="45"/>
      <c r="AL278" s="46"/>
      <c r="AM278" s="236"/>
      <c r="AN278" s="236"/>
      <c r="AO278" s="233"/>
      <c r="AP278" s="233"/>
      <c r="AQ278" s="318" t="str">
        <f t="shared" si="8"/>
        <v/>
      </c>
      <c r="AR278" s="318" t="str">
        <f t="shared" si="9"/>
        <v/>
      </c>
    </row>
    <row r="279" spans="1:44" ht="14.25">
      <c r="A279">
        <v>1</v>
      </c>
      <c r="B279" s="34">
        <v>2023</v>
      </c>
      <c r="C279" s="34">
        <v>4</v>
      </c>
      <c r="D279" s="34">
        <v>10</v>
      </c>
      <c r="E279" s="322" t="s">
        <v>629</v>
      </c>
      <c r="F279" s="34">
        <v>1</v>
      </c>
      <c r="G279" s="36" t="s">
        <v>614</v>
      </c>
      <c r="H279" s="37" t="s">
        <v>595</v>
      </c>
      <c r="I279" s="38" t="s">
        <v>47</v>
      </c>
      <c r="J279" s="37" t="s">
        <v>1104</v>
      </c>
      <c r="K279" s="13">
        <v>3706174</v>
      </c>
      <c r="L279" s="14">
        <v>11</v>
      </c>
      <c r="M279" s="14">
        <v>12</v>
      </c>
      <c r="N279" s="14" t="s">
        <v>622</v>
      </c>
      <c r="O279" s="13" t="s">
        <v>597</v>
      </c>
      <c r="P279" s="13">
        <v>50</v>
      </c>
      <c r="Q279" s="39" t="s">
        <v>292</v>
      </c>
      <c r="R279" s="511">
        <v>1120</v>
      </c>
      <c r="S279" s="512">
        <v>4540</v>
      </c>
      <c r="T279" s="512">
        <v>4540</v>
      </c>
      <c r="U279" s="511">
        <v>1120</v>
      </c>
      <c r="V279" s="13">
        <v>1</v>
      </c>
      <c r="W279" s="512">
        <v>5000</v>
      </c>
      <c r="X279" s="13">
        <v>1</v>
      </c>
      <c r="Y279" s="512">
        <v>5000</v>
      </c>
      <c r="Z279" s="511">
        <v>4490</v>
      </c>
      <c r="AA279" s="42" t="s">
        <v>1308</v>
      </c>
      <c r="AB279" s="42"/>
      <c r="AC279" s="43"/>
      <c r="AD279" s="44"/>
      <c r="AE279" s="44"/>
      <c r="AF279" s="43"/>
      <c r="AG279" s="13" t="s">
        <v>5</v>
      </c>
      <c r="AH279" s="37"/>
      <c r="AI279" s="37" t="s">
        <v>6</v>
      </c>
      <c r="AJ279" s="37" t="s">
        <v>929</v>
      </c>
      <c r="AK279" s="45" t="s">
        <v>615</v>
      </c>
      <c r="AL279" s="46">
        <v>1</v>
      </c>
      <c r="AM279" s="236" t="s">
        <v>1307</v>
      </c>
      <c r="AN279" s="236"/>
      <c r="AO279" s="233"/>
      <c r="AP279" s="233"/>
      <c r="AQ279" s="318" t="str">
        <f t="shared" si="8"/>
        <v/>
      </c>
      <c r="AR279" s="318" t="str">
        <f t="shared" si="9"/>
        <v/>
      </c>
    </row>
    <row r="280" spans="1:44" ht="14.25">
      <c r="B280" s="34">
        <v>2023</v>
      </c>
      <c r="C280" s="34">
        <v>4</v>
      </c>
      <c r="D280" s="34">
        <v>10</v>
      </c>
      <c r="E280" s="322" t="s">
        <v>629</v>
      </c>
      <c r="F280" s="34">
        <v>1</v>
      </c>
      <c r="G280" s="36" t="s">
        <v>614</v>
      </c>
      <c r="H280" s="37" t="s">
        <v>595</v>
      </c>
      <c r="I280" s="38" t="s">
        <v>47</v>
      </c>
      <c r="J280" s="37" t="s">
        <v>1104</v>
      </c>
      <c r="K280" s="13">
        <v>3706174</v>
      </c>
      <c r="L280" s="14">
        <v>12</v>
      </c>
      <c r="M280" s="14">
        <v>12</v>
      </c>
      <c r="N280" s="14" t="s">
        <v>622</v>
      </c>
      <c r="O280" s="13" t="s">
        <v>597</v>
      </c>
      <c r="P280" s="13">
        <v>50</v>
      </c>
      <c r="Q280" s="39" t="s">
        <v>292</v>
      </c>
      <c r="R280" s="511">
        <v>1120</v>
      </c>
      <c r="S280" s="512">
        <v>5000</v>
      </c>
      <c r="T280" s="512">
        <v>5000</v>
      </c>
      <c r="U280" s="511">
        <v>1120</v>
      </c>
      <c r="V280" s="13">
        <v>1</v>
      </c>
      <c r="W280" s="512">
        <v>5000</v>
      </c>
      <c r="X280" s="13">
        <v>1</v>
      </c>
      <c r="Y280" s="512">
        <v>5000</v>
      </c>
      <c r="Z280" s="511">
        <v>5060</v>
      </c>
      <c r="AA280" s="42" t="s">
        <v>1306</v>
      </c>
      <c r="AB280" s="42" t="s">
        <v>1287</v>
      </c>
      <c r="AC280" s="43">
        <v>0.375</v>
      </c>
      <c r="AD280" s="44">
        <v>0.39930555555555558</v>
      </c>
      <c r="AE280" s="44">
        <v>0.39930555555555558</v>
      </c>
      <c r="AF280" s="43">
        <v>0.40625</v>
      </c>
      <c r="AG280" s="13"/>
      <c r="AH280" s="37"/>
      <c r="AI280" s="37" t="s">
        <v>6</v>
      </c>
      <c r="AJ280" s="37" t="s">
        <v>1137</v>
      </c>
      <c r="AK280" s="45" t="s">
        <v>615</v>
      </c>
      <c r="AL280" s="46">
        <v>1</v>
      </c>
      <c r="AM280" s="236" t="s">
        <v>1318</v>
      </c>
      <c r="AN280" s="236" t="s">
        <v>432</v>
      </c>
      <c r="AO280" s="233"/>
      <c r="AP280" s="233"/>
      <c r="AQ280" s="318">
        <f t="shared" si="8"/>
        <v>2.430555555555558E-2</v>
      </c>
      <c r="AR280" s="318">
        <f t="shared" si="9"/>
        <v>6.9444444444444198E-3</v>
      </c>
    </row>
    <row r="281" spans="1:44" ht="14.25">
      <c r="B281" s="34">
        <v>2023</v>
      </c>
      <c r="C281" s="34">
        <v>4</v>
      </c>
      <c r="D281" s="34">
        <v>10</v>
      </c>
      <c r="E281" s="322" t="s">
        <v>629</v>
      </c>
      <c r="F281" s="34"/>
      <c r="G281" s="36"/>
      <c r="H281" s="37" t="s">
        <v>595</v>
      </c>
      <c r="I281" s="316"/>
      <c r="J281" s="37"/>
      <c r="K281" s="13"/>
      <c r="L281" s="232"/>
      <c r="M281" s="232"/>
      <c r="N281" s="321"/>
      <c r="O281" s="502"/>
      <c r="P281" s="13"/>
      <c r="Q281" s="393"/>
      <c r="R281" s="40"/>
      <c r="S281" s="234"/>
      <c r="T281" s="234"/>
      <c r="U281" s="40"/>
      <c r="V281" s="13"/>
      <c r="W281" s="40"/>
      <c r="X281" s="13"/>
      <c r="Y281" s="40"/>
      <c r="Z281" s="40"/>
      <c r="AA281" s="235"/>
      <c r="AB281" s="235"/>
      <c r="AC281" s="43"/>
      <c r="AD281" s="44"/>
      <c r="AE281" s="44">
        <v>0.40972222222222227</v>
      </c>
      <c r="AF281" s="43">
        <v>0.41666666666666669</v>
      </c>
      <c r="AG281" s="13" t="s">
        <v>5</v>
      </c>
      <c r="AH281" s="37"/>
      <c r="AI281" s="37"/>
      <c r="AJ281" s="37"/>
      <c r="AK281" s="45"/>
      <c r="AL281" s="46"/>
      <c r="AM281" s="236" t="s">
        <v>771</v>
      </c>
      <c r="AN281" s="236"/>
      <c r="AO281" s="233"/>
      <c r="AP281" s="233"/>
      <c r="AQ281" s="318" t="str">
        <f t="shared" si="8"/>
        <v/>
      </c>
      <c r="AR281" s="318">
        <f t="shared" si="9"/>
        <v>6.9444444444444198E-3</v>
      </c>
    </row>
    <row r="282" spans="1:44" ht="14.25">
      <c r="B282" s="34">
        <v>2023</v>
      </c>
      <c r="C282" s="34">
        <v>4</v>
      </c>
      <c r="D282" s="34">
        <v>10</v>
      </c>
      <c r="E282" s="322" t="s">
        <v>629</v>
      </c>
      <c r="F282" s="34"/>
      <c r="G282" s="36"/>
      <c r="H282" s="37" t="s">
        <v>595</v>
      </c>
      <c r="I282" s="38" t="s">
        <v>58</v>
      </c>
      <c r="J282" s="37" t="s">
        <v>1104</v>
      </c>
      <c r="K282" s="13"/>
      <c r="L282" s="14"/>
      <c r="M282" s="14"/>
      <c r="N282" s="14"/>
      <c r="O282" s="13"/>
      <c r="P282" s="13">
        <v>12</v>
      </c>
      <c r="Q282" s="39" t="s">
        <v>612</v>
      </c>
      <c r="R282" s="511">
        <v>1120</v>
      </c>
      <c r="S282" s="512" t="s">
        <v>30</v>
      </c>
      <c r="T282" s="511">
        <v>200</v>
      </c>
      <c r="U282" s="511">
        <v>1120</v>
      </c>
      <c r="V282" s="13">
        <v>1</v>
      </c>
      <c r="W282" s="511">
        <v>200</v>
      </c>
      <c r="X282" s="13">
        <v>1</v>
      </c>
      <c r="Y282" s="511">
        <v>200</v>
      </c>
      <c r="Z282" s="511"/>
      <c r="AA282" s="235"/>
      <c r="AB282" s="42"/>
      <c r="AC282" s="43"/>
      <c r="AD282" s="44"/>
      <c r="AE282" s="44"/>
      <c r="AF282" s="43"/>
      <c r="AG282" s="13"/>
      <c r="AH282" s="37"/>
      <c r="AI282" s="37"/>
      <c r="AJ282" s="37"/>
      <c r="AK282" s="45"/>
      <c r="AL282" s="46"/>
      <c r="AM282" s="236"/>
      <c r="AN282" s="236"/>
      <c r="AO282" s="233"/>
      <c r="AP282" s="233"/>
      <c r="AQ282" s="318" t="str">
        <f t="shared" si="8"/>
        <v/>
      </c>
      <c r="AR282" s="318" t="str">
        <f t="shared" si="9"/>
        <v/>
      </c>
    </row>
    <row r="283" spans="1:44" ht="14.25">
      <c r="A283">
        <v>1</v>
      </c>
      <c r="B283" s="34">
        <v>2023</v>
      </c>
      <c r="C283" s="34">
        <v>4</v>
      </c>
      <c r="D283" s="34">
        <v>10</v>
      </c>
      <c r="E283" s="322" t="s">
        <v>629</v>
      </c>
      <c r="F283" s="34">
        <v>2</v>
      </c>
      <c r="G283" s="36" t="s">
        <v>614</v>
      </c>
      <c r="H283" s="37" t="s">
        <v>595</v>
      </c>
      <c r="I283" s="38" t="s">
        <v>47</v>
      </c>
      <c r="J283" s="37" t="s">
        <v>1104</v>
      </c>
      <c r="K283" s="13">
        <v>3706174</v>
      </c>
      <c r="L283" s="14">
        <v>11</v>
      </c>
      <c r="M283" s="14">
        <v>12</v>
      </c>
      <c r="N283" s="14" t="s">
        <v>622</v>
      </c>
      <c r="O283" s="13" t="s">
        <v>597</v>
      </c>
      <c r="P283" s="13">
        <v>50</v>
      </c>
      <c r="Q283" s="39" t="s">
        <v>292</v>
      </c>
      <c r="R283" s="511">
        <v>1120</v>
      </c>
      <c r="S283" s="512">
        <v>5000</v>
      </c>
      <c r="T283" s="512">
        <v>5000</v>
      </c>
      <c r="U283" s="511">
        <v>1120</v>
      </c>
      <c r="V283" s="13">
        <v>1</v>
      </c>
      <c r="W283" s="512">
        <v>5000</v>
      </c>
      <c r="X283" s="13">
        <v>1</v>
      </c>
      <c r="Y283" s="512">
        <v>5000</v>
      </c>
      <c r="Z283" s="511">
        <v>5060</v>
      </c>
      <c r="AA283" s="42" t="s">
        <v>1306</v>
      </c>
      <c r="AB283" s="42"/>
      <c r="AC283" s="43">
        <v>0.41666666666666669</v>
      </c>
      <c r="AD283" s="44"/>
      <c r="AE283" s="44"/>
      <c r="AF283" s="43"/>
      <c r="AG283" s="13" t="s">
        <v>5</v>
      </c>
      <c r="AH283" s="37"/>
      <c r="AI283" s="37" t="s">
        <v>6</v>
      </c>
      <c r="AJ283" s="37" t="s">
        <v>930</v>
      </c>
      <c r="AK283" s="45" t="s">
        <v>615</v>
      </c>
      <c r="AL283" s="46">
        <v>1</v>
      </c>
      <c r="AM283" s="236"/>
      <c r="AN283" s="236"/>
      <c r="AO283" s="233"/>
      <c r="AP283" s="233"/>
      <c r="AQ283" s="318">
        <f t="shared" si="8"/>
        <v>0.58333333333333326</v>
      </c>
      <c r="AR283" s="318" t="str">
        <f t="shared" si="9"/>
        <v/>
      </c>
    </row>
    <row r="284" spans="1:44" ht="14.25">
      <c r="B284" s="34">
        <v>2023</v>
      </c>
      <c r="C284" s="34">
        <v>4</v>
      </c>
      <c r="D284" s="34">
        <v>10</v>
      </c>
      <c r="E284" s="322" t="s">
        <v>629</v>
      </c>
      <c r="F284" s="34">
        <v>2</v>
      </c>
      <c r="G284" s="36" t="s">
        <v>614</v>
      </c>
      <c r="H284" s="37" t="s">
        <v>595</v>
      </c>
      <c r="I284" s="38" t="s">
        <v>47</v>
      </c>
      <c r="J284" s="37" t="s">
        <v>1104</v>
      </c>
      <c r="K284" s="13">
        <v>3706174</v>
      </c>
      <c r="L284" s="14">
        <v>12</v>
      </c>
      <c r="M284" s="14">
        <v>12</v>
      </c>
      <c r="N284" s="14" t="s">
        <v>622</v>
      </c>
      <c r="O284" s="13" t="s">
        <v>597</v>
      </c>
      <c r="P284" s="13">
        <v>50</v>
      </c>
      <c r="Q284" s="39" t="s">
        <v>292</v>
      </c>
      <c r="R284" s="511">
        <v>1120</v>
      </c>
      <c r="S284" s="512">
        <v>4490</v>
      </c>
      <c r="T284" s="512">
        <v>4490</v>
      </c>
      <c r="U284" s="511">
        <v>1120</v>
      </c>
      <c r="V284" s="13">
        <v>1</v>
      </c>
      <c r="W284" s="512">
        <v>5000</v>
      </c>
      <c r="X284" s="13">
        <v>1</v>
      </c>
      <c r="Y284" s="512">
        <v>5000</v>
      </c>
      <c r="Z284" s="511">
        <v>4470</v>
      </c>
      <c r="AA284" s="42" t="s">
        <v>1308</v>
      </c>
      <c r="AB284" s="42" t="s">
        <v>1319</v>
      </c>
      <c r="AC284" s="43"/>
      <c r="AD284" s="44">
        <v>0.46527777777777773</v>
      </c>
      <c r="AE284" s="44">
        <v>0.46527777777777773</v>
      </c>
      <c r="AF284" s="43">
        <v>0.47222222222222227</v>
      </c>
      <c r="AG284" s="13" t="s">
        <v>5</v>
      </c>
      <c r="AH284" s="37"/>
      <c r="AI284" s="37" t="s">
        <v>6</v>
      </c>
      <c r="AJ284" s="37" t="s">
        <v>929</v>
      </c>
      <c r="AK284" s="45" t="s">
        <v>615</v>
      </c>
      <c r="AL284" s="46">
        <v>1</v>
      </c>
      <c r="AM284" s="236"/>
      <c r="AN284" s="236" t="s">
        <v>432</v>
      </c>
      <c r="AO284" s="233"/>
      <c r="AP284" s="233"/>
      <c r="AQ284" s="318">
        <f t="shared" si="8"/>
        <v>0.46527777777777773</v>
      </c>
      <c r="AR284" s="318">
        <f t="shared" si="9"/>
        <v>6.9444444444445308E-3</v>
      </c>
    </row>
    <row r="285" spans="1:44" ht="14.25">
      <c r="B285" s="34">
        <v>2023</v>
      </c>
      <c r="C285" s="34">
        <v>4</v>
      </c>
      <c r="D285" s="34">
        <v>10</v>
      </c>
      <c r="E285" s="322" t="s">
        <v>629</v>
      </c>
      <c r="F285" s="34"/>
      <c r="G285" s="260"/>
      <c r="H285" s="37" t="s">
        <v>595</v>
      </c>
      <c r="I285" s="38" t="s">
        <v>43</v>
      </c>
      <c r="J285" s="37" t="s">
        <v>1104</v>
      </c>
      <c r="K285" s="13"/>
      <c r="L285" s="14"/>
      <c r="M285" s="14"/>
      <c r="N285" s="14"/>
      <c r="O285" s="13"/>
      <c r="P285" s="239">
        <v>25</v>
      </c>
      <c r="Q285" s="39" t="s">
        <v>612</v>
      </c>
      <c r="R285" s="511">
        <v>1120</v>
      </c>
      <c r="S285" s="512" t="s">
        <v>30</v>
      </c>
      <c r="T285" s="513">
        <v>350</v>
      </c>
      <c r="U285" s="511">
        <v>1120</v>
      </c>
      <c r="V285" s="13">
        <v>1</v>
      </c>
      <c r="W285" s="511"/>
      <c r="X285" s="13">
        <v>1</v>
      </c>
      <c r="Y285" s="513">
        <v>350</v>
      </c>
      <c r="Z285" s="511">
        <v>10550</v>
      </c>
      <c r="AA285" s="42" t="s">
        <v>653</v>
      </c>
      <c r="AB285" s="42" t="s">
        <v>1319</v>
      </c>
      <c r="AC285" s="43">
        <v>0.47222222222222227</v>
      </c>
      <c r="AD285" s="44">
        <v>0.47569444444444442</v>
      </c>
      <c r="AE285" s="44"/>
      <c r="AF285" s="43"/>
      <c r="AG285" s="13"/>
      <c r="AH285" s="37"/>
      <c r="AI285" s="37" t="s">
        <v>6</v>
      </c>
      <c r="AJ285" s="37" t="s">
        <v>929</v>
      </c>
      <c r="AK285" s="45" t="s">
        <v>615</v>
      </c>
      <c r="AL285" s="46">
        <v>1</v>
      </c>
      <c r="AM285" s="236"/>
      <c r="AN285" s="236"/>
      <c r="AO285" s="233"/>
      <c r="AP285" s="233"/>
      <c r="AQ285" s="318">
        <f t="shared" si="8"/>
        <v>3.4722222222221544E-3</v>
      </c>
      <c r="AR285" s="318" t="str">
        <f t="shared" si="9"/>
        <v/>
      </c>
    </row>
    <row r="286" spans="1:44" ht="14.25">
      <c r="B286" s="34">
        <v>2023</v>
      </c>
      <c r="C286" s="34">
        <v>4</v>
      </c>
      <c r="D286" s="34"/>
      <c r="E286" s="322"/>
      <c r="F286" s="34"/>
      <c r="G286" s="36"/>
      <c r="H286" s="37" t="s">
        <v>595</v>
      </c>
      <c r="I286" s="38"/>
      <c r="J286" s="37"/>
      <c r="K286" s="13"/>
      <c r="L286" s="14"/>
      <c r="M286" s="14"/>
      <c r="N286" s="14"/>
      <c r="O286" s="13"/>
      <c r="P286" s="13"/>
      <c r="Q286" s="393"/>
      <c r="R286" s="40"/>
      <c r="S286" s="234"/>
      <c r="T286" s="40"/>
      <c r="U286" s="40"/>
      <c r="V286" s="13"/>
      <c r="W286" s="40"/>
      <c r="X286" s="13"/>
      <c r="Y286" s="40"/>
      <c r="Z286" s="511"/>
      <c r="AA286" s="42"/>
      <c r="AB286" s="76"/>
      <c r="AC286" s="43"/>
      <c r="AD286" s="44"/>
      <c r="AE286" s="44">
        <v>0.47569444444444442</v>
      </c>
      <c r="AF286" s="43">
        <v>0.58333333333333337</v>
      </c>
      <c r="AG286" s="13" t="s">
        <v>928</v>
      </c>
      <c r="AH286" s="37"/>
      <c r="AI286" s="37"/>
      <c r="AJ286" s="37"/>
      <c r="AK286" s="45"/>
      <c r="AL286" s="46"/>
      <c r="AM286" s="236" t="s">
        <v>771</v>
      </c>
      <c r="AN286" s="236"/>
      <c r="AO286" s="233"/>
      <c r="AP286" s="233"/>
      <c r="AQ286" s="318"/>
      <c r="AR286" s="318"/>
    </row>
    <row r="287" spans="1:44" ht="14.25">
      <c r="B287" s="34">
        <v>2023</v>
      </c>
      <c r="C287" s="34">
        <v>4</v>
      </c>
      <c r="D287" s="34"/>
      <c r="E287" s="322"/>
      <c r="F287" s="34"/>
      <c r="G287" s="36"/>
      <c r="H287" s="37" t="s">
        <v>595</v>
      </c>
      <c r="I287" s="38"/>
      <c r="J287" s="37"/>
      <c r="K287" s="13"/>
      <c r="L287" s="14"/>
      <c r="M287" s="14"/>
      <c r="N287" s="14"/>
      <c r="O287" s="13"/>
      <c r="P287" s="13"/>
      <c r="Q287" s="393"/>
      <c r="R287" s="40"/>
      <c r="S287" s="234"/>
      <c r="T287" s="40"/>
      <c r="U287" s="40"/>
      <c r="V287" s="13"/>
      <c r="W287" s="40"/>
      <c r="X287" s="13"/>
      <c r="Y287" s="40"/>
      <c r="Z287" s="511"/>
      <c r="AA287" s="42"/>
      <c r="AB287" s="76"/>
      <c r="AC287" s="43"/>
      <c r="AD287" s="44"/>
      <c r="AE287" s="44"/>
      <c r="AF287" s="43"/>
      <c r="AG287" s="13"/>
      <c r="AH287" s="37"/>
      <c r="AI287" s="37"/>
      <c r="AJ287" s="37"/>
      <c r="AK287" s="45"/>
      <c r="AL287" s="46"/>
      <c r="AM287" s="236"/>
      <c r="AN287" s="236"/>
      <c r="AO287" s="233"/>
      <c r="AP287" s="233"/>
      <c r="AQ287" s="318"/>
      <c r="AR287" s="318"/>
    </row>
    <row r="288" spans="1:44" ht="14.25">
      <c r="B288" s="34">
        <v>2023</v>
      </c>
      <c r="C288" s="34">
        <v>4</v>
      </c>
      <c r="D288" s="34"/>
      <c r="E288" s="322"/>
      <c r="F288" s="34"/>
      <c r="G288" s="36"/>
      <c r="H288" s="37" t="s">
        <v>595</v>
      </c>
      <c r="I288" s="38"/>
      <c r="J288" s="37"/>
      <c r="K288" s="13"/>
      <c r="L288" s="14"/>
      <c r="M288" s="14"/>
      <c r="N288" s="14"/>
      <c r="O288" s="13"/>
      <c r="P288" s="13"/>
      <c r="Q288" s="393"/>
      <c r="R288" s="40"/>
      <c r="S288" s="234"/>
      <c r="T288" s="40"/>
      <c r="U288" s="40"/>
      <c r="V288" s="13"/>
      <c r="W288" s="40"/>
      <c r="X288" s="13"/>
      <c r="Y288" s="40"/>
      <c r="Z288" s="511"/>
      <c r="AA288" s="42"/>
      <c r="AB288" s="76"/>
      <c r="AC288" s="43"/>
      <c r="AD288" s="44"/>
      <c r="AE288" s="44"/>
      <c r="AF288" s="43"/>
      <c r="AG288" s="13"/>
      <c r="AH288" s="37"/>
      <c r="AI288" s="37"/>
      <c r="AJ288" s="37"/>
      <c r="AK288" s="45"/>
      <c r="AL288" s="46"/>
      <c r="AM288" s="236"/>
      <c r="AN288" s="236"/>
      <c r="AO288" s="233"/>
      <c r="AP288" s="233"/>
      <c r="AQ288" s="318"/>
      <c r="AR288" s="318"/>
    </row>
    <row r="289" spans="2:44" ht="14.25">
      <c r="B289" s="34">
        <v>2023</v>
      </c>
      <c r="C289" s="34">
        <v>4</v>
      </c>
      <c r="D289" s="34"/>
      <c r="E289" s="322"/>
      <c r="F289" s="34"/>
      <c r="G289" s="36"/>
      <c r="H289" s="37" t="s">
        <v>595</v>
      </c>
      <c r="I289" s="38"/>
      <c r="J289" s="37"/>
      <c r="K289" s="13"/>
      <c r="L289" s="14"/>
      <c r="M289" s="14"/>
      <c r="N289" s="14"/>
      <c r="O289" s="13"/>
      <c r="P289" s="13"/>
      <c r="Q289" s="393"/>
      <c r="R289" s="40"/>
      <c r="S289" s="234"/>
      <c r="T289" s="40"/>
      <c r="U289" s="40"/>
      <c r="V289" s="13"/>
      <c r="W289" s="40"/>
      <c r="X289" s="13"/>
      <c r="Y289" s="40"/>
      <c r="Z289" s="511"/>
      <c r="AA289" s="42"/>
      <c r="AB289" s="76"/>
      <c r="AC289" s="43"/>
      <c r="AD289" s="44"/>
      <c r="AE289" s="44"/>
      <c r="AF289" s="43"/>
      <c r="AG289" s="13"/>
      <c r="AH289" s="37"/>
      <c r="AI289" s="37"/>
      <c r="AJ289" s="37"/>
      <c r="AK289" s="45"/>
      <c r="AL289" s="46"/>
      <c r="AM289" s="236"/>
      <c r="AN289" s="236"/>
      <c r="AO289" s="233"/>
      <c r="AP289" s="233"/>
      <c r="AQ289" s="318"/>
      <c r="AR289" s="318"/>
    </row>
    <row r="290" spans="2:44" ht="14.25">
      <c r="B290" s="34">
        <v>2023</v>
      </c>
      <c r="C290" s="34">
        <v>4</v>
      </c>
      <c r="D290" s="34"/>
      <c r="E290" s="322"/>
      <c r="F290" s="34"/>
      <c r="G290" s="36"/>
      <c r="H290" s="37" t="s">
        <v>595</v>
      </c>
      <c r="I290" s="38"/>
      <c r="J290" s="37"/>
      <c r="K290" s="13"/>
      <c r="L290" s="14"/>
      <c r="M290" s="14"/>
      <c r="N290" s="14"/>
      <c r="O290" s="13"/>
      <c r="P290" s="13"/>
      <c r="Q290" s="393"/>
      <c r="R290" s="40"/>
      <c r="S290" s="234"/>
      <c r="T290" s="40"/>
      <c r="U290" s="40"/>
      <c r="V290" s="13"/>
      <c r="W290" s="40"/>
      <c r="X290" s="13"/>
      <c r="Y290" s="40"/>
      <c r="Z290" s="511"/>
      <c r="AA290" s="42"/>
      <c r="AB290" s="76"/>
      <c r="AC290" s="43"/>
      <c r="AD290" s="44"/>
      <c r="AE290" s="44"/>
      <c r="AF290" s="43"/>
      <c r="AG290" s="13"/>
      <c r="AH290" s="37"/>
      <c r="AI290" s="37"/>
      <c r="AJ290" s="37"/>
      <c r="AK290" s="45"/>
      <c r="AL290" s="46"/>
      <c r="AM290" s="236"/>
      <c r="AN290" s="236"/>
      <c r="AO290" s="233"/>
      <c r="AP290" s="233"/>
      <c r="AQ290" s="318"/>
      <c r="AR290" s="318"/>
    </row>
    <row r="291" spans="2:44" ht="14.25">
      <c r="B291" s="34">
        <v>2023</v>
      </c>
      <c r="C291" s="34">
        <v>4</v>
      </c>
      <c r="D291" s="34"/>
      <c r="E291" s="322"/>
      <c r="F291" s="34"/>
      <c r="G291" s="36"/>
      <c r="H291" s="37" t="s">
        <v>595</v>
      </c>
      <c r="I291" s="38"/>
      <c r="J291" s="37"/>
      <c r="K291" s="13"/>
      <c r="L291" s="14"/>
      <c r="M291" s="14"/>
      <c r="N291" s="14"/>
      <c r="O291" s="13"/>
      <c r="P291" s="13"/>
      <c r="Q291" s="393"/>
      <c r="R291" s="40"/>
      <c r="S291" s="234"/>
      <c r="T291" s="40"/>
      <c r="U291" s="40"/>
      <c r="V291" s="13"/>
      <c r="W291" s="40"/>
      <c r="X291" s="13"/>
      <c r="Y291" s="40"/>
      <c r="Z291" s="511"/>
      <c r="AA291" s="42"/>
      <c r="AB291" s="76"/>
      <c r="AC291" s="43"/>
      <c r="AD291" s="44"/>
      <c r="AE291" s="44"/>
      <c r="AF291" s="43"/>
      <c r="AG291" s="13"/>
      <c r="AH291" s="37"/>
      <c r="AI291" s="37"/>
      <c r="AJ291" s="37"/>
      <c r="AK291" s="45"/>
      <c r="AL291" s="46"/>
      <c r="AM291" s="236"/>
      <c r="AN291" s="236"/>
      <c r="AO291" s="233"/>
      <c r="AP291" s="233"/>
      <c r="AQ291" s="318"/>
      <c r="AR291" s="318"/>
    </row>
    <row r="292" spans="2:44" ht="14.25">
      <c r="B292" s="34">
        <v>2023</v>
      </c>
      <c r="C292" s="34">
        <v>4</v>
      </c>
      <c r="D292" s="34"/>
      <c r="E292" s="322"/>
      <c r="F292" s="34"/>
      <c r="G292" s="36"/>
      <c r="H292" s="37" t="s">
        <v>595</v>
      </c>
      <c r="I292" s="38"/>
      <c r="J292" s="37"/>
      <c r="K292" s="13"/>
      <c r="L292" s="14"/>
      <c r="M292" s="14"/>
      <c r="N292" s="14"/>
      <c r="O292" s="13"/>
      <c r="P292" s="13"/>
      <c r="Q292" s="393"/>
      <c r="R292" s="40"/>
      <c r="S292" s="234"/>
      <c r="T292" s="40"/>
      <c r="U292" s="40"/>
      <c r="V292" s="13"/>
      <c r="W292" s="40"/>
      <c r="X292" s="13"/>
      <c r="Y292" s="40"/>
      <c r="Z292" s="511"/>
      <c r="AA292" s="42"/>
      <c r="AB292" s="76"/>
      <c r="AC292" s="43"/>
      <c r="AD292" s="44"/>
      <c r="AE292" s="44"/>
      <c r="AF292" s="43"/>
      <c r="AG292" s="13"/>
      <c r="AH292" s="37"/>
      <c r="AI292" s="37"/>
      <c r="AJ292" s="37"/>
      <c r="AK292" s="45"/>
      <c r="AL292" s="46"/>
      <c r="AM292" s="236"/>
      <c r="AN292" s="236"/>
      <c r="AO292" s="233"/>
      <c r="AP292" s="233"/>
      <c r="AQ292" s="318"/>
      <c r="AR292" s="318"/>
    </row>
    <row r="293" spans="2:44" ht="14.25">
      <c r="B293" s="34">
        <v>2023</v>
      </c>
      <c r="C293" s="34">
        <v>4</v>
      </c>
      <c r="D293" s="34"/>
      <c r="E293" s="322"/>
      <c r="F293" s="34"/>
      <c r="G293" s="36"/>
      <c r="H293" s="37" t="s">
        <v>595</v>
      </c>
      <c r="I293" s="38"/>
      <c r="J293" s="37"/>
      <c r="K293" s="13"/>
      <c r="L293" s="14"/>
      <c r="M293" s="14"/>
      <c r="N293" s="14"/>
      <c r="O293" s="13"/>
      <c r="P293" s="13"/>
      <c r="Q293" s="393"/>
      <c r="R293" s="40"/>
      <c r="S293" s="234"/>
      <c r="T293" s="40"/>
      <c r="U293" s="40"/>
      <c r="V293" s="13"/>
      <c r="W293" s="40"/>
      <c r="X293" s="13"/>
      <c r="Y293" s="40"/>
      <c r="Z293" s="511"/>
      <c r="AA293" s="42"/>
      <c r="AB293" s="76"/>
      <c r="AC293" s="43"/>
      <c r="AD293" s="44"/>
      <c r="AE293" s="44"/>
      <c r="AF293" s="43"/>
      <c r="AG293" s="13"/>
      <c r="AH293" s="37"/>
      <c r="AI293" s="37"/>
      <c r="AJ293" s="37"/>
      <c r="AK293" s="45"/>
      <c r="AL293" s="46"/>
      <c r="AM293" s="236"/>
      <c r="AN293" s="236"/>
      <c r="AO293" s="233"/>
      <c r="AP293" s="233"/>
      <c r="AQ293" s="318"/>
      <c r="AR293" s="318"/>
    </row>
    <row r="294" spans="2:44" ht="14.25">
      <c r="B294" s="34">
        <v>2023</v>
      </c>
      <c r="C294" s="34">
        <v>4</v>
      </c>
      <c r="D294" s="34"/>
      <c r="E294" s="322"/>
      <c r="F294" s="34"/>
      <c r="G294" s="36"/>
      <c r="H294" s="37" t="s">
        <v>595</v>
      </c>
      <c r="I294" s="316"/>
      <c r="J294" s="37"/>
      <c r="K294" s="13"/>
      <c r="L294" s="232"/>
      <c r="M294" s="232"/>
      <c r="N294" s="321"/>
      <c r="O294" s="502"/>
      <c r="P294" s="13"/>
      <c r="Q294" s="393"/>
      <c r="R294" s="40"/>
      <c r="S294" s="234"/>
      <c r="T294" s="40"/>
      <c r="U294" s="40"/>
      <c r="V294" s="13"/>
      <c r="W294" s="40"/>
      <c r="X294" s="13"/>
      <c r="Y294" s="40"/>
      <c r="Z294" s="40"/>
      <c r="AA294" s="235"/>
      <c r="AB294" s="235"/>
      <c r="AC294" s="43"/>
      <c r="AD294" s="44"/>
      <c r="AE294" s="44"/>
      <c r="AF294" s="43"/>
      <c r="AG294" s="13" t="s">
        <v>1072</v>
      </c>
      <c r="AH294" s="37"/>
      <c r="AI294" s="37"/>
      <c r="AJ294" s="37"/>
      <c r="AK294" s="45"/>
      <c r="AL294" s="46"/>
      <c r="AM294" s="236"/>
      <c r="AN294" s="236"/>
      <c r="AO294" s="233"/>
      <c r="AP294" s="233"/>
      <c r="AQ294" s="318" t="str">
        <f t="shared" si="8"/>
        <v/>
      </c>
      <c r="AR294" s="318" t="str">
        <f t="shared" si="9"/>
        <v/>
      </c>
    </row>
    <row r="295" spans="2:44" ht="14.25">
      <c r="B295" s="34">
        <v>2023</v>
      </c>
      <c r="C295" s="34">
        <v>4</v>
      </c>
      <c r="D295" s="34"/>
      <c r="E295" s="322"/>
      <c r="F295" s="34"/>
      <c r="G295" s="36" t="s">
        <v>594</v>
      </c>
      <c r="H295" s="37" t="s">
        <v>1073</v>
      </c>
      <c r="I295" s="316" t="s">
        <v>1027</v>
      </c>
      <c r="J295" s="37" t="s">
        <v>596</v>
      </c>
      <c r="K295" s="13">
        <v>3704008</v>
      </c>
      <c r="L295" s="232">
        <v>1</v>
      </c>
      <c r="M295" s="232">
        <v>2</v>
      </c>
      <c r="N295" s="321" t="s">
        <v>1074</v>
      </c>
      <c r="O295" s="502" t="s">
        <v>1031</v>
      </c>
      <c r="P295" s="13">
        <v>50</v>
      </c>
      <c r="Q295" s="393" t="s">
        <v>289</v>
      </c>
      <c r="R295" s="40">
        <v>1125</v>
      </c>
      <c r="S295" s="234">
        <v>6100</v>
      </c>
      <c r="T295" s="234">
        <v>6100</v>
      </c>
      <c r="U295" s="40">
        <v>1120</v>
      </c>
      <c r="V295" s="13">
        <v>1</v>
      </c>
      <c r="W295" s="40">
        <v>6000</v>
      </c>
      <c r="X295" s="13">
        <v>1</v>
      </c>
      <c r="Y295" s="40"/>
      <c r="Z295" s="40"/>
      <c r="AA295" s="235"/>
      <c r="AB295" s="235"/>
      <c r="AC295" s="43"/>
      <c r="AD295" s="44"/>
      <c r="AE295" s="44"/>
      <c r="AF295" s="43"/>
      <c r="AG295" s="13"/>
      <c r="AH295" s="37" t="s">
        <v>1026</v>
      </c>
      <c r="AI295" s="37"/>
      <c r="AJ295" s="37"/>
      <c r="AK295" s="45" t="s">
        <v>601</v>
      </c>
      <c r="AL295" s="46"/>
      <c r="AM295" s="236"/>
      <c r="AN295" s="236"/>
      <c r="AO295" s="233"/>
      <c r="AP295" s="233"/>
      <c r="AQ295" s="318" t="str">
        <f t="shared" si="8"/>
        <v/>
      </c>
      <c r="AR295" s="318" t="str">
        <f t="shared" si="9"/>
        <v/>
      </c>
    </row>
    <row r="296" spans="2:44" ht="14.25">
      <c r="B296" s="34">
        <v>2023</v>
      </c>
      <c r="C296" s="34">
        <v>4</v>
      </c>
      <c r="D296" s="34"/>
      <c r="E296" s="322"/>
      <c r="F296" s="34"/>
      <c r="G296" s="36"/>
      <c r="H296" s="37" t="s">
        <v>595</v>
      </c>
      <c r="I296" s="316"/>
      <c r="J296" s="37"/>
      <c r="K296" s="13"/>
      <c r="L296" s="232"/>
      <c r="M296" s="232"/>
      <c r="N296" s="321"/>
      <c r="O296" s="502"/>
      <c r="P296" s="13"/>
      <c r="Q296" s="393"/>
      <c r="R296" s="40"/>
      <c r="S296" s="234"/>
      <c r="T296" s="40"/>
      <c r="U296" s="40"/>
      <c r="V296" s="13"/>
      <c r="W296" s="40"/>
      <c r="X296" s="13"/>
      <c r="Y296" s="40"/>
      <c r="Z296" s="40"/>
      <c r="AA296" s="235"/>
      <c r="AB296" s="235"/>
      <c r="AC296" s="43"/>
      <c r="AD296" s="44"/>
      <c r="AE296" s="44"/>
      <c r="AF296" s="43"/>
      <c r="AG296" s="13" t="s">
        <v>752</v>
      </c>
      <c r="AH296" s="37"/>
      <c r="AI296" s="37"/>
      <c r="AJ296" s="37"/>
      <c r="AK296" s="45"/>
      <c r="AL296" s="46"/>
      <c r="AM296" s="236"/>
      <c r="AN296" s="236"/>
      <c r="AO296" s="233"/>
      <c r="AP296" s="233"/>
      <c r="AQ296" s="318" t="str">
        <f t="shared" si="8"/>
        <v/>
      </c>
      <c r="AR296" s="318" t="str">
        <f t="shared" si="9"/>
        <v/>
      </c>
    </row>
    <row r="297" spans="2:44" ht="14.25">
      <c r="B297" s="34">
        <v>2023</v>
      </c>
      <c r="C297" s="34">
        <v>4</v>
      </c>
      <c r="D297" s="34"/>
      <c r="E297" s="322"/>
      <c r="F297" s="34"/>
      <c r="G297" s="36" t="s">
        <v>594</v>
      </c>
      <c r="H297" s="37" t="s">
        <v>1073</v>
      </c>
      <c r="I297" s="316" t="s">
        <v>1027</v>
      </c>
      <c r="J297" s="37" t="s">
        <v>596</v>
      </c>
      <c r="K297" s="13">
        <v>3704008</v>
      </c>
      <c r="L297" s="232">
        <v>2</v>
      </c>
      <c r="M297" s="232">
        <v>2</v>
      </c>
      <c r="N297" s="321" t="s">
        <v>1074</v>
      </c>
      <c r="O297" s="502" t="s">
        <v>1031</v>
      </c>
      <c r="P297" s="13">
        <v>50</v>
      </c>
      <c r="Q297" s="393" t="s">
        <v>289</v>
      </c>
      <c r="R297" s="40">
        <v>1125</v>
      </c>
      <c r="S297" s="234">
        <v>6100</v>
      </c>
      <c r="T297" s="234">
        <v>6100</v>
      </c>
      <c r="U297" s="40">
        <v>1120</v>
      </c>
      <c r="V297" s="13">
        <v>1</v>
      </c>
      <c r="W297" s="40">
        <v>6000</v>
      </c>
      <c r="X297" s="13">
        <v>1</v>
      </c>
      <c r="Y297" s="40"/>
      <c r="Z297" s="40"/>
      <c r="AA297" s="235"/>
      <c r="AB297" s="235"/>
      <c r="AC297" s="43"/>
      <c r="AD297" s="44"/>
      <c r="AE297" s="44"/>
      <c r="AF297" s="43"/>
      <c r="AG297" s="13"/>
      <c r="AH297" s="37" t="s">
        <v>1026</v>
      </c>
      <c r="AI297" s="37"/>
      <c r="AJ297" s="37"/>
      <c r="AK297" s="45" t="s">
        <v>601</v>
      </c>
      <c r="AL297" s="46"/>
      <c r="AM297" s="236"/>
      <c r="AN297" s="236"/>
      <c r="AO297" s="233"/>
      <c r="AP297" s="233"/>
      <c r="AQ297" s="318" t="str">
        <f t="shared" si="8"/>
        <v/>
      </c>
      <c r="AR297" s="318" t="str">
        <f t="shared" si="9"/>
        <v/>
      </c>
    </row>
    <row r="298" spans="2:44" ht="14.25">
      <c r="B298" s="34">
        <v>2023</v>
      </c>
      <c r="C298" s="34">
        <v>4</v>
      </c>
      <c r="D298" s="34"/>
      <c r="E298" s="322"/>
      <c r="F298" s="34"/>
      <c r="G298" s="36"/>
      <c r="H298" s="37" t="s">
        <v>595</v>
      </c>
      <c r="I298" s="316"/>
      <c r="J298" s="37"/>
      <c r="K298" s="13"/>
      <c r="L298" s="232"/>
      <c r="M298" s="232"/>
      <c r="N298" s="321"/>
      <c r="O298" s="502"/>
      <c r="P298" s="13"/>
      <c r="Q298" s="393"/>
      <c r="R298" s="40"/>
      <c r="S298" s="234"/>
      <c r="T298" s="40"/>
      <c r="U298" s="40"/>
      <c r="V298" s="13"/>
      <c r="W298" s="40"/>
      <c r="X298" s="13"/>
      <c r="Y298" s="40"/>
      <c r="Z298" s="40"/>
      <c r="AA298" s="235"/>
      <c r="AB298" s="235"/>
      <c r="AC298" s="43"/>
      <c r="AD298" s="44"/>
      <c r="AE298" s="44"/>
      <c r="AF298" s="43"/>
      <c r="AG298" s="13" t="s">
        <v>1072</v>
      </c>
      <c r="AH298" s="37"/>
      <c r="AI298" s="37"/>
      <c r="AJ298" s="37"/>
      <c r="AK298" s="45"/>
      <c r="AL298" s="46"/>
      <c r="AM298" s="236"/>
      <c r="AN298" s="236"/>
      <c r="AO298" s="233"/>
      <c r="AP298" s="233"/>
      <c r="AQ298" s="318" t="str">
        <f t="shared" si="8"/>
        <v/>
      </c>
      <c r="AR298" s="318" t="str">
        <f t="shared" si="9"/>
        <v/>
      </c>
    </row>
    <row r="299" spans="2:44" ht="14.25">
      <c r="B299" s="34">
        <v>2023</v>
      </c>
      <c r="C299" s="34">
        <v>4</v>
      </c>
      <c r="D299" s="34"/>
      <c r="E299" s="322"/>
      <c r="F299" s="34"/>
      <c r="G299" s="36" t="s">
        <v>594</v>
      </c>
      <c r="H299" s="37" t="s">
        <v>1073</v>
      </c>
      <c r="I299" s="316" t="s">
        <v>1027</v>
      </c>
      <c r="J299" s="37" t="s">
        <v>596</v>
      </c>
      <c r="K299" s="13">
        <v>3703986</v>
      </c>
      <c r="L299" s="232">
        <v>1</v>
      </c>
      <c r="M299" s="232">
        <v>8</v>
      </c>
      <c r="N299" s="321" t="s">
        <v>774</v>
      </c>
      <c r="O299" s="502" t="s">
        <v>1028</v>
      </c>
      <c r="P299" s="13">
        <v>38</v>
      </c>
      <c r="Q299" s="393" t="s">
        <v>287</v>
      </c>
      <c r="R299" s="40">
        <v>1005</v>
      </c>
      <c r="S299" s="234">
        <v>8000</v>
      </c>
      <c r="T299" s="234">
        <v>8000</v>
      </c>
      <c r="U299" s="40">
        <v>1005</v>
      </c>
      <c r="V299" s="13">
        <v>1</v>
      </c>
      <c r="W299" s="40">
        <v>4000</v>
      </c>
      <c r="X299" s="13">
        <v>2</v>
      </c>
      <c r="Y299" s="40"/>
      <c r="Z299" s="40"/>
      <c r="AA299" s="235"/>
      <c r="AB299" s="235"/>
      <c r="AC299" s="43"/>
      <c r="AD299" s="44"/>
      <c r="AE299" s="44"/>
      <c r="AF299" s="43"/>
      <c r="AG299" s="13" t="s">
        <v>928</v>
      </c>
      <c r="AH299" s="37" t="s">
        <v>1026</v>
      </c>
      <c r="AI299" s="37"/>
      <c r="AJ299" s="37"/>
      <c r="AK299" s="45" t="s">
        <v>598</v>
      </c>
      <c r="AL299" s="46"/>
      <c r="AM299" s="236"/>
      <c r="AN299" s="236"/>
      <c r="AO299" s="233"/>
      <c r="AP299" s="233"/>
      <c r="AQ299" s="318" t="str">
        <f t="shared" si="8"/>
        <v/>
      </c>
      <c r="AR299" s="318" t="str">
        <f t="shared" si="9"/>
        <v/>
      </c>
    </row>
    <row r="300" spans="2:44" ht="14.25">
      <c r="B300" s="34">
        <v>2023</v>
      </c>
      <c r="C300" s="34">
        <v>4</v>
      </c>
      <c r="D300" s="34"/>
      <c r="E300" s="322"/>
      <c r="F300" s="34"/>
      <c r="G300" s="36" t="s">
        <v>594</v>
      </c>
      <c r="H300" s="37" t="s">
        <v>1073</v>
      </c>
      <c r="I300" s="316" t="s">
        <v>1027</v>
      </c>
      <c r="J300" s="37" t="s">
        <v>596</v>
      </c>
      <c r="K300" s="13">
        <v>3703986</v>
      </c>
      <c r="L300" s="232">
        <v>2</v>
      </c>
      <c r="M300" s="232">
        <v>8</v>
      </c>
      <c r="N300" s="321" t="s">
        <v>774</v>
      </c>
      <c r="O300" s="502" t="s">
        <v>1028</v>
      </c>
      <c r="P300" s="13">
        <v>38</v>
      </c>
      <c r="Q300" s="393" t="s">
        <v>287</v>
      </c>
      <c r="R300" s="40">
        <v>1005</v>
      </c>
      <c r="S300" s="234">
        <v>8000</v>
      </c>
      <c r="T300" s="40">
        <v>8000</v>
      </c>
      <c r="U300" s="40">
        <v>1005</v>
      </c>
      <c r="V300" s="13">
        <v>1</v>
      </c>
      <c r="W300" s="40">
        <v>4000</v>
      </c>
      <c r="X300" s="13">
        <v>2</v>
      </c>
      <c r="Y300" s="40"/>
      <c r="Z300" s="40"/>
      <c r="AA300" s="235"/>
      <c r="AB300" s="235"/>
      <c r="AC300" s="43"/>
      <c r="AD300" s="44"/>
      <c r="AE300" s="44"/>
      <c r="AF300" s="43"/>
      <c r="AG300" s="13"/>
      <c r="AH300" s="37" t="s">
        <v>1026</v>
      </c>
      <c r="AI300" s="37"/>
      <c r="AJ300" s="37"/>
      <c r="AK300" s="45" t="s">
        <v>598</v>
      </c>
      <c r="AL300" s="46"/>
      <c r="AM300" s="236"/>
      <c r="AN300" s="236"/>
      <c r="AO300" s="233"/>
      <c r="AP300" s="233"/>
      <c r="AQ300" s="318" t="str">
        <f t="shared" si="8"/>
        <v/>
      </c>
      <c r="AR300" s="318" t="str">
        <f t="shared" si="9"/>
        <v/>
      </c>
    </row>
    <row r="301" spans="2:44" ht="14.25">
      <c r="B301" s="34">
        <v>2023</v>
      </c>
      <c r="C301" s="34">
        <v>4</v>
      </c>
      <c r="D301" s="34"/>
      <c r="E301" s="322"/>
      <c r="F301" s="34"/>
      <c r="G301" s="36"/>
      <c r="H301" s="37" t="s">
        <v>595</v>
      </c>
      <c r="I301" s="316"/>
      <c r="J301" s="37"/>
      <c r="K301" s="13"/>
      <c r="L301" s="232"/>
      <c r="M301" s="232"/>
      <c r="N301" s="321"/>
      <c r="O301" s="502"/>
      <c r="P301" s="13"/>
      <c r="Q301" s="393"/>
      <c r="R301" s="40"/>
      <c r="S301" s="234"/>
      <c r="T301" s="234"/>
      <c r="U301" s="40"/>
      <c r="V301" s="13"/>
      <c r="W301" s="40"/>
      <c r="X301" s="13"/>
      <c r="Y301" s="40"/>
      <c r="Z301" s="40"/>
      <c r="AA301" s="235"/>
      <c r="AB301" s="235"/>
      <c r="AC301" s="43"/>
      <c r="AD301" s="44"/>
      <c r="AE301" s="44"/>
      <c r="AF301" s="43"/>
      <c r="AG301" s="13" t="s">
        <v>752</v>
      </c>
      <c r="AH301" s="37"/>
      <c r="AI301" s="37"/>
      <c r="AJ301" s="37"/>
      <c r="AK301" s="45"/>
      <c r="AL301" s="46"/>
      <c r="AM301" s="236"/>
      <c r="AN301" s="236"/>
      <c r="AO301" s="233"/>
      <c r="AP301" s="233"/>
      <c r="AQ301" s="318" t="str">
        <f t="shared" si="8"/>
        <v/>
      </c>
      <c r="AR301" s="318" t="str">
        <f t="shared" si="9"/>
        <v/>
      </c>
    </row>
    <row r="302" spans="2:44" ht="14.25">
      <c r="B302" s="34">
        <v>2023</v>
      </c>
      <c r="C302" s="34">
        <v>4</v>
      </c>
      <c r="D302" s="34"/>
      <c r="E302" s="322"/>
      <c r="F302" s="34"/>
      <c r="G302" s="36" t="s">
        <v>594</v>
      </c>
      <c r="H302" s="37" t="s">
        <v>1073</v>
      </c>
      <c r="I302" s="316" t="s">
        <v>1027</v>
      </c>
      <c r="J302" s="37" t="s">
        <v>596</v>
      </c>
      <c r="K302" s="13">
        <v>3703986</v>
      </c>
      <c r="L302" s="232">
        <v>3</v>
      </c>
      <c r="M302" s="232">
        <v>8</v>
      </c>
      <c r="N302" s="321" t="s">
        <v>774</v>
      </c>
      <c r="O302" s="502" t="s">
        <v>1028</v>
      </c>
      <c r="P302" s="13">
        <v>38</v>
      </c>
      <c r="Q302" s="393" t="s">
        <v>287</v>
      </c>
      <c r="R302" s="40">
        <v>1005</v>
      </c>
      <c r="S302" s="234">
        <v>8000</v>
      </c>
      <c r="T302" s="40">
        <v>8000</v>
      </c>
      <c r="U302" s="40">
        <v>1005</v>
      </c>
      <c r="V302" s="13">
        <v>1</v>
      </c>
      <c r="W302" s="40">
        <v>4000</v>
      </c>
      <c r="X302" s="13">
        <v>2</v>
      </c>
      <c r="Y302" s="40"/>
      <c r="Z302" s="40"/>
      <c r="AA302" s="235"/>
      <c r="AB302" s="235"/>
      <c r="AC302" s="43"/>
      <c r="AD302" s="44"/>
      <c r="AE302" s="44"/>
      <c r="AF302" s="43"/>
      <c r="AG302" s="13" t="s">
        <v>928</v>
      </c>
      <c r="AH302" s="37" t="s">
        <v>1026</v>
      </c>
      <c r="AI302" s="37"/>
      <c r="AJ302" s="37"/>
      <c r="AK302" s="45" t="s">
        <v>598</v>
      </c>
      <c r="AL302" s="46"/>
      <c r="AM302" s="236"/>
      <c r="AN302" s="236"/>
      <c r="AO302" s="233"/>
      <c r="AP302" s="233"/>
      <c r="AQ302" s="318" t="str">
        <f t="shared" si="8"/>
        <v/>
      </c>
      <c r="AR302" s="318" t="str">
        <f t="shared" si="9"/>
        <v/>
      </c>
    </row>
    <row r="303" spans="2:44" ht="14.25">
      <c r="B303" s="34">
        <v>2023</v>
      </c>
      <c r="C303" s="34">
        <v>4</v>
      </c>
      <c r="D303" s="34"/>
      <c r="E303" s="322"/>
      <c r="F303" s="34"/>
      <c r="G303" s="36" t="s">
        <v>594</v>
      </c>
      <c r="H303" s="37" t="s">
        <v>1073</v>
      </c>
      <c r="I303" s="316" t="s">
        <v>1027</v>
      </c>
      <c r="J303" s="37" t="s">
        <v>596</v>
      </c>
      <c r="K303" s="13">
        <v>3703986</v>
      </c>
      <c r="L303" s="232">
        <v>4</v>
      </c>
      <c r="M303" s="232">
        <v>8</v>
      </c>
      <c r="N303" s="321" t="s">
        <v>774</v>
      </c>
      <c r="O303" s="502" t="s">
        <v>1028</v>
      </c>
      <c r="P303" s="13">
        <v>38</v>
      </c>
      <c r="Q303" s="393" t="s">
        <v>287</v>
      </c>
      <c r="R303" s="40">
        <v>1005</v>
      </c>
      <c r="S303" s="234">
        <v>8000</v>
      </c>
      <c r="T303" s="234">
        <v>8000</v>
      </c>
      <c r="U303" s="40">
        <v>1005</v>
      </c>
      <c r="V303" s="13">
        <v>1</v>
      </c>
      <c r="W303" s="40">
        <v>4000</v>
      </c>
      <c r="X303" s="13">
        <v>2</v>
      </c>
      <c r="Y303" s="40"/>
      <c r="Z303" s="40"/>
      <c r="AA303" s="235"/>
      <c r="AB303" s="235"/>
      <c r="AC303" s="43"/>
      <c r="AD303" s="44"/>
      <c r="AE303" s="44"/>
      <c r="AF303" s="43"/>
      <c r="AG303" s="13"/>
      <c r="AH303" s="37" t="s">
        <v>1026</v>
      </c>
      <c r="AI303" s="37"/>
      <c r="AJ303" s="37"/>
      <c r="AK303" s="45" t="s">
        <v>598</v>
      </c>
      <c r="AL303" s="46"/>
      <c r="AM303" s="236"/>
      <c r="AN303" s="236"/>
      <c r="AO303" s="233"/>
      <c r="AP303" s="233"/>
      <c r="AQ303" s="318" t="str">
        <f t="shared" si="8"/>
        <v/>
      </c>
      <c r="AR303" s="318" t="str">
        <f t="shared" si="9"/>
        <v/>
      </c>
    </row>
    <row r="304" spans="2:44" ht="14.25">
      <c r="B304" s="34">
        <v>2023</v>
      </c>
      <c r="C304" s="34">
        <v>4</v>
      </c>
      <c r="D304" s="34"/>
      <c r="E304" s="322"/>
      <c r="F304" s="34"/>
      <c r="G304" s="36"/>
      <c r="H304" s="37" t="s">
        <v>595</v>
      </c>
      <c r="I304" s="316"/>
      <c r="J304" s="37"/>
      <c r="K304" s="13"/>
      <c r="L304" s="232"/>
      <c r="M304" s="232"/>
      <c r="N304" s="321"/>
      <c r="O304" s="502"/>
      <c r="P304" s="13"/>
      <c r="Q304" s="393"/>
      <c r="R304" s="40"/>
      <c r="S304" s="234"/>
      <c r="T304" s="40"/>
      <c r="U304" s="40"/>
      <c r="V304" s="13"/>
      <c r="W304" s="40"/>
      <c r="X304" s="13"/>
      <c r="Y304" s="40"/>
      <c r="Z304" s="40"/>
      <c r="AA304" s="235"/>
      <c r="AB304" s="235"/>
      <c r="AC304" s="43"/>
      <c r="AD304" s="44"/>
      <c r="AE304" s="44"/>
      <c r="AF304" s="43"/>
      <c r="AG304" s="13" t="s">
        <v>752</v>
      </c>
      <c r="AH304" s="37"/>
      <c r="AI304" s="37"/>
      <c r="AJ304" s="37"/>
      <c r="AK304" s="45"/>
      <c r="AL304" s="46"/>
      <c r="AM304" s="236"/>
      <c r="AN304" s="236"/>
      <c r="AO304" s="233"/>
      <c r="AP304" s="233"/>
      <c r="AQ304" s="318" t="str">
        <f t="shared" si="8"/>
        <v/>
      </c>
      <c r="AR304" s="318" t="str">
        <f t="shared" si="9"/>
        <v/>
      </c>
    </row>
    <row r="305" spans="2:44" ht="14.25">
      <c r="B305" s="34">
        <v>2023</v>
      </c>
      <c r="C305" s="34">
        <v>4</v>
      </c>
      <c r="D305" s="34"/>
      <c r="E305" s="322"/>
      <c r="F305" s="34"/>
      <c r="G305" s="36" t="s">
        <v>594</v>
      </c>
      <c r="H305" s="37" t="s">
        <v>1073</v>
      </c>
      <c r="I305" s="316" t="s">
        <v>1027</v>
      </c>
      <c r="J305" s="37" t="s">
        <v>596</v>
      </c>
      <c r="K305" s="13">
        <v>3703986</v>
      </c>
      <c r="L305" s="232">
        <v>5</v>
      </c>
      <c r="M305" s="232">
        <v>8</v>
      </c>
      <c r="N305" s="321" t="s">
        <v>774</v>
      </c>
      <c r="O305" s="502" t="s">
        <v>1028</v>
      </c>
      <c r="P305" s="13">
        <v>38</v>
      </c>
      <c r="Q305" s="393" t="s">
        <v>287</v>
      </c>
      <c r="R305" s="40">
        <v>1005</v>
      </c>
      <c r="S305" s="234">
        <v>8000</v>
      </c>
      <c r="T305" s="234">
        <v>8000</v>
      </c>
      <c r="U305" s="40">
        <v>1005</v>
      </c>
      <c r="V305" s="13">
        <v>1</v>
      </c>
      <c r="W305" s="40">
        <v>4000</v>
      </c>
      <c r="X305" s="13">
        <v>2</v>
      </c>
      <c r="Y305" s="40"/>
      <c r="Z305" s="40"/>
      <c r="AA305" s="235"/>
      <c r="AB305" s="235"/>
      <c r="AC305" s="43"/>
      <c r="AD305" s="44"/>
      <c r="AE305" s="44"/>
      <c r="AF305" s="43"/>
      <c r="AG305" s="13" t="s">
        <v>928</v>
      </c>
      <c r="AH305" s="37" t="s">
        <v>1026</v>
      </c>
      <c r="AI305" s="37"/>
      <c r="AJ305" s="37"/>
      <c r="AK305" s="45" t="s">
        <v>598</v>
      </c>
      <c r="AL305" s="46"/>
      <c r="AM305" s="236"/>
      <c r="AN305" s="236"/>
      <c r="AO305" s="233"/>
      <c r="AP305" s="233"/>
      <c r="AQ305" s="318" t="str">
        <f t="shared" si="8"/>
        <v/>
      </c>
      <c r="AR305" s="318" t="str">
        <f t="shared" si="9"/>
        <v/>
      </c>
    </row>
    <row r="306" spans="2:44" ht="14.25">
      <c r="B306" s="34">
        <v>2023</v>
      </c>
      <c r="C306" s="34">
        <v>4</v>
      </c>
      <c r="D306" s="34"/>
      <c r="E306" s="322"/>
      <c r="F306" s="34"/>
      <c r="G306" s="36" t="s">
        <v>594</v>
      </c>
      <c r="H306" s="37" t="s">
        <v>1073</v>
      </c>
      <c r="I306" s="316" t="s">
        <v>1027</v>
      </c>
      <c r="J306" s="37" t="s">
        <v>596</v>
      </c>
      <c r="K306" s="13">
        <v>3703986</v>
      </c>
      <c r="L306" s="232">
        <v>6</v>
      </c>
      <c r="M306" s="232">
        <v>8</v>
      </c>
      <c r="N306" s="321" t="s">
        <v>774</v>
      </c>
      <c r="O306" s="502" t="s">
        <v>1028</v>
      </c>
      <c r="P306" s="13">
        <v>38</v>
      </c>
      <c r="Q306" s="393" t="s">
        <v>287</v>
      </c>
      <c r="R306" s="40">
        <v>1005</v>
      </c>
      <c r="S306" s="234">
        <v>8000</v>
      </c>
      <c r="T306" s="40">
        <v>8000</v>
      </c>
      <c r="U306" s="40">
        <v>1005</v>
      </c>
      <c r="V306" s="13">
        <v>1</v>
      </c>
      <c r="W306" s="40">
        <v>4000</v>
      </c>
      <c r="X306" s="13">
        <v>2</v>
      </c>
      <c r="Y306" s="40"/>
      <c r="Z306" s="40"/>
      <c r="AA306" s="235"/>
      <c r="AB306" s="235"/>
      <c r="AC306" s="43"/>
      <c r="AD306" s="44"/>
      <c r="AE306" s="44"/>
      <c r="AF306" s="43"/>
      <c r="AG306" s="13"/>
      <c r="AH306" s="37" t="s">
        <v>1026</v>
      </c>
      <c r="AI306" s="37"/>
      <c r="AJ306" s="37"/>
      <c r="AK306" s="45" t="s">
        <v>598</v>
      </c>
      <c r="AL306" s="46"/>
      <c r="AM306" s="236"/>
      <c r="AN306" s="236"/>
      <c r="AO306" s="233"/>
      <c r="AP306" s="233"/>
      <c r="AQ306" s="318" t="str">
        <f t="shared" si="8"/>
        <v/>
      </c>
      <c r="AR306" s="318" t="str">
        <f t="shared" si="9"/>
        <v/>
      </c>
    </row>
    <row r="307" spans="2:44" ht="14.25">
      <c r="B307" s="34">
        <v>2023</v>
      </c>
      <c r="C307" s="34">
        <v>4</v>
      </c>
      <c r="D307" s="34"/>
      <c r="E307" s="322"/>
      <c r="F307" s="34"/>
      <c r="G307" s="36"/>
      <c r="H307" s="37" t="s">
        <v>595</v>
      </c>
      <c r="I307" s="316"/>
      <c r="J307" s="37"/>
      <c r="K307" s="13"/>
      <c r="L307" s="232"/>
      <c r="M307" s="232"/>
      <c r="N307" s="321"/>
      <c r="O307" s="502"/>
      <c r="P307" s="13"/>
      <c r="Q307" s="393"/>
      <c r="R307" s="40"/>
      <c r="S307" s="234"/>
      <c r="T307" s="234"/>
      <c r="U307" s="40"/>
      <c r="V307" s="13"/>
      <c r="W307" s="40"/>
      <c r="X307" s="13"/>
      <c r="Y307" s="40"/>
      <c r="Z307" s="40"/>
      <c r="AA307" s="235"/>
      <c r="AB307" s="235"/>
      <c r="AC307" s="43"/>
      <c r="AD307" s="44"/>
      <c r="AE307" s="44"/>
      <c r="AF307" s="43"/>
      <c r="AG307" s="13" t="s">
        <v>752</v>
      </c>
      <c r="AH307" s="37"/>
      <c r="AI307" s="37"/>
      <c r="AJ307" s="37"/>
      <c r="AK307" s="45"/>
      <c r="AL307" s="46"/>
      <c r="AM307" s="236"/>
      <c r="AN307" s="236"/>
      <c r="AO307" s="233"/>
      <c r="AP307" s="233"/>
      <c r="AQ307" s="318" t="str">
        <f t="shared" si="8"/>
        <v/>
      </c>
      <c r="AR307" s="318" t="str">
        <f t="shared" si="9"/>
        <v/>
      </c>
    </row>
    <row r="308" spans="2:44" ht="14.25">
      <c r="B308" s="34">
        <v>2023</v>
      </c>
      <c r="C308" s="34">
        <v>4</v>
      </c>
      <c r="D308" s="34"/>
      <c r="E308" s="322"/>
      <c r="F308" s="34"/>
      <c r="G308" s="36" t="s">
        <v>594</v>
      </c>
      <c r="H308" s="37" t="s">
        <v>1073</v>
      </c>
      <c r="I308" s="316" t="s">
        <v>1027</v>
      </c>
      <c r="J308" s="37" t="s">
        <v>596</v>
      </c>
      <c r="K308" s="13">
        <v>3703986</v>
      </c>
      <c r="L308" s="232">
        <v>7</v>
      </c>
      <c r="M308" s="232">
        <v>8</v>
      </c>
      <c r="N308" s="321" t="s">
        <v>774</v>
      </c>
      <c r="O308" s="502" t="s">
        <v>1028</v>
      </c>
      <c r="P308" s="13">
        <v>38</v>
      </c>
      <c r="Q308" s="393" t="s">
        <v>287</v>
      </c>
      <c r="R308" s="40">
        <v>1005</v>
      </c>
      <c r="S308" s="234">
        <v>8000</v>
      </c>
      <c r="T308" s="40">
        <v>8000</v>
      </c>
      <c r="U308" s="40">
        <v>1005</v>
      </c>
      <c r="V308" s="13">
        <v>1</v>
      </c>
      <c r="W308" s="40">
        <v>4000</v>
      </c>
      <c r="X308" s="13">
        <v>2</v>
      </c>
      <c r="Y308" s="40"/>
      <c r="Z308" s="40"/>
      <c r="AA308" s="235"/>
      <c r="AB308" s="235"/>
      <c r="AC308" s="43"/>
      <c r="AD308" s="44"/>
      <c r="AE308" s="44"/>
      <c r="AF308" s="43"/>
      <c r="AG308" s="13" t="s">
        <v>928</v>
      </c>
      <c r="AH308" s="37" t="s">
        <v>1026</v>
      </c>
      <c r="AI308" s="37"/>
      <c r="AJ308" s="37"/>
      <c r="AK308" s="45" t="s">
        <v>598</v>
      </c>
      <c r="AL308" s="46"/>
      <c r="AM308" s="236"/>
      <c r="AN308" s="236"/>
      <c r="AO308" s="233"/>
      <c r="AP308" s="233"/>
      <c r="AQ308" s="318" t="str">
        <f t="shared" si="8"/>
        <v/>
      </c>
      <c r="AR308" s="318" t="str">
        <f t="shared" si="9"/>
        <v/>
      </c>
    </row>
    <row r="309" spans="2:44" ht="14.25">
      <c r="B309" s="34">
        <v>2023</v>
      </c>
      <c r="C309" s="34">
        <v>4</v>
      </c>
      <c r="D309" s="34"/>
      <c r="E309" s="322"/>
      <c r="F309" s="34"/>
      <c r="G309" s="36" t="s">
        <v>594</v>
      </c>
      <c r="H309" s="37" t="s">
        <v>1073</v>
      </c>
      <c r="I309" s="316" t="s">
        <v>1027</v>
      </c>
      <c r="J309" s="37" t="s">
        <v>596</v>
      </c>
      <c r="K309" s="13">
        <v>3703986</v>
      </c>
      <c r="L309" s="232">
        <v>8</v>
      </c>
      <c r="M309" s="232">
        <v>8</v>
      </c>
      <c r="N309" s="321" t="s">
        <v>774</v>
      </c>
      <c r="O309" s="502" t="s">
        <v>1028</v>
      </c>
      <c r="P309" s="13">
        <v>38</v>
      </c>
      <c r="Q309" s="393" t="s">
        <v>287</v>
      </c>
      <c r="R309" s="40">
        <v>1005</v>
      </c>
      <c r="S309" s="234">
        <v>8000</v>
      </c>
      <c r="T309" s="234">
        <v>8000</v>
      </c>
      <c r="U309" s="40">
        <v>1005</v>
      </c>
      <c r="V309" s="13">
        <v>1</v>
      </c>
      <c r="W309" s="40">
        <v>4000</v>
      </c>
      <c r="X309" s="13">
        <v>2</v>
      </c>
      <c r="Y309" s="40"/>
      <c r="Z309" s="40"/>
      <c r="AA309" s="235"/>
      <c r="AB309" s="235"/>
      <c r="AC309" s="43"/>
      <c r="AD309" s="44"/>
      <c r="AE309" s="44"/>
      <c r="AF309" s="43"/>
      <c r="AG309" s="13"/>
      <c r="AH309" s="37" t="s">
        <v>1026</v>
      </c>
      <c r="AI309" s="37"/>
      <c r="AJ309" s="37"/>
      <c r="AK309" s="45" t="s">
        <v>598</v>
      </c>
      <c r="AL309" s="46"/>
      <c r="AM309" s="236"/>
      <c r="AN309" s="236"/>
      <c r="AO309" s="233"/>
      <c r="AP309" s="233"/>
      <c r="AQ309" s="318" t="str">
        <f t="shared" si="8"/>
        <v/>
      </c>
      <c r="AR309" s="318" t="str">
        <f t="shared" si="9"/>
        <v/>
      </c>
    </row>
    <row r="310" spans="2:44" ht="14.25">
      <c r="B310" s="34">
        <v>2023</v>
      </c>
      <c r="C310" s="34">
        <v>4</v>
      </c>
      <c r="D310" s="34"/>
      <c r="E310" s="322"/>
      <c r="F310" s="34"/>
      <c r="G310" s="36"/>
      <c r="H310" s="37" t="s">
        <v>595</v>
      </c>
      <c r="I310" s="316"/>
      <c r="J310" s="37"/>
      <c r="K310" s="13"/>
      <c r="L310" s="232"/>
      <c r="M310" s="232"/>
      <c r="N310" s="321"/>
      <c r="O310" s="502"/>
      <c r="P310" s="13"/>
      <c r="Q310" s="393"/>
      <c r="R310" s="40"/>
      <c r="S310" s="234"/>
      <c r="T310" s="40"/>
      <c r="U310" s="40"/>
      <c r="V310" s="13"/>
      <c r="W310" s="40"/>
      <c r="X310" s="13"/>
      <c r="Y310" s="40"/>
      <c r="Z310" s="40"/>
      <c r="AA310" s="235"/>
      <c r="AB310" s="235"/>
      <c r="AC310" s="43"/>
      <c r="AD310" s="44"/>
      <c r="AE310" s="44"/>
      <c r="AF310" s="43"/>
      <c r="AG310" s="13" t="s">
        <v>1072</v>
      </c>
      <c r="AH310" s="37"/>
      <c r="AI310" s="37"/>
      <c r="AJ310" s="37"/>
      <c r="AK310" s="45"/>
      <c r="AL310" s="46"/>
      <c r="AM310" s="236"/>
      <c r="AN310" s="236"/>
      <c r="AO310" s="233"/>
      <c r="AP310" s="233"/>
      <c r="AQ310" s="318" t="str">
        <f t="shared" si="8"/>
        <v/>
      </c>
      <c r="AR310" s="318" t="str">
        <f t="shared" si="9"/>
        <v/>
      </c>
    </row>
    <row r="311" spans="2:44" ht="14.25">
      <c r="B311" s="34">
        <v>2023</v>
      </c>
      <c r="C311" s="34">
        <v>4</v>
      </c>
      <c r="D311" s="34"/>
      <c r="E311" s="322"/>
      <c r="F311" s="34"/>
      <c r="G311" s="36" t="s">
        <v>594</v>
      </c>
      <c r="H311" s="37" t="s">
        <v>1073</v>
      </c>
      <c r="I311" s="316" t="s">
        <v>1027</v>
      </c>
      <c r="J311" s="37" t="s">
        <v>596</v>
      </c>
      <c r="K311" s="13">
        <v>3704463</v>
      </c>
      <c r="L311" s="232">
        <v>1</v>
      </c>
      <c r="M311" s="232">
        <v>4</v>
      </c>
      <c r="N311" s="321" t="s">
        <v>609</v>
      </c>
      <c r="O311" s="502" t="s">
        <v>1030</v>
      </c>
      <c r="P311" s="13">
        <v>50</v>
      </c>
      <c r="Q311" s="393" t="s">
        <v>294</v>
      </c>
      <c r="R311" s="40">
        <v>1200</v>
      </c>
      <c r="S311" s="234">
        <v>12000</v>
      </c>
      <c r="T311" s="234">
        <v>12000</v>
      </c>
      <c r="U311" s="40">
        <v>1200</v>
      </c>
      <c r="V311" s="13">
        <v>1</v>
      </c>
      <c r="W311" s="40">
        <v>6000</v>
      </c>
      <c r="X311" s="13">
        <v>2</v>
      </c>
      <c r="Y311" s="40"/>
      <c r="Z311" s="40"/>
      <c r="AA311" s="235"/>
      <c r="AB311" s="235"/>
      <c r="AC311" s="43"/>
      <c r="AD311" s="44"/>
      <c r="AE311" s="44"/>
      <c r="AF311" s="43"/>
      <c r="AG311" s="13" t="s">
        <v>928</v>
      </c>
      <c r="AH311" s="37" t="s">
        <v>1026</v>
      </c>
      <c r="AI311" s="37"/>
      <c r="AJ311" s="37"/>
      <c r="AK311" s="45" t="s">
        <v>601</v>
      </c>
      <c r="AL311" s="46"/>
      <c r="AM311" s="236"/>
      <c r="AN311" s="236"/>
      <c r="AO311" s="233"/>
      <c r="AP311" s="233"/>
      <c r="AQ311" s="318" t="str">
        <f t="shared" si="8"/>
        <v/>
      </c>
      <c r="AR311" s="318" t="str">
        <f t="shared" si="9"/>
        <v/>
      </c>
    </row>
    <row r="312" spans="2:44" ht="14.25">
      <c r="B312" s="34">
        <v>2023</v>
      </c>
      <c r="C312" s="34">
        <v>4</v>
      </c>
      <c r="D312" s="34"/>
      <c r="E312" s="322"/>
      <c r="F312" s="34"/>
      <c r="G312" s="36" t="s">
        <v>594</v>
      </c>
      <c r="H312" s="37" t="s">
        <v>1073</v>
      </c>
      <c r="I312" s="316" t="s">
        <v>1027</v>
      </c>
      <c r="J312" s="37" t="s">
        <v>596</v>
      </c>
      <c r="K312" s="13">
        <v>3704463</v>
      </c>
      <c r="L312" s="232">
        <v>2</v>
      </c>
      <c r="M312" s="232">
        <v>4</v>
      </c>
      <c r="N312" s="321" t="s">
        <v>609</v>
      </c>
      <c r="O312" s="502" t="s">
        <v>1030</v>
      </c>
      <c r="P312" s="13">
        <v>50</v>
      </c>
      <c r="Q312" s="393" t="s">
        <v>294</v>
      </c>
      <c r="R312" s="40">
        <v>1200</v>
      </c>
      <c r="S312" s="234">
        <v>12000</v>
      </c>
      <c r="T312" s="40">
        <v>12000</v>
      </c>
      <c r="U312" s="40">
        <v>1200</v>
      </c>
      <c r="V312" s="13">
        <v>1</v>
      </c>
      <c r="W312" s="40">
        <v>6000</v>
      </c>
      <c r="X312" s="13">
        <v>2</v>
      </c>
      <c r="Y312" s="40"/>
      <c r="Z312" s="40"/>
      <c r="AA312" s="235"/>
      <c r="AB312" s="235"/>
      <c r="AC312" s="43"/>
      <c r="AD312" s="44"/>
      <c r="AE312" s="44"/>
      <c r="AF312" s="43"/>
      <c r="AG312" s="13"/>
      <c r="AH312" s="37" t="s">
        <v>1026</v>
      </c>
      <c r="AI312" s="37"/>
      <c r="AJ312" s="37"/>
      <c r="AK312" s="45" t="s">
        <v>601</v>
      </c>
      <c r="AL312" s="46"/>
      <c r="AM312" s="236"/>
      <c r="AN312" s="236"/>
      <c r="AO312" s="233"/>
      <c r="AP312" s="233"/>
      <c r="AQ312" s="318" t="str">
        <f t="shared" si="8"/>
        <v/>
      </c>
      <c r="AR312" s="318" t="str">
        <f t="shared" si="9"/>
        <v/>
      </c>
    </row>
    <row r="313" spans="2:44" ht="14.25">
      <c r="B313" s="34">
        <v>2023</v>
      </c>
      <c r="C313" s="34">
        <v>4</v>
      </c>
      <c r="D313" s="34"/>
      <c r="E313" s="322"/>
      <c r="F313" s="34"/>
      <c r="G313" s="36"/>
      <c r="H313" s="37" t="s">
        <v>595</v>
      </c>
      <c r="I313" s="316"/>
      <c r="J313" s="37"/>
      <c r="K313" s="13"/>
      <c r="L313" s="232"/>
      <c r="M313" s="232"/>
      <c r="N313" s="321"/>
      <c r="O313" s="502"/>
      <c r="P313" s="13"/>
      <c r="Q313" s="393"/>
      <c r="R313" s="40"/>
      <c r="S313" s="234"/>
      <c r="T313" s="234"/>
      <c r="U313" s="40"/>
      <c r="V313" s="13"/>
      <c r="W313" s="40"/>
      <c r="X313" s="13"/>
      <c r="Y313" s="40"/>
      <c r="Z313" s="40"/>
      <c r="AA313" s="235"/>
      <c r="AB313" s="235"/>
      <c r="AC313" s="43"/>
      <c r="AD313" s="44"/>
      <c r="AE313" s="44"/>
      <c r="AF313" s="43"/>
      <c r="AG313" s="13" t="s">
        <v>752</v>
      </c>
      <c r="AH313" s="37"/>
      <c r="AI313" s="37"/>
      <c r="AJ313" s="37"/>
      <c r="AK313" s="45"/>
      <c r="AL313" s="46"/>
      <c r="AM313" s="236"/>
      <c r="AN313" s="236"/>
      <c r="AO313" s="233"/>
      <c r="AP313" s="233"/>
      <c r="AQ313" s="318" t="str">
        <f t="shared" ref="AQ313:AQ376" si="10">IF(IF(AC313&gt;AD313,1-AC313+AD313,AD313-AC313)=0,"",IF(AC313&gt;AD313,1-AC313+AD313,AD313-AC313))</f>
        <v/>
      </c>
      <c r="AR313" s="318" t="str">
        <f t="shared" ref="AR313:AR376" si="11">IF(IF(AE313&gt;AF313,1-AE313+AF313,AF313-AE313)=0,"",IF(AE313&gt;AF313,1-AE313+AF313,AF313-AE313))</f>
        <v/>
      </c>
    </row>
    <row r="314" spans="2:44" ht="14.25">
      <c r="B314" s="34">
        <v>2023</v>
      </c>
      <c r="C314" s="34">
        <v>4</v>
      </c>
      <c r="D314" s="34"/>
      <c r="E314" s="322"/>
      <c r="F314" s="34"/>
      <c r="G314" s="36" t="s">
        <v>594</v>
      </c>
      <c r="H314" s="37" t="s">
        <v>1073</v>
      </c>
      <c r="I314" s="316" t="s">
        <v>1027</v>
      </c>
      <c r="J314" s="37" t="s">
        <v>596</v>
      </c>
      <c r="K314" s="13">
        <v>3704463</v>
      </c>
      <c r="L314" s="232">
        <v>3</v>
      </c>
      <c r="M314" s="232">
        <v>4</v>
      </c>
      <c r="N314" s="321" t="s">
        <v>609</v>
      </c>
      <c r="O314" s="502" t="s">
        <v>1030</v>
      </c>
      <c r="P314" s="13">
        <v>50</v>
      </c>
      <c r="Q314" s="393" t="s">
        <v>294</v>
      </c>
      <c r="R314" s="40">
        <v>1200</v>
      </c>
      <c r="S314" s="234">
        <v>12000</v>
      </c>
      <c r="T314" s="40">
        <v>12000</v>
      </c>
      <c r="U314" s="40">
        <v>1200</v>
      </c>
      <c r="V314" s="13">
        <v>1</v>
      </c>
      <c r="W314" s="40">
        <v>6000</v>
      </c>
      <c r="X314" s="13">
        <v>2</v>
      </c>
      <c r="Y314" s="40"/>
      <c r="Z314" s="40"/>
      <c r="AA314" s="235"/>
      <c r="AB314" s="235"/>
      <c r="AC314" s="43"/>
      <c r="AD314" s="44"/>
      <c r="AE314" s="44"/>
      <c r="AF314" s="43"/>
      <c r="AG314" s="13" t="s">
        <v>928</v>
      </c>
      <c r="AH314" s="37" t="s">
        <v>1026</v>
      </c>
      <c r="AI314" s="37"/>
      <c r="AJ314" s="37"/>
      <c r="AK314" s="45" t="s">
        <v>601</v>
      </c>
      <c r="AL314" s="46"/>
      <c r="AM314" s="236"/>
      <c r="AN314" s="236"/>
      <c r="AO314" s="233"/>
      <c r="AP314" s="233"/>
      <c r="AQ314" s="318" t="str">
        <f t="shared" si="10"/>
        <v/>
      </c>
      <c r="AR314" s="318" t="str">
        <f t="shared" si="11"/>
        <v/>
      </c>
    </row>
    <row r="315" spans="2:44" ht="14.25">
      <c r="B315" s="34">
        <v>2023</v>
      </c>
      <c r="C315" s="34">
        <v>4</v>
      </c>
      <c r="D315" s="34"/>
      <c r="E315" s="322"/>
      <c r="F315" s="34"/>
      <c r="G315" s="36" t="s">
        <v>594</v>
      </c>
      <c r="H315" s="37" t="s">
        <v>1073</v>
      </c>
      <c r="I315" s="316" t="s">
        <v>1027</v>
      </c>
      <c r="J315" s="37" t="s">
        <v>596</v>
      </c>
      <c r="K315" s="13">
        <v>3704463</v>
      </c>
      <c r="L315" s="232">
        <v>4</v>
      </c>
      <c r="M315" s="232">
        <v>4</v>
      </c>
      <c r="N315" s="321" t="s">
        <v>609</v>
      </c>
      <c r="O315" s="502" t="s">
        <v>1030</v>
      </c>
      <c r="P315" s="13">
        <v>50</v>
      </c>
      <c r="Q315" s="393" t="s">
        <v>294</v>
      </c>
      <c r="R315" s="40">
        <v>1200</v>
      </c>
      <c r="S315" s="234">
        <v>12000</v>
      </c>
      <c r="T315" s="234">
        <v>12000</v>
      </c>
      <c r="U315" s="40">
        <v>1200</v>
      </c>
      <c r="V315" s="13">
        <v>1</v>
      </c>
      <c r="W315" s="40">
        <v>6000</v>
      </c>
      <c r="X315" s="13">
        <v>2</v>
      </c>
      <c r="Y315" s="40"/>
      <c r="Z315" s="40"/>
      <c r="AA315" s="235"/>
      <c r="AB315" s="235"/>
      <c r="AC315" s="43"/>
      <c r="AD315" s="44"/>
      <c r="AE315" s="44"/>
      <c r="AF315" s="43"/>
      <c r="AG315" s="13"/>
      <c r="AH315" s="37" t="s">
        <v>1026</v>
      </c>
      <c r="AI315" s="37"/>
      <c r="AJ315" s="37"/>
      <c r="AK315" s="45" t="s">
        <v>601</v>
      </c>
      <c r="AL315" s="46"/>
      <c r="AM315" s="236"/>
      <c r="AN315" s="236"/>
      <c r="AO315" s="233"/>
      <c r="AP315" s="233"/>
      <c r="AQ315" s="318" t="str">
        <f t="shared" si="10"/>
        <v/>
      </c>
      <c r="AR315" s="318" t="str">
        <f t="shared" si="11"/>
        <v/>
      </c>
    </row>
    <row r="316" spans="2:44" ht="14.25">
      <c r="B316" s="34">
        <v>2023</v>
      </c>
      <c r="C316" s="34">
        <v>4</v>
      </c>
      <c r="D316" s="34"/>
      <c r="E316" s="322"/>
      <c r="F316" s="34"/>
      <c r="G316" s="36"/>
      <c r="H316" s="37" t="s">
        <v>595</v>
      </c>
      <c r="I316" s="316"/>
      <c r="J316" s="37"/>
      <c r="K316" s="13"/>
      <c r="L316" s="232"/>
      <c r="M316" s="232"/>
      <c r="N316" s="321"/>
      <c r="O316" s="502"/>
      <c r="P316" s="13"/>
      <c r="Q316" s="393"/>
      <c r="R316" s="40"/>
      <c r="S316" s="234"/>
      <c r="T316" s="40"/>
      <c r="U316" s="40"/>
      <c r="V316" s="13"/>
      <c r="W316" s="40"/>
      <c r="X316" s="13"/>
      <c r="Y316" s="40"/>
      <c r="Z316" s="40"/>
      <c r="AA316" s="235"/>
      <c r="AB316" s="235"/>
      <c r="AC316" s="43"/>
      <c r="AD316" s="44"/>
      <c r="AE316" s="44"/>
      <c r="AF316" s="43"/>
      <c r="AG316" s="13" t="s">
        <v>1072</v>
      </c>
      <c r="AH316" s="37"/>
      <c r="AI316" s="37"/>
      <c r="AJ316" s="37"/>
      <c r="AK316" s="45"/>
      <c r="AL316" s="46"/>
      <c r="AM316" s="236"/>
      <c r="AN316" s="236"/>
      <c r="AO316" s="233"/>
      <c r="AP316" s="233"/>
      <c r="AQ316" s="318" t="str">
        <f t="shared" si="10"/>
        <v/>
      </c>
      <c r="AR316" s="318" t="str">
        <f t="shared" si="11"/>
        <v/>
      </c>
    </row>
    <row r="317" spans="2:44" ht="14.25">
      <c r="B317" s="34">
        <v>2023</v>
      </c>
      <c r="C317" s="34">
        <v>4</v>
      </c>
      <c r="D317" s="34"/>
      <c r="E317" s="322"/>
      <c r="F317" s="34"/>
      <c r="G317" s="36" t="s">
        <v>594</v>
      </c>
      <c r="H317" s="37" t="s">
        <v>1073</v>
      </c>
      <c r="I317" s="316" t="s">
        <v>1027</v>
      </c>
      <c r="J317" s="37" t="s">
        <v>596</v>
      </c>
      <c r="K317" s="13">
        <v>3704002</v>
      </c>
      <c r="L317" s="232">
        <v>1</v>
      </c>
      <c r="M317" s="232">
        <v>1</v>
      </c>
      <c r="N317" s="321" t="s">
        <v>1029</v>
      </c>
      <c r="O317" s="502" t="s">
        <v>1030</v>
      </c>
      <c r="P317" s="13">
        <v>50</v>
      </c>
      <c r="Q317" s="393" t="s">
        <v>289</v>
      </c>
      <c r="R317" s="40">
        <v>1195</v>
      </c>
      <c r="S317" s="234">
        <v>6100</v>
      </c>
      <c r="T317" s="234">
        <v>6100</v>
      </c>
      <c r="U317" s="40">
        <v>1190</v>
      </c>
      <c r="V317" s="13">
        <v>1</v>
      </c>
      <c r="W317" s="40">
        <v>6000</v>
      </c>
      <c r="X317" s="13">
        <v>1</v>
      </c>
      <c r="Y317" s="40"/>
      <c r="Z317" s="40"/>
      <c r="AA317" s="235"/>
      <c r="AB317" s="235"/>
      <c r="AC317" s="43"/>
      <c r="AD317" s="44"/>
      <c r="AE317" s="44"/>
      <c r="AF317" s="43"/>
      <c r="AG317" s="13"/>
      <c r="AH317" s="37" t="s">
        <v>1026</v>
      </c>
      <c r="AI317" s="37"/>
      <c r="AJ317" s="37"/>
      <c r="AK317" s="45" t="s">
        <v>601</v>
      </c>
      <c r="AL317" s="46"/>
      <c r="AM317" s="236"/>
      <c r="AN317" s="236"/>
      <c r="AO317" s="233"/>
      <c r="AP317" s="233"/>
      <c r="AQ317" s="318" t="str">
        <f t="shared" si="10"/>
        <v/>
      </c>
      <c r="AR317" s="318" t="str">
        <f t="shared" si="11"/>
        <v/>
      </c>
    </row>
    <row r="318" spans="2:44" ht="14.25">
      <c r="B318" s="34">
        <v>2023</v>
      </c>
      <c r="C318" s="34">
        <v>4</v>
      </c>
      <c r="D318" s="34"/>
      <c r="E318" s="322"/>
      <c r="F318" s="34"/>
      <c r="G318" s="36"/>
      <c r="H318" s="37" t="s">
        <v>595</v>
      </c>
      <c r="I318" s="316"/>
      <c r="J318" s="37"/>
      <c r="K318" s="13"/>
      <c r="L318" s="232"/>
      <c r="M318" s="232"/>
      <c r="N318" s="321"/>
      <c r="O318" s="502"/>
      <c r="P318" s="13"/>
      <c r="Q318" s="393"/>
      <c r="R318" s="40"/>
      <c r="S318" s="234"/>
      <c r="T318" s="40"/>
      <c r="U318" s="40"/>
      <c r="V318" s="13"/>
      <c r="W318" s="40"/>
      <c r="X318" s="13"/>
      <c r="Y318" s="40"/>
      <c r="Z318" s="40"/>
      <c r="AA318" s="235"/>
      <c r="AB318" s="235"/>
      <c r="AC318" s="43"/>
      <c r="AD318" s="44"/>
      <c r="AE318" s="44"/>
      <c r="AF318" s="43"/>
      <c r="AG318" s="13" t="s">
        <v>1072</v>
      </c>
      <c r="AH318" s="37"/>
      <c r="AI318" s="37"/>
      <c r="AJ318" s="37"/>
      <c r="AK318" s="45"/>
      <c r="AL318" s="46"/>
      <c r="AM318" s="236"/>
      <c r="AN318" s="236"/>
      <c r="AO318" s="233"/>
      <c r="AP318" s="233"/>
      <c r="AQ318" s="318" t="str">
        <f t="shared" si="10"/>
        <v/>
      </c>
      <c r="AR318" s="318" t="str">
        <f t="shared" si="11"/>
        <v/>
      </c>
    </row>
    <row r="319" spans="2:44" ht="14.25">
      <c r="B319" s="34">
        <v>2023</v>
      </c>
      <c r="C319" s="34">
        <v>4</v>
      </c>
      <c r="D319" s="34"/>
      <c r="E319" s="322"/>
      <c r="F319" s="34"/>
      <c r="G319" s="36" t="s">
        <v>594</v>
      </c>
      <c r="H319" s="37" t="s">
        <v>1073</v>
      </c>
      <c r="I319" s="316" t="s">
        <v>1027</v>
      </c>
      <c r="J319" s="37" t="s">
        <v>596</v>
      </c>
      <c r="K319" s="13">
        <v>3703990</v>
      </c>
      <c r="L319" s="232">
        <v>1</v>
      </c>
      <c r="M319" s="232">
        <v>3</v>
      </c>
      <c r="N319" s="321" t="s">
        <v>1075</v>
      </c>
      <c r="O319" s="502" t="s">
        <v>1028</v>
      </c>
      <c r="P319" s="13">
        <v>50</v>
      </c>
      <c r="Q319" s="393" t="s">
        <v>227</v>
      </c>
      <c r="R319" s="40">
        <v>1005</v>
      </c>
      <c r="S319" s="234">
        <v>12300</v>
      </c>
      <c r="T319" s="234">
        <v>12300</v>
      </c>
      <c r="U319" s="40">
        <v>1005</v>
      </c>
      <c r="V319" s="13">
        <v>1</v>
      </c>
      <c r="W319" s="40">
        <v>4000</v>
      </c>
      <c r="X319" s="13">
        <v>3</v>
      </c>
      <c r="Y319" s="40"/>
      <c r="Z319" s="40"/>
      <c r="AA319" s="235"/>
      <c r="AB319" s="235"/>
      <c r="AC319" s="43"/>
      <c r="AD319" s="44"/>
      <c r="AE319" s="44"/>
      <c r="AF319" s="43"/>
      <c r="AG319" s="13" t="s">
        <v>928</v>
      </c>
      <c r="AH319" s="37" t="s">
        <v>1026</v>
      </c>
      <c r="AI319" s="37"/>
      <c r="AJ319" s="37"/>
      <c r="AK319" s="45" t="s">
        <v>598</v>
      </c>
      <c r="AL319" s="46"/>
      <c r="AM319" s="236"/>
      <c r="AN319" s="236"/>
      <c r="AO319" s="233"/>
      <c r="AP319" s="233"/>
      <c r="AQ319" s="318" t="str">
        <f t="shared" si="10"/>
        <v/>
      </c>
      <c r="AR319" s="318" t="str">
        <f t="shared" si="11"/>
        <v/>
      </c>
    </row>
    <row r="320" spans="2:44" ht="14.25">
      <c r="B320" s="34">
        <v>2023</v>
      </c>
      <c r="C320" s="34">
        <v>4</v>
      </c>
      <c r="D320" s="34"/>
      <c r="E320" s="322"/>
      <c r="F320" s="34"/>
      <c r="G320" s="36" t="s">
        <v>594</v>
      </c>
      <c r="H320" s="37" t="s">
        <v>1073</v>
      </c>
      <c r="I320" s="316" t="s">
        <v>1027</v>
      </c>
      <c r="J320" s="37" t="s">
        <v>596</v>
      </c>
      <c r="K320" s="13">
        <v>3703990</v>
      </c>
      <c r="L320" s="232">
        <v>2</v>
      </c>
      <c r="M320" s="232">
        <v>3</v>
      </c>
      <c r="N320" s="321" t="s">
        <v>1075</v>
      </c>
      <c r="O320" s="502" t="s">
        <v>1028</v>
      </c>
      <c r="P320" s="13">
        <v>50</v>
      </c>
      <c r="Q320" s="393" t="s">
        <v>227</v>
      </c>
      <c r="R320" s="40">
        <v>1005</v>
      </c>
      <c r="S320" s="234">
        <v>12300</v>
      </c>
      <c r="T320" s="40">
        <v>12300</v>
      </c>
      <c r="U320" s="40">
        <v>1005</v>
      </c>
      <c r="V320" s="13">
        <v>1</v>
      </c>
      <c r="W320" s="40">
        <v>4000</v>
      </c>
      <c r="X320" s="13">
        <v>3</v>
      </c>
      <c r="Y320" s="40"/>
      <c r="Z320" s="40"/>
      <c r="AA320" s="235"/>
      <c r="AB320" s="235"/>
      <c r="AC320" s="43"/>
      <c r="AD320" s="44"/>
      <c r="AE320" s="44"/>
      <c r="AF320" s="43"/>
      <c r="AG320" s="13" t="s">
        <v>928</v>
      </c>
      <c r="AH320" s="37" t="s">
        <v>1026</v>
      </c>
      <c r="AI320" s="37"/>
      <c r="AJ320" s="37"/>
      <c r="AK320" s="45" t="s">
        <v>598</v>
      </c>
      <c r="AL320" s="46"/>
      <c r="AM320" s="236"/>
      <c r="AN320" s="236"/>
      <c r="AO320" s="233"/>
      <c r="AP320" s="233"/>
      <c r="AQ320" s="318" t="str">
        <f t="shared" si="10"/>
        <v/>
      </c>
      <c r="AR320" s="318" t="str">
        <f t="shared" si="11"/>
        <v/>
      </c>
    </row>
    <row r="321" spans="2:44" ht="14.25">
      <c r="B321" s="34">
        <v>2023</v>
      </c>
      <c r="C321" s="34">
        <v>4</v>
      </c>
      <c r="D321" s="34"/>
      <c r="E321" s="322"/>
      <c r="F321" s="34"/>
      <c r="G321" s="36" t="s">
        <v>594</v>
      </c>
      <c r="H321" s="37" t="s">
        <v>1073</v>
      </c>
      <c r="I321" s="316" t="s">
        <v>1027</v>
      </c>
      <c r="J321" s="37" t="s">
        <v>596</v>
      </c>
      <c r="K321" s="13">
        <v>3703990</v>
      </c>
      <c r="L321" s="232">
        <v>3</v>
      </c>
      <c r="M321" s="232">
        <v>3</v>
      </c>
      <c r="N321" s="321" t="s">
        <v>1075</v>
      </c>
      <c r="O321" s="502" t="s">
        <v>1028</v>
      </c>
      <c r="P321" s="13">
        <v>50</v>
      </c>
      <c r="Q321" s="393" t="s">
        <v>227</v>
      </c>
      <c r="R321" s="40">
        <v>1005</v>
      </c>
      <c r="S321" s="234">
        <v>12300</v>
      </c>
      <c r="T321" s="234">
        <v>12300</v>
      </c>
      <c r="U321" s="40">
        <v>1005</v>
      </c>
      <c r="V321" s="13">
        <v>1</v>
      </c>
      <c r="W321" s="40">
        <v>4000</v>
      </c>
      <c r="X321" s="13">
        <v>3</v>
      </c>
      <c r="Y321" s="40"/>
      <c r="Z321" s="40"/>
      <c r="AA321" s="235"/>
      <c r="AB321" s="235"/>
      <c r="AC321" s="43"/>
      <c r="AD321" s="44"/>
      <c r="AE321" s="44"/>
      <c r="AF321" s="43"/>
      <c r="AG321" s="13"/>
      <c r="AH321" s="37" t="s">
        <v>1026</v>
      </c>
      <c r="AI321" s="37"/>
      <c r="AJ321" s="37"/>
      <c r="AK321" s="45" t="s">
        <v>598</v>
      </c>
      <c r="AL321" s="46"/>
      <c r="AM321" s="236"/>
      <c r="AN321" s="236"/>
      <c r="AO321" s="233"/>
      <c r="AP321" s="233"/>
      <c r="AQ321" s="318" t="str">
        <f t="shared" si="10"/>
        <v/>
      </c>
      <c r="AR321" s="318" t="str">
        <f t="shared" si="11"/>
        <v/>
      </c>
    </row>
    <row r="322" spans="2:44" ht="14.25">
      <c r="B322" s="34">
        <v>2023</v>
      </c>
      <c r="C322" s="34">
        <v>4</v>
      </c>
      <c r="D322" s="34"/>
      <c r="E322" s="322"/>
      <c r="F322" s="34"/>
      <c r="G322" s="36"/>
      <c r="H322" s="37" t="s">
        <v>595</v>
      </c>
      <c r="I322" s="316"/>
      <c r="J322" s="37"/>
      <c r="K322" s="13"/>
      <c r="L322" s="232"/>
      <c r="M322" s="232"/>
      <c r="N322" s="321"/>
      <c r="O322" s="502"/>
      <c r="P322" s="13"/>
      <c r="Q322" s="393"/>
      <c r="R322" s="40"/>
      <c r="S322" s="234"/>
      <c r="T322" s="40"/>
      <c r="U322" s="40"/>
      <c r="V322" s="13"/>
      <c r="W322" s="40"/>
      <c r="X322" s="13"/>
      <c r="Y322" s="40"/>
      <c r="Z322" s="40"/>
      <c r="AA322" s="235"/>
      <c r="AB322" s="235"/>
      <c r="AC322" s="43"/>
      <c r="AD322" s="44"/>
      <c r="AE322" s="44"/>
      <c r="AF322" s="43"/>
      <c r="AG322" s="13" t="s">
        <v>1072</v>
      </c>
      <c r="AH322" s="37"/>
      <c r="AI322" s="37"/>
      <c r="AJ322" s="37"/>
      <c r="AK322" s="45"/>
      <c r="AL322" s="46"/>
      <c r="AM322" s="236"/>
      <c r="AN322" s="236"/>
      <c r="AO322" s="233"/>
      <c r="AP322" s="233"/>
      <c r="AQ322" s="318" t="str">
        <f t="shared" si="10"/>
        <v/>
      </c>
      <c r="AR322" s="318" t="str">
        <f t="shared" si="11"/>
        <v/>
      </c>
    </row>
    <row r="323" spans="2:44" ht="14.25">
      <c r="B323" s="34">
        <v>2023</v>
      </c>
      <c r="C323" s="34">
        <v>4</v>
      </c>
      <c r="D323" s="34"/>
      <c r="E323" s="322"/>
      <c r="F323" s="34"/>
      <c r="G323" s="36" t="s">
        <v>594</v>
      </c>
      <c r="H323" s="37" t="s">
        <v>1073</v>
      </c>
      <c r="I323" s="316" t="s">
        <v>1027</v>
      </c>
      <c r="J323" s="37" t="s">
        <v>596</v>
      </c>
      <c r="K323" s="13">
        <v>3703991</v>
      </c>
      <c r="L323" s="232">
        <v>1</v>
      </c>
      <c r="M323" s="232">
        <v>3</v>
      </c>
      <c r="N323" s="321" t="s">
        <v>1076</v>
      </c>
      <c r="O323" s="502" t="s">
        <v>1028</v>
      </c>
      <c r="P323" s="13">
        <v>50</v>
      </c>
      <c r="Q323" s="393" t="s">
        <v>227</v>
      </c>
      <c r="R323" s="40">
        <v>1005</v>
      </c>
      <c r="S323" s="234">
        <v>12300</v>
      </c>
      <c r="T323" s="234">
        <v>12300</v>
      </c>
      <c r="U323" s="40">
        <v>1005</v>
      </c>
      <c r="V323" s="13">
        <v>1</v>
      </c>
      <c r="W323" s="40">
        <v>4000</v>
      </c>
      <c r="X323" s="13">
        <v>3</v>
      </c>
      <c r="Y323" s="40"/>
      <c r="Z323" s="40"/>
      <c r="AA323" s="235"/>
      <c r="AB323" s="235"/>
      <c r="AC323" s="43"/>
      <c r="AD323" s="44"/>
      <c r="AE323" s="44"/>
      <c r="AF323" s="43"/>
      <c r="AG323" s="13" t="s">
        <v>928</v>
      </c>
      <c r="AH323" s="37" t="s">
        <v>1026</v>
      </c>
      <c r="AI323" s="37"/>
      <c r="AJ323" s="37"/>
      <c r="AK323" s="45" t="s">
        <v>598</v>
      </c>
      <c r="AL323" s="46"/>
      <c r="AM323" s="236"/>
      <c r="AN323" s="236"/>
      <c r="AO323" s="233"/>
      <c r="AP323" s="233"/>
      <c r="AQ323" s="318" t="str">
        <f t="shared" si="10"/>
        <v/>
      </c>
      <c r="AR323" s="318" t="str">
        <f t="shared" si="11"/>
        <v/>
      </c>
    </row>
    <row r="324" spans="2:44" ht="14.25">
      <c r="B324" s="34">
        <v>2023</v>
      </c>
      <c r="C324" s="34">
        <v>4</v>
      </c>
      <c r="D324" s="34"/>
      <c r="E324" s="322"/>
      <c r="F324" s="34"/>
      <c r="G324" s="36" t="s">
        <v>594</v>
      </c>
      <c r="H324" s="37" t="s">
        <v>1073</v>
      </c>
      <c r="I324" s="316" t="s">
        <v>1027</v>
      </c>
      <c r="J324" s="37" t="s">
        <v>596</v>
      </c>
      <c r="K324" s="13">
        <v>3703991</v>
      </c>
      <c r="L324" s="232">
        <v>2</v>
      </c>
      <c r="M324" s="232">
        <v>3</v>
      </c>
      <c r="N324" s="321" t="s">
        <v>1076</v>
      </c>
      <c r="O324" s="502" t="s">
        <v>1028</v>
      </c>
      <c r="P324" s="13">
        <v>50</v>
      </c>
      <c r="Q324" s="393" t="s">
        <v>227</v>
      </c>
      <c r="R324" s="40">
        <v>1005</v>
      </c>
      <c r="S324" s="234">
        <v>12300</v>
      </c>
      <c r="T324" s="40">
        <v>12300</v>
      </c>
      <c r="U324" s="40">
        <v>1005</v>
      </c>
      <c r="V324" s="13">
        <v>1</v>
      </c>
      <c r="W324" s="40">
        <v>4000</v>
      </c>
      <c r="X324" s="13">
        <v>3</v>
      </c>
      <c r="Y324" s="40"/>
      <c r="Z324" s="40"/>
      <c r="AA324" s="235"/>
      <c r="AB324" s="235"/>
      <c r="AC324" s="43"/>
      <c r="AD324" s="44"/>
      <c r="AE324" s="44"/>
      <c r="AF324" s="43"/>
      <c r="AG324" s="13" t="s">
        <v>928</v>
      </c>
      <c r="AH324" s="37" t="s">
        <v>1026</v>
      </c>
      <c r="AI324" s="37"/>
      <c r="AJ324" s="37"/>
      <c r="AK324" s="45" t="s">
        <v>598</v>
      </c>
      <c r="AL324" s="46"/>
      <c r="AM324" s="236"/>
      <c r="AN324" s="236"/>
      <c r="AO324" s="233"/>
      <c r="AP324" s="233"/>
      <c r="AQ324" s="318" t="str">
        <f t="shared" si="10"/>
        <v/>
      </c>
      <c r="AR324" s="318" t="str">
        <f t="shared" si="11"/>
        <v/>
      </c>
    </row>
    <row r="325" spans="2:44" ht="14.25">
      <c r="B325" s="34">
        <v>2023</v>
      </c>
      <c r="C325" s="34">
        <v>4</v>
      </c>
      <c r="D325" s="34"/>
      <c r="E325" s="322"/>
      <c r="F325" s="34"/>
      <c r="G325" s="36" t="s">
        <v>594</v>
      </c>
      <c r="H325" s="37" t="s">
        <v>1073</v>
      </c>
      <c r="I325" s="316" t="s">
        <v>1027</v>
      </c>
      <c r="J325" s="37" t="s">
        <v>596</v>
      </c>
      <c r="K325" s="13">
        <v>3703991</v>
      </c>
      <c r="L325" s="232">
        <v>3</v>
      </c>
      <c r="M325" s="232">
        <v>3</v>
      </c>
      <c r="N325" s="321" t="s">
        <v>1076</v>
      </c>
      <c r="O325" s="502" t="s">
        <v>1028</v>
      </c>
      <c r="P325" s="13">
        <v>50</v>
      </c>
      <c r="Q325" s="393" t="s">
        <v>227</v>
      </c>
      <c r="R325" s="40">
        <v>1005</v>
      </c>
      <c r="S325" s="234">
        <v>12300</v>
      </c>
      <c r="T325" s="234">
        <v>12300</v>
      </c>
      <c r="U325" s="40">
        <v>1005</v>
      </c>
      <c r="V325" s="13">
        <v>1</v>
      </c>
      <c r="W325" s="40">
        <v>4000</v>
      </c>
      <c r="X325" s="13">
        <v>3</v>
      </c>
      <c r="Y325" s="40"/>
      <c r="Z325" s="40"/>
      <c r="AA325" s="235"/>
      <c r="AB325" s="235"/>
      <c r="AC325" s="43"/>
      <c r="AD325" s="44"/>
      <c r="AE325" s="44"/>
      <c r="AF325" s="43"/>
      <c r="AG325" s="13"/>
      <c r="AH325" s="37" t="s">
        <v>1026</v>
      </c>
      <c r="AI325" s="37"/>
      <c r="AJ325" s="37"/>
      <c r="AK325" s="45" t="s">
        <v>598</v>
      </c>
      <c r="AL325" s="46"/>
      <c r="AM325" s="236"/>
      <c r="AN325" s="236"/>
      <c r="AO325" s="233"/>
      <c r="AP325" s="233"/>
      <c r="AQ325" s="318" t="str">
        <f t="shared" si="10"/>
        <v/>
      </c>
      <c r="AR325" s="318" t="str">
        <f t="shared" si="11"/>
        <v/>
      </c>
    </row>
    <row r="326" spans="2:44" ht="14.25">
      <c r="B326" s="34">
        <v>2023</v>
      </c>
      <c r="C326" s="34">
        <v>4</v>
      </c>
      <c r="D326" s="34"/>
      <c r="E326" s="322"/>
      <c r="F326" s="34"/>
      <c r="G326" s="36"/>
      <c r="H326" s="37" t="s">
        <v>595</v>
      </c>
      <c r="I326" s="316"/>
      <c r="J326" s="37"/>
      <c r="K326" s="13"/>
      <c r="L326" s="232"/>
      <c r="M326" s="232"/>
      <c r="N326" s="321"/>
      <c r="O326" s="502"/>
      <c r="P326" s="13"/>
      <c r="Q326" s="393"/>
      <c r="R326" s="40"/>
      <c r="S326" s="234"/>
      <c r="T326" s="40"/>
      <c r="U326" s="40"/>
      <c r="V326" s="13"/>
      <c r="W326" s="40"/>
      <c r="X326" s="13"/>
      <c r="Y326" s="40"/>
      <c r="Z326" s="40"/>
      <c r="AA326" s="235"/>
      <c r="AB326" s="235"/>
      <c r="AC326" s="43"/>
      <c r="AD326" s="44"/>
      <c r="AE326" s="44"/>
      <c r="AF326" s="43"/>
      <c r="AG326" s="13" t="s">
        <v>1072</v>
      </c>
      <c r="AH326" s="37"/>
      <c r="AI326" s="37"/>
      <c r="AJ326" s="37"/>
      <c r="AK326" s="45"/>
      <c r="AL326" s="46"/>
      <c r="AM326" s="236"/>
      <c r="AN326" s="236"/>
      <c r="AO326" s="233"/>
      <c r="AP326" s="233"/>
      <c r="AQ326" s="318" t="str">
        <f t="shared" si="10"/>
        <v/>
      </c>
      <c r="AR326" s="318" t="str">
        <f t="shared" si="11"/>
        <v/>
      </c>
    </row>
    <row r="327" spans="2:44" ht="14.25">
      <c r="B327" s="34">
        <v>2023</v>
      </c>
      <c r="C327" s="34">
        <v>4</v>
      </c>
      <c r="D327" s="34"/>
      <c r="E327" s="322"/>
      <c r="F327" s="34"/>
      <c r="G327" s="36" t="s">
        <v>594</v>
      </c>
      <c r="H327" s="37" t="s">
        <v>1073</v>
      </c>
      <c r="I327" s="316" t="s">
        <v>1027</v>
      </c>
      <c r="J327" s="37" t="s">
        <v>596</v>
      </c>
      <c r="K327" s="13">
        <v>3703988</v>
      </c>
      <c r="L327" s="232">
        <v>1</v>
      </c>
      <c r="M327" s="232">
        <v>3</v>
      </c>
      <c r="N327" s="321" t="s">
        <v>1077</v>
      </c>
      <c r="O327" s="502" t="s">
        <v>1028</v>
      </c>
      <c r="P327" s="13">
        <v>50</v>
      </c>
      <c r="Q327" s="393" t="s">
        <v>605</v>
      </c>
      <c r="R327" s="40">
        <v>1005</v>
      </c>
      <c r="S327" s="234">
        <v>12300</v>
      </c>
      <c r="T327" s="234">
        <v>12300</v>
      </c>
      <c r="U327" s="40">
        <v>1005</v>
      </c>
      <c r="V327" s="13">
        <v>1</v>
      </c>
      <c r="W327" s="40">
        <v>4000</v>
      </c>
      <c r="X327" s="13">
        <v>3</v>
      </c>
      <c r="Y327" s="40"/>
      <c r="Z327" s="40"/>
      <c r="AA327" s="235"/>
      <c r="AB327" s="235"/>
      <c r="AC327" s="43"/>
      <c r="AD327" s="44"/>
      <c r="AE327" s="44"/>
      <c r="AF327" s="43"/>
      <c r="AG327" s="13" t="s">
        <v>928</v>
      </c>
      <c r="AH327" s="37" t="s">
        <v>1026</v>
      </c>
      <c r="AI327" s="37"/>
      <c r="AJ327" s="37"/>
      <c r="AK327" s="45" t="s">
        <v>601</v>
      </c>
      <c r="AL327" s="46"/>
      <c r="AM327" s="236"/>
      <c r="AN327" s="236"/>
      <c r="AO327" s="233"/>
      <c r="AP327" s="233"/>
      <c r="AQ327" s="318" t="str">
        <f t="shared" si="10"/>
        <v/>
      </c>
      <c r="AR327" s="318" t="str">
        <f t="shared" si="11"/>
        <v/>
      </c>
    </row>
    <row r="328" spans="2:44" ht="14.25">
      <c r="B328" s="34">
        <v>2023</v>
      </c>
      <c r="C328" s="34">
        <v>4</v>
      </c>
      <c r="D328" s="34"/>
      <c r="E328" s="322"/>
      <c r="F328" s="34"/>
      <c r="G328" s="36" t="s">
        <v>594</v>
      </c>
      <c r="H328" s="37" t="s">
        <v>1073</v>
      </c>
      <c r="I328" s="316" t="s">
        <v>1027</v>
      </c>
      <c r="J328" s="37" t="s">
        <v>596</v>
      </c>
      <c r="K328" s="13">
        <v>3703988</v>
      </c>
      <c r="L328" s="232">
        <v>2</v>
      </c>
      <c r="M328" s="232">
        <v>3</v>
      </c>
      <c r="N328" s="321" t="s">
        <v>1077</v>
      </c>
      <c r="O328" s="502" t="s">
        <v>1028</v>
      </c>
      <c r="P328" s="13">
        <v>50</v>
      </c>
      <c r="Q328" s="393" t="s">
        <v>605</v>
      </c>
      <c r="R328" s="40">
        <v>1005</v>
      </c>
      <c r="S328" s="234">
        <v>12300</v>
      </c>
      <c r="T328" s="40">
        <v>12300</v>
      </c>
      <c r="U328" s="40">
        <v>1005</v>
      </c>
      <c r="V328" s="13">
        <v>1</v>
      </c>
      <c r="W328" s="40">
        <v>4000</v>
      </c>
      <c r="X328" s="13">
        <v>3</v>
      </c>
      <c r="Y328" s="40"/>
      <c r="Z328" s="40"/>
      <c r="AA328" s="235"/>
      <c r="AB328" s="235"/>
      <c r="AC328" s="43"/>
      <c r="AD328" s="44"/>
      <c r="AE328" s="44"/>
      <c r="AF328" s="43"/>
      <c r="AG328" s="13" t="s">
        <v>928</v>
      </c>
      <c r="AH328" s="37" t="s">
        <v>1026</v>
      </c>
      <c r="AI328" s="37"/>
      <c r="AJ328" s="37"/>
      <c r="AK328" s="45" t="s">
        <v>601</v>
      </c>
      <c r="AL328" s="46"/>
      <c r="AM328" s="236"/>
      <c r="AN328" s="236"/>
      <c r="AO328" s="233"/>
      <c r="AP328" s="233"/>
      <c r="AQ328" s="318" t="str">
        <f t="shared" si="10"/>
        <v/>
      </c>
      <c r="AR328" s="318" t="str">
        <f t="shared" si="11"/>
        <v/>
      </c>
    </row>
    <row r="329" spans="2:44" ht="14.25">
      <c r="B329" s="34">
        <v>2023</v>
      </c>
      <c r="C329" s="34">
        <v>4</v>
      </c>
      <c r="D329" s="34"/>
      <c r="E329" s="322"/>
      <c r="F329" s="34"/>
      <c r="G329" s="36" t="s">
        <v>594</v>
      </c>
      <c r="H329" s="37" t="s">
        <v>1073</v>
      </c>
      <c r="I329" s="316" t="s">
        <v>1027</v>
      </c>
      <c r="J329" s="37" t="s">
        <v>596</v>
      </c>
      <c r="K329" s="13">
        <v>3703988</v>
      </c>
      <c r="L329" s="232">
        <v>3</v>
      </c>
      <c r="M329" s="232">
        <v>3</v>
      </c>
      <c r="N329" s="321" t="s">
        <v>1077</v>
      </c>
      <c r="O329" s="502" t="s">
        <v>1028</v>
      </c>
      <c r="P329" s="13">
        <v>50</v>
      </c>
      <c r="Q329" s="393" t="s">
        <v>605</v>
      </c>
      <c r="R329" s="40">
        <v>1005</v>
      </c>
      <c r="S329" s="234">
        <v>12300</v>
      </c>
      <c r="T329" s="234">
        <v>12300</v>
      </c>
      <c r="U329" s="40">
        <v>1005</v>
      </c>
      <c r="V329" s="13">
        <v>1</v>
      </c>
      <c r="W329" s="40">
        <v>4000</v>
      </c>
      <c r="X329" s="13">
        <v>3</v>
      </c>
      <c r="Y329" s="40"/>
      <c r="Z329" s="40"/>
      <c r="AA329" s="235"/>
      <c r="AB329" s="235"/>
      <c r="AC329" s="43"/>
      <c r="AD329" s="44"/>
      <c r="AE329" s="44"/>
      <c r="AF329" s="43"/>
      <c r="AG329" s="13"/>
      <c r="AH329" s="37" t="s">
        <v>1026</v>
      </c>
      <c r="AI329" s="37"/>
      <c r="AJ329" s="37"/>
      <c r="AK329" s="45" t="s">
        <v>601</v>
      </c>
      <c r="AL329" s="46"/>
      <c r="AM329" s="236"/>
      <c r="AN329" s="236"/>
      <c r="AO329" s="233"/>
      <c r="AP329" s="233"/>
      <c r="AQ329" s="318" t="str">
        <f t="shared" si="10"/>
        <v/>
      </c>
      <c r="AR329" s="318" t="str">
        <f t="shared" si="11"/>
        <v/>
      </c>
    </row>
    <row r="330" spans="2:44" ht="14.25">
      <c r="B330" s="34">
        <v>2023</v>
      </c>
      <c r="C330" s="34">
        <v>4</v>
      </c>
      <c r="D330" s="34"/>
      <c r="E330" s="322"/>
      <c r="F330" s="34"/>
      <c r="G330" s="36"/>
      <c r="H330" s="37" t="s">
        <v>595</v>
      </c>
      <c r="I330" s="316"/>
      <c r="J330" s="37"/>
      <c r="K330" s="13"/>
      <c r="L330" s="232"/>
      <c r="M330" s="232"/>
      <c r="N330" s="321"/>
      <c r="O330" s="502"/>
      <c r="P330" s="13"/>
      <c r="Q330" s="393"/>
      <c r="R330" s="40"/>
      <c r="S330" s="234"/>
      <c r="T330" s="40"/>
      <c r="U330" s="40"/>
      <c r="V330" s="13"/>
      <c r="W330" s="40"/>
      <c r="X330" s="13"/>
      <c r="Y330" s="40"/>
      <c r="Z330" s="40"/>
      <c r="AA330" s="235"/>
      <c r="AB330" s="235"/>
      <c r="AC330" s="43"/>
      <c r="AD330" s="44"/>
      <c r="AE330" s="44"/>
      <c r="AF330" s="43"/>
      <c r="AG330" s="13" t="s">
        <v>1072</v>
      </c>
      <c r="AH330" s="37"/>
      <c r="AI330" s="37"/>
      <c r="AJ330" s="37"/>
      <c r="AK330" s="45"/>
      <c r="AL330" s="46"/>
      <c r="AM330" s="236"/>
      <c r="AN330" s="236"/>
      <c r="AO330" s="233"/>
      <c r="AP330" s="233"/>
      <c r="AQ330" s="318" t="str">
        <f t="shared" si="10"/>
        <v/>
      </c>
      <c r="AR330" s="318" t="str">
        <f t="shared" si="11"/>
        <v/>
      </c>
    </row>
    <row r="331" spans="2:44" ht="14.25">
      <c r="B331" s="34">
        <v>2023</v>
      </c>
      <c r="C331" s="34">
        <v>4</v>
      </c>
      <c r="D331" s="34"/>
      <c r="E331" s="322"/>
      <c r="F331" s="34"/>
      <c r="G331" s="36" t="s">
        <v>594</v>
      </c>
      <c r="H331" s="37" t="s">
        <v>1073</v>
      </c>
      <c r="I331" s="316" t="s">
        <v>1027</v>
      </c>
      <c r="J331" s="37" t="s">
        <v>596</v>
      </c>
      <c r="K331" s="13">
        <v>3703989</v>
      </c>
      <c r="L331" s="232">
        <v>1</v>
      </c>
      <c r="M331" s="232">
        <v>3</v>
      </c>
      <c r="N331" s="321" t="s">
        <v>1078</v>
      </c>
      <c r="O331" s="502" t="s">
        <v>1028</v>
      </c>
      <c r="P331" s="13">
        <v>50</v>
      </c>
      <c r="Q331" s="393" t="s">
        <v>231</v>
      </c>
      <c r="R331" s="40">
        <v>1005</v>
      </c>
      <c r="S331" s="234">
        <v>12000</v>
      </c>
      <c r="T331" s="234">
        <v>12000</v>
      </c>
      <c r="U331" s="40">
        <v>1005</v>
      </c>
      <c r="V331" s="13">
        <v>1</v>
      </c>
      <c r="W331" s="40">
        <v>4000</v>
      </c>
      <c r="X331" s="13">
        <v>3</v>
      </c>
      <c r="Y331" s="40"/>
      <c r="Z331" s="40"/>
      <c r="AA331" s="235"/>
      <c r="AB331" s="235"/>
      <c r="AC331" s="43"/>
      <c r="AD331" s="44"/>
      <c r="AE331" s="44"/>
      <c r="AF331" s="43"/>
      <c r="AG331" s="13" t="s">
        <v>928</v>
      </c>
      <c r="AH331" s="37" t="s">
        <v>1026</v>
      </c>
      <c r="AI331" s="37"/>
      <c r="AJ331" s="37"/>
      <c r="AK331" s="45" t="s">
        <v>598</v>
      </c>
      <c r="AL331" s="46"/>
      <c r="AM331" s="236"/>
      <c r="AN331" s="236"/>
      <c r="AO331" s="233"/>
      <c r="AP331" s="233"/>
      <c r="AQ331" s="318" t="str">
        <f t="shared" si="10"/>
        <v/>
      </c>
      <c r="AR331" s="318" t="str">
        <f t="shared" si="11"/>
        <v/>
      </c>
    </row>
    <row r="332" spans="2:44" ht="14.25">
      <c r="B332" s="34">
        <v>2023</v>
      </c>
      <c r="C332" s="34">
        <v>4</v>
      </c>
      <c r="D332" s="34"/>
      <c r="E332" s="322"/>
      <c r="F332" s="34"/>
      <c r="G332" s="36" t="s">
        <v>594</v>
      </c>
      <c r="H332" s="37" t="s">
        <v>1073</v>
      </c>
      <c r="I332" s="316" t="s">
        <v>1027</v>
      </c>
      <c r="J332" s="37" t="s">
        <v>596</v>
      </c>
      <c r="K332" s="13">
        <v>3703989</v>
      </c>
      <c r="L332" s="232">
        <v>2</v>
      </c>
      <c r="M332" s="232">
        <v>3</v>
      </c>
      <c r="N332" s="321" t="s">
        <v>1078</v>
      </c>
      <c r="O332" s="502" t="s">
        <v>1028</v>
      </c>
      <c r="P332" s="13">
        <v>50</v>
      </c>
      <c r="Q332" s="393" t="s">
        <v>231</v>
      </c>
      <c r="R332" s="40">
        <v>1005</v>
      </c>
      <c r="S332" s="234">
        <v>12000</v>
      </c>
      <c r="T332" s="40">
        <v>12000</v>
      </c>
      <c r="U332" s="40">
        <v>1005</v>
      </c>
      <c r="V332" s="13">
        <v>1</v>
      </c>
      <c r="W332" s="40">
        <v>4000</v>
      </c>
      <c r="X332" s="13">
        <v>3</v>
      </c>
      <c r="Y332" s="40"/>
      <c r="Z332" s="40"/>
      <c r="AA332" s="235"/>
      <c r="AB332" s="235"/>
      <c r="AC332" s="43"/>
      <c r="AD332" s="44"/>
      <c r="AE332" s="44"/>
      <c r="AF332" s="43"/>
      <c r="AG332" s="13" t="s">
        <v>928</v>
      </c>
      <c r="AH332" s="37" t="s">
        <v>1026</v>
      </c>
      <c r="AI332" s="37"/>
      <c r="AJ332" s="37"/>
      <c r="AK332" s="45" t="s">
        <v>598</v>
      </c>
      <c r="AL332" s="46"/>
      <c r="AM332" s="236"/>
      <c r="AN332" s="236"/>
      <c r="AO332" s="233"/>
      <c r="AP332" s="233"/>
      <c r="AQ332" s="318" t="str">
        <f t="shared" si="10"/>
        <v/>
      </c>
      <c r="AR332" s="318" t="str">
        <f t="shared" si="11"/>
        <v/>
      </c>
    </row>
    <row r="333" spans="2:44" ht="14.25">
      <c r="B333" s="34">
        <v>2023</v>
      </c>
      <c r="C333" s="34">
        <v>4</v>
      </c>
      <c r="D333" s="34"/>
      <c r="E333" s="322"/>
      <c r="F333" s="34"/>
      <c r="G333" s="36" t="s">
        <v>594</v>
      </c>
      <c r="H333" s="37" t="s">
        <v>1073</v>
      </c>
      <c r="I333" s="316" t="s">
        <v>1027</v>
      </c>
      <c r="J333" s="37" t="s">
        <v>596</v>
      </c>
      <c r="K333" s="13">
        <v>3703989</v>
      </c>
      <c r="L333" s="232">
        <v>3</v>
      </c>
      <c r="M333" s="232">
        <v>3</v>
      </c>
      <c r="N333" s="321" t="s">
        <v>1078</v>
      </c>
      <c r="O333" s="502" t="s">
        <v>1028</v>
      </c>
      <c r="P333" s="13">
        <v>50</v>
      </c>
      <c r="Q333" s="393" t="s">
        <v>231</v>
      </c>
      <c r="R333" s="40">
        <v>1005</v>
      </c>
      <c r="S333" s="234">
        <v>12000</v>
      </c>
      <c r="T333" s="234">
        <v>12000</v>
      </c>
      <c r="U333" s="40">
        <v>1005</v>
      </c>
      <c r="V333" s="13">
        <v>1</v>
      </c>
      <c r="W333" s="40">
        <v>4000</v>
      </c>
      <c r="X333" s="13">
        <v>3</v>
      </c>
      <c r="Y333" s="40"/>
      <c r="Z333" s="40"/>
      <c r="AA333" s="235"/>
      <c r="AB333" s="235"/>
      <c r="AC333" s="43"/>
      <c r="AD333" s="44"/>
      <c r="AE333" s="44"/>
      <c r="AF333" s="43"/>
      <c r="AG333" s="13"/>
      <c r="AH333" s="37" t="s">
        <v>1026</v>
      </c>
      <c r="AI333" s="37"/>
      <c r="AJ333" s="37"/>
      <c r="AK333" s="45" t="s">
        <v>598</v>
      </c>
      <c r="AL333" s="46"/>
      <c r="AM333" s="236"/>
      <c r="AN333" s="236"/>
      <c r="AO333" s="233"/>
      <c r="AP333" s="233"/>
      <c r="AQ333" s="318" t="str">
        <f t="shared" si="10"/>
        <v/>
      </c>
      <c r="AR333" s="318" t="str">
        <f t="shared" si="11"/>
        <v/>
      </c>
    </row>
    <row r="334" spans="2:44" ht="14.25">
      <c r="B334" s="34">
        <v>2023</v>
      </c>
      <c r="C334" s="34">
        <v>4</v>
      </c>
      <c r="D334" s="34"/>
      <c r="E334" s="322"/>
      <c r="F334" s="34"/>
      <c r="G334" s="36"/>
      <c r="H334" s="37" t="s">
        <v>595</v>
      </c>
      <c r="I334" s="316"/>
      <c r="J334" s="37"/>
      <c r="K334" s="13"/>
      <c r="L334" s="232"/>
      <c r="M334" s="232"/>
      <c r="N334" s="321"/>
      <c r="O334" s="502"/>
      <c r="P334" s="13"/>
      <c r="Q334" s="393"/>
      <c r="R334" s="40"/>
      <c r="S334" s="234"/>
      <c r="T334" s="40"/>
      <c r="U334" s="40"/>
      <c r="V334" s="13"/>
      <c r="W334" s="40"/>
      <c r="X334" s="13"/>
      <c r="Y334" s="40"/>
      <c r="Z334" s="40"/>
      <c r="AA334" s="235"/>
      <c r="AB334" s="235"/>
      <c r="AC334" s="43"/>
      <c r="AD334" s="44"/>
      <c r="AE334" s="44"/>
      <c r="AF334" s="43"/>
      <c r="AG334" s="13" t="s">
        <v>1072</v>
      </c>
      <c r="AH334" s="37"/>
      <c r="AI334" s="37"/>
      <c r="AJ334" s="37"/>
      <c r="AK334" s="45"/>
      <c r="AL334" s="46"/>
      <c r="AM334" s="236"/>
      <c r="AN334" s="236"/>
      <c r="AO334" s="233"/>
      <c r="AP334" s="233"/>
      <c r="AQ334" s="318" t="str">
        <f t="shared" si="10"/>
        <v/>
      </c>
      <c r="AR334" s="318" t="str">
        <f t="shared" si="11"/>
        <v/>
      </c>
    </row>
    <row r="335" spans="2:44" ht="14.25">
      <c r="B335" s="34">
        <v>2023</v>
      </c>
      <c r="C335" s="34">
        <v>4</v>
      </c>
      <c r="D335" s="34"/>
      <c r="E335" s="322"/>
      <c r="F335" s="34"/>
      <c r="G335" s="36" t="s">
        <v>594</v>
      </c>
      <c r="H335" s="37" t="s">
        <v>1073</v>
      </c>
      <c r="I335" s="316" t="s">
        <v>1027</v>
      </c>
      <c r="J335" s="37" t="s">
        <v>596</v>
      </c>
      <c r="K335" s="13">
        <v>3703987</v>
      </c>
      <c r="L335" s="232">
        <v>1</v>
      </c>
      <c r="M335" s="232">
        <v>3</v>
      </c>
      <c r="N335" s="321" t="s">
        <v>1079</v>
      </c>
      <c r="O335" s="502" t="s">
        <v>1028</v>
      </c>
      <c r="P335" s="13">
        <v>50</v>
      </c>
      <c r="Q335" s="393" t="s">
        <v>1080</v>
      </c>
      <c r="R335" s="40">
        <v>1005</v>
      </c>
      <c r="S335" s="234">
        <v>12300</v>
      </c>
      <c r="T335" s="234">
        <v>12300</v>
      </c>
      <c r="U335" s="40">
        <v>1005</v>
      </c>
      <c r="V335" s="13">
        <v>1</v>
      </c>
      <c r="W335" s="40">
        <v>4000</v>
      </c>
      <c r="X335" s="13">
        <v>3</v>
      </c>
      <c r="Y335" s="40"/>
      <c r="Z335" s="40"/>
      <c r="AA335" s="235"/>
      <c r="AB335" s="235"/>
      <c r="AC335" s="43"/>
      <c r="AD335" s="44"/>
      <c r="AE335" s="44"/>
      <c r="AF335" s="43"/>
      <c r="AG335" s="13" t="s">
        <v>928</v>
      </c>
      <c r="AH335" s="37" t="s">
        <v>1026</v>
      </c>
      <c r="AI335" s="37"/>
      <c r="AJ335" s="37"/>
      <c r="AK335" s="45" t="s">
        <v>598</v>
      </c>
      <c r="AL335" s="46"/>
      <c r="AM335" s="236"/>
      <c r="AN335" s="236"/>
      <c r="AO335" s="233"/>
      <c r="AP335" s="233"/>
      <c r="AQ335" s="318" t="str">
        <f t="shared" si="10"/>
        <v/>
      </c>
      <c r="AR335" s="318" t="str">
        <f t="shared" si="11"/>
        <v/>
      </c>
    </row>
    <row r="336" spans="2:44" ht="14.25">
      <c r="B336" s="34">
        <v>2023</v>
      </c>
      <c r="C336" s="34">
        <v>4</v>
      </c>
      <c r="D336" s="34"/>
      <c r="E336" s="322"/>
      <c r="F336" s="34"/>
      <c r="G336" s="36" t="s">
        <v>594</v>
      </c>
      <c r="H336" s="37" t="s">
        <v>1073</v>
      </c>
      <c r="I336" s="316" t="s">
        <v>1027</v>
      </c>
      <c r="J336" s="37" t="s">
        <v>596</v>
      </c>
      <c r="K336" s="13">
        <v>3703987</v>
      </c>
      <c r="L336" s="232">
        <v>2</v>
      </c>
      <c r="M336" s="232">
        <v>3</v>
      </c>
      <c r="N336" s="321" t="s">
        <v>1079</v>
      </c>
      <c r="O336" s="502" t="s">
        <v>1028</v>
      </c>
      <c r="P336" s="13">
        <v>50</v>
      </c>
      <c r="Q336" s="393" t="s">
        <v>1080</v>
      </c>
      <c r="R336" s="40">
        <v>1005</v>
      </c>
      <c r="S336" s="234">
        <v>12300</v>
      </c>
      <c r="T336" s="40">
        <v>12300</v>
      </c>
      <c r="U336" s="40">
        <v>1005</v>
      </c>
      <c r="V336" s="13">
        <v>1</v>
      </c>
      <c r="W336" s="40">
        <v>4000</v>
      </c>
      <c r="X336" s="13">
        <v>3</v>
      </c>
      <c r="Y336" s="40"/>
      <c r="Z336" s="40"/>
      <c r="AA336" s="235"/>
      <c r="AB336" s="235"/>
      <c r="AC336" s="43"/>
      <c r="AD336" s="44"/>
      <c r="AE336" s="44"/>
      <c r="AF336" s="43"/>
      <c r="AG336" s="13" t="s">
        <v>928</v>
      </c>
      <c r="AH336" s="37" t="s">
        <v>1026</v>
      </c>
      <c r="AI336" s="37"/>
      <c r="AJ336" s="37"/>
      <c r="AK336" s="45" t="s">
        <v>598</v>
      </c>
      <c r="AL336" s="46"/>
      <c r="AM336" s="236"/>
      <c r="AN336" s="236"/>
      <c r="AO336" s="233"/>
      <c r="AP336" s="233"/>
      <c r="AQ336" s="318" t="str">
        <f t="shared" si="10"/>
        <v/>
      </c>
      <c r="AR336" s="318" t="str">
        <f t="shared" si="11"/>
        <v/>
      </c>
    </row>
    <row r="337" spans="2:44" ht="14.25">
      <c r="B337" s="34">
        <v>2023</v>
      </c>
      <c r="C337" s="34">
        <v>4</v>
      </c>
      <c r="D337" s="34"/>
      <c r="E337" s="322"/>
      <c r="F337" s="34"/>
      <c r="G337" s="36" t="s">
        <v>594</v>
      </c>
      <c r="H337" s="37" t="s">
        <v>1073</v>
      </c>
      <c r="I337" s="316" t="s">
        <v>1027</v>
      </c>
      <c r="J337" s="37" t="s">
        <v>596</v>
      </c>
      <c r="K337" s="13">
        <v>3703987</v>
      </c>
      <c r="L337" s="232">
        <v>3</v>
      </c>
      <c r="M337" s="232">
        <v>3</v>
      </c>
      <c r="N337" s="321" t="s">
        <v>1079</v>
      </c>
      <c r="O337" s="502" t="s">
        <v>1028</v>
      </c>
      <c r="P337" s="13">
        <v>50</v>
      </c>
      <c r="Q337" s="393" t="s">
        <v>1080</v>
      </c>
      <c r="R337" s="40">
        <v>1005</v>
      </c>
      <c r="S337" s="234">
        <v>12300</v>
      </c>
      <c r="T337" s="234">
        <v>12300</v>
      </c>
      <c r="U337" s="40">
        <v>1005</v>
      </c>
      <c r="V337" s="13">
        <v>1</v>
      </c>
      <c r="W337" s="40">
        <v>4000</v>
      </c>
      <c r="X337" s="13">
        <v>3</v>
      </c>
      <c r="Y337" s="40"/>
      <c r="Z337" s="40"/>
      <c r="AA337" s="235"/>
      <c r="AB337" s="235"/>
      <c r="AC337" s="43"/>
      <c r="AD337" s="44"/>
      <c r="AE337" s="44"/>
      <c r="AF337" s="43"/>
      <c r="AG337" s="13"/>
      <c r="AH337" s="37" t="s">
        <v>1026</v>
      </c>
      <c r="AI337" s="37"/>
      <c r="AJ337" s="37"/>
      <c r="AK337" s="45" t="s">
        <v>598</v>
      </c>
      <c r="AL337" s="46"/>
      <c r="AM337" s="236"/>
      <c r="AN337" s="236"/>
      <c r="AO337" s="233"/>
      <c r="AP337" s="233"/>
      <c r="AQ337" s="318" t="str">
        <f t="shared" si="10"/>
        <v/>
      </c>
      <c r="AR337" s="318" t="str">
        <f t="shared" si="11"/>
        <v/>
      </c>
    </row>
    <row r="338" spans="2:44" ht="14.25">
      <c r="B338" s="34">
        <v>2023</v>
      </c>
      <c r="C338" s="34">
        <v>4</v>
      </c>
      <c r="D338" s="34"/>
      <c r="E338" s="322"/>
      <c r="F338" s="34"/>
      <c r="G338" s="36"/>
      <c r="H338" s="37" t="s">
        <v>595</v>
      </c>
      <c r="I338" s="316"/>
      <c r="J338" s="37"/>
      <c r="K338" s="13"/>
      <c r="L338" s="232"/>
      <c r="M338" s="232"/>
      <c r="N338" s="321"/>
      <c r="O338" s="502"/>
      <c r="P338" s="13"/>
      <c r="Q338" s="393"/>
      <c r="R338" s="40"/>
      <c r="S338" s="234"/>
      <c r="T338" s="40"/>
      <c r="U338" s="40"/>
      <c r="V338" s="13"/>
      <c r="W338" s="40"/>
      <c r="X338" s="13"/>
      <c r="Y338" s="40"/>
      <c r="Z338" s="40"/>
      <c r="AA338" s="235"/>
      <c r="AB338" s="235"/>
      <c r="AC338" s="43"/>
      <c r="AD338" s="44"/>
      <c r="AE338" s="44"/>
      <c r="AF338" s="43"/>
      <c r="AG338" s="13" t="s">
        <v>1072</v>
      </c>
      <c r="AH338" s="37"/>
      <c r="AI338" s="37"/>
      <c r="AJ338" s="37"/>
      <c r="AK338" s="45"/>
      <c r="AL338" s="46"/>
      <c r="AM338" s="236"/>
      <c r="AN338" s="236"/>
      <c r="AO338" s="233"/>
      <c r="AP338" s="233"/>
      <c r="AQ338" s="318" t="str">
        <f t="shared" si="10"/>
        <v/>
      </c>
      <c r="AR338" s="318" t="str">
        <f t="shared" si="11"/>
        <v/>
      </c>
    </row>
    <row r="339" spans="2:44" ht="14.25">
      <c r="B339" s="34">
        <v>2023</v>
      </c>
      <c r="C339" s="34">
        <v>4</v>
      </c>
      <c r="D339" s="34"/>
      <c r="E339" s="322"/>
      <c r="F339" s="34"/>
      <c r="G339" s="36"/>
      <c r="H339" s="37" t="s">
        <v>595</v>
      </c>
      <c r="I339" s="38" t="s">
        <v>58</v>
      </c>
      <c r="J339" s="37" t="s">
        <v>596</v>
      </c>
      <c r="K339" s="13"/>
      <c r="L339" s="14"/>
      <c r="M339" s="14"/>
      <c r="N339" s="14"/>
      <c r="O339" s="13"/>
      <c r="P339" s="13">
        <v>12</v>
      </c>
      <c r="Q339" s="39" t="s">
        <v>612</v>
      </c>
      <c r="R339" s="511">
        <v>1200</v>
      </c>
      <c r="S339" s="512" t="s">
        <v>30</v>
      </c>
      <c r="T339" s="511">
        <v>200</v>
      </c>
      <c r="U339" s="511">
        <v>1200</v>
      </c>
      <c r="V339" s="13">
        <v>1</v>
      </c>
      <c r="W339" s="511">
        <v>200</v>
      </c>
      <c r="X339" s="13">
        <v>1</v>
      </c>
      <c r="Y339" s="511">
        <v>200</v>
      </c>
      <c r="Z339" s="511"/>
      <c r="AA339" s="241" t="s">
        <v>619</v>
      </c>
      <c r="AB339" s="238" t="s">
        <v>620</v>
      </c>
      <c r="AC339" s="43"/>
      <c r="AD339" s="44"/>
      <c r="AE339" s="44"/>
      <c r="AF339" s="43"/>
      <c r="AG339" s="13"/>
      <c r="AH339" s="37"/>
      <c r="AI339" s="37"/>
      <c r="AJ339" s="37"/>
      <c r="AK339" s="45"/>
      <c r="AL339" s="46"/>
      <c r="AM339" s="236"/>
      <c r="AN339" s="236"/>
      <c r="AO339" s="233"/>
      <c r="AP339" s="233"/>
      <c r="AQ339" s="318" t="str">
        <f t="shared" si="10"/>
        <v/>
      </c>
      <c r="AR339" s="318" t="str">
        <f t="shared" si="11"/>
        <v/>
      </c>
    </row>
    <row r="340" spans="2:44" ht="14.25">
      <c r="B340" s="34">
        <v>2023</v>
      </c>
      <c r="C340" s="34">
        <v>4</v>
      </c>
      <c r="D340" s="34"/>
      <c r="E340" s="322"/>
      <c r="F340" s="34"/>
      <c r="G340" s="36" t="s">
        <v>614</v>
      </c>
      <c r="H340" s="37" t="s">
        <v>595</v>
      </c>
      <c r="I340" s="38" t="s">
        <v>47</v>
      </c>
      <c r="J340" s="37" t="s">
        <v>596</v>
      </c>
      <c r="K340" s="13">
        <v>3704004</v>
      </c>
      <c r="L340" s="14">
        <v>1</v>
      </c>
      <c r="M340" s="14">
        <v>8</v>
      </c>
      <c r="N340" s="14" t="s">
        <v>621</v>
      </c>
      <c r="O340" s="13" t="s">
        <v>44</v>
      </c>
      <c r="P340" s="13">
        <v>50</v>
      </c>
      <c r="Q340" s="39" t="s">
        <v>360</v>
      </c>
      <c r="R340" s="511">
        <v>1200</v>
      </c>
      <c r="S340" s="512">
        <v>6000</v>
      </c>
      <c r="T340" s="512">
        <v>6000</v>
      </c>
      <c r="U340" s="511">
        <v>1200</v>
      </c>
      <c r="V340" s="13">
        <v>1</v>
      </c>
      <c r="W340" s="512">
        <v>6000</v>
      </c>
      <c r="X340" s="13">
        <v>1</v>
      </c>
      <c r="Y340" s="512">
        <v>6000</v>
      </c>
      <c r="Z340" s="511"/>
      <c r="AA340" s="42"/>
      <c r="AB340" s="42"/>
      <c r="AC340" s="43"/>
      <c r="AD340" s="44"/>
      <c r="AE340" s="44"/>
      <c r="AF340" s="43"/>
      <c r="AG340" s="13" t="s">
        <v>5</v>
      </c>
      <c r="AH340" s="37"/>
      <c r="AI340" s="37" t="s">
        <v>17</v>
      </c>
      <c r="AJ340" s="37"/>
      <c r="AK340" s="45" t="s">
        <v>615</v>
      </c>
      <c r="AL340" s="46"/>
      <c r="AM340" s="236"/>
      <c r="AN340" s="236"/>
      <c r="AO340" s="233"/>
      <c r="AP340" s="233"/>
      <c r="AQ340" s="318" t="str">
        <f t="shared" si="10"/>
        <v/>
      </c>
      <c r="AR340" s="318" t="str">
        <f t="shared" si="11"/>
        <v/>
      </c>
    </row>
    <row r="341" spans="2:44" ht="14.25">
      <c r="B341" s="34">
        <v>2023</v>
      </c>
      <c r="C341" s="34">
        <v>4</v>
      </c>
      <c r="D341" s="34"/>
      <c r="E341" s="322"/>
      <c r="F341" s="34"/>
      <c r="G341" s="36" t="s">
        <v>614</v>
      </c>
      <c r="H341" s="37" t="s">
        <v>595</v>
      </c>
      <c r="I341" s="38" t="s">
        <v>47</v>
      </c>
      <c r="J341" s="37" t="s">
        <v>596</v>
      </c>
      <c r="K341" s="13">
        <v>3704004</v>
      </c>
      <c r="L341" s="14">
        <v>2</v>
      </c>
      <c r="M341" s="14">
        <v>8</v>
      </c>
      <c r="N341" s="14" t="s">
        <v>621</v>
      </c>
      <c r="O341" s="13" t="s">
        <v>44</v>
      </c>
      <c r="P341" s="13">
        <v>50</v>
      </c>
      <c r="Q341" s="39" t="s">
        <v>360</v>
      </c>
      <c r="R341" s="511">
        <v>1200</v>
      </c>
      <c r="S341" s="512">
        <v>6000</v>
      </c>
      <c r="T341" s="512">
        <v>6000</v>
      </c>
      <c r="U341" s="511">
        <v>1200</v>
      </c>
      <c r="V341" s="13">
        <v>1</v>
      </c>
      <c r="W341" s="512">
        <v>6000</v>
      </c>
      <c r="X341" s="13">
        <v>1</v>
      </c>
      <c r="Y341" s="512">
        <v>6000</v>
      </c>
      <c r="Z341" s="511"/>
      <c r="AA341" s="42"/>
      <c r="AB341" s="76"/>
      <c r="AC341" s="43"/>
      <c r="AD341" s="44"/>
      <c r="AE341" s="44"/>
      <c r="AF341" s="43"/>
      <c r="AG341" s="13" t="s">
        <v>5</v>
      </c>
      <c r="AH341" s="37"/>
      <c r="AI341" s="37" t="s">
        <v>17</v>
      </c>
      <c r="AJ341" s="37"/>
      <c r="AK341" s="45" t="s">
        <v>615</v>
      </c>
      <c r="AL341" s="46"/>
      <c r="AM341" s="236"/>
      <c r="AN341" s="236"/>
      <c r="AO341" s="233"/>
      <c r="AP341" s="233"/>
      <c r="AQ341" s="318" t="str">
        <f t="shared" si="10"/>
        <v/>
      </c>
      <c r="AR341" s="318" t="str">
        <f t="shared" si="11"/>
        <v/>
      </c>
    </row>
    <row r="342" spans="2:44" ht="14.25">
      <c r="B342" s="34">
        <v>2023</v>
      </c>
      <c r="C342" s="34">
        <v>4</v>
      </c>
      <c r="D342" s="34"/>
      <c r="E342" s="322"/>
      <c r="F342" s="34"/>
      <c r="G342" s="36"/>
      <c r="H342" s="37" t="s">
        <v>595</v>
      </c>
      <c r="I342" s="38" t="s">
        <v>43</v>
      </c>
      <c r="J342" s="37" t="s">
        <v>596</v>
      </c>
      <c r="K342" s="13"/>
      <c r="L342" s="14"/>
      <c r="M342" s="14"/>
      <c r="N342" s="14"/>
      <c r="O342" s="13"/>
      <c r="P342" s="239">
        <v>25</v>
      </c>
      <c r="Q342" s="39" t="s">
        <v>612</v>
      </c>
      <c r="R342" s="511">
        <v>1200</v>
      </c>
      <c r="S342" s="512" t="s">
        <v>30</v>
      </c>
      <c r="T342" s="513">
        <v>350</v>
      </c>
      <c r="U342" s="511">
        <v>1200</v>
      </c>
      <c r="V342" s="13">
        <v>1</v>
      </c>
      <c r="W342" s="511"/>
      <c r="X342" s="13">
        <v>1</v>
      </c>
      <c r="Y342" s="513">
        <v>350</v>
      </c>
      <c r="Z342" s="511">
        <v>12550</v>
      </c>
      <c r="AA342" s="42" t="s">
        <v>638</v>
      </c>
      <c r="AB342" s="76"/>
      <c r="AC342" s="43"/>
      <c r="AD342" s="44"/>
      <c r="AE342" s="44"/>
      <c r="AF342" s="43"/>
      <c r="AG342" s="13"/>
      <c r="AH342" s="37"/>
      <c r="AI342" s="37" t="s">
        <v>17</v>
      </c>
      <c r="AJ342" s="37"/>
      <c r="AK342" s="45" t="s">
        <v>615</v>
      </c>
      <c r="AL342" s="46"/>
      <c r="AM342" s="236"/>
      <c r="AN342" s="236"/>
      <c r="AO342" s="233"/>
      <c r="AP342" s="233"/>
      <c r="AQ342" s="318" t="str">
        <f t="shared" si="10"/>
        <v/>
      </c>
      <c r="AR342" s="318" t="str">
        <f t="shared" si="11"/>
        <v/>
      </c>
    </row>
    <row r="343" spans="2:44" ht="14.25">
      <c r="B343" s="34">
        <v>2023</v>
      </c>
      <c r="C343" s="34">
        <v>4</v>
      </c>
      <c r="D343" s="34"/>
      <c r="E343" s="322"/>
      <c r="F343" s="34"/>
      <c r="G343" s="36"/>
      <c r="H343" s="37" t="s">
        <v>595</v>
      </c>
      <c r="I343" s="316"/>
      <c r="J343" s="37"/>
      <c r="K343" s="13"/>
      <c r="L343" s="232"/>
      <c r="M343" s="232"/>
      <c r="N343" s="321"/>
      <c r="O343" s="502"/>
      <c r="P343" s="13"/>
      <c r="Q343" s="393"/>
      <c r="R343" s="40"/>
      <c r="S343" s="234"/>
      <c r="T343" s="234"/>
      <c r="U343" s="40"/>
      <c r="V343" s="13"/>
      <c r="W343" s="40"/>
      <c r="X343" s="13"/>
      <c r="Y343" s="40"/>
      <c r="Z343" s="40"/>
      <c r="AA343" s="235"/>
      <c r="AB343" s="235"/>
      <c r="AC343" s="43"/>
      <c r="AD343" s="44"/>
      <c r="AE343" s="44"/>
      <c r="AF343" s="43"/>
      <c r="AG343" s="13" t="s">
        <v>752</v>
      </c>
      <c r="AH343" s="37"/>
      <c r="AI343" s="37"/>
      <c r="AJ343" s="37"/>
      <c r="AK343" s="45"/>
      <c r="AL343" s="46"/>
      <c r="AM343" s="236"/>
      <c r="AN343" s="236"/>
      <c r="AO343" s="233"/>
      <c r="AP343" s="233"/>
      <c r="AQ343" s="318" t="str">
        <f t="shared" si="10"/>
        <v/>
      </c>
      <c r="AR343" s="318" t="str">
        <f t="shared" si="11"/>
        <v/>
      </c>
    </row>
    <row r="344" spans="2:44" ht="14.25">
      <c r="B344" s="34">
        <v>2023</v>
      </c>
      <c r="C344" s="34">
        <v>4</v>
      </c>
      <c r="D344" s="34"/>
      <c r="E344" s="322"/>
      <c r="F344" s="34"/>
      <c r="G344" s="36"/>
      <c r="H344" s="37" t="s">
        <v>595</v>
      </c>
      <c r="I344" s="38" t="s">
        <v>58</v>
      </c>
      <c r="J344" s="37" t="s">
        <v>596</v>
      </c>
      <c r="K344" s="13"/>
      <c r="L344" s="14"/>
      <c r="M344" s="14"/>
      <c r="N344" s="14"/>
      <c r="O344" s="13"/>
      <c r="P344" s="13">
        <v>12</v>
      </c>
      <c r="Q344" s="39" t="s">
        <v>612</v>
      </c>
      <c r="R344" s="511">
        <v>1200</v>
      </c>
      <c r="S344" s="512" t="s">
        <v>30</v>
      </c>
      <c r="T344" s="511">
        <v>200</v>
      </c>
      <c r="U344" s="511">
        <v>1200</v>
      </c>
      <c r="V344" s="13">
        <v>1</v>
      </c>
      <c r="W344" s="511">
        <v>200</v>
      </c>
      <c r="X344" s="13">
        <v>1</v>
      </c>
      <c r="Y344" s="511">
        <v>200</v>
      </c>
      <c r="Z344" s="511"/>
      <c r="AA344" s="241" t="s">
        <v>619</v>
      </c>
      <c r="AB344" s="238" t="s">
        <v>620</v>
      </c>
      <c r="AC344" s="43"/>
      <c r="AD344" s="44"/>
      <c r="AE344" s="44"/>
      <c r="AF344" s="43"/>
      <c r="AG344" s="13"/>
      <c r="AH344" s="37"/>
      <c r="AI344" s="37"/>
      <c r="AJ344" s="37"/>
      <c r="AK344" s="45"/>
      <c r="AL344" s="46"/>
      <c r="AM344" s="236"/>
      <c r="AN344" s="236"/>
      <c r="AO344" s="233"/>
      <c r="AP344" s="233"/>
      <c r="AQ344" s="318" t="str">
        <f t="shared" si="10"/>
        <v/>
      </c>
      <c r="AR344" s="318" t="str">
        <f t="shared" si="11"/>
        <v/>
      </c>
    </row>
    <row r="345" spans="2:44" ht="14.25">
      <c r="B345" s="34">
        <v>2023</v>
      </c>
      <c r="C345" s="34">
        <v>4</v>
      </c>
      <c r="D345" s="34"/>
      <c r="E345" s="322"/>
      <c r="F345" s="34"/>
      <c r="G345" s="36" t="s">
        <v>614</v>
      </c>
      <c r="H345" s="37" t="s">
        <v>595</v>
      </c>
      <c r="I345" s="38" t="s">
        <v>47</v>
      </c>
      <c r="J345" s="37" t="s">
        <v>596</v>
      </c>
      <c r="K345" s="13">
        <v>3704004</v>
      </c>
      <c r="L345" s="14">
        <v>3</v>
      </c>
      <c r="M345" s="14">
        <v>8</v>
      </c>
      <c r="N345" s="14" t="s">
        <v>621</v>
      </c>
      <c r="O345" s="13" t="s">
        <v>44</v>
      </c>
      <c r="P345" s="13">
        <v>50</v>
      </c>
      <c r="Q345" s="39" t="s">
        <v>360</v>
      </c>
      <c r="R345" s="511">
        <v>1200</v>
      </c>
      <c r="S345" s="512">
        <v>6000</v>
      </c>
      <c r="T345" s="512">
        <v>6000</v>
      </c>
      <c r="U345" s="511">
        <v>1200</v>
      </c>
      <c r="V345" s="13">
        <v>1</v>
      </c>
      <c r="W345" s="512">
        <v>6000</v>
      </c>
      <c r="X345" s="13">
        <v>1</v>
      </c>
      <c r="Y345" s="512">
        <v>6000</v>
      </c>
      <c r="Z345" s="511"/>
      <c r="AA345" s="42"/>
      <c r="AB345" s="42"/>
      <c r="AC345" s="43"/>
      <c r="AD345" s="44"/>
      <c r="AE345" s="44"/>
      <c r="AF345" s="43"/>
      <c r="AG345" s="13" t="s">
        <v>5</v>
      </c>
      <c r="AH345" s="37"/>
      <c r="AI345" s="37" t="s">
        <v>17</v>
      </c>
      <c r="AJ345" s="37"/>
      <c r="AK345" s="45" t="s">
        <v>615</v>
      </c>
      <c r="AL345" s="46"/>
      <c r="AM345" s="236"/>
      <c r="AN345" s="236"/>
      <c r="AO345" s="233"/>
      <c r="AP345" s="233"/>
      <c r="AQ345" s="318" t="str">
        <f t="shared" si="10"/>
        <v/>
      </c>
      <c r="AR345" s="318" t="str">
        <f t="shared" si="11"/>
        <v/>
      </c>
    </row>
    <row r="346" spans="2:44" ht="14.25">
      <c r="B346" s="34">
        <v>2023</v>
      </c>
      <c r="C346" s="34">
        <v>4</v>
      </c>
      <c r="D346" s="34"/>
      <c r="E346" s="322"/>
      <c r="F346" s="34"/>
      <c r="G346" s="36" t="s">
        <v>614</v>
      </c>
      <c r="H346" s="37" t="s">
        <v>595</v>
      </c>
      <c r="I346" s="38" t="s">
        <v>47</v>
      </c>
      <c r="J346" s="37" t="s">
        <v>596</v>
      </c>
      <c r="K346" s="13">
        <v>3704004</v>
      </c>
      <c r="L346" s="14">
        <v>4</v>
      </c>
      <c r="M346" s="14">
        <v>8</v>
      </c>
      <c r="N346" s="14" t="s">
        <v>621</v>
      </c>
      <c r="O346" s="13" t="s">
        <v>44</v>
      </c>
      <c r="P346" s="13">
        <v>50</v>
      </c>
      <c r="Q346" s="39" t="s">
        <v>360</v>
      </c>
      <c r="R346" s="511">
        <v>1200</v>
      </c>
      <c r="S346" s="512">
        <v>6000</v>
      </c>
      <c r="T346" s="512">
        <v>6000</v>
      </c>
      <c r="U346" s="511">
        <v>1200</v>
      </c>
      <c r="V346" s="13">
        <v>1</v>
      </c>
      <c r="W346" s="512">
        <v>6000</v>
      </c>
      <c r="X346" s="13">
        <v>1</v>
      </c>
      <c r="Y346" s="512">
        <v>6000</v>
      </c>
      <c r="Z346" s="511"/>
      <c r="AA346" s="42"/>
      <c r="AB346" s="76"/>
      <c r="AC346" s="43"/>
      <c r="AD346" s="44"/>
      <c r="AE346" s="44"/>
      <c r="AF346" s="43"/>
      <c r="AG346" s="13" t="s">
        <v>5</v>
      </c>
      <c r="AH346" s="37"/>
      <c r="AI346" s="37" t="s">
        <v>17</v>
      </c>
      <c r="AJ346" s="37"/>
      <c r="AK346" s="45" t="s">
        <v>615</v>
      </c>
      <c r="AL346" s="46"/>
      <c r="AM346" s="236"/>
      <c r="AN346" s="236"/>
      <c r="AO346" s="233"/>
      <c r="AP346" s="233"/>
      <c r="AQ346" s="318" t="str">
        <f t="shared" si="10"/>
        <v/>
      </c>
      <c r="AR346" s="318" t="str">
        <f t="shared" si="11"/>
        <v/>
      </c>
    </row>
    <row r="347" spans="2:44" ht="14.25">
      <c r="B347" s="34">
        <v>2023</v>
      </c>
      <c r="C347" s="34">
        <v>4</v>
      </c>
      <c r="D347" s="34"/>
      <c r="E347" s="322"/>
      <c r="F347" s="34"/>
      <c r="G347" s="36"/>
      <c r="H347" s="37" t="s">
        <v>595</v>
      </c>
      <c r="I347" s="38" t="s">
        <v>43</v>
      </c>
      <c r="J347" s="37" t="s">
        <v>596</v>
      </c>
      <c r="K347" s="13"/>
      <c r="L347" s="14"/>
      <c r="M347" s="14"/>
      <c r="N347" s="14"/>
      <c r="O347" s="13"/>
      <c r="P347" s="239">
        <v>25</v>
      </c>
      <c r="Q347" s="39" t="s">
        <v>612</v>
      </c>
      <c r="R347" s="511">
        <v>1200</v>
      </c>
      <c r="S347" s="512" t="s">
        <v>30</v>
      </c>
      <c r="T347" s="513">
        <v>350</v>
      </c>
      <c r="U347" s="511">
        <v>1200</v>
      </c>
      <c r="V347" s="13">
        <v>1</v>
      </c>
      <c r="W347" s="511"/>
      <c r="X347" s="13">
        <v>1</v>
      </c>
      <c r="Y347" s="513">
        <v>350</v>
      </c>
      <c r="Z347" s="511">
        <v>12550</v>
      </c>
      <c r="AA347" s="42" t="s">
        <v>638</v>
      </c>
      <c r="AB347" s="76"/>
      <c r="AC347" s="43"/>
      <c r="AD347" s="44"/>
      <c r="AE347" s="44"/>
      <c r="AF347" s="43"/>
      <c r="AG347" s="13"/>
      <c r="AH347" s="37"/>
      <c r="AI347" s="37" t="s">
        <v>17</v>
      </c>
      <c r="AJ347" s="37"/>
      <c r="AK347" s="45" t="s">
        <v>615</v>
      </c>
      <c r="AL347" s="46"/>
      <c r="AM347" s="236"/>
      <c r="AN347" s="236"/>
      <c r="AO347" s="233"/>
      <c r="AP347" s="233"/>
      <c r="AQ347" s="318" t="str">
        <f t="shared" si="10"/>
        <v/>
      </c>
      <c r="AR347" s="318" t="str">
        <f t="shared" si="11"/>
        <v/>
      </c>
    </row>
    <row r="348" spans="2:44" ht="14.25">
      <c r="B348" s="34">
        <v>2023</v>
      </c>
      <c r="C348" s="34">
        <v>4</v>
      </c>
      <c r="D348" s="34"/>
      <c r="E348" s="322"/>
      <c r="F348" s="34"/>
      <c r="G348" s="36"/>
      <c r="H348" s="37" t="s">
        <v>595</v>
      </c>
      <c r="I348" s="316"/>
      <c r="J348" s="37"/>
      <c r="K348" s="13"/>
      <c r="L348" s="232"/>
      <c r="M348" s="232"/>
      <c r="N348" s="321"/>
      <c r="O348" s="502"/>
      <c r="P348" s="13"/>
      <c r="Q348" s="393"/>
      <c r="R348" s="40"/>
      <c r="S348" s="234"/>
      <c r="T348" s="40"/>
      <c r="U348" s="40"/>
      <c r="V348" s="13"/>
      <c r="W348" s="40"/>
      <c r="X348" s="13"/>
      <c r="Y348" s="40"/>
      <c r="Z348" s="40"/>
      <c r="AA348" s="235"/>
      <c r="AB348" s="235"/>
      <c r="AC348" s="43"/>
      <c r="AD348" s="44"/>
      <c r="AE348" s="44"/>
      <c r="AF348" s="43"/>
      <c r="AG348" s="13" t="s">
        <v>752</v>
      </c>
      <c r="AH348" s="37"/>
      <c r="AI348" s="37"/>
      <c r="AJ348" s="37"/>
      <c r="AK348" s="45"/>
      <c r="AL348" s="46"/>
      <c r="AM348" s="236"/>
      <c r="AN348" s="236"/>
      <c r="AO348" s="233"/>
      <c r="AP348" s="233"/>
      <c r="AQ348" s="318" t="str">
        <f t="shared" si="10"/>
        <v/>
      </c>
      <c r="AR348" s="318" t="str">
        <f t="shared" si="11"/>
        <v/>
      </c>
    </row>
    <row r="349" spans="2:44" ht="14.25">
      <c r="B349" s="34">
        <v>2023</v>
      </c>
      <c r="C349" s="34">
        <v>4</v>
      </c>
      <c r="D349" s="34"/>
      <c r="E349" s="322"/>
      <c r="F349" s="34"/>
      <c r="G349" s="36"/>
      <c r="H349" s="37" t="s">
        <v>595</v>
      </c>
      <c r="I349" s="38" t="s">
        <v>58</v>
      </c>
      <c r="J349" s="37" t="s">
        <v>596</v>
      </c>
      <c r="K349" s="13"/>
      <c r="L349" s="14"/>
      <c r="M349" s="14"/>
      <c r="N349" s="14"/>
      <c r="O349" s="13"/>
      <c r="P349" s="13">
        <v>12</v>
      </c>
      <c r="Q349" s="39" t="s">
        <v>612</v>
      </c>
      <c r="R349" s="511">
        <v>1200</v>
      </c>
      <c r="S349" s="512" t="s">
        <v>30</v>
      </c>
      <c r="T349" s="511">
        <v>200</v>
      </c>
      <c r="U349" s="511">
        <v>1200</v>
      </c>
      <c r="V349" s="13">
        <v>1</v>
      </c>
      <c r="W349" s="511">
        <v>200</v>
      </c>
      <c r="X349" s="13">
        <v>1</v>
      </c>
      <c r="Y349" s="511">
        <v>200</v>
      </c>
      <c r="Z349" s="511"/>
      <c r="AA349" s="241" t="s">
        <v>619</v>
      </c>
      <c r="AB349" s="238" t="s">
        <v>620</v>
      </c>
      <c r="AC349" s="43"/>
      <c r="AD349" s="44"/>
      <c r="AE349" s="44"/>
      <c r="AF349" s="43"/>
      <c r="AG349" s="13"/>
      <c r="AH349" s="37"/>
      <c r="AI349" s="37"/>
      <c r="AJ349" s="37"/>
      <c r="AK349" s="45"/>
      <c r="AL349" s="46"/>
      <c r="AM349" s="236"/>
      <c r="AN349" s="236"/>
      <c r="AO349" s="233"/>
      <c r="AP349" s="233"/>
      <c r="AQ349" s="318" t="str">
        <f t="shared" si="10"/>
        <v/>
      </c>
      <c r="AR349" s="318" t="str">
        <f t="shared" si="11"/>
        <v/>
      </c>
    </row>
    <row r="350" spans="2:44" ht="14.25">
      <c r="B350" s="34">
        <v>2023</v>
      </c>
      <c r="C350" s="34">
        <v>4</v>
      </c>
      <c r="D350" s="34"/>
      <c r="E350" s="322"/>
      <c r="F350" s="34"/>
      <c r="G350" s="36" t="s">
        <v>614</v>
      </c>
      <c r="H350" s="37" t="s">
        <v>595</v>
      </c>
      <c r="I350" s="38" t="s">
        <v>47</v>
      </c>
      <c r="J350" s="37" t="s">
        <v>596</v>
      </c>
      <c r="K350" s="13">
        <v>3704004</v>
      </c>
      <c r="L350" s="14">
        <v>5</v>
      </c>
      <c r="M350" s="14">
        <v>8</v>
      </c>
      <c r="N350" s="14" t="s">
        <v>621</v>
      </c>
      <c r="O350" s="13" t="s">
        <v>44</v>
      </c>
      <c r="P350" s="13">
        <v>50</v>
      </c>
      <c r="Q350" s="39" t="s">
        <v>360</v>
      </c>
      <c r="R350" s="511">
        <v>1200</v>
      </c>
      <c r="S350" s="512">
        <v>6000</v>
      </c>
      <c r="T350" s="512">
        <v>6000</v>
      </c>
      <c r="U350" s="511">
        <v>1200</v>
      </c>
      <c r="V350" s="13">
        <v>1</v>
      </c>
      <c r="W350" s="512">
        <v>6000</v>
      </c>
      <c r="X350" s="13">
        <v>1</v>
      </c>
      <c r="Y350" s="512">
        <v>6000</v>
      </c>
      <c r="Z350" s="511"/>
      <c r="AA350" s="42"/>
      <c r="AB350" s="42"/>
      <c r="AC350" s="43"/>
      <c r="AD350" s="44"/>
      <c r="AE350" s="44"/>
      <c r="AF350" s="43"/>
      <c r="AG350" s="13" t="s">
        <v>5</v>
      </c>
      <c r="AH350" s="37"/>
      <c r="AI350" s="37" t="s">
        <v>17</v>
      </c>
      <c r="AJ350" s="37"/>
      <c r="AK350" s="45" t="s">
        <v>615</v>
      </c>
      <c r="AL350" s="46"/>
      <c r="AM350" s="236"/>
      <c r="AN350" s="236"/>
      <c r="AO350" s="233"/>
      <c r="AP350" s="233"/>
      <c r="AQ350" s="318" t="str">
        <f t="shared" si="10"/>
        <v/>
      </c>
      <c r="AR350" s="318" t="str">
        <f t="shared" si="11"/>
        <v/>
      </c>
    </row>
    <row r="351" spans="2:44" ht="14.25">
      <c r="B351" s="34">
        <v>2023</v>
      </c>
      <c r="C351" s="34">
        <v>4</v>
      </c>
      <c r="D351" s="34"/>
      <c r="E351" s="322"/>
      <c r="F351" s="34"/>
      <c r="G351" s="36" t="s">
        <v>614</v>
      </c>
      <c r="H351" s="37" t="s">
        <v>595</v>
      </c>
      <c r="I351" s="38" t="s">
        <v>47</v>
      </c>
      <c r="J351" s="37" t="s">
        <v>596</v>
      </c>
      <c r="K351" s="13">
        <v>3704004</v>
      </c>
      <c r="L351" s="14">
        <v>6</v>
      </c>
      <c r="M351" s="14">
        <v>8</v>
      </c>
      <c r="N351" s="14" t="s">
        <v>621</v>
      </c>
      <c r="O351" s="13" t="s">
        <v>44</v>
      </c>
      <c r="P351" s="13">
        <v>50</v>
      </c>
      <c r="Q351" s="39" t="s">
        <v>360</v>
      </c>
      <c r="R351" s="511">
        <v>1200</v>
      </c>
      <c r="S351" s="512">
        <v>6000</v>
      </c>
      <c r="T351" s="512">
        <v>6000</v>
      </c>
      <c r="U351" s="511">
        <v>1200</v>
      </c>
      <c r="V351" s="13">
        <v>1</v>
      </c>
      <c r="W351" s="512">
        <v>6000</v>
      </c>
      <c r="X351" s="13">
        <v>1</v>
      </c>
      <c r="Y351" s="512">
        <v>6000</v>
      </c>
      <c r="Z351" s="511"/>
      <c r="AA351" s="42"/>
      <c r="AB351" s="76"/>
      <c r="AC351" s="43"/>
      <c r="AD351" s="44"/>
      <c r="AE351" s="44"/>
      <c r="AF351" s="43"/>
      <c r="AG351" s="13" t="s">
        <v>5</v>
      </c>
      <c r="AH351" s="37"/>
      <c r="AI351" s="37" t="s">
        <v>17</v>
      </c>
      <c r="AJ351" s="37"/>
      <c r="AK351" s="45" t="s">
        <v>615</v>
      </c>
      <c r="AL351" s="46"/>
      <c r="AM351" s="236"/>
      <c r="AN351" s="236"/>
      <c r="AO351" s="233"/>
      <c r="AP351" s="233"/>
      <c r="AQ351" s="318" t="str">
        <f t="shared" si="10"/>
        <v/>
      </c>
      <c r="AR351" s="318" t="str">
        <f t="shared" si="11"/>
        <v/>
      </c>
    </row>
    <row r="352" spans="2:44" ht="14.25">
      <c r="B352" s="34">
        <v>2023</v>
      </c>
      <c r="C352" s="34">
        <v>4</v>
      </c>
      <c r="D352" s="34"/>
      <c r="E352" s="322"/>
      <c r="F352" s="34"/>
      <c r="G352" s="36"/>
      <c r="H352" s="37" t="s">
        <v>595</v>
      </c>
      <c r="I352" s="38" t="s">
        <v>43</v>
      </c>
      <c r="J352" s="37" t="s">
        <v>596</v>
      </c>
      <c r="K352" s="13"/>
      <c r="L352" s="14"/>
      <c r="M352" s="14"/>
      <c r="N352" s="14"/>
      <c r="O352" s="13"/>
      <c r="P352" s="239">
        <v>25</v>
      </c>
      <c r="Q352" s="39" t="s">
        <v>612</v>
      </c>
      <c r="R352" s="511">
        <v>1200</v>
      </c>
      <c r="S352" s="512" t="s">
        <v>30</v>
      </c>
      <c r="T352" s="513">
        <v>350</v>
      </c>
      <c r="U352" s="511">
        <v>1200</v>
      </c>
      <c r="V352" s="13">
        <v>1</v>
      </c>
      <c r="W352" s="511"/>
      <c r="X352" s="13">
        <v>1</v>
      </c>
      <c r="Y352" s="513">
        <v>350</v>
      </c>
      <c r="Z352" s="511">
        <v>12550</v>
      </c>
      <c r="AA352" s="42" t="s">
        <v>638</v>
      </c>
      <c r="AB352" s="76"/>
      <c r="AC352" s="43"/>
      <c r="AD352" s="44"/>
      <c r="AE352" s="44"/>
      <c r="AF352" s="43"/>
      <c r="AG352" s="13"/>
      <c r="AH352" s="37"/>
      <c r="AI352" s="37" t="s">
        <v>17</v>
      </c>
      <c r="AJ352" s="37"/>
      <c r="AK352" s="45" t="s">
        <v>615</v>
      </c>
      <c r="AL352" s="46"/>
      <c r="AM352" s="236"/>
      <c r="AN352" s="236"/>
      <c r="AO352" s="233"/>
      <c r="AP352" s="233"/>
      <c r="AQ352" s="318" t="str">
        <f t="shared" si="10"/>
        <v/>
      </c>
      <c r="AR352" s="318" t="str">
        <f t="shared" si="11"/>
        <v/>
      </c>
    </row>
    <row r="353" spans="2:44" ht="14.25">
      <c r="B353" s="34">
        <v>2023</v>
      </c>
      <c r="C353" s="34">
        <v>4</v>
      </c>
      <c r="D353" s="34"/>
      <c r="E353" s="322"/>
      <c r="F353" s="34"/>
      <c r="G353" s="36"/>
      <c r="H353" s="37" t="s">
        <v>595</v>
      </c>
      <c r="I353" s="316"/>
      <c r="J353" s="37"/>
      <c r="K353" s="13"/>
      <c r="L353" s="232"/>
      <c r="M353" s="232"/>
      <c r="N353" s="321"/>
      <c r="O353" s="502"/>
      <c r="P353" s="13"/>
      <c r="Q353" s="393"/>
      <c r="R353" s="40"/>
      <c r="S353" s="234"/>
      <c r="T353" s="234"/>
      <c r="U353" s="40"/>
      <c r="V353" s="13"/>
      <c r="W353" s="40"/>
      <c r="X353" s="13"/>
      <c r="Y353" s="40"/>
      <c r="Z353" s="40"/>
      <c r="AA353" s="235"/>
      <c r="AB353" s="235"/>
      <c r="AC353" s="43"/>
      <c r="AD353" s="44"/>
      <c r="AE353" s="44"/>
      <c r="AF353" s="43"/>
      <c r="AG353" s="13" t="s">
        <v>752</v>
      </c>
      <c r="AH353" s="37"/>
      <c r="AI353" s="37"/>
      <c r="AJ353" s="37"/>
      <c r="AK353" s="45"/>
      <c r="AL353" s="46"/>
      <c r="AM353" s="236"/>
      <c r="AN353" s="236"/>
      <c r="AO353" s="233"/>
      <c r="AP353" s="233"/>
      <c r="AQ353" s="318" t="str">
        <f t="shared" si="10"/>
        <v/>
      </c>
      <c r="AR353" s="318" t="str">
        <f t="shared" si="11"/>
        <v/>
      </c>
    </row>
    <row r="354" spans="2:44" ht="14.25">
      <c r="B354" s="34">
        <v>2023</v>
      </c>
      <c r="C354" s="34">
        <v>4</v>
      </c>
      <c r="D354" s="34"/>
      <c r="E354" s="322"/>
      <c r="F354" s="34"/>
      <c r="G354" s="36"/>
      <c r="H354" s="37" t="s">
        <v>595</v>
      </c>
      <c r="I354" s="38" t="s">
        <v>58</v>
      </c>
      <c r="J354" s="37" t="s">
        <v>596</v>
      </c>
      <c r="K354" s="13"/>
      <c r="L354" s="14"/>
      <c r="M354" s="14"/>
      <c r="N354" s="14"/>
      <c r="O354" s="13"/>
      <c r="P354" s="13">
        <v>12</v>
      </c>
      <c r="Q354" s="39" t="s">
        <v>612</v>
      </c>
      <c r="R354" s="511">
        <v>1200</v>
      </c>
      <c r="S354" s="512" t="s">
        <v>30</v>
      </c>
      <c r="T354" s="511">
        <v>200</v>
      </c>
      <c r="U354" s="511">
        <v>1200</v>
      </c>
      <c r="V354" s="13">
        <v>1</v>
      </c>
      <c r="W354" s="511">
        <v>200</v>
      </c>
      <c r="X354" s="13">
        <v>1</v>
      </c>
      <c r="Y354" s="511">
        <v>200</v>
      </c>
      <c r="Z354" s="511"/>
      <c r="AA354" s="241" t="s">
        <v>619</v>
      </c>
      <c r="AB354" s="238" t="s">
        <v>620</v>
      </c>
      <c r="AC354" s="43"/>
      <c r="AD354" s="44"/>
      <c r="AE354" s="44"/>
      <c r="AF354" s="43"/>
      <c r="AG354" s="13"/>
      <c r="AH354" s="37"/>
      <c r="AI354" s="37"/>
      <c r="AJ354" s="37"/>
      <c r="AK354" s="45"/>
      <c r="AL354" s="46"/>
      <c r="AM354" s="236"/>
      <c r="AN354" s="236"/>
      <c r="AO354" s="233"/>
      <c r="AP354" s="233"/>
      <c r="AQ354" s="318" t="str">
        <f t="shared" si="10"/>
        <v/>
      </c>
      <c r="AR354" s="318" t="str">
        <f t="shared" si="11"/>
        <v/>
      </c>
    </row>
    <row r="355" spans="2:44" ht="14.25">
      <c r="B355" s="34">
        <v>2023</v>
      </c>
      <c r="C355" s="34">
        <v>4</v>
      </c>
      <c r="D355" s="34"/>
      <c r="E355" s="322"/>
      <c r="F355" s="34"/>
      <c r="G355" s="36" t="s">
        <v>614</v>
      </c>
      <c r="H355" s="37" t="s">
        <v>595</v>
      </c>
      <c r="I355" s="38" t="s">
        <v>47</v>
      </c>
      <c r="J355" s="37" t="s">
        <v>596</v>
      </c>
      <c r="K355" s="13">
        <v>3704004</v>
      </c>
      <c r="L355" s="14">
        <v>7</v>
      </c>
      <c r="M355" s="14">
        <v>8</v>
      </c>
      <c r="N355" s="14" t="s">
        <v>621</v>
      </c>
      <c r="O355" s="13" t="s">
        <v>44</v>
      </c>
      <c r="P355" s="13">
        <v>50</v>
      </c>
      <c r="Q355" s="39" t="s">
        <v>360</v>
      </c>
      <c r="R355" s="511">
        <v>1200</v>
      </c>
      <c r="S355" s="512">
        <v>6000</v>
      </c>
      <c r="T355" s="512">
        <v>6000</v>
      </c>
      <c r="U355" s="511">
        <v>1200</v>
      </c>
      <c r="V355" s="13">
        <v>1</v>
      </c>
      <c r="W355" s="512">
        <v>6000</v>
      </c>
      <c r="X355" s="13">
        <v>1</v>
      </c>
      <c r="Y355" s="512">
        <v>6000</v>
      </c>
      <c r="Z355" s="511"/>
      <c r="AA355" s="42"/>
      <c r="AB355" s="42"/>
      <c r="AC355" s="43"/>
      <c r="AD355" s="44"/>
      <c r="AE355" s="44"/>
      <c r="AF355" s="43"/>
      <c r="AG355" s="13" t="s">
        <v>5</v>
      </c>
      <c r="AH355" s="37"/>
      <c r="AI355" s="37" t="s">
        <v>17</v>
      </c>
      <c r="AJ355" s="37"/>
      <c r="AK355" s="45" t="s">
        <v>615</v>
      </c>
      <c r="AL355" s="46"/>
      <c r="AM355" s="236"/>
      <c r="AN355" s="236"/>
      <c r="AO355" s="233"/>
      <c r="AP355" s="233"/>
      <c r="AQ355" s="318" t="str">
        <f t="shared" si="10"/>
        <v/>
      </c>
      <c r="AR355" s="318" t="str">
        <f t="shared" si="11"/>
        <v/>
      </c>
    </row>
    <row r="356" spans="2:44" ht="14.25">
      <c r="B356" s="34">
        <v>2023</v>
      </c>
      <c r="C356" s="34">
        <v>4</v>
      </c>
      <c r="D356" s="34"/>
      <c r="E356" s="322"/>
      <c r="F356" s="34"/>
      <c r="G356" s="36" t="s">
        <v>614</v>
      </c>
      <c r="H356" s="37" t="s">
        <v>595</v>
      </c>
      <c r="I356" s="38" t="s">
        <v>47</v>
      </c>
      <c r="J356" s="37" t="s">
        <v>596</v>
      </c>
      <c r="K356" s="13">
        <v>3704004</v>
      </c>
      <c r="L356" s="14">
        <v>8</v>
      </c>
      <c r="M356" s="14">
        <v>8</v>
      </c>
      <c r="N356" s="14" t="s">
        <v>621</v>
      </c>
      <c r="O356" s="13" t="s">
        <v>44</v>
      </c>
      <c r="P356" s="13">
        <v>50</v>
      </c>
      <c r="Q356" s="39" t="s">
        <v>360</v>
      </c>
      <c r="R356" s="511">
        <v>1200</v>
      </c>
      <c r="S356" s="512">
        <v>6000</v>
      </c>
      <c r="T356" s="512">
        <v>6000</v>
      </c>
      <c r="U356" s="511">
        <v>1200</v>
      </c>
      <c r="V356" s="13">
        <v>1</v>
      </c>
      <c r="W356" s="512">
        <v>6000</v>
      </c>
      <c r="X356" s="13">
        <v>1</v>
      </c>
      <c r="Y356" s="512">
        <v>6000</v>
      </c>
      <c r="Z356" s="511"/>
      <c r="AA356" s="42"/>
      <c r="AB356" s="76"/>
      <c r="AC356" s="43"/>
      <c r="AD356" s="44"/>
      <c r="AE356" s="44"/>
      <c r="AF356" s="43"/>
      <c r="AG356" s="13" t="s">
        <v>5</v>
      </c>
      <c r="AH356" s="37"/>
      <c r="AI356" s="37" t="s">
        <v>17</v>
      </c>
      <c r="AJ356" s="37"/>
      <c r="AK356" s="45" t="s">
        <v>615</v>
      </c>
      <c r="AL356" s="46"/>
      <c r="AM356" s="236"/>
      <c r="AN356" s="236"/>
      <c r="AO356" s="233"/>
      <c r="AP356" s="233"/>
      <c r="AQ356" s="318" t="str">
        <f t="shared" si="10"/>
        <v/>
      </c>
      <c r="AR356" s="318" t="str">
        <f t="shared" si="11"/>
        <v/>
      </c>
    </row>
    <row r="357" spans="2:44" ht="14.25">
      <c r="B357" s="34">
        <v>2023</v>
      </c>
      <c r="C357" s="34">
        <v>4</v>
      </c>
      <c r="D357" s="34"/>
      <c r="E357" s="322"/>
      <c r="F357" s="34"/>
      <c r="G357" s="36"/>
      <c r="H357" s="37" t="s">
        <v>595</v>
      </c>
      <c r="I357" s="38" t="s">
        <v>43</v>
      </c>
      <c r="J357" s="37" t="s">
        <v>596</v>
      </c>
      <c r="K357" s="13"/>
      <c r="L357" s="14"/>
      <c r="M357" s="14"/>
      <c r="N357" s="14"/>
      <c r="O357" s="13"/>
      <c r="P357" s="239">
        <v>25</v>
      </c>
      <c r="Q357" s="39" t="s">
        <v>612</v>
      </c>
      <c r="R357" s="511">
        <v>1200</v>
      </c>
      <c r="S357" s="512" t="s">
        <v>30</v>
      </c>
      <c r="T357" s="513">
        <v>350</v>
      </c>
      <c r="U357" s="511">
        <v>1200</v>
      </c>
      <c r="V357" s="13">
        <v>1</v>
      </c>
      <c r="W357" s="511"/>
      <c r="X357" s="13">
        <v>1</v>
      </c>
      <c r="Y357" s="513">
        <v>350</v>
      </c>
      <c r="Z357" s="511">
        <v>12550</v>
      </c>
      <c r="AA357" s="42" t="s">
        <v>638</v>
      </c>
      <c r="AB357" s="76"/>
      <c r="AC357" s="43"/>
      <c r="AD357" s="44"/>
      <c r="AE357" s="44"/>
      <c r="AF357" s="43"/>
      <c r="AG357" s="13"/>
      <c r="AH357" s="37"/>
      <c r="AI357" s="37" t="s">
        <v>17</v>
      </c>
      <c r="AJ357" s="37"/>
      <c r="AK357" s="45" t="s">
        <v>615</v>
      </c>
      <c r="AL357" s="46"/>
      <c r="AM357" s="236"/>
      <c r="AN357" s="236"/>
      <c r="AO357" s="233"/>
      <c r="AP357" s="233"/>
      <c r="AQ357" s="318" t="str">
        <f t="shared" si="10"/>
        <v/>
      </c>
      <c r="AR357" s="318" t="str">
        <f t="shared" si="11"/>
        <v/>
      </c>
    </row>
    <row r="358" spans="2:44" ht="14.25">
      <c r="B358" s="34">
        <v>2023</v>
      </c>
      <c r="C358" s="34">
        <v>4</v>
      </c>
      <c r="D358" s="34"/>
      <c r="E358" s="322"/>
      <c r="F358" s="34"/>
      <c r="G358" s="36"/>
      <c r="H358" s="37" t="s">
        <v>595</v>
      </c>
      <c r="I358" s="316"/>
      <c r="J358" s="37"/>
      <c r="K358" s="13"/>
      <c r="L358" s="232"/>
      <c r="M358" s="232"/>
      <c r="N358" s="321"/>
      <c r="O358" s="502"/>
      <c r="P358" s="13"/>
      <c r="Q358" s="393"/>
      <c r="R358" s="40"/>
      <c r="S358" s="234"/>
      <c r="T358" s="40"/>
      <c r="U358" s="40"/>
      <c r="V358" s="13"/>
      <c r="W358" s="40"/>
      <c r="X358" s="13"/>
      <c r="Y358" s="40"/>
      <c r="Z358" s="40"/>
      <c r="AA358" s="235"/>
      <c r="AB358" s="235"/>
      <c r="AC358" s="43"/>
      <c r="AD358" s="44"/>
      <c r="AE358" s="44"/>
      <c r="AF358" s="43"/>
      <c r="AG358" s="13"/>
      <c r="AH358" s="37"/>
      <c r="AI358" s="37"/>
      <c r="AJ358" s="37"/>
      <c r="AK358" s="45"/>
      <c r="AL358" s="46"/>
      <c r="AM358" s="236"/>
      <c r="AN358" s="236"/>
      <c r="AO358" s="233"/>
      <c r="AP358" s="233"/>
      <c r="AQ358" s="318" t="str">
        <f t="shared" si="10"/>
        <v/>
      </c>
      <c r="AR358" s="318" t="str">
        <f t="shared" si="11"/>
        <v/>
      </c>
    </row>
    <row r="359" spans="2:44" ht="14.25">
      <c r="B359" s="34">
        <v>2023</v>
      </c>
      <c r="C359" s="34">
        <v>4</v>
      </c>
      <c r="D359" s="34"/>
      <c r="E359" s="322"/>
      <c r="F359" s="34"/>
      <c r="G359" s="36"/>
      <c r="H359" s="37" t="s">
        <v>595</v>
      </c>
      <c r="I359" s="316"/>
      <c r="J359" s="37"/>
      <c r="K359" s="13"/>
      <c r="L359" s="232"/>
      <c r="M359" s="232"/>
      <c r="N359" s="321"/>
      <c r="O359" s="502"/>
      <c r="P359" s="13"/>
      <c r="Q359" s="393"/>
      <c r="R359" s="40"/>
      <c r="S359" s="234"/>
      <c r="T359" s="234"/>
      <c r="U359" s="40"/>
      <c r="V359" s="13"/>
      <c r="W359" s="40"/>
      <c r="X359" s="13"/>
      <c r="Y359" s="40"/>
      <c r="Z359" s="40"/>
      <c r="AA359" s="235"/>
      <c r="AB359" s="235"/>
      <c r="AC359" s="43"/>
      <c r="AD359" s="44"/>
      <c r="AE359" s="44"/>
      <c r="AF359" s="43"/>
      <c r="AG359" s="13"/>
      <c r="AH359" s="37"/>
      <c r="AI359" s="37"/>
      <c r="AJ359" s="37"/>
      <c r="AK359" s="45"/>
      <c r="AL359" s="46"/>
      <c r="AM359" s="236"/>
      <c r="AN359" s="236"/>
      <c r="AO359" s="233"/>
      <c r="AP359" s="233"/>
      <c r="AQ359" s="318" t="str">
        <f t="shared" si="10"/>
        <v/>
      </c>
      <c r="AR359" s="318" t="str">
        <f t="shared" si="11"/>
        <v/>
      </c>
    </row>
    <row r="360" spans="2:44" ht="14.25">
      <c r="B360" s="34">
        <v>2023</v>
      </c>
      <c r="C360" s="34">
        <v>4</v>
      </c>
      <c r="D360" s="34"/>
      <c r="E360" s="322"/>
      <c r="F360" s="34"/>
      <c r="G360" s="36"/>
      <c r="H360" s="37" t="s">
        <v>595</v>
      </c>
      <c r="I360" s="316"/>
      <c r="J360" s="37"/>
      <c r="K360" s="13"/>
      <c r="L360" s="232"/>
      <c r="M360" s="232"/>
      <c r="N360" s="321"/>
      <c r="O360" s="502"/>
      <c r="P360" s="13"/>
      <c r="Q360" s="393"/>
      <c r="R360" s="40"/>
      <c r="S360" s="234"/>
      <c r="T360" s="234"/>
      <c r="U360" s="40"/>
      <c r="V360" s="13"/>
      <c r="W360" s="40"/>
      <c r="X360" s="13"/>
      <c r="Y360" s="40"/>
      <c r="Z360" s="40"/>
      <c r="AA360" s="235"/>
      <c r="AB360" s="235"/>
      <c r="AC360" s="43"/>
      <c r="AD360" s="44"/>
      <c r="AE360" s="44"/>
      <c r="AF360" s="43"/>
      <c r="AG360" s="13"/>
      <c r="AH360" s="37"/>
      <c r="AI360" s="37"/>
      <c r="AJ360" s="37"/>
      <c r="AK360" s="45"/>
      <c r="AL360" s="46"/>
      <c r="AM360" s="236"/>
      <c r="AN360" s="236"/>
      <c r="AO360" s="233"/>
      <c r="AP360" s="233"/>
      <c r="AQ360" s="318" t="str">
        <f t="shared" si="10"/>
        <v/>
      </c>
      <c r="AR360" s="318" t="str">
        <f t="shared" si="11"/>
        <v/>
      </c>
    </row>
    <row r="361" spans="2:44" ht="14.25">
      <c r="B361" s="34">
        <v>2023</v>
      </c>
      <c r="C361" s="34">
        <v>4</v>
      </c>
      <c r="D361" s="34"/>
      <c r="E361" s="322"/>
      <c r="F361" s="34"/>
      <c r="G361" s="36"/>
      <c r="H361" s="37" t="s">
        <v>595</v>
      </c>
      <c r="I361" s="316"/>
      <c r="J361" s="37"/>
      <c r="K361" s="13"/>
      <c r="L361" s="232"/>
      <c r="M361" s="232"/>
      <c r="N361" s="321"/>
      <c r="O361" s="502"/>
      <c r="P361" s="13"/>
      <c r="Q361" s="393"/>
      <c r="R361" s="40"/>
      <c r="S361" s="234"/>
      <c r="T361" s="234"/>
      <c r="U361" s="40"/>
      <c r="V361" s="13"/>
      <c r="W361" s="40"/>
      <c r="X361" s="13"/>
      <c r="Y361" s="40"/>
      <c r="Z361" s="40"/>
      <c r="AA361" s="235"/>
      <c r="AB361" s="235"/>
      <c r="AC361" s="43"/>
      <c r="AD361" s="44"/>
      <c r="AE361" s="44"/>
      <c r="AF361" s="43"/>
      <c r="AG361" s="13"/>
      <c r="AH361" s="37"/>
      <c r="AI361" s="37"/>
      <c r="AJ361" s="37"/>
      <c r="AK361" s="45"/>
      <c r="AL361" s="46"/>
      <c r="AM361" s="236"/>
      <c r="AN361" s="236"/>
      <c r="AO361" s="233"/>
      <c r="AP361" s="233"/>
      <c r="AQ361" s="318" t="str">
        <f t="shared" si="10"/>
        <v/>
      </c>
      <c r="AR361" s="318" t="str">
        <f t="shared" si="11"/>
        <v/>
      </c>
    </row>
    <row r="362" spans="2:44" ht="14.25">
      <c r="B362" s="34">
        <v>2023</v>
      </c>
      <c r="C362" s="34">
        <v>4</v>
      </c>
      <c r="D362" s="34"/>
      <c r="E362" s="322"/>
      <c r="F362" s="34"/>
      <c r="G362" s="36"/>
      <c r="H362" s="37" t="s">
        <v>595</v>
      </c>
      <c r="I362" s="316"/>
      <c r="J362" s="37"/>
      <c r="K362" s="13"/>
      <c r="L362" s="232"/>
      <c r="M362" s="232"/>
      <c r="N362" s="321"/>
      <c r="O362" s="502"/>
      <c r="P362" s="13"/>
      <c r="Q362" s="393"/>
      <c r="R362" s="40"/>
      <c r="S362" s="234"/>
      <c r="T362" s="234"/>
      <c r="U362" s="40"/>
      <c r="V362" s="13"/>
      <c r="W362" s="40"/>
      <c r="X362" s="13"/>
      <c r="Y362" s="40"/>
      <c r="Z362" s="40"/>
      <c r="AA362" s="235"/>
      <c r="AB362" s="235"/>
      <c r="AC362" s="43"/>
      <c r="AD362" s="44"/>
      <c r="AE362" s="44"/>
      <c r="AF362" s="43"/>
      <c r="AG362" s="13"/>
      <c r="AH362" s="37"/>
      <c r="AI362" s="37"/>
      <c r="AJ362" s="37"/>
      <c r="AK362" s="45"/>
      <c r="AL362" s="46"/>
      <c r="AM362" s="236"/>
      <c r="AN362" s="236"/>
      <c r="AO362" s="233"/>
      <c r="AP362" s="233"/>
      <c r="AQ362" s="318" t="str">
        <f t="shared" si="10"/>
        <v/>
      </c>
      <c r="AR362" s="318" t="str">
        <f t="shared" si="11"/>
        <v/>
      </c>
    </row>
    <row r="363" spans="2:44" ht="14.25">
      <c r="B363" s="34">
        <v>2023</v>
      </c>
      <c r="C363" s="34">
        <v>4</v>
      </c>
      <c r="D363" s="34"/>
      <c r="E363" s="322"/>
      <c r="F363" s="34"/>
      <c r="G363" s="36"/>
      <c r="H363" s="37" t="s">
        <v>595</v>
      </c>
      <c r="I363" s="316"/>
      <c r="J363" s="37"/>
      <c r="K363" s="13"/>
      <c r="L363" s="232"/>
      <c r="M363" s="232"/>
      <c r="N363" s="321"/>
      <c r="O363" s="502"/>
      <c r="P363" s="13"/>
      <c r="Q363" s="393"/>
      <c r="R363" s="40"/>
      <c r="S363" s="234"/>
      <c r="T363" s="234"/>
      <c r="U363" s="40"/>
      <c r="V363" s="13"/>
      <c r="W363" s="40"/>
      <c r="X363" s="13"/>
      <c r="Y363" s="40"/>
      <c r="Z363" s="40"/>
      <c r="AA363" s="235"/>
      <c r="AB363" s="235"/>
      <c r="AC363" s="43"/>
      <c r="AD363" s="44"/>
      <c r="AE363" s="44"/>
      <c r="AF363" s="43"/>
      <c r="AG363" s="13"/>
      <c r="AH363" s="37"/>
      <c r="AI363" s="37"/>
      <c r="AJ363" s="37"/>
      <c r="AK363" s="45"/>
      <c r="AL363" s="46"/>
      <c r="AM363" s="236"/>
      <c r="AN363" s="236"/>
      <c r="AO363" s="233"/>
      <c r="AP363" s="233"/>
      <c r="AQ363" s="318" t="str">
        <f t="shared" si="10"/>
        <v/>
      </c>
      <c r="AR363" s="318" t="str">
        <f t="shared" si="11"/>
        <v/>
      </c>
    </row>
    <row r="364" spans="2:44" ht="14.25">
      <c r="B364" s="34">
        <v>2023</v>
      </c>
      <c r="C364" s="34">
        <v>4</v>
      </c>
      <c r="D364" s="34"/>
      <c r="E364" s="322"/>
      <c r="F364" s="34"/>
      <c r="G364" s="36"/>
      <c r="H364" s="37" t="s">
        <v>595</v>
      </c>
      <c r="I364" s="316"/>
      <c r="J364" s="37"/>
      <c r="K364" s="13"/>
      <c r="L364" s="232"/>
      <c r="M364" s="232"/>
      <c r="N364" s="321"/>
      <c r="O364" s="502"/>
      <c r="P364" s="13"/>
      <c r="Q364" s="393"/>
      <c r="R364" s="40"/>
      <c r="S364" s="234"/>
      <c r="T364" s="234"/>
      <c r="U364" s="40"/>
      <c r="V364" s="13"/>
      <c r="W364" s="40"/>
      <c r="X364" s="13"/>
      <c r="Y364" s="40"/>
      <c r="Z364" s="40"/>
      <c r="AA364" s="235"/>
      <c r="AB364" s="235"/>
      <c r="AC364" s="43"/>
      <c r="AD364" s="44"/>
      <c r="AE364" s="44"/>
      <c r="AF364" s="43"/>
      <c r="AG364" s="13"/>
      <c r="AH364" s="37"/>
      <c r="AI364" s="37"/>
      <c r="AJ364" s="37"/>
      <c r="AK364" s="45"/>
      <c r="AL364" s="46"/>
      <c r="AM364" s="236"/>
      <c r="AN364" s="236"/>
      <c r="AO364" s="233"/>
      <c r="AP364" s="233"/>
      <c r="AQ364" s="318" t="str">
        <f t="shared" si="10"/>
        <v/>
      </c>
      <c r="AR364" s="318" t="str">
        <f t="shared" si="11"/>
        <v/>
      </c>
    </row>
    <row r="365" spans="2:44" ht="14.25">
      <c r="B365" s="34">
        <v>2023</v>
      </c>
      <c r="C365" s="34">
        <v>4</v>
      </c>
      <c r="D365" s="34"/>
      <c r="E365" s="322"/>
      <c r="F365" s="34"/>
      <c r="G365" s="36"/>
      <c r="H365" s="37" t="s">
        <v>595</v>
      </c>
      <c r="I365" s="316"/>
      <c r="J365" s="37"/>
      <c r="K365" s="13"/>
      <c r="L365" s="232"/>
      <c r="M365" s="232"/>
      <c r="N365" s="321"/>
      <c r="O365" s="502"/>
      <c r="P365" s="13"/>
      <c r="Q365" s="393"/>
      <c r="R365" s="40"/>
      <c r="S365" s="234"/>
      <c r="T365" s="234"/>
      <c r="U365" s="40"/>
      <c r="V365" s="13"/>
      <c r="W365" s="40"/>
      <c r="X365" s="13"/>
      <c r="Y365" s="40"/>
      <c r="Z365" s="40"/>
      <c r="AA365" s="235"/>
      <c r="AB365" s="235"/>
      <c r="AC365" s="43"/>
      <c r="AD365" s="44"/>
      <c r="AE365" s="44"/>
      <c r="AF365" s="43"/>
      <c r="AG365" s="13"/>
      <c r="AH365" s="37"/>
      <c r="AI365" s="37"/>
      <c r="AJ365" s="37"/>
      <c r="AK365" s="45"/>
      <c r="AL365" s="46"/>
      <c r="AM365" s="236"/>
      <c r="AN365" s="236"/>
      <c r="AO365" s="233"/>
      <c r="AP365" s="233"/>
      <c r="AQ365" s="318" t="str">
        <f t="shared" si="10"/>
        <v/>
      </c>
      <c r="AR365" s="318" t="str">
        <f t="shared" si="11"/>
        <v/>
      </c>
    </row>
    <row r="366" spans="2:44" ht="14.25">
      <c r="B366" s="34">
        <v>2023</v>
      </c>
      <c r="C366" s="34">
        <v>4</v>
      </c>
      <c r="D366" s="34"/>
      <c r="E366" s="322"/>
      <c r="F366" s="34"/>
      <c r="G366" s="36"/>
      <c r="H366" s="37" t="s">
        <v>595</v>
      </c>
      <c r="I366" s="316"/>
      <c r="J366" s="37"/>
      <c r="K366" s="13"/>
      <c r="L366" s="232"/>
      <c r="M366" s="232"/>
      <c r="N366" s="321"/>
      <c r="O366" s="502"/>
      <c r="P366" s="13"/>
      <c r="Q366" s="393"/>
      <c r="R366" s="40"/>
      <c r="S366" s="234"/>
      <c r="T366" s="234"/>
      <c r="U366" s="40"/>
      <c r="V366" s="13"/>
      <c r="W366" s="40"/>
      <c r="X366" s="13"/>
      <c r="Y366" s="40"/>
      <c r="Z366" s="40"/>
      <c r="AA366" s="235"/>
      <c r="AB366" s="235"/>
      <c r="AC366" s="43"/>
      <c r="AD366" s="44"/>
      <c r="AE366" s="44"/>
      <c r="AF366" s="43"/>
      <c r="AG366" s="13"/>
      <c r="AH366" s="37"/>
      <c r="AI366" s="37"/>
      <c r="AJ366" s="37"/>
      <c r="AK366" s="45"/>
      <c r="AL366" s="46"/>
      <c r="AM366" s="236"/>
      <c r="AN366" s="236"/>
      <c r="AO366" s="233"/>
      <c r="AP366" s="233"/>
      <c r="AQ366" s="318" t="str">
        <f t="shared" si="10"/>
        <v/>
      </c>
      <c r="AR366" s="318" t="str">
        <f t="shared" si="11"/>
        <v/>
      </c>
    </row>
    <row r="367" spans="2:44" ht="14.25">
      <c r="B367" s="34">
        <v>2023</v>
      </c>
      <c r="C367" s="34">
        <v>4</v>
      </c>
      <c r="D367" s="34"/>
      <c r="E367" s="322"/>
      <c r="F367" s="34"/>
      <c r="G367" s="36"/>
      <c r="H367" s="37" t="s">
        <v>595</v>
      </c>
      <c r="I367" s="316"/>
      <c r="J367" s="37"/>
      <c r="K367" s="13"/>
      <c r="L367" s="232"/>
      <c r="M367" s="232"/>
      <c r="N367" s="321"/>
      <c r="O367" s="502"/>
      <c r="P367" s="13"/>
      <c r="Q367" s="393"/>
      <c r="R367" s="40"/>
      <c r="S367" s="234"/>
      <c r="T367" s="234"/>
      <c r="U367" s="40"/>
      <c r="V367" s="13"/>
      <c r="W367" s="40"/>
      <c r="X367" s="13"/>
      <c r="Y367" s="40"/>
      <c r="Z367" s="40"/>
      <c r="AA367" s="235"/>
      <c r="AB367" s="235"/>
      <c r="AC367" s="43"/>
      <c r="AD367" s="44"/>
      <c r="AE367" s="44"/>
      <c r="AF367" s="43"/>
      <c r="AG367" s="13"/>
      <c r="AH367" s="37"/>
      <c r="AI367" s="37"/>
      <c r="AJ367" s="37"/>
      <c r="AK367" s="45"/>
      <c r="AL367" s="46"/>
      <c r="AM367" s="236"/>
      <c r="AN367" s="236"/>
      <c r="AO367" s="233"/>
      <c r="AP367" s="233"/>
      <c r="AQ367" s="318" t="str">
        <f t="shared" si="10"/>
        <v/>
      </c>
      <c r="AR367" s="318" t="str">
        <f t="shared" si="11"/>
        <v/>
      </c>
    </row>
    <row r="368" spans="2:44" ht="14.25">
      <c r="B368" s="34">
        <v>2023</v>
      </c>
      <c r="C368" s="34">
        <v>4</v>
      </c>
      <c r="D368" s="34"/>
      <c r="E368" s="322"/>
      <c r="F368" s="34"/>
      <c r="G368" s="36"/>
      <c r="H368" s="37" t="s">
        <v>595</v>
      </c>
      <c r="I368" s="316"/>
      <c r="J368" s="37"/>
      <c r="K368" s="13"/>
      <c r="L368" s="232"/>
      <c r="M368" s="232"/>
      <c r="N368" s="321"/>
      <c r="O368" s="502"/>
      <c r="P368" s="13"/>
      <c r="Q368" s="393"/>
      <c r="R368" s="40"/>
      <c r="S368" s="234"/>
      <c r="T368" s="234"/>
      <c r="U368" s="40"/>
      <c r="V368" s="13"/>
      <c r="W368" s="40"/>
      <c r="X368" s="13"/>
      <c r="Y368" s="40"/>
      <c r="Z368" s="40"/>
      <c r="AA368" s="235"/>
      <c r="AB368" s="235"/>
      <c r="AC368" s="43"/>
      <c r="AD368" s="44"/>
      <c r="AE368" s="44"/>
      <c r="AF368" s="43"/>
      <c r="AG368" s="13"/>
      <c r="AH368" s="37"/>
      <c r="AI368" s="37"/>
      <c r="AJ368" s="37"/>
      <c r="AK368" s="45"/>
      <c r="AL368" s="46"/>
      <c r="AM368" s="236"/>
      <c r="AN368" s="236"/>
      <c r="AO368" s="233"/>
      <c r="AP368" s="233"/>
      <c r="AQ368" s="318" t="str">
        <f t="shared" si="10"/>
        <v/>
      </c>
      <c r="AR368" s="318" t="str">
        <f t="shared" si="11"/>
        <v/>
      </c>
    </row>
    <row r="369" spans="2:44" ht="14.25">
      <c r="B369" s="34">
        <v>2023</v>
      </c>
      <c r="C369" s="34">
        <v>4</v>
      </c>
      <c r="D369" s="34"/>
      <c r="E369" s="322"/>
      <c r="F369" s="34"/>
      <c r="G369" s="36"/>
      <c r="H369" s="37" t="s">
        <v>595</v>
      </c>
      <c r="I369" s="316"/>
      <c r="J369" s="37"/>
      <c r="K369" s="13"/>
      <c r="L369" s="232"/>
      <c r="M369" s="232"/>
      <c r="N369" s="321"/>
      <c r="O369" s="502"/>
      <c r="P369" s="13"/>
      <c r="Q369" s="393"/>
      <c r="R369" s="40"/>
      <c r="S369" s="234"/>
      <c r="T369" s="234"/>
      <c r="U369" s="40"/>
      <c r="V369" s="13"/>
      <c r="W369" s="40"/>
      <c r="X369" s="13"/>
      <c r="Y369" s="40"/>
      <c r="Z369" s="40"/>
      <c r="AA369" s="235"/>
      <c r="AB369" s="235"/>
      <c r="AC369" s="43"/>
      <c r="AD369" s="44"/>
      <c r="AE369" s="44"/>
      <c r="AF369" s="43"/>
      <c r="AG369" s="13"/>
      <c r="AH369" s="37"/>
      <c r="AI369" s="37"/>
      <c r="AJ369" s="37"/>
      <c r="AK369" s="45"/>
      <c r="AL369" s="46"/>
      <c r="AM369" s="236"/>
      <c r="AN369" s="236"/>
      <c r="AO369" s="233"/>
      <c r="AP369" s="233"/>
      <c r="AQ369" s="318" t="str">
        <f t="shared" si="10"/>
        <v/>
      </c>
      <c r="AR369" s="318" t="str">
        <f t="shared" si="11"/>
        <v/>
      </c>
    </row>
    <row r="370" spans="2:44" ht="14.25">
      <c r="B370" s="34">
        <v>2023</v>
      </c>
      <c r="C370" s="34">
        <v>4</v>
      </c>
      <c r="D370" s="34"/>
      <c r="E370" s="322"/>
      <c r="F370" s="34"/>
      <c r="G370" s="36"/>
      <c r="H370" s="37" t="s">
        <v>595</v>
      </c>
      <c r="I370" s="316"/>
      <c r="J370" s="37"/>
      <c r="K370" s="13"/>
      <c r="L370" s="232"/>
      <c r="M370" s="232"/>
      <c r="N370" s="321"/>
      <c r="O370" s="502"/>
      <c r="P370" s="13"/>
      <c r="Q370" s="393"/>
      <c r="R370" s="40"/>
      <c r="S370" s="234"/>
      <c r="T370" s="234"/>
      <c r="U370" s="40"/>
      <c r="V370" s="13"/>
      <c r="W370" s="40"/>
      <c r="X370" s="13"/>
      <c r="Y370" s="40"/>
      <c r="Z370" s="40"/>
      <c r="AA370" s="235"/>
      <c r="AB370" s="235"/>
      <c r="AC370" s="43"/>
      <c r="AD370" s="44"/>
      <c r="AE370" s="44"/>
      <c r="AF370" s="43"/>
      <c r="AG370" s="13"/>
      <c r="AH370" s="37"/>
      <c r="AI370" s="37"/>
      <c r="AJ370" s="37"/>
      <c r="AK370" s="45"/>
      <c r="AL370" s="46"/>
      <c r="AM370" s="236"/>
      <c r="AN370" s="236"/>
      <c r="AO370" s="233"/>
      <c r="AP370" s="233"/>
      <c r="AQ370" s="318" t="str">
        <f t="shared" si="10"/>
        <v/>
      </c>
      <c r="AR370" s="318" t="str">
        <f t="shared" si="11"/>
        <v/>
      </c>
    </row>
    <row r="371" spans="2:44" ht="14.25">
      <c r="B371" s="34">
        <v>2023</v>
      </c>
      <c r="C371" s="34">
        <v>4</v>
      </c>
      <c r="D371" s="34"/>
      <c r="E371" s="322"/>
      <c r="F371" s="34"/>
      <c r="G371" s="36"/>
      <c r="H371" s="37" t="s">
        <v>595</v>
      </c>
      <c r="I371" s="316"/>
      <c r="J371" s="37"/>
      <c r="K371" s="13"/>
      <c r="L371" s="232"/>
      <c r="M371" s="232"/>
      <c r="N371" s="321"/>
      <c r="O371" s="502"/>
      <c r="P371" s="13"/>
      <c r="Q371" s="393"/>
      <c r="R371" s="40"/>
      <c r="S371" s="234"/>
      <c r="T371" s="234"/>
      <c r="U371" s="40"/>
      <c r="V371" s="13"/>
      <c r="W371" s="40"/>
      <c r="X371" s="13"/>
      <c r="Y371" s="40"/>
      <c r="Z371" s="40"/>
      <c r="AA371" s="235"/>
      <c r="AB371" s="235"/>
      <c r="AC371" s="43"/>
      <c r="AD371" s="44"/>
      <c r="AE371" s="44"/>
      <c r="AF371" s="43"/>
      <c r="AG371" s="13"/>
      <c r="AH371" s="37"/>
      <c r="AI371" s="37"/>
      <c r="AJ371" s="37"/>
      <c r="AK371" s="45"/>
      <c r="AL371" s="46"/>
      <c r="AM371" s="236"/>
      <c r="AN371" s="236"/>
      <c r="AO371" s="233"/>
      <c r="AP371" s="233"/>
      <c r="AQ371" s="318" t="str">
        <f t="shared" si="10"/>
        <v/>
      </c>
      <c r="AR371" s="318" t="str">
        <f t="shared" si="11"/>
        <v/>
      </c>
    </row>
    <row r="372" spans="2:44" ht="14.25">
      <c r="B372" s="34">
        <v>2023</v>
      </c>
      <c r="C372" s="34">
        <v>4</v>
      </c>
      <c r="D372" s="34"/>
      <c r="E372" s="322"/>
      <c r="F372" s="34"/>
      <c r="G372" s="36"/>
      <c r="H372" s="37" t="s">
        <v>595</v>
      </c>
      <c r="I372" s="316"/>
      <c r="J372" s="37"/>
      <c r="K372" s="13"/>
      <c r="L372" s="232"/>
      <c r="M372" s="232"/>
      <c r="N372" s="321"/>
      <c r="O372" s="502"/>
      <c r="P372" s="13"/>
      <c r="Q372" s="393"/>
      <c r="R372" s="40"/>
      <c r="S372" s="234"/>
      <c r="T372" s="234"/>
      <c r="U372" s="40"/>
      <c r="V372" s="13"/>
      <c r="W372" s="40"/>
      <c r="X372" s="13"/>
      <c r="Y372" s="40"/>
      <c r="Z372" s="40"/>
      <c r="AA372" s="235"/>
      <c r="AB372" s="235"/>
      <c r="AC372" s="43"/>
      <c r="AD372" s="44"/>
      <c r="AE372" s="44"/>
      <c r="AF372" s="43"/>
      <c r="AG372" s="13"/>
      <c r="AH372" s="37"/>
      <c r="AI372" s="37"/>
      <c r="AJ372" s="37"/>
      <c r="AK372" s="45"/>
      <c r="AL372" s="46"/>
      <c r="AM372" s="236"/>
      <c r="AN372" s="236"/>
      <c r="AO372" s="233"/>
      <c r="AP372" s="233"/>
      <c r="AQ372" s="318" t="str">
        <f t="shared" si="10"/>
        <v/>
      </c>
      <c r="AR372" s="318" t="str">
        <f t="shared" si="11"/>
        <v/>
      </c>
    </row>
    <row r="373" spans="2:44" ht="14.25">
      <c r="B373" s="34">
        <v>2023</v>
      </c>
      <c r="C373" s="34">
        <v>4</v>
      </c>
      <c r="D373" s="34"/>
      <c r="E373" s="322"/>
      <c r="F373" s="34"/>
      <c r="G373" s="36"/>
      <c r="H373" s="37" t="s">
        <v>595</v>
      </c>
      <c r="I373" s="316"/>
      <c r="J373" s="37"/>
      <c r="K373" s="13"/>
      <c r="L373" s="232"/>
      <c r="M373" s="232"/>
      <c r="N373" s="321"/>
      <c r="O373" s="502"/>
      <c r="P373" s="13"/>
      <c r="Q373" s="393"/>
      <c r="R373" s="40"/>
      <c r="S373" s="234"/>
      <c r="T373" s="234"/>
      <c r="U373" s="40"/>
      <c r="V373" s="13"/>
      <c r="W373" s="40"/>
      <c r="X373" s="13"/>
      <c r="Y373" s="40"/>
      <c r="Z373" s="40"/>
      <c r="AA373" s="235"/>
      <c r="AB373" s="235"/>
      <c r="AC373" s="43"/>
      <c r="AD373" s="44"/>
      <c r="AE373" s="44"/>
      <c r="AF373" s="43"/>
      <c r="AG373" s="13"/>
      <c r="AH373" s="37"/>
      <c r="AI373" s="37"/>
      <c r="AJ373" s="37"/>
      <c r="AK373" s="45"/>
      <c r="AL373" s="46"/>
      <c r="AM373" s="236"/>
      <c r="AN373" s="236"/>
      <c r="AO373" s="233"/>
      <c r="AP373" s="233"/>
      <c r="AQ373" s="318" t="str">
        <f t="shared" si="10"/>
        <v/>
      </c>
      <c r="AR373" s="318" t="str">
        <f t="shared" si="11"/>
        <v/>
      </c>
    </row>
    <row r="374" spans="2:44" ht="14.25">
      <c r="B374" s="34">
        <v>2023</v>
      </c>
      <c r="C374" s="34">
        <v>4</v>
      </c>
      <c r="D374" s="34"/>
      <c r="E374" s="322"/>
      <c r="F374" s="34"/>
      <c r="G374" s="36"/>
      <c r="H374" s="37" t="s">
        <v>595</v>
      </c>
      <c r="I374" s="316"/>
      <c r="J374" s="37"/>
      <c r="K374" s="13"/>
      <c r="L374" s="232"/>
      <c r="M374" s="232"/>
      <c r="N374" s="321"/>
      <c r="O374" s="502"/>
      <c r="P374" s="13"/>
      <c r="Q374" s="393"/>
      <c r="R374" s="40"/>
      <c r="S374" s="234"/>
      <c r="T374" s="234"/>
      <c r="U374" s="40"/>
      <c r="V374" s="13"/>
      <c r="W374" s="40"/>
      <c r="X374" s="13"/>
      <c r="Y374" s="40"/>
      <c r="Z374" s="40"/>
      <c r="AA374" s="235"/>
      <c r="AB374" s="235"/>
      <c r="AC374" s="43"/>
      <c r="AD374" s="44"/>
      <c r="AE374" s="44"/>
      <c r="AF374" s="43"/>
      <c r="AG374" s="13"/>
      <c r="AH374" s="37"/>
      <c r="AI374" s="37"/>
      <c r="AJ374" s="37"/>
      <c r="AK374" s="45"/>
      <c r="AL374" s="46"/>
      <c r="AM374" s="236"/>
      <c r="AN374" s="236"/>
      <c r="AO374" s="233"/>
      <c r="AP374" s="233"/>
      <c r="AQ374" s="318" t="str">
        <f t="shared" si="10"/>
        <v/>
      </c>
      <c r="AR374" s="318" t="str">
        <f t="shared" si="11"/>
        <v/>
      </c>
    </row>
    <row r="375" spans="2:44" ht="14.25">
      <c r="B375" s="34">
        <v>2023</v>
      </c>
      <c r="C375" s="34">
        <v>4</v>
      </c>
      <c r="D375" s="34"/>
      <c r="E375" s="322"/>
      <c r="F375" s="34"/>
      <c r="G375" s="36"/>
      <c r="H375" s="37" t="s">
        <v>595</v>
      </c>
      <c r="I375" s="316"/>
      <c r="J375" s="37"/>
      <c r="K375" s="13"/>
      <c r="L375" s="232"/>
      <c r="M375" s="232"/>
      <c r="N375" s="321"/>
      <c r="O375" s="502"/>
      <c r="P375" s="13"/>
      <c r="Q375" s="393"/>
      <c r="R375" s="40"/>
      <c r="S375" s="234"/>
      <c r="T375" s="234"/>
      <c r="U375" s="40"/>
      <c r="V375" s="13"/>
      <c r="W375" s="40"/>
      <c r="X375" s="13"/>
      <c r="Y375" s="40"/>
      <c r="Z375" s="40"/>
      <c r="AA375" s="235"/>
      <c r="AB375" s="235"/>
      <c r="AC375" s="43"/>
      <c r="AD375" s="44"/>
      <c r="AE375" s="44"/>
      <c r="AF375" s="43"/>
      <c r="AG375" s="13"/>
      <c r="AH375" s="37"/>
      <c r="AI375" s="37"/>
      <c r="AJ375" s="37"/>
      <c r="AK375" s="45"/>
      <c r="AL375" s="46"/>
      <c r="AM375" s="236"/>
      <c r="AN375" s="236"/>
      <c r="AO375" s="233"/>
      <c r="AP375" s="233"/>
      <c r="AQ375" s="318" t="str">
        <f t="shared" si="10"/>
        <v/>
      </c>
      <c r="AR375" s="318" t="str">
        <f t="shared" si="11"/>
        <v/>
      </c>
    </row>
    <row r="376" spans="2:44" ht="14.25">
      <c r="B376" s="34">
        <v>2023</v>
      </c>
      <c r="C376" s="34">
        <v>4</v>
      </c>
      <c r="D376" s="34"/>
      <c r="E376" s="322"/>
      <c r="F376" s="34"/>
      <c r="G376" s="36"/>
      <c r="H376" s="37" t="s">
        <v>595</v>
      </c>
      <c r="I376" s="316"/>
      <c r="J376" s="37"/>
      <c r="K376" s="13"/>
      <c r="L376" s="232"/>
      <c r="M376" s="232"/>
      <c r="N376" s="321"/>
      <c r="O376" s="502"/>
      <c r="P376" s="13"/>
      <c r="Q376" s="393"/>
      <c r="R376" s="40"/>
      <c r="S376" s="234"/>
      <c r="T376" s="234"/>
      <c r="U376" s="40"/>
      <c r="V376" s="13"/>
      <c r="W376" s="40"/>
      <c r="X376" s="13"/>
      <c r="Y376" s="40"/>
      <c r="Z376" s="40"/>
      <c r="AA376" s="235"/>
      <c r="AB376" s="235"/>
      <c r="AC376" s="43"/>
      <c r="AD376" s="44"/>
      <c r="AE376" s="44"/>
      <c r="AF376" s="43"/>
      <c r="AG376" s="13"/>
      <c r="AH376" s="37"/>
      <c r="AI376" s="37"/>
      <c r="AJ376" s="37"/>
      <c r="AK376" s="45"/>
      <c r="AL376" s="46"/>
      <c r="AM376" s="236"/>
      <c r="AN376" s="236"/>
      <c r="AO376" s="233"/>
      <c r="AP376" s="233"/>
      <c r="AQ376" s="318" t="str">
        <f t="shared" si="10"/>
        <v/>
      </c>
      <c r="AR376" s="318" t="str">
        <f t="shared" si="11"/>
        <v/>
      </c>
    </row>
    <row r="377" spans="2:44" ht="14.25">
      <c r="B377" s="34">
        <v>2023</v>
      </c>
      <c r="C377" s="34">
        <v>4</v>
      </c>
      <c r="D377" s="34"/>
      <c r="E377" s="322"/>
      <c r="F377" s="34"/>
      <c r="G377" s="36"/>
      <c r="H377" s="37" t="s">
        <v>595</v>
      </c>
      <c r="I377" s="316"/>
      <c r="J377" s="37"/>
      <c r="K377" s="13"/>
      <c r="L377" s="232"/>
      <c r="M377" s="232"/>
      <c r="N377" s="321"/>
      <c r="O377" s="502"/>
      <c r="P377" s="13"/>
      <c r="Q377" s="393"/>
      <c r="R377" s="40"/>
      <c r="S377" s="234"/>
      <c r="T377" s="234"/>
      <c r="U377" s="40"/>
      <c r="V377" s="13"/>
      <c r="W377" s="40"/>
      <c r="X377" s="13"/>
      <c r="Y377" s="40"/>
      <c r="Z377" s="40"/>
      <c r="AA377" s="235"/>
      <c r="AB377" s="235"/>
      <c r="AC377" s="43"/>
      <c r="AD377" s="44"/>
      <c r="AE377" s="44"/>
      <c r="AF377" s="43"/>
      <c r="AG377" s="13"/>
      <c r="AH377" s="37"/>
      <c r="AI377" s="37"/>
      <c r="AJ377" s="37"/>
      <c r="AK377" s="45"/>
      <c r="AL377" s="46"/>
      <c r="AM377" s="236"/>
      <c r="AN377" s="236"/>
      <c r="AO377" s="233"/>
      <c r="AP377" s="233"/>
      <c r="AQ377" s="318" t="str">
        <f t="shared" ref="AQ377:AQ440" si="12">IF(IF(AC377&gt;AD377,1-AC377+AD377,AD377-AC377)=0,"",IF(AC377&gt;AD377,1-AC377+AD377,AD377-AC377))</f>
        <v/>
      </c>
      <c r="AR377" s="318" t="str">
        <f t="shared" ref="AR377:AR440" si="13">IF(IF(AE377&gt;AF377,1-AE377+AF377,AF377-AE377)=0,"",IF(AE377&gt;AF377,1-AE377+AF377,AF377-AE377))</f>
        <v/>
      </c>
    </row>
    <row r="378" spans="2:44" ht="14.25">
      <c r="B378" s="34">
        <v>2023</v>
      </c>
      <c r="C378" s="34">
        <v>4</v>
      </c>
      <c r="D378" s="34"/>
      <c r="E378" s="322"/>
      <c r="F378" s="34"/>
      <c r="G378" s="36"/>
      <c r="H378" s="37" t="s">
        <v>595</v>
      </c>
      <c r="I378" s="316"/>
      <c r="J378" s="37"/>
      <c r="K378" s="13"/>
      <c r="L378" s="232"/>
      <c r="M378" s="232"/>
      <c r="N378" s="321"/>
      <c r="O378" s="502"/>
      <c r="P378" s="13"/>
      <c r="Q378" s="393"/>
      <c r="R378" s="40"/>
      <c r="S378" s="234"/>
      <c r="T378" s="234"/>
      <c r="U378" s="40"/>
      <c r="V378" s="13"/>
      <c r="W378" s="40"/>
      <c r="X378" s="13"/>
      <c r="Y378" s="40"/>
      <c r="Z378" s="40"/>
      <c r="AA378" s="235"/>
      <c r="AB378" s="235"/>
      <c r="AC378" s="43"/>
      <c r="AD378" s="44"/>
      <c r="AE378" s="44"/>
      <c r="AF378" s="43"/>
      <c r="AG378" s="13"/>
      <c r="AH378" s="37"/>
      <c r="AI378" s="37"/>
      <c r="AJ378" s="37"/>
      <c r="AK378" s="45"/>
      <c r="AL378" s="46"/>
      <c r="AM378" s="236"/>
      <c r="AN378" s="236"/>
      <c r="AO378" s="233"/>
      <c r="AP378" s="233"/>
      <c r="AQ378" s="318" t="str">
        <f t="shared" si="12"/>
        <v/>
      </c>
      <c r="AR378" s="318" t="str">
        <f t="shared" si="13"/>
        <v/>
      </c>
    </row>
    <row r="379" spans="2:44" ht="14.25">
      <c r="B379" s="34">
        <v>2023</v>
      </c>
      <c r="C379" s="34">
        <v>4</v>
      </c>
      <c r="D379" s="34"/>
      <c r="E379" s="322"/>
      <c r="F379" s="34"/>
      <c r="G379" s="36"/>
      <c r="H379" s="37" t="s">
        <v>595</v>
      </c>
      <c r="I379" s="316"/>
      <c r="J379" s="37"/>
      <c r="K379" s="13"/>
      <c r="L379" s="232"/>
      <c r="M379" s="232"/>
      <c r="N379" s="321"/>
      <c r="O379" s="502"/>
      <c r="P379" s="13"/>
      <c r="Q379" s="393"/>
      <c r="R379" s="40"/>
      <c r="S379" s="234"/>
      <c r="T379" s="234"/>
      <c r="U379" s="40"/>
      <c r="V379" s="13"/>
      <c r="W379" s="40"/>
      <c r="X379" s="13"/>
      <c r="Y379" s="40"/>
      <c r="Z379" s="40"/>
      <c r="AA379" s="235"/>
      <c r="AB379" s="235"/>
      <c r="AC379" s="43"/>
      <c r="AD379" s="44"/>
      <c r="AE379" s="44"/>
      <c r="AF379" s="43"/>
      <c r="AG379" s="13"/>
      <c r="AH379" s="37"/>
      <c r="AI379" s="37"/>
      <c r="AJ379" s="37"/>
      <c r="AK379" s="45"/>
      <c r="AL379" s="46"/>
      <c r="AM379" s="236"/>
      <c r="AN379" s="236"/>
      <c r="AO379" s="233"/>
      <c r="AP379" s="233"/>
      <c r="AQ379" s="318" t="str">
        <f t="shared" si="12"/>
        <v/>
      </c>
      <c r="AR379" s="318" t="str">
        <f t="shared" si="13"/>
        <v/>
      </c>
    </row>
    <row r="380" spans="2:44" ht="14.25">
      <c r="B380" s="34">
        <v>2023</v>
      </c>
      <c r="C380" s="34">
        <v>4</v>
      </c>
      <c r="D380" s="34"/>
      <c r="E380" s="322"/>
      <c r="F380" s="34"/>
      <c r="G380" s="36"/>
      <c r="H380" s="37" t="s">
        <v>595</v>
      </c>
      <c r="I380" s="316"/>
      <c r="J380" s="37"/>
      <c r="K380" s="13"/>
      <c r="L380" s="232"/>
      <c r="M380" s="232"/>
      <c r="N380" s="321"/>
      <c r="O380" s="502"/>
      <c r="P380" s="13"/>
      <c r="Q380" s="393"/>
      <c r="R380" s="40"/>
      <c r="S380" s="234"/>
      <c r="T380" s="234"/>
      <c r="U380" s="40"/>
      <c r="V380" s="13"/>
      <c r="W380" s="40"/>
      <c r="X380" s="13"/>
      <c r="Y380" s="40"/>
      <c r="Z380" s="40"/>
      <c r="AA380" s="235"/>
      <c r="AB380" s="235"/>
      <c r="AC380" s="43"/>
      <c r="AD380" s="44"/>
      <c r="AE380" s="44"/>
      <c r="AF380" s="43"/>
      <c r="AG380" s="13"/>
      <c r="AH380" s="37"/>
      <c r="AI380" s="37"/>
      <c r="AJ380" s="37"/>
      <c r="AK380" s="45"/>
      <c r="AL380" s="46"/>
      <c r="AM380" s="236"/>
      <c r="AN380" s="236"/>
      <c r="AO380" s="233"/>
      <c r="AP380" s="233"/>
      <c r="AQ380" s="318" t="str">
        <f t="shared" si="12"/>
        <v/>
      </c>
      <c r="AR380" s="318" t="str">
        <f t="shared" si="13"/>
        <v/>
      </c>
    </row>
    <row r="381" spans="2:44" ht="14.25">
      <c r="B381" s="34">
        <v>2023</v>
      </c>
      <c r="C381" s="34">
        <v>4</v>
      </c>
      <c r="D381" s="34"/>
      <c r="E381" s="322"/>
      <c r="F381" s="34"/>
      <c r="G381" s="36"/>
      <c r="H381" s="37" t="s">
        <v>595</v>
      </c>
      <c r="I381" s="316"/>
      <c r="J381" s="37"/>
      <c r="K381" s="13"/>
      <c r="L381" s="232"/>
      <c r="M381" s="232"/>
      <c r="N381" s="321"/>
      <c r="O381" s="502"/>
      <c r="P381" s="13"/>
      <c r="Q381" s="393"/>
      <c r="R381" s="40"/>
      <c r="S381" s="234"/>
      <c r="T381" s="234"/>
      <c r="U381" s="40"/>
      <c r="V381" s="13"/>
      <c r="W381" s="40"/>
      <c r="X381" s="13"/>
      <c r="Y381" s="40"/>
      <c r="Z381" s="40"/>
      <c r="AA381" s="235"/>
      <c r="AB381" s="235"/>
      <c r="AC381" s="43"/>
      <c r="AD381" s="44"/>
      <c r="AE381" s="44"/>
      <c r="AF381" s="43"/>
      <c r="AG381" s="13"/>
      <c r="AH381" s="37"/>
      <c r="AI381" s="37"/>
      <c r="AJ381" s="37"/>
      <c r="AK381" s="45"/>
      <c r="AL381" s="46"/>
      <c r="AM381" s="236"/>
      <c r="AN381" s="236"/>
      <c r="AO381" s="233"/>
      <c r="AP381" s="233"/>
      <c r="AQ381" s="318" t="str">
        <f t="shared" si="12"/>
        <v/>
      </c>
      <c r="AR381" s="318" t="str">
        <f t="shared" si="13"/>
        <v/>
      </c>
    </row>
    <row r="382" spans="2:44" ht="14.25">
      <c r="B382" s="34">
        <v>2023</v>
      </c>
      <c r="C382" s="34">
        <v>4</v>
      </c>
      <c r="D382" s="34"/>
      <c r="E382" s="322"/>
      <c r="F382" s="34"/>
      <c r="G382" s="36"/>
      <c r="H382" s="37" t="s">
        <v>595</v>
      </c>
      <c r="I382" s="316"/>
      <c r="J382" s="37"/>
      <c r="K382" s="13"/>
      <c r="L382" s="232"/>
      <c r="M382" s="232"/>
      <c r="N382" s="321"/>
      <c r="O382" s="502"/>
      <c r="P382" s="13"/>
      <c r="Q382" s="393"/>
      <c r="R382" s="40"/>
      <c r="S382" s="234"/>
      <c r="T382" s="234"/>
      <c r="U382" s="40"/>
      <c r="V382" s="13"/>
      <c r="W382" s="40"/>
      <c r="X382" s="13"/>
      <c r="Y382" s="40"/>
      <c r="Z382" s="40"/>
      <c r="AA382" s="235"/>
      <c r="AB382" s="235"/>
      <c r="AC382" s="43"/>
      <c r="AD382" s="44"/>
      <c r="AE382" s="44"/>
      <c r="AF382" s="43"/>
      <c r="AG382" s="13"/>
      <c r="AH382" s="37"/>
      <c r="AI382" s="37"/>
      <c r="AJ382" s="37"/>
      <c r="AK382" s="45"/>
      <c r="AL382" s="46"/>
      <c r="AM382" s="236"/>
      <c r="AN382" s="236"/>
      <c r="AO382" s="233"/>
      <c r="AP382" s="233"/>
      <c r="AQ382" s="318" t="str">
        <f t="shared" si="12"/>
        <v/>
      </c>
      <c r="AR382" s="318" t="str">
        <f t="shared" si="13"/>
        <v/>
      </c>
    </row>
    <row r="383" spans="2:44" ht="14.25">
      <c r="B383" s="34">
        <v>2023</v>
      </c>
      <c r="C383" s="34">
        <v>4</v>
      </c>
      <c r="D383" s="34"/>
      <c r="E383" s="322"/>
      <c r="F383" s="34"/>
      <c r="G383" s="36"/>
      <c r="H383" s="37" t="s">
        <v>595</v>
      </c>
      <c r="I383" s="316"/>
      <c r="J383" s="37"/>
      <c r="K383" s="13"/>
      <c r="L383" s="232"/>
      <c r="M383" s="232"/>
      <c r="N383" s="321"/>
      <c r="O383" s="502"/>
      <c r="P383" s="13"/>
      <c r="Q383" s="393"/>
      <c r="R383" s="40"/>
      <c r="S383" s="234"/>
      <c r="T383" s="234"/>
      <c r="U383" s="40"/>
      <c r="V383" s="13"/>
      <c r="W383" s="40"/>
      <c r="X383" s="13"/>
      <c r="Y383" s="40"/>
      <c r="Z383" s="40"/>
      <c r="AA383" s="235"/>
      <c r="AB383" s="235"/>
      <c r="AC383" s="43"/>
      <c r="AD383" s="44"/>
      <c r="AE383" s="44"/>
      <c r="AF383" s="43"/>
      <c r="AG383" s="13"/>
      <c r="AH383" s="37"/>
      <c r="AI383" s="37"/>
      <c r="AJ383" s="37"/>
      <c r="AK383" s="45"/>
      <c r="AL383" s="46"/>
      <c r="AM383" s="236"/>
      <c r="AN383" s="236"/>
      <c r="AO383" s="233"/>
      <c r="AP383" s="233"/>
      <c r="AQ383" s="318" t="str">
        <f t="shared" si="12"/>
        <v/>
      </c>
      <c r="AR383" s="318" t="str">
        <f t="shared" si="13"/>
        <v/>
      </c>
    </row>
    <row r="384" spans="2:44" ht="14.25">
      <c r="B384" s="34">
        <v>2023</v>
      </c>
      <c r="C384" s="34">
        <v>4</v>
      </c>
      <c r="D384" s="34"/>
      <c r="E384" s="322"/>
      <c r="F384" s="34"/>
      <c r="G384" s="36"/>
      <c r="H384" s="37" t="s">
        <v>595</v>
      </c>
      <c r="I384" s="316"/>
      <c r="J384" s="37"/>
      <c r="K384" s="13"/>
      <c r="L384" s="232"/>
      <c r="M384" s="232"/>
      <c r="N384" s="321"/>
      <c r="O384" s="502"/>
      <c r="P384" s="13"/>
      <c r="Q384" s="393"/>
      <c r="R384" s="40"/>
      <c r="S384" s="234"/>
      <c r="T384" s="234"/>
      <c r="U384" s="40"/>
      <c r="V384" s="13"/>
      <c r="W384" s="40"/>
      <c r="X384" s="13"/>
      <c r="Y384" s="40"/>
      <c r="Z384" s="40"/>
      <c r="AA384" s="235"/>
      <c r="AB384" s="235"/>
      <c r="AC384" s="43"/>
      <c r="AD384" s="44"/>
      <c r="AE384" s="44"/>
      <c r="AF384" s="43"/>
      <c r="AG384" s="13"/>
      <c r="AH384" s="37"/>
      <c r="AI384" s="37"/>
      <c r="AJ384" s="37"/>
      <c r="AK384" s="45"/>
      <c r="AL384" s="46"/>
      <c r="AM384" s="236"/>
      <c r="AN384" s="236"/>
      <c r="AO384" s="233"/>
      <c r="AP384" s="233"/>
      <c r="AQ384" s="318" t="str">
        <f t="shared" si="12"/>
        <v/>
      </c>
      <c r="AR384" s="318" t="str">
        <f t="shared" si="13"/>
        <v/>
      </c>
    </row>
    <row r="385" spans="2:44" ht="14.25">
      <c r="B385" s="34">
        <v>2023</v>
      </c>
      <c r="C385" s="34">
        <v>4</v>
      </c>
      <c r="D385" s="34"/>
      <c r="E385" s="322"/>
      <c r="F385" s="34"/>
      <c r="G385" s="36"/>
      <c r="H385" s="37" t="s">
        <v>595</v>
      </c>
      <c r="I385" s="316"/>
      <c r="J385" s="37"/>
      <c r="K385" s="13"/>
      <c r="L385" s="232"/>
      <c r="M385" s="232"/>
      <c r="N385" s="321"/>
      <c r="O385" s="502"/>
      <c r="P385" s="13"/>
      <c r="Q385" s="393"/>
      <c r="R385" s="40"/>
      <c r="S385" s="234"/>
      <c r="T385" s="234"/>
      <c r="U385" s="40"/>
      <c r="V385" s="13"/>
      <c r="W385" s="40"/>
      <c r="X385" s="13"/>
      <c r="Y385" s="40"/>
      <c r="Z385" s="40"/>
      <c r="AA385" s="235"/>
      <c r="AB385" s="235"/>
      <c r="AC385" s="43"/>
      <c r="AD385" s="44"/>
      <c r="AE385" s="44"/>
      <c r="AF385" s="43"/>
      <c r="AG385" s="13"/>
      <c r="AH385" s="37"/>
      <c r="AI385" s="37"/>
      <c r="AJ385" s="37"/>
      <c r="AK385" s="45"/>
      <c r="AL385" s="46"/>
      <c r="AM385" s="236"/>
      <c r="AN385" s="236"/>
      <c r="AO385" s="233"/>
      <c r="AP385" s="233"/>
      <c r="AQ385" s="318" t="str">
        <f t="shared" si="12"/>
        <v/>
      </c>
      <c r="AR385" s="318" t="str">
        <f t="shared" si="13"/>
        <v/>
      </c>
    </row>
    <row r="386" spans="2:44" ht="14.25">
      <c r="B386" s="34">
        <v>2023</v>
      </c>
      <c r="C386" s="34">
        <v>4</v>
      </c>
      <c r="D386" s="34"/>
      <c r="E386" s="322"/>
      <c r="F386" s="34"/>
      <c r="G386" s="36"/>
      <c r="H386" s="37" t="s">
        <v>595</v>
      </c>
      <c r="I386" s="316"/>
      <c r="J386" s="37"/>
      <c r="K386" s="13"/>
      <c r="L386" s="232"/>
      <c r="M386" s="232"/>
      <c r="N386" s="321"/>
      <c r="O386" s="502"/>
      <c r="P386" s="13"/>
      <c r="Q386" s="393"/>
      <c r="R386" s="40"/>
      <c r="S386" s="234"/>
      <c r="T386" s="234"/>
      <c r="U386" s="40"/>
      <c r="V386" s="13"/>
      <c r="W386" s="40"/>
      <c r="X386" s="13"/>
      <c r="Y386" s="40"/>
      <c r="Z386" s="40"/>
      <c r="AA386" s="235"/>
      <c r="AB386" s="235"/>
      <c r="AC386" s="43"/>
      <c r="AD386" s="44"/>
      <c r="AE386" s="44"/>
      <c r="AF386" s="43"/>
      <c r="AG386" s="13"/>
      <c r="AH386" s="37"/>
      <c r="AI386" s="37"/>
      <c r="AJ386" s="37"/>
      <c r="AK386" s="45"/>
      <c r="AL386" s="46"/>
      <c r="AM386" s="236"/>
      <c r="AN386" s="236"/>
      <c r="AO386" s="233"/>
      <c r="AP386" s="233"/>
      <c r="AQ386" s="318" t="str">
        <f t="shared" si="12"/>
        <v/>
      </c>
      <c r="AR386" s="318" t="str">
        <f t="shared" si="13"/>
        <v/>
      </c>
    </row>
    <row r="387" spans="2:44" ht="14.25">
      <c r="B387" s="34">
        <v>2023</v>
      </c>
      <c r="C387" s="34">
        <v>4</v>
      </c>
      <c r="D387" s="34"/>
      <c r="E387" s="322"/>
      <c r="F387" s="34"/>
      <c r="G387" s="36"/>
      <c r="H387" s="37" t="s">
        <v>595</v>
      </c>
      <c r="I387" s="316"/>
      <c r="J387" s="37"/>
      <c r="K387" s="13"/>
      <c r="L387" s="232"/>
      <c r="M387" s="232"/>
      <c r="N387" s="321"/>
      <c r="O387" s="502"/>
      <c r="P387" s="13"/>
      <c r="Q387" s="393"/>
      <c r="R387" s="40"/>
      <c r="S387" s="234"/>
      <c r="T387" s="234"/>
      <c r="U387" s="40"/>
      <c r="V387" s="13"/>
      <c r="W387" s="40"/>
      <c r="X387" s="13"/>
      <c r="Y387" s="40"/>
      <c r="Z387" s="40"/>
      <c r="AA387" s="235"/>
      <c r="AB387" s="235"/>
      <c r="AC387" s="43"/>
      <c r="AD387" s="44"/>
      <c r="AE387" s="44"/>
      <c r="AF387" s="43"/>
      <c r="AG387" s="13"/>
      <c r="AH387" s="37"/>
      <c r="AI387" s="37"/>
      <c r="AJ387" s="37"/>
      <c r="AK387" s="45"/>
      <c r="AL387" s="46"/>
      <c r="AM387" s="236"/>
      <c r="AN387" s="236"/>
      <c r="AO387" s="233"/>
      <c r="AP387" s="233"/>
      <c r="AQ387" s="318" t="str">
        <f t="shared" si="12"/>
        <v/>
      </c>
      <c r="AR387" s="318" t="str">
        <f t="shared" si="13"/>
        <v/>
      </c>
    </row>
    <row r="388" spans="2:44" ht="14.25">
      <c r="B388" s="34">
        <v>2023</v>
      </c>
      <c r="C388" s="34">
        <v>4</v>
      </c>
      <c r="D388" s="34"/>
      <c r="E388" s="322"/>
      <c r="F388" s="34"/>
      <c r="G388" s="36"/>
      <c r="H388" s="37" t="s">
        <v>595</v>
      </c>
      <c r="I388" s="316"/>
      <c r="J388" s="37"/>
      <c r="K388" s="13"/>
      <c r="L388" s="232"/>
      <c r="M388" s="232"/>
      <c r="N388" s="321"/>
      <c r="O388" s="502"/>
      <c r="P388" s="13"/>
      <c r="Q388" s="393"/>
      <c r="R388" s="40"/>
      <c r="S388" s="234"/>
      <c r="T388" s="234"/>
      <c r="U388" s="40"/>
      <c r="V388" s="13"/>
      <c r="W388" s="40"/>
      <c r="X388" s="13"/>
      <c r="Y388" s="40"/>
      <c r="Z388" s="40"/>
      <c r="AA388" s="235"/>
      <c r="AB388" s="235"/>
      <c r="AC388" s="43"/>
      <c r="AD388" s="44"/>
      <c r="AE388" s="44"/>
      <c r="AF388" s="43"/>
      <c r="AG388" s="13"/>
      <c r="AH388" s="37"/>
      <c r="AI388" s="37"/>
      <c r="AJ388" s="37"/>
      <c r="AK388" s="45"/>
      <c r="AL388" s="46"/>
      <c r="AM388" s="236"/>
      <c r="AN388" s="236"/>
      <c r="AO388" s="233"/>
      <c r="AP388" s="233"/>
      <c r="AQ388" s="318" t="str">
        <f t="shared" si="12"/>
        <v/>
      </c>
      <c r="AR388" s="318" t="str">
        <f t="shared" si="13"/>
        <v/>
      </c>
    </row>
    <row r="389" spans="2:44" ht="14.25">
      <c r="B389" s="34">
        <v>2023</v>
      </c>
      <c r="C389" s="34">
        <v>4</v>
      </c>
      <c r="D389" s="34"/>
      <c r="E389" s="322"/>
      <c r="F389" s="34"/>
      <c r="G389" s="36"/>
      <c r="H389" s="37" t="s">
        <v>595</v>
      </c>
      <c r="I389" s="316"/>
      <c r="J389" s="37"/>
      <c r="K389" s="13"/>
      <c r="L389" s="232"/>
      <c r="M389" s="232"/>
      <c r="N389" s="321"/>
      <c r="O389" s="502"/>
      <c r="P389" s="13"/>
      <c r="Q389" s="393"/>
      <c r="R389" s="40"/>
      <c r="S389" s="234"/>
      <c r="T389" s="234"/>
      <c r="U389" s="40"/>
      <c r="V389" s="13"/>
      <c r="W389" s="40"/>
      <c r="X389" s="13"/>
      <c r="Y389" s="40"/>
      <c r="Z389" s="40"/>
      <c r="AA389" s="235"/>
      <c r="AB389" s="235"/>
      <c r="AC389" s="43"/>
      <c r="AD389" s="44"/>
      <c r="AE389" s="44"/>
      <c r="AF389" s="43"/>
      <c r="AG389" s="13"/>
      <c r="AH389" s="37"/>
      <c r="AI389" s="37"/>
      <c r="AJ389" s="37"/>
      <c r="AK389" s="45"/>
      <c r="AL389" s="46"/>
      <c r="AM389" s="236"/>
      <c r="AN389" s="236"/>
      <c r="AO389" s="233"/>
      <c r="AP389" s="233"/>
      <c r="AQ389" s="318" t="str">
        <f t="shared" si="12"/>
        <v/>
      </c>
      <c r="AR389" s="318" t="str">
        <f t="shared" si="13"/>
        <v/>
      </c>
    </row>
    <row r="390" spans="2:44" ht="14.25">
      <c r="B390" s="34">
        <v>2023</v>
      </c>
      <c r="C390" s="34">
        <v>4</v>
      </c>
      <c r="D390" s="34"/>
      <c r="E390" s="322"/>
      <c r="F390" s="34"/>
      <c r="G390" s="36"/>
      <c r="H390" s="37" t="s">
        <v>595</v>
      </c>
      <c r="I390" s="316"/>
      <c r="J390" s="37"/>
      <c r="K390" s="13"/>
      <c r="L390" s="232"/>
      <c r="M390" s="232"/>
      <c r="N390" s="321"/>
      <c r="O390" s="502"/>
      <c r="P390" s="13"/>
      <c r="Q390" s="393"/>
      <c r="R390" s="40"/>
      <c r="S390" s="234"/>
      <c r="T390" s="234"/>
      <c r="U390" s="40"/>
      <c r="V390" s="13"/>
      <c r="W390" s="40"/>
      <c r="X390" s="13"/>
      <c r="Y390" s="40"/>
      <c r="Z390" s="40"/>
      <c r="AA390" s="235"/>
      <c r="AB390" s="235"/>
      <c r="AC390" s="43"/>
      <c r="AD390" s="44"/>
      <c r="AE390" s="44"/>
      <c r="AF390" s="43"/>
      <c r="AG390" s="13"/>
      <c r="AH390" s="37"/>
      <c r="AI390" s="37"/>
      <c r="AJ390" s="37"/>
      <c r="AK390" s="45"/>
      <c r="AL390" s="46"/>
      <c r="AM390" s="236"/>
      <c r="AN390" s="236"/>
      <c r="AO390" s="233"/>
      <c r="AP390" s="233"/>
      <c r="AQ390" s="318" t="str">
        <f t="shared" si="12"/>
        <v/>
      </c>
      <c r="AR390" s="318" t="str">
        <f t="shared" si="13"/>
        <v/>
      </c>
    </row>
    <row r="391" spans="2:44" ht="14.25">
      <c r="B391" s="34">
        <v>2023</v>
      </c>
      <c r="C391" s="34">
        <v>4</v>
      </c>
      <c r="D391" s="34"/>
      <c r="E391" s="322"/>
      <c r="F391" s="34"/>
      <c r="G391" s="36"/>
      <c r="H391" s="37" t="s">
        <v>595</v>
      </c>
      <c r="I391" s="316"/>
      <c r="J391" s="37"/>
      <c r="K391" s="13"/>
      <c r="L391" s="232"/>
      <c r="M391" s="232"/>
      <c r="N391" s="321"/>
      <c r="O391" s="502"/>
      <c r="P391" s="13"/>
      <c r="Q391" s="393"/>
      <c r="R391" s="40"/>
      <c r="S391" s="234"/>
      <c r="T391" s="234"/>
      <c r="U391" s="40"/>
      <c r="V391" s="13"/>
      <c r="W391" s="40"/>
      <c r="X391" s="13"/>
      <c r="Y391" s="40"/>
      <c r="Z391" s="40"/>
      <c r="AA391" s="235"/>
      <c r="AB391" s="235"/>
      <c r="AC391" s="43"/>
      <c r="AD391" s="44"/>
      <c r="AE391" s="44"/>
      <c r="AF391" s="43"/>
      <c r="AG391" s="13"/>
      <c r="AH391" s="37"/>
      <c r="AI391" s="37"/>
      <c r="AJ391" s="37"/>
      <c r="AK391" s="45"/>
      <c r="AL391" s="46"/>
      <c r="AM391" s="236"/>
      <c r="AN391" s="236"/>
      <c r="AO391" s="233"/>
      <c r="AP391" s="233"/>
      <c r="AQ391" s="318" t="str">
        <f t="shared" si="12"/>
        <v/>
      </c>
      <c r="AR391" s="318" t="str">
        <f t="shared" si="13"/>
        <v/>
      </c>
    </row>
    <row r="392" spans="2:44" ht="14.25">
      <c r="B392" s="34">
        <v>2023</v>
      </c>
      <c r="C392" s="34">
        <v>4</v>
      </c>
      <c r="D392" s="34"/>
      <c r="E392" s="322"/>
      <c r="F392" s="34"/>
      <c r="G392" s="36"/>
      <c r="H392" s="37" t="s">
        <v>595</v>
      </c>
      <c r="I392" s="316"/>
      <c r="J392" s="37"/>
      <c r="K392" s="13"/>
      <c r="L392" s="232"/>
      <c r="M392" s="232"/>
      <c r="N392" s="321"/>
      <c r="O392" s="502"/>
      <c r="P392" s="13"/>
      <c r="Q392" s="393"/>
      <c r="R392" s="40"/>
      <c r="S392" s="234"/>
      <c r="T392" s="234"/>
      <c r="U392" s="40"/>
      <c r="V392" s="13"/>
      <c r="W392" s="40"/>
      <c r="X392" s="13"/>
      <c r="Y392" s="40"/>
      <c r="Z392" s="40"/>
      <c r="AA392" s="235"/>
      <c r="AB392" s="235"/>
      <c r="AC392" s="43"/>
      <c r="AD392" s="44"/>
      <c r="AE392" s="44"/>
      <c r="AF392" s="43"/>
      <c r="AG392" s="13"/>
      <c r="AH392" s="37"/>
      <c r="AI392" s="37"/>
      <c r="AJ392" s="37"/>
      <c r="AK392" s="45"/>
      <c r="AL392" s="46"/>
      <c r="AM392" s="236"/>
      <c r="AN392" s="236"/>
      <c r="AO392" s="233"/>
      <c r="AP392" s="233"/>
      <c r="AQ392" s="318" t="str">
        <f t="shared" si="12"/>
        <v/>
      </c>
      <c r="AR392" s="318" t="str">
        <f t="shared" si="13"/>
        <v/>
      </c>
    </row>
    <row r="393" spans="2:44" ht="14.25">
      <c r="B393" s="34">
        <v>2023</v>
      </c>
      <c r="C393" s="34">
        <v>4</v>
      </c>
      <c r="D393" s="34"/>
      <c r="E393" s="322"/>
      <c r="F393" s="34"/>
      <c r="G393" s="36"/>
      <c r="H393" s="37" t="s">
        <v>595</v>
      </c>
      <c r="I393" s="316"/>
      <c r="J393" s="37"/>
      <c r="K393" s="13"/>
      <c r="L393" s="232"/>
      <c r="M393" s="232"/>
      <c r="N393" s="321"/>
      <c r="O393" s="502"/>
      <c r="P393" s="13"/>
      <c r="Q393" s="393"/>
      <c r="R393" s="40"/>
      <c r="S393" s="234"/>
      <c r="T393" s="234"/>
      <c r="U393" s="40"/>
      <c r="V393" s="13"/>
      <c r="W393" s="40"/>
      <c r="X393" s="13"/>
      <c r="Y393" s="40"/>
      <c r="Z393" s="40"/>
      <c r="AA393" s="235"/>
      <c r="AB393" s="235"/>
      <c r="AC393" s="43"/>
      <c r="AD393" s="44"/>
      <c r="AE393" s="44"/>
      <c r="AF393" s="43"/>
      <c r="AG393" s="13"/>
      <c r="AH393" s="37"/>
      <c r="AI393" s="37"/>
      <c r="AJ393" s="37"/>
      <c r="AK393" s="45"/>
      <c r="AL393" s="46"/>
      <c r="AM393" s="236"/>
      <c r="AN393" s="236"/>
      <c r="AO393" s="233"/>
      <c r="AP393" s="233"/>
      <c r="AQ393" s="318" t="str">
        <f t="shared" si="12"/>
        <v/>
      </c>
      <c r="AR393" s="318" t="str">
        <f t="shared" si="13"/>
        <v/>
      </c>
    </row>
    <row r="394" spans="2:44" ht="14.25">
      <c r="B394" s="34">
        <v>2023</v>
      </c>
      <c r="C394" s="34">
        <v>4</v>
      </c>
      <c r="D394" s="34"/>
      <c r="E394" s="322"/>
      <c r="F394" s="34"/>
      <c r="G394" s="36"/>
      <c r="H394" s="37" t="s">
        <v>595</v>
      </c>
      <c r="I394" s="316"/>
      <c r="J394" s="37"/>
      <c r="K394" s="13"/>
      <c r="L394" s="232"/>
      <c r="M394" s="232"/>
      <c r="N394" s="321"/>
      <c r="O394" s="502"/>
      <c r="P394" s="13"/>
      <c r="Q394" s="393"/>
      <c r="R394" s="40"/>
      <c r="S394" s="234"/>
      <c r="T394" s="234"/>
      <c r="U394" s="40"/>
      <c r="V394" s="13"/>
      <c r="W394" s="40"/>
      <c r="X394" s="13"/>
      <c r="Y394" s="40"/>
      <c r="Z394" s="40"/>
      <c r="AA394" s="235"/>
      <c r="AB394" s="235"/>
      <c r="AC394" s="43"/>
      <c r="AD394" s="44"/>
      <c r="AE394" s="44"/>
      <c r="AF394" s="43"/>
      <c r="AG394" s="13"/>
      <c r="AH394" s="37"/>
      <c r="AI394" s="37"/>
      <c r="AJ394" s="37"/>
      <c r="AK394" s="45"/>
      <c r="AL394" s="46"/>
      <c r="AM394" s="236"/>
      <c r="AN394" s="236"/>
      <c r="AO394" s="233"/>
      <c r="AP394" s="233"/>
      <c r="AQ394" s="318" t="str">
        <f t="shared" si="12"/>
        <v/>
      </c>
      <c r="AR394" s="318" t="str">
        <f t="shared" si="13"/>
        <v/>
      </c>
    </row>
    <row r="395" spans="2:44" ht="14.25">
      <c r="B395" s="34">
        <v>2023</v>
      </c>
      <c r="C395" s="34">
        <v>4</v>
      </c>
      <c r="D395" s="34"/>
      <c r="E395" s="322"/>
      <c r="F395" s="34"/>
      <c r="G395" s="36"/>
      <c r="H395" s="37" t="s">
        <v>595</v>
      </c>
      <c r="I395" s="316"/>
      <c r="J395" s="37"/>
      <c r="K395" s="13"/>
      <c r="L395" s="232"/>
      <c r="M395" s="232"/>
      <c r="N395" s="321"/>
      <c r="O395" s="502"/>
      <c r="P395" s="13"/>
      <c r="Q395" s="393"/>
      <c r="R395" s="40"/>
      <c r="S395" s="234"/>
      <c r="T395" s="234"/>
      <c r="U395" s="40"/>
      <c r="V395" s="13"/>
      <c r="W395" s="40"/>
      <c r="X395" s="13"/>
      <c r="Y395" s="40"/>
      <c r="Z395" s="40"/>
      <c r="AA395" s="235"/>
      <c r="AB395" s="235"/>
      <c r="AC395" s="43"/>
      <c r="AD395" s="44"/>
      <c r="AE395" s="44"/>
      <c r="AF395" s="43"/>
      <c r="AG395" s="13"/>
      <c r="AH395" s="37"/>
      <c r="AI395" s="37"/>
      <c r="AJ395" s="37"/>
      <c r="AK395" s="45"/>
      <c r="AL395" s="46"/>
      <c r="AM395" s="236"/>
      <c r="AN395" s="236"/>
      <c r="AO395" s="233"/>
      <c r="AP395" s="233"/>
      <c r="AQ395" s="318" t="str">
        <f t="shared" si="12"/>
        <v/>
      </c>
      <c r="AR395" s="318" t="str">
        <f t="shared" si="13"/>
        <v/>
      </c>
    </row>
    <row r="396" spans="2:44" ht="14.25">
      <c r="B396" s="34">
        <v>2023</v>
      </c>
      <c r="C396" s="34">
        <v>4</v>
      </c>
      <c r="D396" s="34"/>
      <c r="E396" s="322"/>
      <c r="F396" s="34"/>
      <c r="G396" s="36"/>
      <c r="H396" s="37" t="s">
        <v>595</v>
      </c>
      <c r="I396" s="316"/>
      <c r="J396" s="37"/>
      <c r="K396" s="13"/>
      <c r="L396" s="232"/>
      <c r="M396" s="232"/>
      <c r="N396" s="321"/>
      <c r="O396" s="502"/>
      <c r="P396" s="13"/>
      <c r="Q396" s="393"/>
      <c r="R396" s="40"/>
      <c r="S396" s="234"/>
      <c r="T396" s="234"/>
      <c r="U396" s="40"/>
      <c r="V396" s="13"/>
      <c r="W396" s="40"/>
      <c r="X396" s="13"/>
      <c r="Y396" s="40"/>
      <c r="Z396" s="40"/>
      <c r="AA396" s="235"/>
      <c r="AB396" s="235"/>
      <c r="AC396" s="43"/>
      <c r="AD396" s="44"/>
      <c r="AE396" s="44"/>
      <c r="AF396" s="43"/>
      <c r="AG396" s="13"/>
      <c r="AH396" s="37"/>
      <c r="AI396" s="37"/>
      <c r="AJ396" s="37"/>
      <c r="AK396" s="45"/>
      <c r="AL396" s="46"/>
      <c r="AM396" s="236"/>
      <c r="AN396" s="236"/>
      <c r="AO396" s="233"/>
      <c r="AP396" s="233"/>
      <c r="AQ396" s="318" t="str">
        <f t="shared" si="12"/>
        <v/>
      </c>
      <c r="AR396" s="318" t="str">
        <f t="shared" si="13"/>
        <v/>
      </c>
    </row>
    <row r="397" spans="2:44" ht="14.25">
      <c r="B397" s="34">
        <v>2023</v>
      </c>
      <c r="C397" s="34">
        <v>4</v>
      </c>
      <c r="D397" s="34"/>
      <c r="E397" s="322"/>
      <c r="F397" s="34"/>
      <c r="G397" s="36"/>
      <c r="H397" s="37" t="s">
        <v>595</v>
      </c>
      <c r="I397" s="316"/>
      <c r="J397" s="37"/>
      <c r="K397" s="13"/>
      <c r="L397" s="232"/>
      <c r="M397" s="232"/>
      <c r="N397" s="321"/>
      <c r="O397" s="502"/>
      <c r="P397" s="13"/>
      <c r="Q397" s="393"/>
      <c r="R397" s="40"/>
      <c r="S397" s="234"/>
      <c r="T397" s="234"/>
      <c r="U397" s="40"/>
      <c r="V397" s="13"/>
      <c r="W397" s="40"/>
      <c r="X397" s="13"/>
      <c r="Y397" s="40"/>
      <c r="Z397" s="40"/>
      <c r="AA397" s="235"/>
      <c r="AB397" s="235"/>
      <c r="AC397" s="43"/>
      <c r="AD397" s="44"/>
      <c r="AE397" s="44"/>
      <c r="AF397" s="43"/>
      <c r="AG397" s="13"/>
      <c r="AH397" s="37"/>
      <c r="AI397" s="37"/>
      <c r="AJ397" s="37"/>
      <c r="AK397" s="45"/>
      <c r="AL397" s="46"/>
      <c r="AM397" s="236"/>
      <c r="AN397" s="236"/>
      <c r="AO397" s="233"/>
      <c r="AP397" s="233"/>
      <c r="AQ397" s="318" t="str">
        <f t="shared" si="12"/>
        <v/>
      </c>
      <c r="AR397" s="318" t="str">
        <f t="shared" si="13"/>
        <v/>
      </c>
    </row>
    <row r="398" spans="2:44" ht="14.25">
      <c r="B398" s="34">
        <v>2023</v>
      </c>
      <c r="C398" s="34">
        <v>4</v>
      </c>
      <c r="D398" s="34"/>
      <c r="E398" s="322"/>
      <c r="F398" s="34"/>
      <c r="G398" s="36"/>
      <c r="H398" s="37" t="s">
        <v>595</v>
      </c>
      <c r="I398" s="316"/>
      <c r="J398" s="37"/>
      <c r="K398" s="13"/>
      <c r="L398" s="232"/>
      <c r="M398" s="232"/>
      <c r="N398" s="321"/>
      <c r="O398" s="502"/>
      <c r="P398" s="13"/>
      <c r="Q398" s="393"/>
      <c r="R398" s="40"/>
      <c r="S398" s="234"/>
      <c r="T398" s="234"/>
      <c r="U398" s="40"/>
      <c r="V398" s="13"/>
      <c r="W398" s="40"/>
      <c r="X398" s="13"/>
      <c r="Y398" s="40"/>
      <c r="Z398" s="40"/>
      <c r="AA398" s="235"/>
      <c r="AB398" s="235"/>
      <c r="AC398" s="43"/>
      <c r="AD398" s="44"/>
      <c r="AE398" s="44"/>
      <c r="AF398" s="43"/>
      <c r="AG398" s="13"/>
      <c r="AH398" s="37"/>
      <c r="AI398" s="37"/>
      <c r="AJ398" s="37"/>
      <c r="AK398" s="45"/>
      <c r="AL398" s="46"/>
      <c r="AM398" s="236"/>
      <c r="AN398" s="236"/>
      <c r="AO398" s="233"/>
      <c r="AP398" s="233"/>
      <c r="AQ398" s="318" t="str">
        <f t="shared" si="12"/>
        <v/>
      </c>
      <c r="AR398" s="318" t="str">
        <f t="shared" si="13"/>
        <v/>
      </c>
    </row>
    <row r="399" spans="2:44" ht="14.25">
      <c r="B399" s="34">
        <v>2023</v>
      </c>
      <c r="C399" s="34">
        <v>4</v>
      </c>
      <c r="D399" s="34"/>
      <c r="E399" s="322"/>
      <c r="F399" s="34"/>
      <c r="G399" s="36"/>
      <c r="H399" s="37" t="s">
        <v>595</v>
      </c>
      <c r="I399" s="316"/>
      <c r="J399" s="37"/>
      <c r="K399" s="13"/>
      <c r="L399" s="232"/>
      <c r="M399" s="232"/>
      <c r="N399" s="321"/>
      <c r="O399" s="502"/>
      <c r="P399" s="13"/>
      <c r="Q399" s="393"/>
      <c r="R399" s="40"/>
      <c r="S399" s="234"/>
      <c r="T399" s="234"/>
      <c r="U399" s="40"/>
      <c r="V399" s="13"/>
      <c r="W399" s="40"/>
      <c r="X399" s="13"/>
      <c r="Y399" s="40"/>
      <c r="Z399" s="40"/>
      <c r="AA399" s="235"/>
      <c r="AB399" s="235"/>
      <c r="AC399" s="43"/>
      <c r="AD399" s="44"/>
      <c r="AE399" s="44"/>
      <c r="AF399" s="43"/>
      <c r="AG399" s="13"/>
      <c r="AH399" s="37"/>
      <c r="AI399" s="37"/>
      <c r="AJ399" s="37"/>
      <c r="AK399" s="45"/>
      <c r="AL399" s="46"/>
      <c r="AM399" s="236"/>
      <c r="AN399" s="236"/>
      <c r="AO399" s="233"/>
      <c r="AP399" s="233"/>
      <c r="AQ399" s="318" t="str">
        <f t="shared" si="12"/>
        <v/>
      </c>
      <c r="AR399" s="318" t="str">
        <f t="shared" si="13"/>
        <v/>
      </c>
    </row>
    <row r="400" spans="2:44" ht="14.25">
      <c r="B400" s="34">
        <v>2023</v>
      </c>
      <c r="C400" s="34">
        <v>4</v>
      </c>
      <c r="D400" s="34"/>
      <c r="E400" s="322"/>
      <c r="F400" s="34"/>
      <c r="G400" s="36"/>
      <c r="H400" s="37" t="s">
        <v>595</v>
      </c>
      <c r="I400" s="316"/>
      <c r="J400" s="37"/>
      <c r="K400" s="13"/>
      <c r="L400" s="232"/>
      <c r="M400" s="232"/>
      <c r="N400" s="321"/>
      <c r="O400" s="502"/>
      <c r="P400" s="13"/>
      <c r="Q400" s="393"/>
      <c r="R400" s="40"/>
      <c r="S400" s="234"/>
      <c r="T400" s="234"/>
      <c r="U400" s="40"/>
      <c r="V400" s="13"/>
      <c r="W400" s="40"/>
      <c r="X400" s="13"/>
      <c r="Y400" s="40"/>
      <c r="Z400" s="40"/>
      <c r="AA400" s="235"/>
      <c r="AB400" s="235"/>
      <c r="AC400" s="43"/>
      <c r="AD400" s="44"/>
      <c r="AE400" s="44"/>
      <c r="AF400" s="43"/>
      <c r="AG400" s="13"/>
      <c r="AH400" s="37"/>
      <c r="AI400" s="37"/>
      <c r="AJ400" s="37"/>
      <c r="AK400" s="45"/>
      <c r="AL400" s="46"/>
      <c r="AM400" s="236"/>
      <c r="AN400" s="236"/>
      <c r="AO400" s="233"/>
      <c r="AP400" s="233"/>
      <c r="AQ400" s="318" t="str">
        <f t="shared" si="12"/>
        <v/>
      </c>
      <c r="AR400" s="318" t="str">
        <f t="shared" si="13"/>
        <v/>
      </c>
    </row>
    <row r="401" spans="2:44" ht="14.25">
      <c r="B401" s="34">
        <v>2023</v>
      </c>
      <c r="C401" s="34">
        <v>4</v>
      </c>
      <c r="D401" s="34"/>
      <c r="E401" s="322"/>
      <c r="F401" s="34"/>
      <c r="G401" s="36"/>
      <c r="H401" s="37" t="s">
        <v>595</v>
      </c>
      <c r="I401" s="316"/>
      <c r="J401" s="37"/>
      <c r="K401" s="13"/>
      <c r="L401" s="232"/>
      <c r="M401" s="232"/>
      <c r="N401" s="321"/>
      <c r="O401" s="502"/>
      <c r="P401" s="13"/>
      <c r="Q401" s="393"/>
      <c r="R401" s="40"/>
      <c r="S401" s="234"/>
      <c r="T401" s="234"/>
      <c r="U401" s="40"/>
      <c r="V401" s="13"/>
      <c r="W401" s="40"/>
      <c r="X401" s="13"/>
      <c r="Y401" s="40"/>
      <c r="Z401" s="40"/>
      <c r="AA401" s="235"/>
      <c r="AB401" s="235"/>
      <c r="AC401" s="43"/>
      <c r="AD401" s="44"/>
      <c r="AE401" s="44"/>
      <c r="AF401" s="43"/>
      <c r="AG401" s="13"/>
      <c r="AH401" s="37"/>
      <c r="AI401" s="37"/>
      <c r="AJ401" s="37"/>
      <c r="AK401" s="45"/>
      <c r="AL401" s="46"/>
      <c r="AM401" s="236"/>
      <c r="AN401" s="236"/>
      <c r="AO401" s="233"/>
      <c r="AP401" s="233"/>
      <c r="AQ401" s="318" t="str">
        <f t="shared" si="12"/>
        <v/>
      </c>
      <c r="AR401" s="318" t="str">
        <f t="shared" si="13"/>
        <v/>
      </c>
    </row>
    <row r="402" spans="2:44" ht="14.25">
      <c r="B402" s="34">
        <v>2023</v>
      </c>
      <c r="C402" s="34">
        <v>4</v>
      </c>
      <c r="D402" s="34"/>
      <c r="E402" s="322"/>
      <c r="F402" s="34"/>
      <c r="G402" s="36"/>
      <c r="H402" s="37" t="s">
        <v>595</v>
      </c>
      <c r="I402" s="316"/>
      <c r="J402" s="37"/>
      <c r="K402" s="13"/>
      <c r="L402" s="232"/>
      <c r="M402" s="232"/>
      <c r="N402" s="321"/>
      <c r="O402" s="502"/>
      <c r="P402" s="13"/>
      <c r="Q402" s="393"/>
      <c r="R402" s="40"/>
      <c r="S402" s="234"/>
      <c r="T402" s="234"/>
      <c r="U402" s="40"/>
      <c r="V402" s="13"/>
      <c r="W402" s="40"/>
      <c r="X402" s="13"/>
      <c r="Y402" s="40"/>
      <c r="Z402" s="40"/>
      <c r="AA402" s="235"/>
      <c r="AB402" s="235"/>
      <c r="AC402" s="43"/>
      <c r="AD402" s="44"/>
      <c r="AE402" s="44"/>
      <c r="AF402" s="43"/>
      <c r="AG402" s="13"/>
      <c r="AH402" s="37"/>
      <c r="AI402" s="37"/>
      <c r="AJ402" s="37"/>
      <c r="AK402" s="45"/>
      <c r="AL402" s="46"/>
      <c r="AM402" s="236"/>
      <c r="AN402" s="236"/>
      <c r="AO402" s="233"/>
      <c r="AP402" s="233"/>
      <c r="AQ402" s="318" t="str">
        <f t="shared" si="12"/>
        <v/>
      </c>
      <c r="AR402" s="318" t="str">
        <f t="shared" si="13"/>
        <v/>
      </c>
    </row>
    <row r="403" spans="2:44" ht="14.25">
      <c r="B403" s="34">
        <v>2023</v>
      </c>
      <c r="C403" s="34">
        <v>4</v>
      </c>
      <c r="D403" s="34"/>
      <c r="E403" s="322"/>
      <c r="F403" s="34"/>
      <c r="G403" s="36"/>
      <c r="H403" s="37" t="s">
        <v>595</v>
      </c>
      <c r="I403" s="316"/>
      <c r="J403" s="37"/>
      <c r="K403" s="13"/>
      <c r="L403" s="232"/>
      <c r="M403" s="232"/>
      <c r="N403" s="321"/>
      <c r="O403" s="502"/>
      <c r="P403" s="13"/>
      <c r="Q403" s="393"/>
      <c r="R403" s="40"/>
      <c r="S403" s="234"/>
      <c r="T403" s="234"/>
      <c r="U403" s="40"/>
      <c r="V403" s="13"/>
      <c r="W403" s="40"/>
      <c r="X403" s="13"/>
      <c r="Y403" s="40"/>
      <c r="Z403" s="40"/>
      <c r="AA403" s="235"/>
      <c r="AB403" s="235"/>
      <c r="AC403" s="43"/>
      <c r="AD403" s="44"/>
      <c r="AE403" s="44"/>
      <c r="AF403" s="43"/>
      <c r="AG403" s="13"/>
      <c r="AH403" s="37"/>
      <c r="AI403" s="37"/>
      <c r="AJ403" s="37"/>
      <c r="AK403" s="45"/>
      <c r="AL403" s="46"/>
      <c r="AM403" s="236"/>
      <c r="AN403" s="236"/>
      <c r="AO403" s="233"/>
      <c r="AP403" s="233"/>
      <c r="AQ403" s="318" t="str">
        <f t="shared" si="12"/>
        <v/>
      </c>
      <c r="AR403" s="318" t="str">
        <f t="shared" si="13"/>
        <v/>
      </c>
    </row>
    <row r="404" spans="2:44" ht="14.25">
      <c r="B404" s="34">
        <v>2023</v>
      </c>
      <c r="C404" s="34">
        <v>4</v>
      </c>
      <c r="D404" s="34"/>
      <c r="E404" s="322"/>
      <c r="F404" s="34"/>
      <c r="G404" s="36"/>
      <c r="H404" s="37" t="s">
        <v>595</v>
      </c>
      <c r="I404" s="316"/>
      <c r="J404" s="37"/>
      <c r="K404" s="13"/>
      <c r="L404" s="232"/>
      <c r="M404" s="232"/>
      <c r="N404" s="321"/>
      <c r="O404" s="502"/>
      <c r="P404" s="13"/>
      <c r="Q404" s="393"/>
      <c r="R404" s="40"/>
      <c r="S404" s="234"/>
      <c r="T404" s="234"/>
      <c r="U404" s="40"/>
      <c r="V404" s="13"/>
      <c r="W404" s="40"/>
      <c r="X404" s="13"/>
      <c r="Y404" s="40"/>
      <c r="Z404" s="40"/>
      <c r="AA404" s="235"/>
      <c r="AB404" s="235"/>
      <c r="AC404" s="43"/>
      <c r="AD404" s="44"/>
      <c r="AE404" s="44"/>
      <c r="AF404" s="43"/>
      <c r="AG404" s="13"/>
      <c r="AH404" s="37"/>
      <c r="AI404" s="37"/>
      <c r="AJ404" s="37"/>
      <c r="AK404" s="45"/>
      <c r="AL404" s="46"/>
      <c r="AM404" s="236"/>
      <c r="AN404" s="236"/>
      <c r="AO404" s="233"/>
      <c r="AP404" s="233"/>
      <c r="AQ404" s="318" t="str">
        <f t="shared" si="12"/>
        <v/>
      </c>
      <c r="AR404" s="318" t="str">
        <f t="shared" si="13"/>
        <v/>
      </c>
    </row>
    <row r="405" spans="2:44" ht="14.25">
      <c r="B405" s="34">
        <v>2023</v>
      </c>
      <c r="C405" s="34">
        <v>4</v>
      </c>
      <c r="D405" s="34"/>
      <c r="E405" s="322"/>
      <c r="F405" s="34"/>
      <c r="G405" s="36"/>
      <c r="H405" s="37" t="s">
        <v>595</v>
      </c>
      <c r="I405" s="316"/>
      <c r="J405" s="37"/>
      <c r="K405" s="13"/>
      <c r="L405" s="232"/>
      <c r="M405" s="232"/>
      <c r="N405" s="321"/>
      <c r="O405" s="502"/>
      <c r="P405" s="13"/>
      <c r="Q405" s="393"/>
      <c r="R405" s="40"/>
      <c r="S405" s="234"/>
      <c r="T405" s="234"/>
      <c r="U405" s="40"/>
      <c r="V405" s="13"/>
      <c r="W405" s="40"/>
      <c r="X405" s="13"/>
      <c r="Y405" s="40"/>
      <c r="Z405" s="40"/>
      <c r="AA405" s="235"/>
      <c r="AB405" s="235"/>
      <c r="AC405" s="43"/>
      <c r="AD405" s="44"/>
      <c r="AE405" s="44"/>
      <c r="AF405" s="43"/>
      <c r="AG405" s="13"/>
      <c r="AH405" s="37"/>
      <c r="AI405" s="37"/>
      <c r="AJ405" s="37"/>
      <c r="AK405" s="45"/>
      <c r="AL405" s="46"/>
      <c r="AM405" s="236"/>
      <c r="AN405" s="236"/>
      <c r="AO405" s="233"/>
      <c r="AP405" s="233"/>
      <c r="AQ405" s="318" t="str">
        <f t="shared" si="12"/>
        <v/>
      </c>
      <c r="AR405" s="318" t="str">
        <f t="shared" si="13"/>
        <v/>
      </c>
    </row>
    <row r="406" spans="2:44" ht="14.25">
      <c r="B406" s="34">
        <v>2023</v>
      </c>
      <c r="C406" s="34">
        <v>4</v>
      </c>
      <c r="D406" s="34"/>
      <c r="E406" s="322"/>
      <c r="F406" s="34"/>
      <c r="G406" s="36"/>
      <c r="H406" s="37" t="s">
        <v>595</v>
      </c>
      <c r="I406" s="316"/>
      <c r="J406" s="37"/>
      <c r="K406" s="13"/>
      <c r="L406" s="232"/>
      <c r="M406" s="232"/>
      <c r="N406" s="321"/>
      <c r="O406" s="502"/>
      <c r="P406" s="13"/>
      <c r="Q406" s="393"/>
      <c r="R406" s="40"/>
      <c r="S406" s="234"/>
      <c r="T406" s="234"/>
      <c r="U406" s="40"/>
      <c r="V406" s="13"/>
      <c r="W406" s="40"/>
      <c r="X406" s="13"/>
      <c r="Y406" s="40"/>
      <c r="Z406" s="40"/>
      <c r="AA406" s="235"/>
      <c r="AB406" s="235"/>
      <c r="AC406" s="43"/>
      <c r="AD406" s="44"/>
      <c r="AE406" s="44"/>
      <c r="AF406" s="43"/>
      <c r="AG406" s="13"/>
      <c r="AH406" s="37"/>
      <c r="AI406" s="37"/>
      <c r="AJ406" s="37"/>
      <c r="AK406" s="45"/>
      <c r="AL406" s="46"/>
      <c r="AM406" s="236"/>
      <c r="AN406" s="236"/>
      <c r="AO406" s="233"/>
      <c r="AP406" s="233"/>
      <c r="AQ406" s="318" t="str">
        <f t="shared" si="12"/>
        <v/>
      </c>
      <c r="AR406" s="318" t="str">
        <f t="shared" si="13"/>
        <v/>
      </c>
    </row>
    <row r="407" spans="2:44" ht="14.25">
      <c r="B407" s="34">
        <v>2023</v>
      </c>
      <c r="C407" s="34">
        <v>4</v>
      </c>
      <c r="D407" s="34"/>
      <c r="E407" s="322"/>
      <c r="F407" s="34"/>
      <c r="G407" s="36"/>
      <c r="H407" s="37" t="s">
        <v>595</v>
      </c>
      <c r="I407" s="316"/>
      <c r="J407" s="37"/>
      <c r="K407" s="13"/>
      <c r="L407" s="232"/>
      <c r="M407" s="232"/>
      <c r="N407" s="321"/>
      <c r="O407" s="502"/>
      <c r="P407" s="13"/>
      <c r="Q407" s="393"/>
      <c r="R407" s="40"/>
      <c r="S407" s="234"/>
      <c r="T407" s="234"/>
      <c r="U407" s="40"/>
      <c r="V407" s="13"/>
      <c r="W407" s="40"/>
      <c r="X407" s="13"/>
      <c r="Y407" s="40"/>
      <c r="Z407" s="40"/>
      <c r="AA407" s="235"/>
      <c r="AB407" s="235"/>
      <c r="AC407" s="43"/>
      <c r="AD407" s="44"/>
      <c r="AE407" s="44"/>
      <c r="AF407" s="43"/>
      <c r="AG407" s="13"/>
      <c r="AH407" s="37"/>
      <c r="AI407" s="37"/>
      <c r="AJ407" s="37"/>
      <c r="AK407" s="45"/>
      <c r="AL407" s="46"/>
      <c r="AM407" s="236"/>
      <c r="AN407" s="236"/>
      <c r="AO407" s="233"/>
      <c r="AP407" s="233"/>
      <c r="AQ407" s="318" t="str">
        <f t="shared" si="12"/>
        <v/>
      </c>
      <c r="AR407" s="318" t="str">
        <f t="shared" si="13"/>
        <v/>
      </c>
    </row>
    <row r="408" spans="2:44" ht="14.25">
      <c r="B408" s="34">
        <v>2023</v>
      </c>
      <c r="C408" s="34">
        <v>4</v>
      </c>
      <c r="D408" s="34"/>
      <c r="E408" s="322"/>
      <c r="F408" s="34"/>
      <c r="G408" s="36"/>
      <c r="H408" s="37" t="s">
        <v>595</v>
      </c>
      <c r="I408" s="316"/>
      <c r="J408" s="37"/>
      <c r="K408" s="13"/>
      <c r="L408" s="232"/>
      <c r="M408" s="232"/>
      <c r="N408" s="321"/>
      <c r="O408" s="502"/>
      <c r="P408" s="13"/>
      <c r="Q408" s="393"/>
      <c r="R408" s="40"/>
      <c r="S408" s="234"/>
      <c r="T408" s="234"/>
      <c r="U408" s="40"/>
      <c r="V408" s="13"/>
      <c r="W408" s="40"/>
      <c r="X408" s="13"/>
      <c r="Y408" s="40"/>
      <c r="Z408" s="40"/>
      <c r="AA408" s="235"/>
      <c r="AB408" s="235"/>
      <c r="AC408" s="43"/>
      <c r="AD408" s="44"/>
      <c r="AE408" s="44"/>
      <c r="AF408" s="43"/>
      <c r="AG408" s="13"/>
      <c r="AH408" s="37"/>
      <c r="AI408" s="37"/>
      <c r="AJ408" s="37"/>
      <c r="AK408" s="45"/>
      <c r="AL408" s="46"/>
      <c r="AM408" s="236"/>
      <c r="AN408" s="236"/>
      <c r="AO408" s="233"/>
      <c r="AP408" s="233"/>
      <c r="AQ408" s="318" t="str">
        <f t="shared" si="12"/>
        <v/>
      </c>
      <c r="AR408" s="318" t="str">
        <f t="shared" si="13"/>
        <v/>
      </c>
    </row>
    <row r="409" spans="2:44" ht="14.25">
      <c r="B409" s="34">
        <v>2023</v>
      </c>
      <c r="C409" s="34">
        <v>4</v>
      </c>
      <c r="D409" s="34"/>
      <c r="E409" s="322"/>
      <c r="F409" s="34"/>
      <c r="G409" s="36"/>
      <c r="H409" s="37" t="s">
        <v>595</v>
      </c>
      <c r="I409" s="316"/>
      <c r="J409" s="37"/>
      <c r="K409" s="13"/>
      <c r="L409" s="232"/>
      <c r="M409" s="232"/>
      <c r="N409" s="321"/>
      <c r="O409" s="502"/>
      <c r="P409" s="13"/>
      <c r="Q409" s="393"/>
      <c r="R409" s="40"/>
      <c r="S409" s="234"/>
      <c r="T409" s="234"/>
      <c r="U409" s="40"/>
      <c r="V409" s="13"/>
      <c r="W409" s="40"/>
      <c r="X409" s="13"/>
      <c r="Y409" s="40"/>
      <c r="Z409" s="40"/>
      <c r="AA409" s="235"/>
      <c r="AB409" s="235"/>
      <c r="AC409" s="43"/>
      <c r="AD409" s="44"/>
      <c r="AE409" s="44"/>
      <c r="AF409" s="43"/>
      <c r="AG409" s="13"/>
      <c r="AH409" s="37"/>
      <c r="AI409" s="37"/>
      <c r="AJ409" s="37"/>
      <c r="AK409" s="45"/>
      <c r="AL409" s="46"/>
      <c r="AM409" s="236"/>
      <c r="AN409" s="236"/>
      <c r="AO409" s="233"/>
      <c r="AP409" s="233"/>
      <c r="AQ409" s="318" t="str">
        <f t="shared" si="12"/>
        <v/>
      </c>
      <c r="AR409" s="318" t="str">
        <f t="shared" si="13"/>
        <v/>
      </c>
    </row>
    <row r="410" spans="2:44" ht="14.25">
      <c r="B410" s="34">
        <v>2023</v>
      </c>
      <c r="C410" s="34">
        <v>4</v>
      </c>
      <c r="D410" s="34"/>
      <c r="E410" s="322"/>
      <c r="F410" s="34"/>
      <c r="G410" s="36"/>
      <c r="H410" s="37" t="s">
        <v>595</v>
      </c>
      <c r="I410" s="316"/>
      <c r="J410" s="37"/>
      <c r="K410" s="13"/>
      <c r="L410" s="232"/>
      <c r="M410" s="232"/>
      <c r="N410" s="321"/>
      <c r="O410" s="502"/>
      <c r="P410" s="13"/>
      <c r="Q410" s="393"/>
      <c r="R410" s="40"/>
      <c r="S410" s="234"/>
      <c r="T410" s="234"/>
      <c r="U410" s="40"/>
      <c r="V410" s="13"/>
      <c r="W410" s="40"/>
      <c r="X410" s="13"/>
      <c r="Y410" s="40"/>
      <c r="Z410" s="40"/>
      <c r="AA410" s="235"/>
      <c r="AB410" s="235"/>
      <c r="AC410" s="43"/>
      <c r="AD410" s="44"/>
      <c r="AE410" s="44"/>
      <c r="AF410" s="43"/>
      <c r="AG410" s="13"/>
      <c r="AH410" s="37"/>
      <c r="AI410" s="37"/>
      <c r="AJ410" s="37"/>
      <c r="AK410" s="45"/>
      <c r="AL410" s="46"/>
      <c r="AM410" s="236"/>
      <c r="AN410" s="236"/>
      <c r="AO410" s="233"/>
      <c r="AP410" s="233"/>
      <c r="AQ410" s="318" t="str">
        <f t="shared" si="12"/>
        <v/>
      </c>
      <c r="AR410" s="318" t="str">
        <f t="shared" si="13"/>
        <v/>
      </c>
    </row>
    <row r="411" spans="2:44" ht="14.25">
      <c r="B411" s="34">
        <v>2023</v>
      </c>
      <c r="C411" s="34">
        <v>4</v>
      </c>
      <c r="D411" s="34"/>
      <c r="E411" s="322"/>
      <c r="F411" s="34"/>
      <c r="G411" s="36"/>
      <c r="H411" s="37" t="s">
        <v>595</v>
      </c>
      <c r="I411" s="316"/>
      <c r="J411" s="37"/>
      <c r="K411" s="13"/>
      <c r="L411" s="232"/>
      <c r="M411" s="232"/>
      <c r="N411" s="321"/>
      <c r="O411" s="502"/>
      <c r="P411" s="13"/>
      <c r="Q411" s="393"/>
      <c r="R411" s="40"/>
      <c r="S411" s="234"/>
      <c r="T411" s="234"/>
      <c r="U411" s="40"/>
      <c r="V411" s="13"/>
      <c r="W411" s="40"/>
      <c r="X411" s="13"/>
      <c r="Y411" s="40"/>
      <c r="Z411" s="40"/>
      <c r="AA411" s="235"/>
      <c r="AB411" s="235"/>
      <c r="AC411" s="43"/>
      <c r="AD411" s="44"/>
      <c r="AE411" s="44"/>
      <c r="AF411" s="43"/>
      <c r="AG411" s="13"/>
      <c r="AH411" s="37"/>
      <c r="AI411" s="37"/>
      <c r="AJ411" s="37"/>
      <c r="AK411" s="45"/>
      <c r="AL411" s="46"/>
      <c r="AM411" s="236"/>
      <c r="AN411" s="236"/>
      <c r="AO411" s="233"/>
      <c r="AP411" s="233"/>
      <c r="AQ411" s="318" t="str">
        <f t="shared" si="12"/>
        <v/>
      </c>
      <c r="AR411" s="318" t="str">
        <f t="shared" si="13"/>
        <v/>
      </c>
    </row>
    <row r="412" spans="2:44" ht="14.25">
      <c r="B412" s="34">
        <v>2023</v>
      </c>
      <c r="C412" s="34">
        <v>4</v>
      </c>
      <c r="D412" s="34"/>
      <c r="E412" s="322"/>
      <c r="F412" s="34"/>
      <c r="G412" s="36"/>
      <c r="H412" s="37" t="s">
        <v>595</v>
      </c>
      <c r="I412" s="316"/>
      <c r="J412" s="37"/>
      <c r="K412" s="13"/>
      <c r="L412" s="232"/>
      <c r="M412" s="232"/>
      <c r="N412" s="321"/>
      <c r="O412" s="502"/>
      <c r="P412" s="13"/>
      <c r="Q412" s="393"/>
      <c r="R412" s="40"/>
      <c r="S412" s="234"/>
      <c r="T412" s="234"/>
      <c r="U412" s="40"/>
      <c r="V412" s="13"/>
      <c r="W412" s="40"/>
      <c r="X412" s="13"/>
      <c r="Y412" s="40"/>
      <c r="Z412" s="40"/>
      <c r="AA412" s="235"/>
      <c r="AB412" s="235"/>
      <c r="AC412" s="43"/>
      <c r="AD412" s="44"/>
      <c r="AE412" s="44"/>
      <c r="AF412" s="43"/>
      <c r="AG412" s="13"/>
      <c r="AH412" s="37"/>
      <c r="AI412" s="37"/>
      <c r="AJ412" s="37"/>
      <c r="AK412" s="45"/>
      <c r="AL412" s="46"/>
      <c r="AM412" s="236"/>
      <c r="AN412" s="236"/>
      <c r="AO412" s="233"/>
      <c r="AP412" s="233"/>
      <c r="AQ412" s="318" t="str">
        <f t="shared" si="12"/>
        <v/>
      </c>
      <c r="AR412" s="318" t="str">
        <f t="shared" si="13"/>
        <v/>
      </c>
    </row>
    <row r="413" spans="2:44" ht="14.25">
      <c r="B413" s="34">
        <v>2023</v>
      </c>
      <c r="C413" s="34">
        <v>4</v>
      </c>
      <c r="D413" s="34"/>
      <c r="E413" s="322"/>
      <c r="F413" s="34"/>
      <c r="G413" s="36"/>
      <c r="H413" s="37" t="s">
        <v>595</v>
      </c>
      <c r="I413" s="316"/>
      <c r="J413" s="37"/>
      <c r="K413" s="13"/>
      <c r="L413" s="232"/>
      <c r="M413" s="232"/>
      <c r="N413" s="321"/>
      <c r="O413" s="502"/>
      <c r="P413" s="13"/>
      <c r="Q413" s="393"/>
      <c r="R413" s="40"/>
      <c r="S413" s="234"/>
      <c r="T413" s="234"/>
      <c r="U413" s="40"/>
      <c r="V413" s="13"/>
      <c r="W413" s="40"/>
      <c r="X413" s="13"/>
      <c r="Y413" s="40"/>
      <c r="Z413" s="40"/>
      <c r="AA413" s="235"/>
      <c r="AB413" s="235"/>
      <c r="AC413" s="43"/>
      <c r="AD413" s="44"/>
      <c r="AE413" s="44"/>
      <c r="AF413" s="43"/>
      <c r="AG413" s="13"/>
      <c r="AH413" s="37"/>
      <c r="AI413" s="37"/>
      <c r="AJ413" s="37"/>
      <c r="AK413" s="45"/>
      <c r="AL413" s="46"/>
      <c r="AM413" s="236"/>
      <c r="AN413" s="236"/>
      <c r="AO413" s="233"/>
      <c r="AP413" s="233"/>
      <c r="AQ413" s="318" t="str">
        <f t="shared" si="12"/>
        <v/>
      </c>
      <c r="AR413" s="318" t="str">
        <f t="shared" si="13"/>
        <v/>
      </c>
    </row>
    <row r="414" spans="2:44" ht="14.25">
      <c r="B414" s="34">
        <v>2023</v>
      </c>
      <c r="C414" s="34">
        <v>4</v>
      </c>
      <c r="D414" s="34"/>
      <c r="E414" s="322"/>
      <c r="F414" s="34"/>
      <c r="G414" s="36"/>
      <c r="H414" s="37" t="s">
        <v>595</v>
      </c>
      <c r="I414" s="316"/>
      <c r="J414" s="37"/>
      <c r="K414" s="13"/>
      <c r="L414" s="232"/>
      <c r="M414" s="232"/>
      <c r="N414" s="321"/>
      <c r="O414" s="502"/>
      <c r="P414" s="13"/>
      <c r="Q414" s="393"/>
      <c r="R414" s="40"/>
      <c r="S414" s="234"/>
      <c r="T414" s="234"/>
      <c r="U414" s="40"/>
      <c r="V414" s="13"/>
      <c r="W414" s="40"/>
      <c r="X414" s="13"/>
      <c r="Y414" s="40"/>
      <c r="Z414" s="40"/>
      <c r="AA414" s="235"/>
      <c r="AB414" s="235"/>
      <c r="AC414" s="43"/>
      <c r="AD414" s="44"/>
      <c r="AE414" s="44"/>
      <c r="AF414" s="43"/>
      <c r="AG414" s="13"/>
      <c r="AH414" s="37"/>
      <c r="AI414" s="37"/>
      <c r="AJ414" s="37"/>
      <c r="AK414" s="45"/>
      <c r="AL414" s="46"/>
      <c r="AM414" s="236"/>
      <c r="AN414" s="236"/>
      <c r="AO414" s="233"/>
      <c r="AP414" s="233"/>
      <c r="AQ414" s="318" t="str">
        <f t="shared" si="12"/>
        <v/>
      </c>
      <c r="AR414" s="318" t="str">
        <f t="shared" si="13"/>
        <v/>
      </c>
    </row>
    <row r="415" spans="2:44" ht="14.25">
      <c r="B415" s="34">
        <v>2023</v>
      </c>
      <c r="C415" s="34">
        <v>4</v>
      </c>
      <c r="D415" s="34"/>
      <c r="E415" s="322"/>
      <c r="F415" s="34"/>
      <c r="G415" s="36"/>
      <c r="H415" s="37" t="s">
        <v>595</v>
      </c>
      <c r="I415" s="316"/>
      <c r="J415" s="37"/>
      <c r="K415" s="13"/>
      <c r="L415" s="232"/>
      <c r="M415" s="232"/>
      <c r="N415" s="321"/>
      <c r="O415" s="502"/>
      <c r="P415" s="13"/>
      <c r="Q415" s="393"/>
      <c r="R415" s="40"/>
      <c r="S415" s="234"/>
      <c r="T415" s="234"/>
      <c r="U415" s="40"/>
      <c r="V415" s="13"/>
      <c r="W415" s="40"/>
      <c r="X415" s="13"/>
      <c r="Y415" s="40"/>
      <c r="Z415" s="40"/>
      <c r="AA415" s="235"/>
      <c r="AB415" s="235"/>
      <c r="AC415" s="43"/>
      <c r="AD415" s="44"/>
      <c r="AE415" s="44"/>
      <c r="AF415" s="43"/>
      <c r="AG415" s="13"/>
      <c r="AH415" s="37"/>
      <c r="AI415" s="37"/>
      <c r="AJ415" s="37"/>
      <c r="AK415" s="45"/>
      <c r="AL415" s="46"/>
      <c r="AM415" s="236"/>
      <c r="AN415" s="236"/>
      <c r="AO415" s="233"/>
      <c r="AP415" s="233"/>
      <c r="AQ415" s="318" t="str">
        <f t="shared" si="12"/>
        <v/>
      </c>
      <c r="AR415" s="318" t="str">
        <f t="shared" si="13"/>
        <v/>
      </c>
    </row>
    <row r="416" spans="2:44" ht="14.25">
      <c r="B416" s="34">
        <v>2023</v>
      </c>
      <c r="C416" s="34">
        <v>4</v>
      </c>
      <c r="D416" s="34"/>
      <c r="E416" s="322"/>
      <c r="F416" s="34"/>
      <c r="G416" s="36"/>
      <c r="H416" s="37" t="s">
        <v>595</v>
      </c>
      <c r="I416" s="316"/>
      <c r="J416" s="37"/>
      <c r="K416" s="13"/>
      <c r="L416" s="232"/>
      <c r="M416" s="232"/>
      <c r="N416" s="321"/>
      <c r="O416" s="502"/>
      <c r="P416" s="13"/>
      <c r="Q416" s="393"/>
      <c r="R416" s="40"/>
      <c r="S416" s="234"/>
      <c r="T416" s="234"/>
      <c r="U416" s="40"/>
      <c r="V416" s="13"/>
      <c r="W416" s="40"/>
      <c r="X416" s="13"/>
      <c r="Y416" s="40"/>
      <c r="Z416" s="40"/>
      <c r="AA416" s="235"/>
      <c r="AB416" s="235"/>
      <c r="AC416" s="43"/>
      <c r="AD416" s="44"/>
      <c r="AE416" s="44"/>
      <c r="AF416" s="43"/>
      <c r="AG416" s="13"/>
      <c r="AH416" s="37"/>
      <c r="AI416" s="37"/>
      <c r="AJ416" s="37"/>
      <c r="AK416" s="45"/>
      <c r="AL416" s="46"/>
      <c r="AM416" s="236"/>
      <c r="AN416" s="236"/>
      <c r="AO416" s="233"/>
      <c r="AP416" s="233"/>
      <c r="AQ416" s="318" t="str">
        <f t="shared" si="12"/>
        <v/>
      </c>
      <c r="AR416" s="318" t="str">
        <f t="shared" si="13"/>
        <v/>
      </c>
    </row>
    <row r="417" spans="2:44" ht="14.25">
      <c r="B417" s="34">
        <v>2023</v>
      </c>
      <c r="C417" s="34">
        <v>4</v>
      </c>
      <c r="D417" s="34"/>
      <c r="E417" s="322"/>
      <c r="F417" s="34"/>
      <c r="G417" s="36"/>
      <c r="H417" s="37" t="s">
        <v>595</v>
      </c>
      <c r="I417" s="316"/>
      <c r="J417" s="37"/>
      <c r="K417" s="13"/>
      <c r="L417" s="232"/>
      <c r="M417" s="232"/>
      <c r="N417" s="321"/>
      <c r="O417" s="502"/>
      <c r="P417" s="13"/>
      <c r="Q417" s="393"/>
      <c r="R417" s="40"/>
      <c r="S417" s="234"/>
      <c r="T417" s="40"/>
      <c r="U417" s="40"/>
      <c r="V417" s="13"/>
      <c r="W417" s="40"/>
      <c r="X417" s="13"/>
      <c r="Y417" s="40"/>
      <c r="Z417" s="40"/>
      <c r="AA417" s="235"/>
      <c r="AB417" s="235"/>
      <c r="AC417" s="43"/>
      <c r="AD417" s="44"/>
      <c r="AE417" s="44"/>
      <c r="AF417" s="43"/>
      <c r="AG417" s="13"/>
      <c r="AH417" s="37"/>
      <c r="AI417" s="37"/>
      <c r="AJ417" s="37"/>
      <c r="AK417" s="45"/>
      <c r="AL417" s="46"/>
      <c r="AM417" s="236"/>
      <c r="AN417" s="236"/>
      <c r="AO417" s="233"/>
      <c r="AP417" s="233"/>
      <c r="AQ417" s="318" t="str">
        <f t="shared" si="12"/>
        <v/>
      </c>
      <c r="AR417" s="318" t="str">
        <f t="shared" si="13"/>
        <v/>
      </c>
    </row>
    <row r="418" spans="2:44" ht="14.25">
      <c r="B418" s="34">
        <v>2023</v>
      </c>
      <c r="C418" s="34">
        <v>4</v>
      </c>
      <c r="D418" s="34"/>
      <c r="E418" s="322"/>
      <c r="F418" s="34"/>
      <c r="G418" s="36"/>
      <c r="H418" s="37" t="s">
        <v>595</v>
      </c>
      <c r="I418" s="316"/>
      <c r="J418" s="37"/>
      <c r="K418" s="13"/>
      <c r="L418" s="232"/>
      <c r="M418" s="232"/>
      <c r="N418" s="321"/>
      <c r="O418" s="502"/>
      <c r="P418" s="13"/>
      <c r="Q418" s="393"/>
      <c r="R418" s="40"/>
      <c r="S418" s="234"/>
      <c r="T418" s="234"/>
      <c r="U418" s="40"/>
      <c r="V418" s="13"/>
      <c r="W418" s="40"/>
      <c r="X418" s="13"/>
      <c r="Y418" s="40"/>
      <c r="Z418" s="40"/>
      <c r="AA418" s="235"/>
      <c r="AB418" s="235"/>
      <c r="AC418" s="43"/>
      <c r="AD418" s="44"/>
      <c r="AE418" s="44"/>
      <c r="AF418" s="43"/>
      <c r="AG418" s="13"/>
      <c r="AH418" s="37"/>
      <c r="AI418" s="37"/>
      <c r="AJ418" s="37"/>
      <c r="AK418" s="45"/>
      <c r="AL418" s="46"/>
      <c r="AM418" s="236"/>
      <c r="AN418" s="236"/>
      <c r="AO418" s="233"/>
      <c r="AP418" s="233"/>
      <c r="AQ418" s="318" t="str">
        <f t="shared" si="12"/>
        <v/>
      </c>
      <c r="AR418" s="318" t="str">
        <f t="shared" si="13"/>
        <v/>
      </c>
    </row>
    <row r="419" spans="2:44" ht="14.25">
      <c r="B419" s="34">
        <v>2023</v>
      </c>
      <c r="C419" s="34">
        <v>4</v>
      </c>
      <c r="D419" s="34"/>
      <c r="E419" s="322"/>
      <c r="F419" s="34"/>
      <c r="G419" s="36"/>
      <c r="H419" s="37" t="s">
        <v>595</v>
      </c>
      <c r="I419" s="320"/>
      <c r="J419" s="37"/>
      <c r="K419" s="13"/>
      <c r="L419" s="232"/>
      <c r="M419" s="232"/>
      <c r="N419" s="321"/>
      <c r="O419" s="503"/>
      <c r="P419" s="13"/>
      <c r="Q419" s="393"/>
      <c r="R419" s="40"/>
      <c r="S419" s="234"/>
      <c r="T419" s="40"/>
      <c r="U419" s="40"/>
      <c r="V419" s="13"/>
      <c r="W419" s="40"/>
      <c r="X419" s="13"/>
      <c r="Y419" s="40"/>
      <c r="Z419" s="40"/>
      <c r="AA419" s="235"/>
      <c r="AB419" s="235"/>
      <c r="AC419" s="77"/>
      <c r="AD419" s="78"/>
      <c r="AE419" s="78"/>
      <c r="AF419" s="77"/>
      <c r="AG419" s="74"/>
      <c r="AH419" s="72"/>
      <c r="AI419" s="37"/>
      <c r="AJ419" s="37"/>
      <c r="AK419" s="45"/>
      <c r="AL419" s="46"/>
      <c r="AM419" s="236"/>
      <c r="AN419" s="236"/>
      <c r="AO419" s="233"/>
      <c r="AP419" s="233"/>
      <c r="AQ419" s="318" t="str">
        <f t="shared" si="12"/>
        <v/>
      </c>
      <c r="AR419" s="318" t="str">
        <f t="shared" si="13"/>
        <v/>
      </c>
    </row>
    <row r="420" spans="2:44" ht="14.25">
      <c r="B420" s="34">
        <v>2023</v>
      </c>
      <c r="C420" s="34">
        <v>4</v>
      </c>
      <c r="D420" s="34"/>
      <c r="E420" s="322"/>
      <c r="F420" s="34"/>
      <c r="G420" s="36"/>
      <c r="H420" s="37" t="s">
        <v>595</v>
      </c>
      <c r="I420" s="320"/>
      <c r="J420" s="37"/>
      <c r="K420" s="13"/>
      <c r="L420" s="232"/>
      <c r="M420" s="232"/>
      <c r="N420" s="321"/>
      <c r="O420" s="503"/>
      <c r="P420" s="13"/>
      <c r="Q420" s="393"/>
      <c r="R420" s="40"/>
      <c r="S420" s="234"/>
      <c r="T420" s="234"/>
      <c r="U420" s="40"/>
      <c r="V420" s="13"/>
      <c r="W420" s="40"/>
      <c r="X420" s="13"/>
      <c r="Y420" s="40"/>
      <c r="Z420" s="40"/>
      <c r="AA420" s="235"/>
      <c r="AB420" s="235"/>
      <c r="AC420" s="77"/>
      <c r="AD420" s="78"/>
      <c r="AE420" s="78"/>
      <c r="AF420" s="77"/>
      <c r="AG420" s="74"/>
      <c r="AH420" s="72"/>
      <c r="AI420" s="37"/>
      <c r="AJ420" s="37"/>
      <c r="AK420" s="45"/>
      <c r="AL420" s="46"/>
      <c r="AM420" s="236"/>
      <c r="AN420" s="236"/>
      <c r="AO420" s="233"/>
      <c r="AP420" s="233"/>
      <c r="AQ420" s="318" t="str">
        <f t="shared" si="12"/>
        <v/>
      </c>
      <c r="AR420" s="318" t="str">
        <f t="shared" si="13"/>
        <v/>
      </c>
    </row>
    <row r="421" spans="2:44" ht="14.25">
      <c r="B421" s="34">
        <v>2023</v>
      </c>
      <c r="C421" s="34">
        <v>4</v>
      </c>
      <c r="D421" s="34"/>
      <c r="E421" s="322"/>
      <c r="F421" s="34"/>
      <c r="G421" s="36"/>
      <c r="H421" s="37" t="s">
        <v>595</v>
      </c>
      <c r="I421" s="316"/>
      <c r="J421" s="37"/>
      <c r="K421" s="13"/>
      <c r="L421" s="232"/>
      <c r="M421" s="13"/>
      <c r="N421" s="321"/>
      <c r="O421" s="502"/>
      <c r="P421" s="13"/>
      <c r="Q421" s="393"/>
      <c r="R421" s="40"/>
      <c r="S421" s="234"/>
      <c r="T421" s="40"/>
      <c r="U421" s="40"/>
      <c r="V421" s="13"/>
      <c r="W421" s="40"/>
      <c r="X421" s="13"/>
      <c r="Y421" s="40"/>
      <c r="Z421" s="40"/>
      <c r="AA421" s="235"/>
      <c r="AB421" s="235"/>
      <c r="AC421" s="43"/>
      <c r="AD421" s="44"/>
      <c r="AE421" s="44"/>
      <c r="AF421" s="43"/>
      <c r="AG421" s="13"/>
      <c r="AH421" s="37"/>
      <c r="AI421" s="37"/>
      <c r="AJ421" s="37"/>
      <c r="AK421" s="45"/>
      <c r="AL421" s="46"/>
      <c r="AM421" s="236"/>
      <c r="AN421" s="236"/>
      <c r="AO421" s="233"/>
      <c r="AP421" s="233"/>
      <c r="AQ421" s="318" t="str">
        <f t="shared" si="12"/>
        <v/>
      </c>
      <c r="AR421" s="318" t="str">
        <f t="shared" si="13"/>
        <v/>
      </c>
    </row>
    <row r="422" spans="2:44" ht="14.25">
      <c r="B422" s="34">
        <v>2023</v>
      </c>
      <c r="C422" s="34">
        <v>4</v>
      </c>
      <c r="D422" s="34"/>
      <c r="E422" s="322"/>
      <c r="F422" s="34"/>
      <c r="G422" s="36"/>
      <c r="H422" s="37" t="s">
        <v>595</v>
      </c>
      <c r="I422" s="316"/>
      <c r="J422" s="37"/>
      <c r="K422" s="13"/>
      <c r="L422" s="232"/>
      <c r="M422" s="232"/>
      <c r="N422" s="321"/>
      <c r="O422" s="502"/>
      <c r="P422" s="13"/>
      <c r="Q422" s="393"/>
      <c r="R422" s="40"/>
      <c r="S422" s="234"/>
      <c r="T422" s="234"/>
      <c r="U422" s="40"/>
      <c r="V422" s="13"/>
      <c r="W422" s="40"/>
      <c r="X422" s="13"/>
      <c r="Y422" s="40"/>
      <c r="Z422" s="40"/>
      <c r="AA422" s="235"/>
      <c r="AB422" s="235"/>
      <c r="AC422" s="43"/>
      <c r="AD422" s="44"/>
      <c r="AE422" s="44"/>
      <c r="AF422" s="43"/>
      <c r="AG422" s="13"/>
      <c r="AH422" s="37"/>
      <c r="AI422" s="37"/>
      <c r="AJ422" s="37"/>
      <c r="AK422" s="45"/>
      <c r="AL422" s="46"/>
      <c r="AM422" s="236"/>
      <c r="AN422" s="236"/>
      <c r="AO422" s="233"/>
      <c r="AP422" s="233"/>
      <c r="AQ422" s="318" t="str">
        <f t="shared" si="12"/>
        <v/>
      </c>
      <c r="AR422" s="318" t="str">
        <f t="shared" si="13"/>
        <v/>
      </c>
    </row>
    <row r="423" spans="2:44" ht="14.25">
      <c r="B423" s="34">
        <v>2023</v>
      </c>
      <c r="C423" s="34">
        <v>4</v>
      </c>
      <c r="D423" s="34"/>
      <c r="E423" s="322"/>
      <c r="F423" s="34"/>
      <c r="G423" s="36"/>
      <c r="H423" s="37" t="s">
        <v>595</v>
      </c>
      <c r="I423" s="316"/>
      <c r="J423" s="37"/>
      <c r="K423" s="13"/>
      <c r="L423" s="232"/>
      <c r="M423" s="232"/>
      <c r="N423" s="321"/>
      <c r="O423" s="502"/>
      <c r="P423" s="13"/>
      <c r="Q423" s="393"/>
      <c r="R423" s="40"/>
      <c r="S423" s="234"/>
      <c r="T423" s="40"/>
      <c r="U423" s="40"/>
      <c r="V423" s="13"/>
      <c r="W423" s="40"/>
      <c r="X423" s="13"/>
      <c r="Y423" s="40"/>
      <c r="Z423" s="40"/>
      <c r="AA423" s="235"/>
      <c r="AB423" s="235"/>
      <c r="AC423" s="43"/>
      <c r="AD423" s="44"/>
      <c r="AE423" s="44"/>
      <c r="AF423" s="43"/>
      <c r="AG423" s="13"/>
      <c r="AH423" s="37"/>
      <c r="AI423" s="37"/>
      <c r="AJ423" s="37"/>
      <c r="AK423" s="45"/>
      <c r="AL423" s="46"/>
      <c r="AM423" s="236"/>
      <c r="AN423" s="236"/>
      <c r="AO423" s="233"/>
      <c r="AP423" s="233"/>
      <c r="AQ423" s="318" t="str">
        <f t="shared" si="12"/>
        <v/>
      </c>
      <c r="AR423" s="318" t="str">
        <f t="shared" si="13"/>
        <v/>
      </c>
    </row>
    <row r="424" spans="2:44" ht="14.25">
      <c r="B424" s="34">
        <v>2023</v>
      </c>
      <c r="C424" s="34">
        <v>4</v>
      </c>
      <c r="D424" s="34"/>
      <c r="E424" s="322"/>
      <c r="F424" s="34"/>
      <c r="G424" s="36"/>
      <c r="H424" s="37" t="s">
        <v>595</v>
      </c>
      <c r="I424" s="316"/>
      <c r="J424" s="37"/>
      <c r="K424" s="13"/>
      <c r="L424" s="232"/>
      <c r="M424" s="232"/>
      <c r="N424" s="321"/>
      <c r="O424" s="502"/>
      <c r="P424" s="13"/>
      <c r="Q424" s="393"/>
      <c r="R424" s="40"/>
      <c r="S424" s="234"/>
      <c r="T424" s="234"/>
      <c r="U424" s="40"/>
      <c r="V424" s="13"/>
      <c r="W424" s="40"/>
      <c r="X424" s="13"/>
      <c r="Y424" s="40"/>
      <c r="Z424" s="40"/>
      <c r="AA424" s="235"/>
      <c r="AB424" s="235"/>
      <c r="AC424" s="43"/>
      <c r="AD424" s="44"/>
      <c r="AE424" s="44"/>
      <c r="AF424" s="43"/>
      <c r="AG424" s="13"/>
      <c r="AH424" s="37"/>
      <c r="AI424" s="37"/>
      <c r="AJ424" s="37"/>
      <c r="AK424" s="45"/>
      <c r="AL424" s="46"/>
      <c r="AM424" s="237"/>
      <c r="AN424" s="236"/>
      <c r="AO424" s="233"/>
      <c r="AP424" s="233"/>
      <c r="AQ424" s="318" t="str">
        <f t="shared" si="12"/>
        <v/>
      </c>
      <c r="AR424" s="318" t="str">
        <f t="shared" si="13"/>
        <v/>
      </c>
    </row>
    <row r="425" spans="2:44" ht="14.25">
      <c r="B425" s="34">
        <v>2023</v>
      </c>
      <c r="C425" s="34">
        <v>4</v>
      </c>
      <c r="D425" s="34"/>
      <c r="E425" s="322"/>
      <c r="F425" s="34"/>
      <c r="G425" s="36"/>
      <c r="H425" s="37" t="s">
        <v>595</v>
      </c>
      <c r="I425" s="320"/>
      <c r="J425" s="37"/>
      <c r="K425" s="13"/>
      <c r="L425" s="232"/>
      <c r="M425" s="232"/>
      <c r="N425" s="321"/>
      <c r="O425" s="503"/>
      <c r="P425" s="13"/>
      <c r="Q425" s="393"/>
      <c r="R425" s="40"/>
      <c r="S425" s="234"/>
      <c r="T425" s="40"/>
      <c r="U425" s="40"/>
      <c r="V425" s="13"/>
      <c r="W425" s="40"/>
      <c r="X425" s="13"/>
      <c r="Y425" s="40"/>
      <c r="Z425" s="40"/>
      <c r="AA425" s="235"/>
      <c r="AB425" s="235"/>
      <c r="AC425" s="77"/>
      <c r="AD425" s="78"/>
      <c r="AE425" s="78"/>
      <c r="AF425" s="77"/>
      <c r="AG425" s="74"/>
      <c r="AH425" s="72"/>
      <c r="AI425" s="37"/>
      <c r="AJ425" s="37"/>
      <c r="AK425" s="45"/>
      <c r="AL425" s="46"/>
      <c r="AM425" s="236"/>
      <c r="AN425" s="236"/>
      <c r="AO425" s="233"/>
      <c r="AP425" s="233"/>
      <c r="AQ425" s="318" t="str">
        <f t="shared" si="12"/>
        <v/>
      </c>
      <c r="AR425" s="318" t="str">
        <f t="shared" si="13"/>
        <v/>
      </c>
    </row>
    <row r="426" spans="2:44" ht="14.25">
      <c r="B426" s="34">
        <v>2023</v>
      </c>
      <c r="C426" s="34">
        <v>4</v>
      </c>
      <c r="D426" s="34"/>
      <c r="E426" s="322"/>
      <c r="F426" s="34"/>
      <c r="G426" s="36"/>
      <c r="H426" s="37" t="s">
        <v>595</v>
      </c>
      <c r="I426" s="320"/>
      <c r="J426" s="37"/>
      <c r="K426" s="13"/>
      <c r="L426" s="232"/>
      <c r="M426" s="232"/>
      <c r="N426" s="321"/>
      <c r="O426" s="503"/>
      <c r="P426" s="13"/>
      <c r="Q426" s="393"/>
      <c r="R426" s="40"/>
      <c r="S426" s="234"/>
      <c r="T426" s="234"/>
      <c r="U426" s="40"/>
      <c r="V426" s="13"/>
      <c r="W426" s="40"/>
      <c r="X426" s="13"/>
      <c r="Y426" s="40"/>
      <c r="Z426" s="40"/>
      <c r="AA426" s="235"/>
      <c r="AB426" s="235"/>
      <c r="AC426" s="77"/>
      <c r="AD426" s="78"/>
      <c r="AE426" s="78"/>
      <c r="AF426" s="77"/>
      <c r="AG426" s="74"/>
      <c r="AH426" s="72"/>
      <c r="AI426" s="37"/>
      <c r="AJ426" s="37"/>
      <c r="AK426" s="45"/>
      <c r="AL426" s="46"/>
      <c r="AM426" s="236"/>
      <c r="AN426" s="236"/>
      <c r="AO426" s="233"/>
      <c r="AP426" s="233"/>
      <c r="AQ426" s="318" t="str">
        <f t="shared" si="12"/>
        <v/>
      </c>
      <c r="AR426" s="318" t="str">
        <f t="shared" si="13"/>
        <v/>
      </c>
    </row>
    <row r="427" spans="2:44" ht="14.25">
      <c r="B427" s="34">
        <v>2023</v>
      </c>
      <c r="C427" s="34">
        <v>4</v>
      </c>
      <c r="D427" s="34"/>
      <c r="E427" s="322"/>
      <c r="F427" s="34"/>
      <c r="G427" s="36"/>
      <c r="H427" s="37" t="s">
        <v>595</v>
      </c>
      <c r="I427" s="320"/>
      <c r="J427" s="37"/>
      <c r="K427" s="13"/>
      <c r="L427" s="232"/>
      <c r="M427" s="232"/>
      <c r="N427" s="321"/>
      <c r="O427" s="503"/>
      <c r="P427" s="13"/>
      <c r="Q427" s="393"/>
      <c r="R427" s="40"/>
      <c r="S427" s="234"/>
      <c r="T427" s="40"/>
      <c r="U427" s="40"/>
      <c r="V427" s="13"/>
      <c r="W427" s="40"/>
      <c r="X427" s="13"/>
      <c r="Y427" s="40"/>
      <c r="Z427" s="40"/>
      <c r="AA427" s="235"/>
      <c r="AB427" s="235"/>
      <c r="AC427" s="77"/>
      <c r="AD427" s="78"/>
      <c r="AE427" s="78"/>
      <c r="AF427" s="77"/>
      <c r="AG427" s="74"/>
      <c r="AH427" s="72"/>
      <c r="AI427" s="37"/>
      <c r="AJ427" s="37"/>
      <c r="AK427" s="45"/>
      <c r="AL427" s="46"/>
      <c r="AM427" s="236"/>
      <c r="AN427" s="236"/>
      <c r="AO427" s="233"/>
      <c r="AP427" s="233"/>
      <c r="AQ427" s="318" t="str">
        <f t="shared" si="12"/>
        <v/>
      </c>
      <c r="AR427" s="318" t="str">
        <f t="shared" si="13"/>
        <v/>
      </c>
    </row>
    <row r="428" spans="2:44" ht="14.25">
      <c r="B428" s="34">
        <v>2023</v>
      </c>
      <c r="C428" s="34">
        <v>4</v>
      </c>
      <c r="D428" s="34"/>
      <c r="E428" s="322"/>
      <c r="F428" s="34"/>
      <c r="G428" s="36"/>
      <c r="H428" s="37" t="s">
        <v>595</v>
      </c>
      <c r="I428" s="316"/>
      <c r="J428" s="37"/>
      <c r="K428" s="13"/>
      <c r="L428" s="232"/>
      <c r="M428" s="13"/>
      <c r="N428" s="321"/>
      <c r="O428" s="502"/>
      <c r="P428" s="13"/>
      <c r="Q428" s="393"/>
      <c r="R428" s="40"/>
      <c r="S428" s="234"/>
      <c r="T428" s="234"/>
      <c r="U428" s="40"/>
      <c r="V428" s="13"/>
      <c r="W428" s="40"/>
      <c r="X428" s="13"/>
      <c r="Y428" s="40"/>
      <c r="Z428" s="40"/>
      <c r="AA428" s="235"/>
      <c r="AB428" s="235"/>
      <c r="AC428" s="43"/>
      <c r="AD428" s="44"/>
      <c r="AE428" s="44"/>
      <c r="AF428" s="43"/>
      <c r="AG428" s="13"/>
      <c r="AH428" s="37"/>
      <c r="AI428" s="37"/>
      <c r="AJ428" s="37"/>
      <c r="AK428" s="45"/>
      <c r="AL428" s="46"/>
      <c r="AM428" s="236"/>
      <c r="AN428" s="236"/>
      <c r="AO428" s="233"/>
      <c r="AP428" s="233"/>
      <c r="AQ428" s="318" t="str">
        <f t="shared" si="12"/>
        <v/>
      </c>
      <c r="AR428" s="318" t="str">
        <f t="shared" si="13"/>
        <v/>
      </c>
    </row>
    <row r="429" spans="2:44" ht="14.25">
      <c r="B429" s="34">
        <v>2023</v>
      </c>
      <c r="C429" s="34">
        <v>4</v>
      </c>
      <c r="D429" s="34"/>
      <c r="E429" s="322"/>
      <c r="F429" s="34"/>
      <c r="G429" s="36"/>
      <c r="H429" s="37" t="s">
        <v>595</v>
      </c>
      <c r="I429" s="316"/>
      <c r="J429" s="37"/>
      <c r="K429" s="13"/>
      <c r="L429" s="232"/>
      <c r="M429" s="232"/>
      <c r="N429" s="321"/>
      <c r="O429" s="502"/>
      <c r="P429" s="13"/>
      <c r="Q429" s="393"/>
      <c r="R429" s="40"/>
      <c r="S429" s="234"/>
      <c r="T429" s="40"/>
      <c r="U429" s="40"/>
      <c r="V429" s="13"/>
      <c r="W429" s="40"/>
      <c r="X429" s="13"/>
      <c r="Y429" s="40"/>
      <c r="Z429" s="40"/>
      <c r="AA429" s="235"/>
      <c r="AB429" s="235"/>
      <c r="AC429" s="43"/>
      <c r="AD429" s="44"/>
      <c r="AE429" s="44"/>
      <c r="AF429" s="43"/>
      <c r="AG429" s="13"/>
      <c r="AH429" s="37"/>
      <c r="AI429" s="37"/>
      <c r="AJ429" s="37"/>
      <c r="AK429" s="45"/>
      <c r="AL429" s="46"/>
      <c r="AM429" s="236"/>
      <c r="AN429" s="236"/>
      <c r="AO429" s="233"/>
      <c r="AP429" s="233"/>
      <c r="AQ429" s="318" t="str">
        <f t="shared" si="12"/>
        <v/>
      </c>
      <c r="AR429" s="318" t="str">
        <f t="shared" si="13"/>
        <v/>
      </c>
    </row>
    <row r="430" spans="2:44" ht="14.25">
      <c r="B430" s="34">
        <v>2023</v>
      </c>
      <c r="C430" s="34">
        <v>4</v>
      </c>
      <c r="D430" s="34"/>
      <c r="E430" s="322"/>
      <c r="F430" s="34"/>
      <c r="G430" s="36"/>
      <c r="H430" s="37" t="s">
        <v>595</v>
      </c>
      <c r="I430" s="316"/>
      <c r="J430" s="37"/>
      <c r="K430" s="13"/>
      <c r="L430" s="232"/>
      <c r="M430" s="232"/>
      <c r="N430" s="321"/>
      <c r="O430" s="502"/>
      <c r="P430" s="13"/>
      <c r="Q430" s="393"/>
      <c r="R430" s="40"/>
      <c r="S430" s="234"/>
      <c r="T430" s="234"/>
      <c r="U430" s="40"/>
      <c r="V430" s="13"/>
      <c r="W430" s="40"/>
      <c r="X430" s="13"/>
      <c r="Y430" s="40"/>
      <c r="Z430" s="40"/>
      <c r="AA430" s="235"/>
      <c r="AB430" s="235"/>
      <c r="AC430" s="43"/>
      <c r="AD430" s="44"/>
      <c r="AE430" s="44"/>
      <c r="AF430" s="43"/>
      <c r="AG430" s="13"/>
      <c r="AH430" s="37"/>
      <c r="AI430" s="37"/>
      <c r="AJ430" s="37"/>
      <c r="AK430" s="45"/>
      <c r="AL430" s="46"/>
      <c r="AM430" s="236"/>
      <c r="AN430" s="236"/>
      <c r="AO430" s="233"/>
      <c r="AP430" s="233"/>
      <c r="AQ430" s="318" t="str">
        <f t="shared" si="12"/>
        <v/>
      </c>
      <c r="AR430" s="318" t="str">
        <f t="shared" si="13"/>
        <v/>
      </c>
    </row>
    <row r="431" spans="2:44" ht="14.25">
      <c r="B431" s="34">
        <v>2023</v>
      </c>
      <c r="C431" s="34">
        <v>4</v>
      </c>
      <c r="D431" s="34"/>
      <c r="E431" s="322"/>
      <c r="F431" s="34"/>
      <c r="G431" s="36"/>
      <c r="H431" s="37" t="s">
        <v>595</v>
      </c>
      <c r="I431" s="316"/>
      <c r="J431" s="37"/>
      <c r="K431" s="13"/>
      <c r="L431" s="232"/>
      <c r="M431" s="232"/>
      <c r="N431" s="321"/>
      <c r="O431" s="502"/>
      <c r="P431" s="13"/>
      <c r="Q431" s="393"/>
      <c r="R431" s="40"/>
      <c r="S431" s="234"/>
      <c r="T431" s="40"/>
      <c r="U431" s="40"/>
      <c r="V431" s="13"/>
      <c r="W431" s="40"/>
      <c r="X431" s="13"/>
      <c r="Y431" s="40"/>
      <c r="Z431" s="40"/>
      <c r="AA431" s="235"/>
      <c r="AB431" s="235"/>
      <c r="AC431" s="43"/>
      <c r="AD431" s="44"/>
      <c r="AE431" s="44"/>
      <c r="AF431" s="43"/>
      <c r="AG431" s="13"/>
      <c r="AH431" s="37"/>
      <c r="AI431" s="37"/>
      <c r="AJ431" s="37"/>
      <c r="AK431" s="45"/>
      <c r="AL431" s="46"/>
      <c r="AM431" s="236"/>
      <c r="AN431" s="236"/>
      <c r="AO431" s="233"/>
      <c r="AP431" s="233"/>
      <c r="AQ431" s="318" t="str">
        <f t="shared" si="12"/>
        <v/>
      </c>
      <c r="AR431" s="318" t="str">
        <f t="shared" si="13"/>
        <v/>
      </c>
    </row>
    <row r="432" spans="2:44" ht="14.25">
      <c r="B432" s="34">
        <v>2023</v>
      </c>
      <c r="C432" s="34">
        <v>4</v>
      </c>
      <c r="D432" s="34"/>
      <c r="E432" s="322"/>
      <c r="F432" s="34"/>
      <c r="G432" s="36"/>
      <c r="H432" s="37" t="s">
        <v>595</v>
      </c>
      <c r="I432" s="320"/>
      <c r="J432" s="37"/>
      <c r="K432" s="13"/>
      <c r="L432" s="232"/>
      <c r="M432" s="232"/>
      <c r="N432" s="321"/>
      <c r="O432" s="503"/>
      <c r="P432" s="13"/>
      <c r="Q432" s="393"/>
      <c r="R432" s="40"/>
      <c r="S432" s="234"/>
      <c r="T432" s="234"/>
      <c r="U432" s="40"/>
      <c r="V432" s="13"/>
      <c r="W432" s="40"/>
      <c r="X432" s="13"/>
      <c r="Y432" s="40"/>
      <c r="Z432" s="40"/>
      <c r="AA432" s="235"/>
      <c r="AB432" s="235"/>
      <c r="AC432" s="77"/>
      <c r="AD432" s="78"/>
      <c r="AE432" s="78"/>
      <c r="AF432" s="77"/>
      <c r="AG432" s="74"/>
      <c r="AH432" s="72"/>
      <c r="AI432" s="37"/>
      <c r="AJ432" s="37"/>
      <c r="AK432" s="45"/>
      <c r="AL432" s="46"/>
      <c r="AM432" s="236"/>
      <c r="AN432" s="236"/>
      <c r="AO432" s="233"/>
      <c r="AP432" s="233"/>
      <c r="AQ432" s="318" t="str">
        <f t="shared" si="12"/>
        <v/>
      </c>
      <c r="AR432" s="318" t="str">
        <f t="shared" si="13"/>
        <v/>
      </c>
    </row>
    <row r="433" spans="2:44" ht="14.25">
      <c r="B433" s="34">
        <v>2023</v>
      </c>
      <c r="C433" s="34">
        <v>4</v>
      </c>
      <c r="D433" s="34"/>
      <c r="E433" s="322"/>
      <c r="F433" s="34"/>
      <c r="G433" s="36"/>
      <c r="H433" s="37" t="s">
        <v>595</v>
      </c>
      <c r="I433" s="320"/>
      <c r="J433" s="37"/>
      <c r="K433" s="13"/>
      <c r="L433" s="232"/>
      <c r="M433" s="232"/>
      <c r="N433" s="321"/>
      <c r="O433" s="503"/>
      <c r="P433" s="13"/>
      <c r="Q433" s="393"/>
      <c r="R433" s="40"/>
      <c r="S433" s="234"/>
      <c r="T433" s="40"/>
      <c r="U433" s="40"/>
      <c r="V433" s="13"/>
      <c r="W433" s="40"/>
      <c r="X433" s="13"/>
      <c r="Y433" s="40"/>
      <c r="Z433" s="40"/>
      <c r="AA433" s="235"/>
      <c r="AB433" s="235"/>
      <c r="AC433" s="77"/>
      <c r="AD433" s="78"/>
      <c r="AE433" s="78"/>
      <c r="AF433" s="77"/>
      <c r="AG433" s="74"/>
      <c r="AH433" s="72"/>
      <c r="AI433" s="37"/>
      <c r="AJ433" s="37"/>
      <c r="AK433" s="45"/>
      <c r="AL433" s="46"/>
      <c r="AM433" s="236"/>
      <c r="AN433" s="236"/>
      <c r="AO433" s="233"/>
      <c r="AP433" s="233"/>
      <c r="AQ433" s="318" t="str">
        <f t="shared" si="12"/>
        <v/>
      </c>
      <c r="AR433" s="318" t="str">
        <f t="shared" si="13"/>
        <v/>
      </c>
    </row>
    <row r="434" spans="2:44" ht="14.25">
      <c r="B434" s="34">
        <v>2023</v>
      </c>
      <c r="C434" s="34">
        <v>4</v>
      </c>
      <c r="D434" s="34"/>
      <c r="E434" s="322"/>
      <c r="F434" s="34"/>
      <c r="G434" s="36"/>
      <c r="H434" s="37" t="s">
        <v>595</v>
      </c>
      <c r="I434" s="316"/>
      <c r="J434" s="37"/>
      <c r="K434" s="13"/>
      <c r="L434" s="232"/>
      <c r="M434" s="13"/>
      <c r="N434" s="321"/>
      <c r="O434" s="502"/>
      <c r="P434" s="13"/>
      <c r="Q434" s="393"/>
      <c r="R434" s="40"/>
      <c r="S434" s="234"/>
      <c r="T434" s="234"/>
      <c r="U434" s="40"/>
      <c r="V434" s="13"/>
      <c r="W434" s="40"/>
      <c r="X434" s="13"/>
      <c r="Y434" s="40"/>
      <c r="Z434" s="40"/>
      <c r="AA434" s="235"/>
      <c r="AB434" s="235"/>
      <c r="AC434" s="43"/>
      <c r="AD434" s="44"/>
      <c r="AE434" s="44"/>
      <c r="AF434" s="43"/>
      <c r="AG434" s="13"/>
      <c r="AH434" s="37"/>
      <c r="AI434" s="37"/>
      <c r="AJ434" s="37"/>
      <c r="AK434" s="45"/>
      <c r="AL434" s="46"/>
      <c r="AM434" s="236"/>
      <c r="AN434" s="236"/>
      <c r="AO434" s="233"/>
      <c r="AP434" s="233"/>
      <c r="AQ434" s="318" t="str">
        <f t="shared" si="12"/>
        <v/>
      </c>
      <c r="AR434" s="318" t="str">
        <f t="shared" si="13"/>
        <v/>
      </c>
    </row>
    <row r="435" spans="2:44" ht="14.25">
      <c r="B435" s="34">
        <v>2023</v>
      </c>
      <c r="C435" s="34">
        <v>4</v>
      </c>
      <c r="D435" s="34"/>
      <c r="E435" s="322"/>
      <c r="F435" s="34"/>
      <c r="G435" s="36"/>
      <c r="H435" s="37" t="s">
        <v>595</v>
      </c>
      <c r="I435" s="316"/>
      <c r="J435" s="37"/>
      <c r="K435" s="13"/>
      <c r="L435" s="232"/>
      <c r="M435" s="232"/>
      <c r="N435" s="321"/>
      <c r="O435" s="502"/>
      <c r="P435" s="13"/>
      <c r="Q435" s="393"/>
      <c r="R435" s="40"/>
      <c r="S435" s="234"/>
      <c r="T435" s="40"/>
      <c r="U435" s="40"/>
      <c r="V435" s="13"/>
      <c r="W435" s="40"/>
      <c r="X435" s="13"/>
      <c r="Y435" s="40"/>
      <c r="Z435" s="40"/>
      <c r="AA435" s="235"/>
      <c r="AB435" s="235"/>
      <c r="AC435" s="43"/>
      <c r="AD435" s="44"/>
      <c r="AE435" s="44"/>
      <c r="AF435" s="43"/>
      <c r="AG435" s="13"/>
      <c r="AH435" s="37"/>
      <c r="AI435" s="37"/>
      <c r="AJ435" s="37"/>
      <c r="AK435" s="45"/>
      <c r="AL435" s="46"/>
      <c r="AM435" s="236"/>
      <c r="AN435" s="236"/>
      <c r="AO435" s="233"/>
      <c r="AP435" s="233"/>
      <c r="AQ435" s="318" t="str">
        <f t="shared" si="12"/>
        <v/>
      </c>
      <c r="AR435" s="318" t="str">
        <f t="shared" si="13"/>
        <v/>
      </c>
    </row>
    <row r="436" spans="2:44" ht="14.25">
      <c r="B436" s="34">
        <v>2023</v>
      </c>
      <c r="C436" s="34">
        <v>4</v>
      </c>
      <c r="D436" s="34"/>
      <c r="E436" s="322"/>
      <c r="F436" s="34"/>
      <c r="G436" s="36"/>
      <c r="H436" s="37" t="s">
        <v>595</v>
      </c>
      <c r="I436" s="316"/>
      <c r="J436" s="37"/>
      <c r="K436" s="13"/>
      <c r="L436" s="232"/>
      <c r="M436" s="13"/>
      <c r="N436" s="321"/>
      <c r="O436" s="502"/>
      <c r="P436" s="13"/>
      <c r="Q436" s="393"/>
      <c r="R436" s="40"/>
      <c r="S436" s="234"/>
      <c r="T436" s="234"/>
      <c r="U436" s="40"/>
      <c r="V436" s="13"/>
      <c r="W436" s="40"/>
      <c r="X436" s="13"/>
      <c r="Y436" s="40"/>
      <c r="Z436" s="40"/>
      <c r="AA436" s="235"/>
      <c r="AB436" s="235"/>
      <c r="AC436" s="43"/>
      <c r="AD436" s="44"/>
      <c r="AE436" s="44"/>
      <c r="AF436" s="43"/>
      <c r="AG436" s="13"/>
      <c r="AH436" s="37"/>
      <c r="AI436" s="37"/>
      <c r="AJ436" s="37"/>
      <c r="AK436" s="45"/>
      <c r="AL436" s="46"/>
      <c r="AM436" s="236"/>
      <c r="AN436" s="236"/>
      <c r="AO436" s="233"/>
      <c r="AP436" s="233"/>
      <c r="AQ436" s="318" t="str">
        <f t="shared" si="12"/>
        <v/>
      </c>
      <c r="AR436" s="318" t="str">
        <f t="shared" si="13"/>
        <v/>
      </c>
    </row>
    <row r="437" spans="2:44" ht="14.25">
      <c r="B437" s="34">
        <v>2023</v>
      </c>
      <c r="C437" s="34">
        <v>4</v>
      </c>
      <c r="D437" s="34"/>
      <c r="E437" s="322"/>
      <c r="F437" s="34"/>
      <c r="G437" s="36"/>
      <c r="H437" s="37" t="s">
        <v>595</v>
      </c>
      <c r="I437" s="316"/>
      <c r="J437" s="37"/>
      <c r="K437" s="13"/>
      <c r="L437" s="232"/>
      <c r="M437" s="232"/>
      <c r="N437" s="321"/>
      <c r="O437" s="502"/>
      <c r="P437" s="13"/>
      <c r="Q437" s="393"/>
      <c r="R437" s="40"/>
      <c r="S437" s="234"/>
      <c r="T437" s="40"/>
      <c r="U437" s="40"/>
      <c r="V437" s="13"/>
      <c r="W437" s="40"/>
      <c r="X437" s="13"/>
      <c r="Y437" s="40"/>
      <c r="Z437" s="40"/>
      <c r="AA437" s="235"/>
      <c r="AB437" s="235"/>
      <c r="AC437" s="43"/>
      <c r="AD437" s="44"/>
      <c r="AE437" s="44"/>
      <c r="AF437" s="43"/>
      <c r="AG437" s="13"/>
      <c r="AH437" s="37"/>
      <c r="AI437" s="37"/>
      <c r="AJ437" s="37"/>
      <c r="AK437" s="45"/>
      <c r="AL437" s="46"/>
      <c r="AM437" s="236"/>
      <c r="AN437" s="236"/>
      <c r="AO437" s="233"/>
      <c r="AP437" s="233"/>
      <c r="AQ437" s="318" t="str">
        <f t="shared" si="12"/>
        <v/>
      </c>
      <c r="AR437" s="318" t="str">
        <f t="shared" si="13"/>
        <v/>
      </c>
    </row>
    <row r="438" spans="2:44" ht="14.25">
      <c r="B438" s="34">
        <v>2023</v>
      </c>
      <c r="C438" s="34">
        <v>4</v>
      </c>
      <c r="D438" s="34"/>
      <c r="E438" s="322"/>
      <c r="F438" s="34"/>
      <c r="G438" s="36"/>
      <c r="H438" s="37" t="s">
        <v>595</v>
      </c>
      <c r="I438" s="316"/>
      <c r="J438" s="37"/>
      <c r="K438" s="13"/>
      <c r="L438" s="232"/>
      <c r="M438" s="13"/>
      <c r="N438" s="321"/>
      <c r="O438" s="502"/>
      <c r="P438" s="13"/>
      <c r="Q438" s="393"/>
      <c r="R438" s="40"/>
      <c r="S438" s="234"/>
      <c r="T438" s="234"/>
      <c r="U438" s="40"/>
      <c r="V438" s="13"/>
      <c r="W438" s="40"/>
      <c r="X438" s="13"/>
      <c r="Y438" s="40"/>
      <c r="Z438" s="40"/>
      <c r="AA438" s="235"/>
      <c r="AB438" s="235"/>
      <c r="AC438" s="43"/>
      <c r="AD438" s="44"/>
      <c r="AE438" s="44"/>
      <c r="AF438" s="43"/>
      <c r="AG438" s="13"/>
      <c r="AH438" s="37"/>
      <c r="AI438" s="37"/>
      <c r="AJ438" s="37"/>
      <c r="AK438" s="45"/>
      <c r="AL438" s="46"/>
      <c r="AM438" s="236"/>
      <c r="AN438" s="236"/>
      <c r="AO438" s="233"/>
      <c r="AP438" s="233"/>
      <c r="AQ438" s="318" t="str">
        <f t="shared" si="12"/>
        <v/>
      </c>
      <c r="AR438" s="318" t="str">
        <f t="shared" si="13"/>
        <v/>
      </c>
    </row>
    <row r="439" spans="2:44" ht="14.25">
      <c r="B439" s="34">
        <v>2023</v>
      </c>
      <c r="C439" s="34">
        <v>4</v>
      </c>
      <c r="D439" s="34"/>
      <c r="E439" s="322"/>
      <c r="F439" s="34"/>
      <c r="G439" s="36"/>
      <c r="H439" s="37" t="s">
        <v>595</v>
      </c>
      <c r="I439" s="316"/>
      <c r="J439" s="37"/>
      <c r="K439" s="13"/>
      <c r="L439" s="232"/>
      <c r="M439" s="232"/>
      <c r="N439" s="321"/>
      <c r="O439" s="502"/>
      <c r="P439" s="13"/>
      <c r="Q439" s="393"/>
      <c r="R439" s="40"/>
      <c r="S439" s="234"/>
      <c r="T439" s="40"/>
      <c r="U439" s="40"/>
      <c r="V439" s="13"/>
      <c r="W439" s="40"/>
      <c r="X439" s="13"/>
      <c r="Y439" s="40"/>
      <c r="Z439" s="40"/>
      <c r="AA439" s="235"/>
      <c r="AB439" s="235"/>
      <c r="AC439" s="43"/>
      <c r="AD439" s="44"/>
      <c r="AE439" s="44"/>
      <c r="AF439" s="43"/>
      <c r="AG439" s="13"/>
      <c r="AH439" s="37"/>
      <c r="AI439" s="37"/>
      <c r="AJ439" s="37"/>
      <c r="AK439" s="45"/>
      <c r="AL439" s="46"/>
      <c r="AM439" s="236"/>
      <c r="AN439" s="236"/>
      <c r="AO439" s="233"/>
      <c r="AP439" s="233"/>
      <c r="AQ439" s="318" t="str">
        <f t="shared" si="12"/>
        <v/>
      </c>
      <c r="AR439" s="318" t="str">
        <f t="shared" si="13"/>
        <v/>
      </c>
    </row>
    <row r="440" spans="2:44" ht="14.25">
      <c r="B440" s="34">
        <v>2023</v>
      </c>
      <c r="C440" s="34">
        <v>4</v>
      </c>
      <c r="D440" s="34"/>
      <c r="E440" s="322"/>
      <c r="F440" s="34"/>
      <c r="G440" s="36"/>
      <c r="H440" s="37" t="s">
        <v>595</v>
      </c>
      <c r="I440" s="316"/>
      <c r="J440" s="37"/>
      <c r="K440" s="13"/>
      <c r="L440" s="232"/>
      <c r="M440" s="13"/>
      <c r="N440" s="321"/>
      <c r="O440" s="502"/>
      <c r="P440" s="13"/>
      <c r="Q440" s="393"/>
      <c r="R440" s="40"/>
      <c r="S440" s="234"/>
      <c r="T440" s="234"/>
      <c r="U440" s="40"/>
      <c r="V440" s="13"/>
      <c r="W440" s="40"/>
      <c r="X440" s="13"/>
      <c r="Y440" s="40"/>
      <c r="Z440" s="40"/>
      <c r="AA440" s="235"/>
      <c r="AB440" s="235"/>
      <c r="AC440" s="43"/>
      <c r="AD440" s="44"/>
      <c r="AE440" s="44"/>
      <c r="AF440" s="43"/>
      <c r="AG440" s="13"/>
      <c r="AH440" s="37"/>
      <c r="AI440" s="37"/>
      <c r="AJ440" s="37"/>
      <c r="AK440" s="45"/>
      <c r="AL440" s="46"/>
      <c r="AM440" s="236"/>
      <c r="AN440" s="236"/>
      <c r="AO440" s="233"/>
      <c r="AP440" s="233"/>
      <c r="AQ440" s="318" t="str">
        <f t="shared" si="12"/>
        <v/>
      </c>
      <c r="AR440" s="318" t="str">
        <f t="shared" si="13"/>
        <v/>
      </c>
    </row>
    <row r="441" spans="2:44" ht="14.25">
      <c r="B441" s="34">
        <v>2023</v>
      </c>
      <c r="C441" s="34">
        <v>4</v>
      </c>
      <c r="D441" s="34"/>
      <c r="E441" s="322"/>
      <c r="F441" s="34"/>
      <c r="G441" s="36"/>
      <c r="H441" s="37" t="s">
        <v>595</v>
      </c>
      <c r="I441" s="316"/>
      <c r="J441" s="37"/>
      <c r="K441" s="13"/>
      <c r="L441" s="232"/>
      <c r="M441" s="232"/>
      <c r="N441" s="321"/>
      <c r="O441" s="502"/>
      <c r="P441" s="13"/>
      <c r="Q441" s="393"/>
      <c r="R441" s="40"/>
      <c r="S441" s="234"/>
      <c r="T441" s="40"/>
      <c r="U441" s="40"/>
      <c r="V441" s="13"/>
      <c r="W441" s="40"/>
      <c r="X441" s="13"/>
      <c r="Y441" s="40"/>
      <c r="Z441" s="40"/>
      <c r="AA441" s="235"/>
      <c r="AB441" s="235"/>
      <c r="AC441" s="43"/>
      <c r="AD441" s="44"/>
      <c r="AE441" s="44"/>
      <c r="AF441" s="43"/>
      <c r="AG441" s="13"/>
      <c r="AH441" s="37"/>
      <c r="AI441" s="37"/>
      <c r="AJ441" s="37"/>
      <c r="AK441" s="45"/>
      <c r="AL441" s="46"/>
      <c r="AM441" s="236"/>
      <c r="AN441" s="236"/>
      <c r="AO441" s="233"/>
      <c r="AP441" s="233"/>
      <c r="AQ441" s="318" t="str">
        <f t="shared" ref="AQ441:AQ463" si="14">IF(IF(AC441&gt;AD441,1-AC441+AD441,AD441-AC441)=0,"",IF(AC441&gt;AD441,1-AC441+AD441,AD441-AC441))</f>
        <v/>
      </c>
      <c r="AR441" s="318" t="str">
        <f t="shared" ref="AR441:AR463" si="15">IF(IF(AE441&gt;AF441,1-AE441+AF441,AF441-AE441)=0,"",IF(AE441&gt;AF441,1-AE441+AF441,AF441-AE441))</f>
        <v/>
      </c>
    </row>
    <row r="442" spans="2:44" ht="14.25">
      <c r="B442" s="34">
        <v>2023</v>
      </c>
      <c r="C442" s="34">
        <v>4</v>
      </c>
      <c r="D442" s="34"/>
      <c r="E442" s="322"/>
      <c r="F442" s="34"/>
      <c r="G442" s="36"/>
      <c r="H442" s="37" t="s">
        <v>595</v>
      </c>
      <c r="I442" s="316"/>
      <c r="J442" s="37"/>
      <c r="K442" s="13"/>
      <c r="L442" s="232"/>
      <c r="M442" s="13"/>
      <c r="N442" s="321"/>
      <c r="O442" s="502"/>
      <c r="P442" s="13"/>
      <c r="Q442" s="393"/>
      <c r="R442" s="40"/>
      <c r="S442" s="234"/>
      <c r="T442" s="234"/>
      <c r="U442" s="40"/>
      <c r="V442" s="13"/>
      <c r="W442" s="40"/>
      <c r="X442" s="13"/>
      <c r="Y442" s="40"/>
      <c r="Z442" s="40"/>
      <c r="AA442" s="235"/>
      <c r="AB442" s="235"/>
      <c r="AC442" s="43"/>
      <c r="AD442" s="44"/>
      <c r="AE442" s="44"/>
      <c r="AF442" s="43"/>
      <c r="AG442" s="13"/>
      <c r="AH442" s="37"/>
      <c r="AI442" s="37"/>
      <c r="AJ442" s="37"/>
      <c r="AK442" s="45"/>
      <c r="AL442" s="46"/>
      <c r="AM442" s="236"/>
      <c r="AN442" s="236"/>
      <c r="AO442" s="233"/>
      <c r="AP442" s="233"/>
      <c r="AQ442" s="318" t="str">
        <f t="shared" si="14"/>
        <v/>
      </c>
      <c r="AR442" s="318" t="str">
        <f t="shared" si="15"/>
        <v/>
      </c>
    </row>
    <row r="443" spans="2:44" ht="14.25">
      <c r="B443" s="34">
        <v>2023</v>
      </c>
      <c r="C443" s="34">
        <v>4</v>
      </c>
      <c r="D443" s="34"/>
      <c r="E443" s="322"/>
      <c r="F443" s="34"/>
      <c r="G443" s="36"/>
      <c r="H443" s="37" t="s">
        <v>595</v>
      </c>
      <c r="I443" s="316"/>
      <c r="J443" s="37"/>
      <c r="K443" s="13"/>
      <c r="L443" s="232"/>
      <c r="M443" s="232"/>
      <c r="N443" s="321"/>
      <c r="O443" s="502"/>
      <c r="P443" s="13"/>
      <c r="Q443" s="393"/>
      <c r="R443" s="40"/>
      <c r="S443" s="234"/>
      <c r="T443" s="40"/>
      <c r="U443" s="40"/>
      <c r="V443" s="13"/>
      <c r="W443" s="40"/>
      <c r="X443" s="13"/>
      <c r="Y443" s="40"/>
      <c r="Z443" s="40"/>
      <c r="AA443" s="235"/>
      <c r="AB443" s="235"/>
      <c r="AC443" s="43"/>
      <c r="AD443" s="44"/>
      <c r="AE443" s="44"/>
      <c r="AF443" s="43"/>
      <c r="AG443" s="13"/>
      <c r="AH443" s="37"/>
      <c r="AI443" s="37"/>
      <c r="AJ443" s="37"/>
      <c r="AK443" s="45"/>
      <c r="AL443" s="46"/>
      <c r="AM443" s="236"/>
      <c r="AN443" s="236"/>
      <c r="AO443" s="233"/>
      <c r="AP443" s="233"/>
      <c r="AQ443" s="318" t="str">
        <f t="shared" si="14"/>
        <v/>
      </c>
      <c r="AR443" s="318" t="str">
        <f t="shared" si="15"/>
        <v/>
      </c>
    </row>
    <row r="444" spans="2:44" ht="14.25">
      <c r="B444" s="34">
        <v>2023</v>
      </c>
      <c r="C444" s="34">
        <v>4</v>
      </c>
      <c r="D444" s="34"/>
      <c r="E444" s="322"/>
      <c r="F444" s="34"/>
      <c r="G444" s="36"/>
      <c r="H444" s="37" t="s">
        <v>595</v>
      </c>
      <c r="I444" s="316"/>
      <c r="J444" s="37"/>
      <c r="K444" s="13"/>
      <c r="L444" s="232"/>
      <c r="M444" s="13"/>
      <c r="N444" s="321"/>
      <c r="O444" s="502"/>
      <c r="P444" s="13"/>
      <c r="Q444" s="393"/>
      <c r="R444" s="40"/>
      <c r="S444" s="234"/>
      <c r="T444" s="234"/>
      <c r="U444" s="40"/>
      <c r="V444" s="13"/>
      <c r="W444" s="40"/>
      <c r="X444" s="13"/>
      <c r="Y444" s="40"/>
      <c r="Z444" s="40"/>
      <c r="AA444" s="235"/>
      <c r="AB444" s="235"/>
      <c r="AC444" s="43"/>
      <c r="AD444" s="44"/>
      <c r="AE444" s="44"/>
      <c r="AF444" s="43"/>
      <c r="AG444" s="13"/>
      <c r="AH444" s="37"/>
      <c r="AI444" s="37"/>
      <c r="AJ444" s="37"/>
      <c r="AK444" s="45"/>
      <c r="AL444" s="46"/>
      <c r="AM444" s="236"/>
      <c r="AN444" s="236"/>
      <c r="AO444" s="233"/>
      <c r="AP444" s="233"/>
      <c r="AQ444" s="318" t="str">
        <f t="shared" si="14"/>
        <v/>
      </c>
      <c r="AR444" s="318" t="str">
        <f t="shared" si="15"/>
        <v/>
      </c>
    </row>
    <row r="445" spans="2:44" ht="14.25">
      <c r="B445" s="34">
        <v>2023</v>
      </c>
      <c r="C445" s="34">
        <v>4</v>
      </c>
      <c r="D445" s="34"/>
      <c r="E445" s="322"/>
      <c r="F445" s="34"/>
      <c r="G445" s="36"/>
      <c r="H445" s="37" t="s">
        <v>595</v>
      </c>
      <c r="I445" s="316"/>
      <c r="J445" s="37"/>
      <c r="K445" s="13"/>
      <c r="L445" s="232"/>
      <c r="M445" s="232"/>
      <c r="N445" s="321"/>
      <c r="O445" s="502"/>
      <c r="P445" s="13"/>
      <c r="Q445" s="393"/>
      <c r="R445" s="40"/>
      <c r="S445" s="234"/>
      <c r="T445" s="40"/>
      <c r="U445" s="40"/>
      <c r="V445" s="13"/>
      <c r="W445" s="40"/>
      <c r="X445" s="13"/>
      <c r="Y445" s="40"/>
      <c r="Z445" s="40"/>
      <c r="AA445" s="235"/>
      <c r="AB445" s="235"/>
      <c r="AC445" s="43"/>
      <c r="AD445" s="44"/>
      <c r="AE445" s="44"/>
      <c r="AF445" s="43"/>
      <c r="AG445" s="13"/>
      <c r="AH445" s="37"/>
      <c r="AI445" s="37"/>
      <c r="AJ445" s="37"/>
      <c r="AK445" s="45"/>
      <c r="AL445" s="46"/>
      <c r="AM445" s="236"/>
      <c r="AN445" s="236"/>
      <c r="AO445" s="233"/>
      <c r="AP445" s="233"/>
      <c r="AQ445" s="318" t="str">
        <f t="shared" si="14"/>
        <v/>
      </c>
      <c r="AR445" s="318" t="str">
        <f t="shared" si="15"/>
        <v/>
      </c>
    </row>
    <row r="446" spans="2:44" ht="14.25">
      <c r="B446" s="34">
        <v>2023</v>
      </c>
      <c r="C446" s="34">
        <v>4</v>
      </c>
      <c r="D446" s="34"/>
      <c r="E446" s="322"/>
      <c r="F446" s="34"/>
      <c r="G446" s="36"/>
      <c r="H446" s="37" t="s">
        <v>595</v>
      </c>
      <c r="I446" s="316"/>
      <c r="J446" s="37"/>
      <c r="K446" s="13"/>
      <c r="L446" s="232"/>
      <c r="M446" s="13"/>
      <c r="N446" s="321"/>
      <c r="O446" s="502"/>
      <c r="P446" s="13"/>
      <c r="Q446" s="393"/>
      <c r="R446" s="40"/>
      <c r="S446" s="234"/>
      <c r="T446" s="234"/>
      <c r="U446" s="40"/>
      <c r="V446" s="13"/>
      <c r="W446" s="40"/>
      <c r="X446" s="13"/>
      <c r="Y446" s="40"/>
      <c r="Z446" s="40"/>
      <c r="AA446" s="235"/>
      <c r="AB446" s="235"/>
      <c r="AC446" s="43"/>
      <c r="AD446" s="44"/>
      <c r="AE446" s="44"/>
      <c r="AF446" s="43"/>
      <c r="AG446" s="13"/>
      <c r="AH446" s="37"/>
      <c r="AI446" s="37"/>
      <c r="AJ446" s="37"/>
      <c r="AK446" s="45"/>
      <c r="AL446" s="46"/>
      <c r="AM446" s="236"/>
      <c r="AN446" s="236"/>
      <c r="AO446" s="233"/>
      <c r="AP446" s="233"/>
      <c r="AQ446" s="318" t="str">
        <f t="shared" si="14"/>
        <v/>
      </c>
      <c r="AR446" s="318" t="str">
        <f t="shared" si="15"/>
        <v/>
      </c>
    </row>
    <row r="447" spans="2:44" ht="14.25">
      <c r="B447" s="34">
        <v>2023</v>
      </c>
      <c r="C447" s="34">
        <v>4</v>
      </c>
      <c r="D447" s="34"/>
      <c r="E447" s="322"/>
      <c r="F447" s="34"/>
      <c r="G447" s="36"/>
      <c r="H447" s="37" t="s">
        <v>595</v>
      </c>
      <c r="I447" s="316"/>
      <c r="J447" s="37"/>
      <c r="K447" s="13"/>
      <c r="L447" s="232"/>
      <c r="M447" s="232"/>
      <c r="N447" s="321"/>
      <c r="O447" s="502"/>
      <c r="P447" s="13"/>
      <c r="Q447" s="393"/>
      <c r="R447" s="40"/>
      <c r="S447" s="234"/>
      <c r="T447" s="40"/>
      <c r="U447" s="40"/>
      <c r="V447" s="13"/>
      <c r="W447" s="40"/>
      <c r="X447" s="13"/>
      <c r="Y447" s="40"/>
      <c r="Z447" s="40"/>
      <c r="AA447" s="235"/>
      <c r="AB447" s="235"/>
      <c r="AC447" s="43"/>
      <c r="AD447" s="44"/>
      <c r="AE447" s="44"/>
      <c r="AF447" s="43"/>
      <c r="AG447" s="13"/>
      <c r="AH447" s="37"/>
      <c r="AI447" s="37"/>
      <c r="AJ447" s="37"/>
      <c r="AK447" s="45"/>
      <c r="AL447" s="46"/>
      <c r="AM447" s="236"/>
      <c r="AN447" s="236"/>
      <c r="AO447" s="233"/>
      <c r="AP447" s="233"/>
      <c r="AQ447" s="318" t="str">
        <f t="shared" si="14"/>
        <v/>
      </c>
      <c r="AR447" s="318" t="str">
        <f t="shared" si="15"/>
        <v/>
      </c>
    </row>
    <row r="448" spans="2:44" ht="14.25">
      <c r="B448" s="34">
        <v>2023</v>
      </c>
      <c r="C448" s="34">
        <v>4</v>
      </c>
      <c r="D448" s="34"/>
      <c r="E448" s="322"/>
      <c r="F448" s="34"/>
      <c r="G448" s="36"/>
      <c r="H448" s="37" t="s">
        <v>595</v>
      </c>
      <c r="I448" s="316"/>
      <c r="J448" s="37"/>
      <c r="K448" s="13"/>
      <c r="L448" s="232"/>
      <c r="M448" s="13"/>
      <c r="N448" s="321"/>
      <c r="O448" s="502"/>
      <c r="P448" s="13"/>
      <c r="Q448" s="393"/>
      <c r="R448" s="40"/>
      <c r="S448" s="234"/>
      <c r="T448" s="234"/>
      <c r="U448" s="40"/>
      <c r="V448" s="13"/>
      <c r="W448" s="40"/>
      <c r="X448" s="13"/>
      <c r="Y448" s="40"/>
      <c r="Z448" s="40"/>
      <c r="AA448" s="235"/>
      <c r="AB448" s="235"/>
      <c r="AC448" s="43"/>
      <c r="AD448" s="44"/>
      <c r="AE448" s="44"/>
      <c r="AF448" s="43"/>
      <c r="AG448" s="13"/>
      <c r="AH448" s="37"/>
      <c r="AI448" s="37"/>
      <c r="AJ448" s="37"/>
      <c r="AK448" s="45"/>
      <c r="AL448" s="46"/>
      <c r="AM448" s="236"/>
      <c r="AN448" s="236"/>
      <c r="AO448" s="233"/>
      <c r="AP448" s="233"/>
      <c r="AQ448" s="318" t="str">
        <f t="shared" si="14"/>
        <v/>
      </c>
      <c r="AR448" s="318" t="str">
        <f t="shared" si="15"/>
        <v/>
      </c>
    </row>
    <row r="449" spans="2:44" ht="14.25">
      <c r="B449" s="34">
        <v>2023</v>
      </c>
      <c r="C449" s="34">
        <v>4</v>
      </c>
      <c r="D449" s="34"/>
      <c r="E449" s="322"/>
      <c r="F449" s="34"/>
      <c r="G449" s="36"/>
      <c r="H449" s="37" t="s">
        <v>595</v>
      </c>
      <c r="I449" s="316"/>
      <c r="J449" s="37"/>
      <c r="K449" s="13"/>
      <c r="L449" s="232"/>
      <c r="M449" s="13"/>
      <c r="N449" s="321"/>
      <c r="O449" s="502"/>
      <c r="P449" s="13"/>
      <c r="Q449" s="393"/>
      <c r="R449" s="40"/>
      <c r="S449" s="234"/>
      <c r="T449" s="40"/>
      <c r="U449" s="40"/>
      <c r="V449" s="13"/>
      <c r="W449" s="40"/>
      <c r="X449" s="13"/>
      <c r="Y449" s="40"/>
      <c r="Z449" s="40"/>
      <c r="AA449" s="235"/>
      <c r="AB449" s="235"/>
      <c r="AC449" s="43"/>
      <c r="AD449" s="44"/>
      <c r="AE449" s="44"/>
      <c r="AF449" s="43"/>
      <c r="AG449" s="13"/>
      <c r="AH449" s="37"/>
      <c r="AI449" s="37"/>
      <c r="AJ449" s="37"/>
      <c r="AK449" s="45"/>
      <c r="AL449" s="46"/>
      <c r="AM449" s="236"/>
      <c r="AN449" s="236"/>
      <c r="AO449" s="233"/>
      <c r="AP449" s="233"/>
      <c r="AQ449" s="318" t="str">
        <f t="shared" si="14"/>
        <v/>
      </c>
      <c r="AR449" s="318" t="str">
        <f t="shared" si="15"/>
        <v/>
      </c>
    </row>
    <row r="450" spans="2:44" ht="14.25">
      <c r="B450" s="34">
        <v>2023</v>
      </c>
      <c r="C450" s="34">
        <v>4</v>
      </c>
      <c r="D450" s="34"/>
      <c r="E450" s="322"/>
      <c r="F450" s="34"/>
      <c r="G450" s="36"/>
      <c r="H450" s="37" t="s">
        <v>595</v>
      </c>
      <c r="I450" s="316"/>
      <c r="J450" s="37"/>
      <c r="K450" s="13"/>
      <c r="L450" s="232"/>
      <c r="M450" s="13"/>
      <c r="N450" s="321"/>
      <c r="O450" s="502"/>
      <c r="P450" s="13"/>
      <c r="Q450" s="393"/>
      <c r="R450" s="40"/>
      <c r="S450" s="234"/>
      <c r="T450" s="234"/>
      <c r="U450" s="40"/>
      <c r="V450" s="13"/>
      <c r="W450" s="40"/>
      <c r="X450" s="13"/>
      <c r="Y450" s="40"/>
      <c r="Z450" s="40"/>
      <c r="AA450" s="235"/>
      <c r="AB450" s="235"/>
      <c r="AC450" s="43"/>
      <c r="AD450" s="44"/>
      <c r="AE450" s="44"/>
      <c r="AF450" s="43"/>
      <c r="AG450" s="13"/>
      <c r="AH450" s="37"/>
      <c r="AI450" s="37"/>
      <c r="AJ450" s="37"/>
      <c r="AK450" s="45"/>
      <c r="AL450" s="46"/>
      <c r="AM450" s="236"/>
      <c r="AN450" s="236"/>
      <c r="AO450" s="233"/>
      <c r="AP450" s="233"/>
      <c r="AQ450" s="318" t="str">
        <f t="shared" si="14"/>
        <v/>
      </c>
      <c r="AR450" s="318" t="str">
        <f t="shared" si="15"/>
        <v/>
      </c>
    </row>
    <row r="451" spans="2:44" ht="14.25">
      <c r="B451" s="34">
        <v>2023</v>
      </c>
      <c r="C451" s="34">
        <v>4</v>
      </c>
      <c r="D451" s="34"/>
      <c r="E451" s="322"/>
      <c r="F451" s="34"/>
      <c r="G451" s="36"/>
      <c r="H451" s="37" t="s">
        <v>595</v>
      </c>
      <c r="I451" s="316"/>
      <c r="J451" s="37"/>
      <c r="K451" s="13"/>
      <c r="L451" s="232"/>
      <c r="M451" s="13"/>
      <c r="N451" s="321"/>
      <c r="O451" s="502"/>
      <c r="P451" s="13"/>
      <c r="Q451" s="393"/>
      <c r="R451" s="40"/>
      <c r="S451" s="234"/>
      <c r="T451" s="40"/>
      <c r="U451" s="40"/>
      <c r="V451" s="13"/>
      <c r="W451" s="40"/>
      <c r="X451" s="13"/>
      <c r="Y451" s="40"/>
      <c r="Z451" s="40"/>
      <c r="AA451" s="235"/>
      <c r="AB451" s="235"/>
      <c r="AC451" s="43"/>
      <c r="AD451" s="44"/>
      <c r="AE451" s="44"/>
      <c r="AF451" s="43"/>
      <c r="AG451" s="13"/>
      <c r="AH451" s="37"/>
      <c r="AI451" s="37"/>
      <c r="AJ451" s="37"/>
      <c r="AK451" s="45"/>
      <c r="AL451" s="46"/>
      <c r="AM451" s="236"/>
      <c r="AN451" s="236"/>
      <c r="AO451" s="233"/>
      <c r="AP451" s="233"/>
      <c r="AQ451" s="318" t="str">
        <f t="shared" si="14"/>
        <v/>
      </c>
      <c r="AR451" s="318" t="str">
        <f t="shared" si="15"/>
        <v/>
      </c>
    </row>
    <row r="452" spans="2:44" ht="14.25">
      <c r="B452" s="34">
        <v>2023</v>
      </c>
      <c r="C452" s="34">
        <v>4</v>
      </c>
      <c r="D452" s="34"/>
      <c r="E452" s="322"/>
      <c r="F452" s="34"/>
      <c r="G452" s="36"/>
      <c r="H452" s="37" t="s">
        <v>595</v>
      </c>
      <c r="I452" s="316"/>
      <c r="J452" s="37"/>
      <c r="K452" s="13"/>
      <c r="L452" s="232"/>
      <c r="M452" s="232"/>
      <c r="N452" s="321"/>
      <c r="O452" s="502"/>
      <c r="P452" s="13"/>
      <c r="Q452" s="393"/>
      <c r="R452" s="40"/>
      <c r="S452" s="234"/>
      <c r="T452" s="234"/>
      <c r="U452" s="40"/>
      <c r="V452" s="13"/>
      <c r="W452" s="40"/>
      <c r="X452" s="13"/>
      <c r="Y452" s="40"/>
      <c r="Z452" s="40"/>
      <c r="AA452" s="235"/>
      <c r="AB452" s="235"/>
      <c r="AC452" s="43"/>
      <c r="AD452" s="44"/>
      <c r="AE452" s="44"/>
      <c r="AF452" s="43"/>
      <c r="AG452" s="13"/>
      <c r="AH452" s="37"/>
      <c r="AI452" s="37"/>
      <c r="AJ452" s="37"/>
      <c r="AK452" s="45"/>
      <c r="AL452" s="46"/>
      <c r="AM452" s="236"/>
      <c r="AN452" s="236"/>
      <c r="AO452" s="233"/>
      <c r="AP452" s="233"/>
      <c r="AQ452" s="318" t="str">
        <f t="shared" si="14"/>
        <v/>
      </c>
      <c r="AR452" s="318" t="str">
        <f t="shared" si="15"/>
        <v/>
      </c>
    </row>
    <row r="453" spans="2:44" ht="14.25">
      <c r="B453" s="34">
        <v>2023</v>
      </c>
      <c r="C453" s="34">
        <v>4</v>
      </c>
      <c r="D453" s="34"/>
      <c r="E453" s="322"/>
      <c r="F453" s="34"/>
      <c r="G453" s="36"/>
      <c r="H453" s="37" t="s">
        <v>595</v>
      </c>
      <c r="I453" s="316"/>
      <c r="J453" s="37"/>
      <c r="K453" s="13"/>
      <c r="L453" s="232"/>
      <c r="M453" s="232"/>
      <c r="N453" s="321"/>
      <c r="O453" s="502"/>
      <c r="P453" s="13"/>
      <c r="Q453" s="393"/>
      <c r="R453" s="40"/>
      <c r="S453" s="234"/>
      <c r="T453" s="40"/>
      <c r="U453" s="40"/>
      <c r="V453" s="13"/>
      <c r="W453" s="40"/>
      <c r="X453" s="13"/>
      <c r="Y453" s="40"/>
      <c r="Z453" s="40"/>
      <c r="AA453" s="235"/>
      <c r="AB453" s="235"/>
      <c r="AC453" s="43"/>
      <c r="AD453" s="44"/>
      <c r="AE453" s="44"/>
      <c r="AF453" s="43"/>
      <c r="AG453" s="13"/>
      <c r="AH453" s="37"/>
      <c r="AI453" s="37"/>
      <c r="AJ453" s="37"/>
      <c r="AK453" s="45"/>
      <c r="AL453" s="46"/>
      <c r="AM453" s="236"/>
      <c r="AN453" s="236"/>
      <c r="AO453" s="233"/>
      <c r="AP453" s="233"/>
      <c r="AQ453" s="318" t="str">
        <f t="shared" si="14"/>
        <v/>
      </c>
      <c r="AR453" s="318" t="str">
        <f t="shared" si="15"/>
        <v/>
      </c>
    </row>
    <row r="454" spans="2:44" ht="14.25">
      <c r="B454" s="34">
        <v>2023</v>
      </c>
      <c r="C454" s="34">
        <v>4</v>
      </c>
      <c r="D454" s="34"/>
      <c r="E454" s="322"/>
      <c r="F454" s="34"/>
      <c r="G454" s="36"/>
      <c r="H454" s="37" t="s">
        <v>595</v>
      </c>
      <c r="I454" s="316"/>
      <c r="J454" s="37"/>
      <c r="K454" s="13"/>
      <c r="L454" s="232"/>
      <c r="M454" s="232"/>
      <c r="N454" s="321"/>
      <c r="O454" s="502"/>
      <c r="P454" s="13"/>
      <c r="Q454" s="393"/>
      <c r="R454" s="40"/>
      <c r="S454" s="234"/>
      <c r="T454" s="234"/>
      <c r="U454" s="40"/>
      <c r="V454" s="13"/>
      <c r="W454" s="40"/>
      <c r="X454" s="13"/>
      <c r="Y454" s="40"/>
      <c r="Z454" s="40"/>
      <c r="AA454" s="235"/>
      <c r="AB454" s="235"/>
      <c r="AC454" s="43"/>
      <c r="AD454" s="44"/>
      <c r="AE454" s="44"/>
      <c r="AF454" s="43"/>
      <c r="AG454" s="13"/>
      <c r="AH454" s="37"/>
      <c r="AI454" s="37"/>
      <c r="AJ454" s="37"/>
      <c r="AK454" s="45"/>
      <c r="AL454" s="46"/>
      <c r="AM454" s="236"/>
      <c r="AN454" s="236"/>
      <c r="AO454" s="233"/>
      <c r="AP454" s="233"/>
      <c r="AQ454" s="318" t="str">
        <f t="shared" si="14"/>
        <v/>
      </c>
      <c r="AR454" s="318" t="str">
        <f t="shared" si="15"/>
        <v/>
      </c>
    </row>
    <row r="455" spans="2:44" ht="14.25">
      <c r="B455" s="34">
        <v>2023</v>
      </c>
      <c r="C455" s="34">
        <v>4</v>
      </c>
      <c r="D455" s="34"/>
      <c r="E455" s="322"/>
      <c r="F455" s="34"/>
      <c r="G455" s="36"/>
      <c r="H455" s="37" t="s">
        <v>595</v>
      </c>
      <c r="I455" s="316"/>
      <c r="J455" s="37"/>
      <c r="K455" s="13"/>
      <c r="L455" s="232"/>
      <c r="M455" s="232"/>
      <c r="N455" s="321"/>
      <c r="O455" s="502"/>
      <c r="P455" s="13"/>
      <c r="Q455" s="393"/>
      <c r="R455" s="40"/>
      <c r="S455" s="234"/>
      <c r="T455" s="40"/>
      <c r="U455" s="40"/>
      <c r="V455" s="13"/>
      <c r="W455" s="40"/>
      <c r="X455" s="13"/>
      <c r="Y455" s="40"/>
      <c r="Z455" s="40"/>
      <c r="AA455" s="235"/>
      <c r="AB455" s="235"/>
      <c r="AC455" s="43"/>
      <c r="AD455" s="44"/>
      <c r="AE455" s="44"/>
      <c r="AF455" s="43"/>
      <c r="AG455" s="13"/>
      <c r="AH455" s="37"/>
      <c r="AI455" s="37"/>
      <c r="AJ455" s="37"/>
      <c r="AK455" s="45"/>
      <c r="AL455" s="46"/>
      <c r="AM455" s="236"/>
      <c r="AN455" s="236"/>
      <c r="AO455" s="233"/>
      <c r="AP455" s="233"/>
      <c r="AQ455" s="318" t="str">
        <f t="shared" si="14"/>
        <v/>
      </c>
      <c r="AR455" s="318" t="str">
        <f t="shared" si="15"/>
        <v/>
      </c>
    </row>
    <row r="456" spans="2:44" ht="14.25">
      <c r="B456" s="34">
        <v>2023</v>
      </c>
      <c r="C456" s="34">
        <v>4</v>
      </c>
      <c r="D456" s="34"/>
      <c r="E456" s="322"/>
      <c r="F456" s="34"/>
      <c r="G456" s="36"/>
      <c r="H456" s="37" t="s">
        <v>595</v>
      </c>
      <c r="I456" s="316"/>
      <c r="J456" s="37"/>
      <c r="K456" s="13"/>
      <c r="L456" s="232"/>
      <c r="M456" s="232"/>
      <c r="N456" s="321"/>
      <c r="O456" s="502"/>
      <c r="P456" s="13"/>
      <c r="Q456" s="393"/>
      <c r="R456" s="40"/>
      <c r="S456" s="234"/>
      <c r="T456" s="234"/>
      <c r="U456" s="40"/>
      <c r="V456" s="13"/>
      <c r="W456" s="40"/>
      <c r="X456" s="13"/>
      <c r="Y456" s="40"/>
      <c r="Z456" s="40"/>
      <c r="AA456" s="235"/>
      <c r="AB456" s="235"/>
      <c r="AC456" s="43"/>
      <c r="AD456" s="44"/>
      <c r="AE456" s="44"/>
      <c r="AF456" s="43"/>
      <c r="AG456" s="13"/>
      <c r="AH456" s="37"/>
      <c r="AI456" s="37"/>
      <c r="AJ456" s="37"/>
      <c r="AK456" s="45"/>
      <c r="AL456" s="46"/>
      <c r="AM456" s="236"/>
      <c r="AN456" s="236"/>
      <c r="AO456" s="233"/>
      <c r="AP456" s="233"/>
      <c r="AQ456" s="318" t="str">
        <f t="shared" si="14"/>
        <v/>
      </c>
      <c r="AR456" s="318" t="str">
        <f t="shared" si="15"/>
        <v/>
      </c>
    </row>
    <row r="457" spans="2:44" ht="14.25">
      <c r="B457" s="34">
        <v>2023</v>
      </c>
      <c r="C457" s="34">
        <v>4</v>
      </c>
      <c r="D457" s="34"/>
      <c r="E457" s="322"/>
      <c r="F457" s="34"/>
      <c r="G457" s="36"/>
      <c r="H457" s="37" t="s">
        <v>595</v>
      </c>
      <c r="I457" s="316"/>
      <c r="J457" s="37"/>
      <c r="K457" s="13"/>
      <c r="L457" s="232"/>
      <c r="M457" s="232"/>
      <c r="N457" s="321"/>
      <c r="O457" s="502"/>
      <c r="P457" s="13"/>
      <c r="Q457" s="393"/>
      <c r="R457" s="40"/>
      <c r="S457" s="234"/>
      <c r="T457" s="40"/>
      <c r="U457" s="40"/>
      <c r="V457" s="13"/>
      <c r="W457" s="40"/>
      <c r="X457" s="13"/>
      <c r="Y457" s="40"/>
      <c r="Z457" s="40"/>
      <c r="AA457" s="235"/>
      <c r="AB457" s="235"/>
      <c r="AC457" s="43"/>
      <c r="AD457" s="44"/>
      <c r="AE457" s="44"/>
      <c r="AF457" s="43"/>
      <c r="AG457" s="13"/>
      <c r="AH457" s="37"/>
      <c r="AI457" s="37"/>
      <c r="AJ457" s="37"/>
      <c r="AK457" s="45"/>
      <c r="AL457" s="46"/>
      <c r="AM457" s="236"/>
      <c r="AN457" s="236"/>
      <c r="AO457" s="233"/>
      <c r="AP457" s="233"/>
      <c r="AQ457" s="318" t="str">
        <f t="shared" si="14"/>
        <v/>
      </c>
      <c r="AR457" s="318" t="str">
        <f t="shared" si="15"/>
        <v/>
      </c>
    </row>
    <row r="458" spans="2:44" ht="14.25">
      <c r="B458" s="34">
        <v>2023</v>
      </c>
      <c r="C458" s="34">
        <v>4</v>
      </c>
      <c r="D458" s="34"/>
      <c r="E458" s="322"/>
      <c r="F458" s="34"/>
      <c r="G458" s="36"/>
      <c r="H458" s="37" t="s">
        <v>595</v>
      </c>
      <c r="I458" s="316"/>
      <c r="J458" s="37"/>
      <c r="K458" s="13"/>
      <c r="L458" s="232"/>
      <c r="M458" s="232"/>
      <c r="N458" s="321"/>
      <c r="O458" s="502"/>
      <c r="P458" s="13"/>
      <c r="Q458" s="393"/>
      <c r="R458" s="40"/>
      <c r="S458" s="234"/>
      <c r="T458" s="234"/>
      <c r="U458" s="40"/>
      <c r="V458" s="13"/>
      <c r="W458" s="40"/>
      <c r="X458" s="13"/>
      <c r="Y458" s="40"/>
      <c r="Z458" s="40"/>
      <c r="AA458" s="235"/>
      <c r="AB458" s="235"/>
      <c r="AC458" s="43"/>
      <c r="AD458" s="44"/>
      <c r="AE458" s="44"/>
      <c r="AF458" s="43"/>
      <c r="AG458" s="13"/>
      <c r="AH458" s="37"/>
      <c r="AI458" s="37"/>
      <c r="AJ458" s="37"/>
      <c r="AK458" s="45"/>
      <c r="AL458" s="46"/>
      <c r="AM458" s="236"/>
      <c r="AN458" s="236"/>
      <c r="AO458" s="233"/>
      <c r="AP458" s="233"/>
      <c r="AQ458" s="318" t="str">
        <f t="shared" si="14"/>
        <v/>
      </c>
      <c r="AR458" s="318" t="str">
        <f t="shared" si="15"/>
        <v/>
      </c>
    </row>
    <row r="459" spans="2:44" ht="14.25">
      <c r="B459" s="34">
        <v>2023</v>
      </c>
      <c r="C459" s="34">
        <v>4</v>
      </c>
      <c r="D459" s="34"/>
      <c r="E459" s="322"/>
      <c r="F459" s="34"/>
      <c r="G459" s="36"/>
      <c r="H459" s="37" t="s">
        <v>595</v>
      </c>
      <c r="I459" s="316"/>
      <c r="J459" s="37"/>
      <c r="K459" s="13"/>
      <c r="L459" s="235"/>
      <c r="M459" s="232"/>
      <c r="N459" s="321"/>
      <c r="O459" s="502"/>
      <c r="P459" s="13"/>
      <c r="Q459" s="393"/>
      <c r="R459" s="40"/>
      <c r="S459" s="234"/>
      <c r="T459" s="40"/>
      <c r="U459" s="40"/>
      <c r="V459" s="13"/>
      <c r="W459" s="40"/>
      <c r="X459" s="13"/>
      <c r="Y459" s="40"/>
      <c r="Z459" s="40"/>
      <c r="AA459" s="235"/>
      <c r="AB459" s="235"/>
      <c r="AC459" s="43"/>
      <c r="AD459" s="44"/>
      <c r="AE459" s="44"/>
      <c r="AF459" s="43"/>
      <c r="AG459" s="13"/>
      <c r="AH459" s="37"/>
      <c r="AI459" s="37"/>
      <c r="AJ459" s="37"/>
      <c r="AK459" s="45"/>
      <c r="AL459" s="46"/>
      <c r="AM459" s="236"/>
      <c r="AN459" s="236"/>
      <c r="AO459" s="233"/>
      <c r="AP459" s="233"/>
      <c r="AQ459" s="318" t="str">
        <f t="shared" si="14"/>
        <v/>
      </c>
      <c r="AR459" s="318" t="str">
        <f t="shared" si="15"/>
        <v/>
      </c>
    </row>
    <row r="460" spans="2:44" ht="14.25">
      <c r="B460" s="34">
        <v>2023</v>
      </c>
      <c r="C460" s="34">
        <v>4</v>
      </c>
      <c r="D460" s="34"/>
      <c r="E460" s="322"/>
      <c r="F460" s="34"/>
      <c r="G460" s="36"/>
      <c r="H460" s="37" t="s">
        <v>595</v>
      </c>
      <c r="I460" s="316"/>
      <c r="J460" s="37"/>
      <c r="K460" s="13"/>
      <c r="L460" s="235"/>
      <c r="M460" s="232"/>
      <c r="N460" s="321"/>
      <c r="O460" s="502"/>
      <c r="P460" s="13"/>
      <c r="Q460" s="393"/>
      <c r="R460" s="40"/>
      <c r="S460" s="234"/>
      <c r="T460" s="234"/>
      <c r="U460" s="40"/>
      <c r="V460" s="13"/>
      <c r="W460" s="40"/>
      <c r="X460" s="13"/>
      <c r="Y460" s="40"/>
      <c r="Z460" s="40"/>
      <c r="AA460" s="235"/>
      <c r="AB460" s="235"/>
      <c r="AC460" s="43"/>
      <c r="AD460" s="44"/>
      <c r="AE460" s="44"/>
      <c r="AF460" s="43"/>
      <c r="AG460" s="13"/>
      <c r="AH460" s="37"/>
      <c r="AI460" s="37"/>
      <c r="AJ460" s="37"/>
      <c r="AK460" s="45"/>
      <c r="AL460" s="46"/>
      <c r="AM460" s="236"/>
      <c r="AN460" s="236"/>
      <c r="AO460" s="233"/>
      <c r="AP460" s="233"/>
      <c r="AQ460" s="318" t="str">
        <f t="shared" si="14"/>
        <v/>
      </c>
      <c r="AR460" s="318" t="str">
        <f t="shared" si="15"/>
        <v/>
      </c>
    </row>
    <row r="461" spans="2:44" ht="14.25">
      <c r="B461" s="34">
        <v>2023</v>
      </c>
      <c r="C461" s="34">
        <v>4</v>
      </c>
      <c r="D461" s="34"/>
      <c r="E461" s="322"/>
      <c r="F461" s="34"/>
      <c r="G461" s="36"/>
      <c r="H461" s="37" t="s">
        <v>595</v>
      </c>
      <c r="I461" s="316"/>
      <c r="J461" s="37"/>
      <c r="K461" s="13"/>
      <c r="L461" s="235"/>
      <c r="M461" s="232"/>
      <c r="N461" s="321"/>
      <c r="O461" s="502"/>
      <c r="P461" s="13"/>
      <c r="Q461" s="393"/>
      <c r="R461" s="40"/>
      <c r="S461" s="234"/>
      <c r="T461" s="40"/>
      <c r="U461" s="40"/>
      <c r="V461" s="13"/>
      <c r="W461" s="40"/>
      <c r="X461" s="13"/>
      <c r="Y461" s="40"/>
      <c r="Z461" s="40"/>
      <c r="AA461" s="235"/>
      <c r="AB461" s="235"/>
      <c r="AC461" s="43"/>
      <c r="AD461" s="44"/>
      <c r="AE461" s="44"/>
      <c r="AF461" s="43"/>
      <c r="AG461" s="13"/>
      <c r="AH461" s="37"/>
      <c r="AI461" s="37"/>
      <c r="AJ461" s="37"/>
      <c r="AK461" s="45"/>
      <c r="AL461" s="46"/>
      <c r="AM461" s="236"/>
      <c r="AN461" s="236"/>
      <c r="AO461" s="233"/>
      <c r="AP461" s="233"/>
      <c r="AQ461" s="318" t="str">
        <f t="shared" si="14"/>
        <v/>
      </c>
      <c r="AR461" s="318" t="str">
        <f t="shared" si="15"/>
        <v/>
      </c>
    </row>
    <row r="462" spans="2:44" ht="14.25">
      <c r="B462" s="34">
        <v>2023</v>
      </c>
      <c r="C462" s="34">
        <v>4</v>
      </c>
      <c r="D462" s="34"/>
      <c r="E462" s="322"/>
      <c r="F462" s="34"/>
      <c r="G462" s="36"/>
      <c r="H462" s="37" t="s">
        <v>595</v>
      </c>
      <c r="I462" s="316"/>
      <c r="J462" s="37"/>
      <c r="K462" s="13"/>
      <c r="L462" s="235"/>
      <c r="M462" s="232"/>
      <c r="N462" s="321"/>
      <c r="O462" s="502"/>
      <c r="P462" s="13"/>
      <c r="Q462" s="393"/>
      <c r="R462" s="40"/>
      <c r="S462" s="234"/>
      <c r="T462" s="234"/>
      <c r="U462" s="40"/>
      <c r="V462" s="13"/>
      <c r="W462" s="40"/>
      <c r="X462" s="13"/>
      <c r="Y462" s="40"/>
      <c r="Z462" s="40"/>
      <c r="AA462" s="235"/>
      <c r="AB462" s="235"/>
      <c r="AC462" s="43"/>
      <c r="AD462" s="44"/>
      <c r="AE462" s="44"/>
      <c r="AF462" s="43"/>
      <c r="AG462" s="13"/>
      <c r="AH462" s="37"/>
      <c r="AI462" s="37"/>
      <c r="AJ462" s="37"/>
      <c r="AK462" s="45"/>
      <c r="AL462" s="46"/>
      <c r="AM462" s="236"/>
      <c r="AN462" s="236"/>
      <c r="AO462" s="233"/>
      <c r="AP462" s="233"/>
      <c r="AQ462" s="318" t="str">
        <f t="shared" si="14"/>
        <v/>
      </c>
      <c r="AR462" s="318" t="str">
        <f t="shared" si="15"/>
        <v/>
      </c>
    </row>
    <row r="463" spans="2:44" ht="14.25">
      <c r="B463" s="34">
        <v>2023</v>
      </c>
      <c r="C463" s="34">
        <v>4</v>
      </c>
      <c r="D463" s="34"/>
      <c r="E463" s="322"/>
      <c r="F463" s="34"/>
      <c r="G463" s="260"/>
      <c r="H463" s="37" t="s">
        <v>595</v>
      </c>
      <c r="I463" s="316"/>
      <c r="J463" s="37"/>
      <c r="K463" s="13"/>
      <c r="L463" s="235"/>
      <c r="M463" s="232"/>
      <c r="N463" s="321"/>
      <c r="O463" s="502"/>
      <c r="P463" s="13"/>
      <c r="Q463" s="393"/>
      <c r="R463" s="40"/>
      <c r="S463" s="234"/>
      <c r="T463" s="40"/>
      <c r="U463" s="40"/>
      <c r="V463" s="13"/>
      <c r="W463" s="40"/>
      <c r="X463" s="13"/>
      <c r="Y463" s="40"/>
      <c r="Z463" s="40"/>
      <c r="AA463" s="235"/>
      <c r="AB463" s="235"/>
      <c r="AC463" s="43"/>
      <c r="AD463" s="44"/>
      <c r="AE463" s="44"/>
      <c r="AF463" s="43"/>
      <c r="AG463" s="13"/>
      <c r="AH463" s="37"/>
      <c r="AI463" s="37"/>
      <c r="AJ463" s="37"/>
      <c r="AK463" s="45"/>
      <c r="AL463" s="46"/>
      <c r="AM463" s="236"/>
      <c r="AN463" s="236"/>
      <c r="AO463" s="233"/>
      <c r="AP463" s="233"/>
      <c r="AQ463" s="318" t="str">
        <f t="shared" si="14"/>
        <v/>
      </c>
      <c r="AR463" s="318" t="str">
        <f t="shared" si="15"/>
        <v/>
      </c>
    </row>
  </sheetData>
  <autoFilter ref="A25:AP463"/>
  <phoneticPr fontId="4"/>
  <conditionalFormatting sqref="AJ1:AJ25 AJ464:AJ1048576">
    <cfRule type="cellIs" dxfId="6128" priority="914" operator="equal">
      <formula>"合短"</formula>
    </cfRule>
    <cfRule type="cellIs" dxfId="6127" priority="915" operator="equal">
      <formula>"NG"</formula>
    </cfRule>
    <cfRule type="cellIs" dxfId="6126" priority="916" operator="equal">
      <formula>"保留"</formula>
    </cfRule>
  </conditionalFormatting>
  <conditionalFormatting sqref="AJ31 AJ36 AJ40 AJ45 AJ50 AJ55 AJ60 AJ65 AJ70 AJ75 AJ81 AJ86 AJ91 AJ96 AJ101 AJ111 AJ118 AJ123 AJ128 AJ133 AJ138 AJ143 AJ158 AJ163 AJ153 AJ167 AJ171 AJ177 AJ183 AJ189 AJ195 AJ201 AJ213 AJ219 AJ225 AJ207 AJ229 AJ235 AJ241 AJ247:AJ248 AJ254 AJ260 AJ294:AJ338 AJ343 AJ348 AJ353 AJ26 AJ358:AJ463">
    <cfRule type="cellIs" dxfId="6125" priority="911" operator="equal">
      <formula>"合短"</formula>
    </cfRule>
    <cfRule type="cellIs" dxfId="6124" priority="912" operator="equal">
      <formula>"NG"</formula>
    </cfRule>
    <cfRule type="cellIs" dxfId="6123" priority="913" operator="equal">
      <formula>"保留"</formula>
    </cfRule>
  </conditionalFormatting>
  <conditionalFormatting sqref="AJ27">
    <cfRule type="cellIs" dxfId="6122" priority="907" operator="equal">
      <formula>"ＮＧ"</formula>
    </cfRule>
    <cfRule type="cellIs" dxfId="6121" priority="908" operator="equal">
      <formula>"良短"</formula>
    </cfRule>
    <cfRule type="cellIs" dxfId="6120" priority="909" operator="equal">
      <formula>"保留"</formula>
    </cfRule>
    <cfRule type="cellIs" dxfId="6119" priority="910" operator="equal">
      <formula>"合短"</formula>
    </cfRule>
  </conditionalFormatting>
  <conditionalFormatting sqref="AJ27">
    <cfRule type="cellIs" dxfId="6118" priority="903" operator="equal">
      <formula>"ＮＧ"</formula>
    </cfRule>
    <cfRule type="cellIs" dxfId="6117" priority="904" operator="equal">
      <formula>"良短"</formula>
    </cfRule>
    <cfRule type="cellIs" dxfId="6116" priority="905" operator="equal">
      <formula>"保留"</formula>
    </cfRule>
    <cfRule type="cellIs" dxfId="6115" priority="906" operator="equal">
      <formula>"合短"</formula>
    </cfRule>
  </conditionalFormatting>
  <conditionalFormatting sqref="AJ28:AJ30">
    <cfRule type="cellIs" dxfId="6114" priority="895" operator="equal">
      <formula>"ＮＧ"</formula>
    </cfRule>
    <cfRule type="cellIs" dxfId="6113" priority="896" operator="equal">
      <formula>"良短"</formula>
    </cfRule>
    <cfRule type="cellIs" dxfId="6112" priority="897" operator="equal">
      <formula>"保留"</formula>
    </cfRule>
    <cfRule type="cellIs" dxfId="6111" priority="898" operator="equal">
      <formula>"合短"</formula>
    </cfRule>
  </conditionalFormatting>
  <conditionalFormatting sqref="AJ28:AJ30">
    <cfRule type="cellIs" dxfId="6110" priority="899" operator="equal">
      <formula>"ＮＧ"</formula>
    </cfRule>
    <cfRule type="cellIs" dxfId="6109" priority="900" operator="equal">
      <formula>"良短"</formula>
    </cfRule>
    <cfRule type="cellIs" dxfId="6108" priority="901" operator="equal">
      <formula>"保留"</formula>
    </cfRule>
    <cfRule type="cellIs" dxfId="6107" priority="902" operator="equal">
      <formula>"合短"</formula>
    </cfRule>
  </conditionalFormatting>
  <conditionalFormatting sqref="AJ32">
    <cfRule type="cellIs" dxfId="6106" priority="891" operator="equal">
      <formula>"ＮＧ"</formula>
    </cfRule>
    <cfRule type="cellIs" dxfId="6105" priority="892" operator="equal">
      <formula>"良短"</formula>
    </cfRule>
    <cfRule type="cellIs" dxfId="6104" priority="893" operator="equal">
      <formula>"保留"</formula>
    </cfRule>
    <cfRule type="cellIs" dxfId="6103" priority="894" operator="equal">
      <formula>"合短"</formula>
    </cfRule>
  </conditionalFormatting>
  <conditionalFormatting sqref="AJ32">
    <cfRule type="cellIs" dxfId="6102" priority="887" operator="equal">
      <formula>"ＮＧ"</formula>
    </cfRule>
    <cfRule type="cellIs" dxfId="6101" priority="888" operator="equal">
      <formula>"良短"</formula>
    </cfRule>
    <cfRule type="cellIs" dxfId="6100" priority="889" operator="equal">
      <formula>"保留"</formula>
    </cfRule>
    <cfRule type="cellIs" dxfId="6099" priority="890" operator="equal">
      <formula>"合短"</formula>
    </cfRule>
  </conditionalFormatting>
  <conditionalFormatting sqref="AJ66">
    <cfRule type="cellIs" dxfId="6098" priority="812" operator="equal">
      <formula>"ＮＧ"</formula>
    </cfRule>
    <cfRule type="cellIs" dxfId="6097" priority="813" operator="equal">
      <formula>"良短"</formula>
    </cfRule>
    <cfRule type="cellIs" dxfId="6096" priority="814" operator="equal">
      <formula>"保留"</formula>
    </cfRule>
    <cfRule type="cellIs" dxfId="6095" priority="815" operator="equal">
      <formula>"合短"</formula>
    </cfRule>
  </conditionalFormatting>
  <conditionalFormatting sqref="AJ66">
    <cfRule type="cellIs" dxfId="6094" priority="816" operator="equal">
      <formula>"ＮＧ"</formula>
    </cfRule>
    <cfRule type="cellIs" dxfId="6093" priority="817" operator="equal">
      <formula>"良短"</formula>
    </cfRule>
    <cfRule type="cellIs" dxfId="6092" priority="818" operator="equal">
      <formula>"保留"</formula>
    </cfRule>
    <cfRule type="cellIs" dxfId="6091" priority="819" operator="equal">
      <formula>"合短"</formula>
    </cfRule>
  </conditionalFormatting>
  <conditionalFormatting sqref="AJ37:AJ39">
    <cfRule type="cellIs" dxfId="6090" priority="884" operator="equal">
      <formula>"良短"</formula>
    </cfRule>
    <cfRule type="cellIs" dxfId="6089" priority="885" operator="equal">
      <formula>"保留"</formula>
    </cfRule>
    <cfRule type="cellIs" dxfId="6088" priority="886" operator="equal">
      <formula>"合短"</formula>
    </cfRule>
  </conditionalFormatting>
  <conditionalFormatting sqref="AJ42:AJ44">
    <cfRule type="cellIs" dxfId="6087" priority="880" operator="equal">
      <formula>"ＮＧ"</formula>
    </cfRule>
    <cfRule type="cellIs" dxfId="6086" priority="881" operator="equal">
      <formula>"良短"</formula>
    </cfRule>
    <cfRule type="cellIs" dxfId="6085" priority="882" operator="equal">
      <formula>"保留"</formula>
    </cfRule>
    <cfRule type="cellIs" dxfId="6084" priority="883" operator="equal">
      <formula>"合短"</formula>
    </cfRule>
  </conditionalFormatting>
  <conditionalFormatting sqref="AJ42:AJ44">
    <cfRule type="cellIs" dxfId="6083" priority="876" operator="equal">
      <formula>"ＮＧ"</formula>
    </cfRule>
    <cfRule type="cellIs" dxfId="6082" priority="877" operator="equal">
      <formula>"良短"</formula>
    </cfRule>
    <cfRule type="cellIs" dxfId="6081" priority="878" operator="equal">
      <formula>"保留"</formula>
    </cfRule>
    <cfRule type="cellIs" dxfId="6080" priority="879" operator="equal">
      <formula>"合短"</formula>
    </cfRule>
  </conditionalFormatting>
  <conditionalFormatting sqref="AJ41">
    <cfRule type="cellIs" dxfId="6079" priority="872" operator="equal">
      <formula>"ＮＧ"</formula>
    </cfRule>
    <cfRule type="cellIs" dxfId="6078" priority="873" operator="equal">
      <formula>"良短"</formula>
    </cfRule>
    <cfRule type="cellIs" dxfId="6077" priority="874" operator="equal">
      <formula>"保留"</formula>
    </cfRule>
    <cfRule type="cellIs" dxfId="6076" priority="875" operator="equal">
      <formula>"合短"</formula>
    </cfRule>
  </conditionalFormatting>
  <conditionalFormatting sqref="AJ41">
    <cfRule type="cellIs" dxfId="6075" priority="868" operator="equal">
      <formula>"ＮＧ"</formula>
    </cfRule>
    <cfRule type="cellIs" dxfId="6074" priority="869" operator="equal">
      <formula>"良短"</formula>
    </cfRule>
    <cfRule type="cellIs" dxfId="6073" priority="870" operator="equal">
      <formula>"保留"</formula>
    </cfRule>
    <cfRule type="cellIs" dxfId="6072" priority="871" operator="equal">
      <formula>"合短"</formula>
    </cfRule>
  </conditionalFormatting>
  <conditionalFormatting sqref="AJ47:AJ49">
    <cfRule type="cellIs" dxfId="6071" priority="864" operator="equal">
      <formula>"ＮＧ"</formula>
    </cfRule>
    <cfRule type="cellIs" dxfId="6070" priority="865" operator="equal">
      <formula>"良短"</formula>
    </cfRule>
    <cfRule type="cellIs" dxfId="6069" priority="866" operator="equal">
      <formula>"保留"</formula>
    </cfRule>
    <cfRule type="cellIs" dxfId="6068" priority="867" operator="equal">
      <formula>"合短"</formula>
    </cfRule>
  </conditionalFormatting>
  <conditionalFormatting sqref="AJ47:AJ49">
    <cfRule type="cellIs" dxfId="6067" priority="860" operator="equal">
      <formula>"ＮＧ"</formula>
    </cfRule>
    <cfRule type="cellIs" dxfId="6066" priority="861" operator="equal">
      <formula>"良短"</formula>
    </cfRule>
    <cfRule type="cellIs" dxfId="6065" priority="862" operator="equal">
      <formula>"保留"</formula>
    </cfRule>
    <cfRule type="cellIs" dxfId="6064" priority="863" operator="equal">
      <formula>"合短"</formula>
    </cfRule>
  </conditionalFormatting>
  <conditionalFormatting sqref="AJ46">
    <cfRule type="cellIs" dxfId="6063" priority="856" operator="equal">
      <formula>"ＮＧ"</formula>
    </cfRule>
    <cfRule type="cellIs" dxfId="6062" priority="857" operator="equal">
      <formula>"良短"</formula>
    </cfRule>
    <cfRule type="cellIs" dxfId="6061" priority="858" operator="equal">
      <formula>"保留"</formula>
    </cfRule>
    <cfRule type="cellIs" dxfId="6060" priority="859" operator="equal">
      <formula>"合短"</formula>
    </cfRule>
  </conditionalFormatting>
  <conditionalFormatting sqref="AJ46">
    <cfRule type="cellIs" dxfId="6059" priority="852" operator="equal">
      <formula>"ＮＧ"</formula>
    </cfRule>
    <cfRule type="cellIs" dxfId="6058" priority="853" operator="equal">
      <formula>"良短"</formula>
    </cfRule>
    <cfRule type="cellIs" dxfId="6057" priority="854" operator="equal">
      <formula>"保留"</formula>
    </cfRule>
    <cfRule type="cellIs" dxfId="6056" priority="855" operator="equal">
      <formula>"合短"</formula>
    </cfRule>
  </conditionalFormatting>
  <conditionalFormatting sqref="AJ71">
    <cfRule type="cellIs" dxfId="6055" priority="808" operator="equal">
      <formula>"ＮＧ"</formula>
    </cfRule>
    <cfRule type="cellIs" dxfId="6054" priority="809" operator="equal">
      <formula>"良短"</formula>
    </cfRule>
    <cfRule type="cellIs" dxfId="6053" priority="810" operator="equal">
      <formula>"保留"</formula>
    </cfRule>
    <cfRule type="cellIs" dxfId="6052" priority="811" operator="equal">
      <formula>"合短"</formula>
    </cfRule>
  </conditionalFormatting>
  <conditionalFormatting sqref="AJ71">
    <cfRule type="cellIs" dxfId="6051" priority="804" operator="equal">
      <formula>"ＮＧ"</formula>
    </cfRule>
    <cfRule type="cellIs" dxfId="6050" priority="805" operator="equal">
      <formula>"良短"</formula>
    </cfRule>
    <cfRule type="cellIs" dxfId="6049" priority="806" operator="equal">
      <formula>"保留"</formula>
    </cfRule>
    <cfRule type="cellIs" dxfId="6048" priority="807" operator="equal">
      <formula>"合短"</formula>
    </cfRule>
  </conditionalFormatting>
  <conditionalFormatting sqref="AJ51">
    <cfRule type="cellIs" dxfId="6047" priority="848" operator="equal">
      <formula>"ＮＧ"</formula>
    </cfRule>
    <cfRule type="cellIs" dxfId="6046" priority="849" operator="equal">
      <formula>"良短"</formula>
    </cfRule>
    <cfRule type="cellIs" dxfId="6045" priority="850" operator="equal">
      <formula>"保留"</formula>
    </cfRule>
    <cfRule type="cellIs" dxfId="6044" priority="851" operator="equal">
      <formula>"合短"</formula>
    </cfRule>
  </conditionalFormatting>
  <conditionalFormatting sqref="AJ51">
    <cfRule type="cellIs" dxfId="6043" priority="844" operator="equal">
      <formula>"ＮＧ"</formula>
    </cfRule>
    <cfRule type="cellIs" dxfId="6042" priority="845" operator="equal">
      <formula>"良短"</formula>
    </cfRule>
    <cfRule type="cellIs" dxfId="6041" priority="846" operator="equal">
      <formula>"保留"</formula>
    </cfRule>
    <cfRule type="cellIs" dxfId="6040" priority="847" operator="equal">
      <formula>"合短"</formula>
    </cfRule>
  </conditionalFormatting>
  <conditionalFormatting sqref="AJ159">
    <cfRule type="cellIs" dxfId="6039" priority="632" operator="equal">
      <formula>"ＮＧ"</formula>
    </cfRule>
    <cfRule type="cellIs" dxfId="6038" priority="633" operator="equal">
      <formula>"良短"</formula>
    </cfRule>
    <cfRule type="cellIs" dxfId="6037" priority="634" operator="equal">
      <formula>"保留"</formula>
    </cfRule>
    <cfRule type="cellIs" dxfId="6036" priority="635" operator="equal">
      <formula>"合短"</formula>
    </cfRule>
  </conditionalFormatting>
  <conditionalFormatting sqref="AJ56">
    <cfRule type="cellIs" dxfId="6035" priority="840" operator="equal">
      <formula>"ＮＧ"</formula>
    </cfRule>
    <cfRule type="cellIs" dxfId="6034" priority="841" operator="equal">
      <formula>"良短"</formula>
    </cfRule>
    <cfRule type="cellIs" dxfId="6033" priority="842" operator="equal">
      <formula>"保留"</formula>
    </cfRule>
    <cfRule type="cellIs" dxfId="6032" priority="843" operator="equal">
      <formula>"合短"</formula>
    </cfRule>
  </conditionalFormatting>
  <conditionalFormatting sqref="AJ56">
    <cfRule type="cellIs" dxfId="6031" priority="836" operator="equal">
      <formula>"ＮＧ"</formula>
    </cfRule>
    <cfRule type="cellIs" dxfId="6030" priority="837" operator="equal">
      <formula>"良短"</formula>
    </cfRule>
    <cfRule type="cellIs" dxfId="6029" priority="838" operator="equal">
      <formula>"保留"</formula>
    </cfRule>
    <cfRule type="cellIs" dxfId="6028" priority="839" operator="equal">
      <formula>"合短"</formula>
    </cfRule>
  </conditionalFormatting>
  <conditionalFormatting sqref="AJ62">
    <cfRule type="cellIs" dxfId="6027" priority="832" operator="equal">
      <formula>"ＮＧ"</formula>
    </cfRule>
    <cfRule type="cellIs" dxfId="6026" priority="833" operator="equal">
      <formula>"良短"</formula>
    </cfRule>
    <cfRule type="cellIs" dxfId="6025" priority="834" operator="equal">
      <formula>"保留"</formula>
    </cfRule>
    <cfRule type="cellIs" dxfId="6024" priority="835" operator="equal">
      <formula>"合短"</formula>
    </cfRule>
  </conditionalFormatting>
  <conditionalFormatting sqref="AJ62">
    <cfRule type="cellIs" dxfId="6023" priority="828" operator="equal">
      <formula>"ＮＧ"</formula>
    </cfRule>
    <cfRule type="cellIs" dxfId="6022" priority="829" operator="equal">
      <formula>"良短"</formula>
    </cfRule>
    <cfRule type="cellIs" dxfId="6021" priority="830" operator="equal">
      <formula>"保留"</formula>
    </cfRule>
    <cfRule type="cellIs" dxfId="6020" priority="831" operator="equal">
      <formula>"合短"</formula>
    </cfRule>
  </conditionalFormatting>
  <conditionalFormatting sqref="AJ61">
    <cfRule type="cellIs" dxfId="6019" priority="824" operator="equal">
      <formula>"ＮＧ"</formula>
    </cfRule>
    <cfRule type="cellIs" dxfId="6018" priority="825" operator="equal">
      <formula>"良短"</formula>
    </cfRule>
    <cfRule type="cellIs" dxfId="6017" priority="826" operator="equal">
      <formula>"保留"</formula>
    </cfRule>
    <cfRule type="cellIs" dxfId="6016" priority="827" operator="equal">
      <formula>"合短"</formula>
    </cfRule>
  </conditionalFormatting>
  <conditionalFormatting sqref="AJ61">
    <cfRule type="cellIs" dxfId="6015" priority="820" operator="equal">
      <formula>"ＮＧ"</formula>
    </cfRule>
    <cfRule type="cellIs" dxfId="6014" priority="821" operator="equal">
      <formula>"良短"</formula>
    </cfRule>
    <cfRule type="cellIs" dxfId="6013" priority="822" operator="equal">
      <formula>"保留"</formula>
    </cfRule>
    <cfRule type="cellIs" dxfId="6012" priority="823" operator="equal">
      <formula>"合短"</formula>
    </cfRule>
  </conditionalFormatting>
  <conditionalFormatting sqref="AJ83:AJ85">
    <cfRule type="cellIs" dxfId="6011" priority="792" operator="equal">
      <formula>"ＮＧ"</formula>
    </cfRule>
    <cfRule type="cellIs" dxfId="6010" priority="793" operator="equal">
      <formula>"良短"</formula>
    </cfRule>
    <cfRule type="cellIs" dxfId="6009" priority="794" operator="equal">
      <formula>"保留"</formula>
    </cfRule>
    <cfRule type="cellIs" dxfId="6008" priority="795" operator="equal">
      <formula>"合短"</formula>
    </cfRule>
  </conditionalFormatting>
  <conditionalFormatting sqref="AJ83:AJ85">
    <cfRule type="cellIs" dxfId="6007" priority="788" operator="equal">
      <formula>"ＮＧ"</formula>
    </cfRule>
    <cfRule type="cellIs" dxfId="6006" priority="789" operator="equal">
      <formula>"良短"</formula>
    </cfRule>
    <cfRule type="cellIs" dxfId="6005" priority="790" operator="equal">
      <formula>"保留"</formula>
    </cfRule>
    <cfRule type="cellIs" dxfId="6004" priority="791" operator="equal">
      <formula>"合短"</formula>
    </cfRule>
  </conditionalFormatting>
  <conditionalFormatting sqref="AJ76">
    <cfRule type="cellIs" dxfId="6003" priority="800" operator="equal">
      <formula>"ＮＧ"</formula>
    </cfRule>
    <cfRule type="cellIs" dxfId="6002" priority="801" operator="equal">
      <formula>"良短"</formula>
    </cfRule>
    <cfRule type="cellIs" dxfId="6001" priority="802" operator="equal">
      <formula>"保留"</formula>
    </cfRule>
    <cfRule type="cellIs" dxfId="6000" priority="803" operator="equal">
      <formula>"合短"</formula>
    </cfRule>
  </conditionalFormatting>
  <conditionalFormatting sqref="AJ76">
    <cfRule type="cellIs" dxfId="5999" priority="796" operator="equal">
      <formula>"ＮＧ"</formula>
    </cfRule>
    <cfRule type="cellIs" dxfId="5998" priority="797" operator="equal">
      <formula>"良短"</formula>
    </cfRule>
    <cfRule type="cellIs" dxfId="5997" priority="798" operator="equal">
      <formula>"保留"</formula>
    </cfRule>
    <cfRule type="cellIs" dxfId="5996" priority="799" operator="equal">
      <formula>"合短"</formula>
    </cfRule>
  </conditionalFormatting>
  <conditionalFormatting sqref="AJ154">
    <cfRule type="cellIs" dxfId="5995" priority="636" operator="equal">
      <formula>"ＮＧ"</formula>
    </cfRule>
    <cfRule type="cellIs" dxfId="5994" priority="637" operator="equal">
      <formula>"良短"</formula>
    </cfRule>
    <cfRule type="cellIs" dxfId="5993" priority="638" operator="equal">
      <formula>"保留"</formula>
    </cfRule>
    <cfRule type="cellIs" dxfId="5992" priority="639" operator="equal">
      <formula>"合短"</formula>
    </cfRule>
  </conditionalFormatting>
  <conditionalFormatting sqref="AJ82">
    <cfRule type="cellIs" dxfId="5991" priority="784" operator="equal">
      <formula>"ＮＧ"</formula>
    </cfRule>
    <cfRule type="cellIs" dxfId="5990" priority="785" operator="equal">
      <formula>"良短"</formula>
    </cfRule>
    <cfRule type="cellIs" dxfId="5989" priority="786" operator="equal">
      <formula>"保留"</formula>
    </cfRule>
    <cfRule type="cellIs" dxfId="5988" priority="787" operator="equal">
      <formula>"合短"</formula>
    </cfRule>
  </conditionalFormatting>
  <conditionalFormatting sqref="AJ82">
    <cfRule type="cellIs" dxfId="5987" priority="780" operator="equal">
      <formula>"ＮＧ"</formula>
    </cfRule>
    <cfRule type="cellIs" dxfId="5986" priority="781" operator="equal">
      <formula>"良短"</formula>
    </cfRule>
    <cfRule type="cellIs" dxfId="5985" priority="782" operator="equal">
      <formula>"保留"</formula>
    </cfRule>
    <cfRule type="cellIs" dxfId="5984" priority="783" operator="equal">
      <formula>"合短"</formula>
    </cfRule>
  </conditionalFormatting>
  <conditionalFormatting sqref="AJ88:AJ90">
    <cfRule type="cellIs" dxfId="5983" priority="776" operator="equal">
      <formula>"ＮＧ"</formula>
    </cfRule>
    <cfRule type="cellIs" dxfId="5982" priority="777" operator="equal">
      <formula>"良短"</formula>
    </cfRule>
    <cfRule type="cellIs" dxfId="5981" priority="778" operator="equal">
      <formula>"保留"</formula>
    </cfRule>
    <cfRule type="cellIs" dxfId="5980" priority="779" operator="equal">
      <formula>"合短"</formula>
    </cfRule>
  </conditionalFormatting>
  <conditionalFormatting sqref="AJ88:AJ90">
    <cfRule type="cellIs" dxfId="5979" priority="772" operator="equal">
      <formula>"ＮＧ"</formula>
    </cfRule>
    <cfRule type="cellIs" dxfId="5978" priority="773" operator="equal">
      <formula>"良短"</formula>
    </cfRule>
    <cfRule type="cellIs" dxfId="5977" priority="774" operator="equal">
      <formula>"保留"</formula>
    </cfRule>
    <cfRule type="cellIs" dxfId="5976" priority="775" operator="equal">
      <formula>"合短"</formula>
    </cfRule>
  </conditionalFormatting>
  <conditionalFormatting sqref="AJ87">
    <cfRule type="cellIs" dxfId="5975" priority="768" operator="equal">
      <formula>"ＮＧ"</formula>
    </cfRule>
    <cfRule type="cellIs" dxfId="5974" priority="769" operator="equal">
      <formula>"良短"</formula>
    </cfRule>
    <cfRule type="cellIs" dxfId="5973" priority="770" operator="equal">
      <formula>"保留"</formula>
    </cfRule>
    <cfRule type="cellIs" dxfId="5972" priority="771" operator="equal">
      <formula>"合短"</formula>
    </cfRule>
  </conditionalFormatting>
  <conditionalFormatting sqref="AJ87">
    <cfRule type="cellIs" dxfId="5971" priority="764" operator="equal">
      <formula>"ＮＧ"</formula>
    </cfRule>
    <cfRule type="cellIs" dxfId="5970" priority="765" operator="equal">
      <formula>"良短"</formula>
    </cfRule>
    <cfRule type="cellIs" dxfId="5969" priority="766" operator="equal">
      <formula>"保留"</formula>
    </cfRule>
    <cfRule type="cellIs" dxfId="5968" priority="767" operator="equal">
      <formula>"合短"</formula>
    </cfRule>
  </conditionalFormatting>
  <conditionalFormatting sqref="AJ92">
    <cfRule type="cellIs" dxfId="5967" priority="760" operator="equal">
      <formula>"ＮＧ"</formula>
    </cfRule>
    <cfRule type="cellIs" dxfId="5966" priority="761" operator="equal">
      <formula>"良短"</formula>
    </cfRule>
    <cfRule type="cellIs" dxfId="5965" priority="762" operator="equal">
      <formula>"保留"</formula>
    </cfRule>
    <cfRule type="cellIs" dxfId="5964" priority="763" operator="equal">
      <formula>"合短"</formula>
    </cfRule>
  </conditionalFormatting>
  <conditionalFormatting sqref="AJ92">
    <cfRule type="cellIs" dxfId="5963" priority="756" operator="equal">
      <formula>"ＮＧ"</formula>
    </cfRule>
    <cfRule type="cellIs" dxfId="5962" priority="757" operator="equal">
      <formula>"良短"</formula>
    </cfRule>
    <cfRule type="cellIs" dxfId="5961" priority="758" operator="equal">
      <formula>"保留"</formula>
    </cfRule>
    <cfRule type="cellIs" dxfId="5960" priority="759" operator="equal">
      <formula>"合短"</formula>
    </cfRule>
  </conditionalFormatting>
  <conditionalFormatting sqref="AJ149">
    <cfRule type="cellIs" dxfId="5959" priority="612" operator="equal">
      <formula>"ＮＧ"</formula>
    </cfRule>
    <cfRule type="cellIs" dxfId="5958" priority="613" operator="equal">
      <formula>"良短"</formula>
    </cfRule>
    <cfRule type="cellIs" dxfId="5957" priority="614" operator="equal">
      <formula>"保留"</formula>
    </cfRule>
    <cfRule type="cellIs" dxfId="5956" priority="615" operator="equal">
      <formula>"合短"</formula>
    </cfRule>
  </conditionalFormatting>
  <conditionalFormatting sqref="AJ98:AJ100">
    <cfRule type="cellIs" dxfId="5955" priority="752" operator="equal">
      <formula>"ＮＧ"</formula>
    </cfRule>
    <cfRule type="cellIs" dxfId="5954" priority="753" operator="equal">
      <formula>"良短"</formula>
    </cfRule>
    <cfRule type="cellIs" dxfId="5953" priority="754" operator="equal">
      <formula>"保留"</formula>
    </cfRule>
    <cfRule type="cellIs" dxfId="5952" priority="755" operator="equal">
      <formula>"合短"</formula>
    </cfRule>
  </conditionalFormatting>
  <conditionalFormatting sqref="AJ98:AJ100">
    <cfRule type="cellIs" dxfId="5951" priority="748" operator="equal">
      <formula>"ＮＧ"</formula>
    </cfRule>
    <cfRule type="cellIs" dxfId="5950" priority="749" operator="equal">
      <formula>"良短"</formula>
    </cfRule>
    <cfRule type="cellIs" dxfId="5949" priority="750" operator="equal">
      <formula>"保留"</formula>
    </cfRule>
    <cfRule type="cellIs" dxfId="5948" priority="751" operator="equal">
      <formula>"合短"</formula>
    </cfRule>
  </conditionalFormatting>
  <conditionalFormatting sqref="AJ97">
    <cfRule type="cellIs" dxfId="5947" priority="744" operator="equal">
      <formula>"ＮＧ"</formula>
    </cfRule>
    <cfRule type="cellIs" dxfId="5946" priority="745" operator="equal">
      <formula>"良短"</formula>
    </cfRule>
    <cfRule type="cellIs" dxfId="5945" priority="746" operator="equal">
      <formula>"保留"</formula>
    </cfRule>
    <cfRule type="cellIs" dxfId="5944" priority="747" operator="equal">
      <formula>"合短"</formula>
    </cfRule>
  </conditionalFormatting>
  <conditionalFormatting sqref="AJ97">
    <cfRule type="cellIs" dxfId="5943" priority="740" operator="equal">
      <formula>"ＮＧ"</formula>
    </cfRule>
    <cfRule type="cellIs" dxfId="5942" priority="741" operator="equal">
      <formula>"良短"</formula>
    </cfRule>
    <cfRule type="cellIs" dxfId="5941" priority="742" operator="equal">
      <formula>"保留"</formula>
    </cfRule>
    <cfRule type="cellIs" dxfId="5940" priority="743" operator="equal">
      <formula>"合短"</formula>
    </cfRule>
  </conditionalFormatting>
  <conditionalFormatting sqref="AJ108:AJ110">
    <cfRule type="cellIs" dxfId="5939" priority="736" operator="equal">
      <formula>"ＮＧ"</formula>
    </cfRule>
    <cfRule type="cellIs" dxfId="5938" priority="737" operator="equal">
      <formula>"良短"</formula>
    </cfRule>
    <cfRule type="cellIs" dxfId="5937" priority="738" operator="equal">
      <formula>"保留"</formula>
    </cfRule>
    <cfRule type="cellIs" dxfId="5936" priority="739" operator="equal">
      <formula>"合短"</formula>
    </cfRule>
  </conditionalFormatting>
  <conditionalFormatting sqref="AJ108:AJ110">
    <cfRule type="cellIs" dxfId="5935" priority="732" operator="equal">
      <formula>"ＮＧ"</formula>
    </cfRule>
    <cfRule type="cellIs" dxfId="5934" priority="733" operator="equal">
      <formula>"良短"</formula>
    </cfRule>
    <cfRule type="cellIs" dxfId="5933" priority="734" operator="equal">
      <formula>"保留"</formula>
    </cfRule>
    <cfRule type="cellIs" dxfId="5932" priority="735" operator="equal">
      <formula>"合短"</formula>
    </cfRule>
  </conditionalFormatting>
  <conditionalFormatting sqref="AJ107">
    <cfRule type="cellIs" dxfId="5931" priority="728" operator="equal">
      <formula>"ＮＧ"</formula>
    </cfRule>
    <cfRule type="cellIs" dxfId="5930" priority="729" operator="equal">
      <formula>"良短"</formula>
    </cfRule>
    <cfRule type="cellIs" dxfId="5929" priority="730" operator="equal">
      <formula>"保留"</formula>
    </cfRule>
    <cfRule type="cellIs" dxfId="5928" priority="731" operator="equal">
      <formula>"合短"</formula>
    </cfRule>
  </conditionalFormatting>
  <conditionalFormatting sqref="AJ107">
    <cfRule type="cellIs" dxfId="5927" priority="724" operator="equal">
      <formula>"ＮＧ"</formula>
    </cfRule>
    <cfRule type="cellIs" dxfId="5926" priority="725" operator="equal">
      <formula>"良短"</formula>
    </cfRule>
    <cfRule type="cellIs" dxfId="5925" priority="726" operator="equal">
      <formula>"保留"</formula>
    </cfRule>
    <cfRule type="cellIs" dxfId="5924" priority="727" operator="equal">
      <formula>"合短"</formula>
    </cfRule>
  </conditionalFormatting>
  <conditionalFormatting sqref="AJ119">
    <cfRule type="cellIs" dxfId="5923" priority="712" operator="equal">
      <formula>"ＮＧ"</formula>
    </cfRule>
    <cfRule type="cellIs" dxfId="5922" priority="713" operator="equal">
      <formula>"良短"</formula>
    </cfRule>
    <cfRule type="cellIs" dxfId="5921" priority="714" operator="equal">
      <formula>"保留"</formula>
    </cfRule>
    <cfRule type="cellIs" dxfId="5920" priority="715" operator="equal">
      <formula>"合短"</formula>
    </cfRule>
  </conditionalFormatting>
  <conditionalFormatting sqref="AJ119">
    <cfRule type="cellIs" dxfId="5919" priority="708" operator="equal">
      <formula>"ＮＧ"</formula>
    </cfRule>
    <cfRule type="cellIs" dxfId="5918" priority="709" operator="equal">
      <formula>"良短"</formula>
    </cfRule>
    <cfRule type="cellIs" dxfId="5917" priority="710" operator="equal">
      <formula>"保留"</formula>
    </cfRule>
    <cfRule type="cellIs" dxfId="5916" priority="711" operator="equal">
      <formula>"合短"</formula>
    </cfRule>
  </conditionalFormatting>
  <conditionalFormatting sqref="AJ112">
    <cfRule type="cellIs" dxfId="5915" priority="720" operator="equal">
      <formula>"ＮＧ"</formula>
    </cfRule>
    <cfRule type="cellIs" dxfId="5914" priority="721" operator="equal">
      <formula>"良短"</formula>
    </cfRule>
    <cfRule type="cellIs" dxfId="5913" priority="722" operator="equal">
      <formula>"保留"</formula>
    </cfRule>
    <cfRule type="cellIs" dxfId="5912" priority="723" operator="equal">
      <formula>"合短"</formula>
    </cfRule>
  </conditionalFormatting>
  <conditionalFormatting sqref="AJ112">
    <cfRule type="cellIs" dxfId="5911" priority="716" operator="equal">
      <formula>"ＮＧ"</formula>
    </cfRule>
    <cfRule type="cellIs" dxfId="5910" priority="717" operator="equal">
      <formula>"良短"</formula>
    </cfRule>
    <cfRule type="cellIs" dxfId="5909" priority="718" operator="equal">
      <formula>"保留"</formula>
    </cfRule>
    <cfRule type="cellIs" dxfId="5908" priority="719" operator="equal">
      <formula>"合短"</formula>
    </cfRule>
  </conditionalFormatting>
  <conditionalFormatting sqref="AJ124">
    <cfRule type="cellIs" dxfId="5907" priority="704" operator="equal">
      <formula>"ＮＧ"</formula>
    </cfRule>
    <cfRule type="cellIs" dxfId="5906" priority="705" operator="equal">
      <formula>"良短"</formula>
    </cfRule>
    <cfRule type="cellIs" dxfId="5905" priority="706" operator="equal">
      <formula>"保留"</formula>
    </cfRule>
    <cfRule type="cellIs" dxfId="5904" priority="707" operator="equal">
      <formula>"合短"</formula>
    </cfRule>
  </conditionalFormatting>
  <conditionalFormatting sqref="AJ124">
    <cfRule type="cellIs" dxfId="5903" priority="700" operator="equal">
      <formula>"ＮＧ"</formula>
    </cfRule>
    <cfRule type="cellIs" dxfId="5902" priority="701" operator="equal">
      <formula>"良短"</formula>
    </cfRule>
    <cfRule type="cellIs" dxfId="5901" priority="702" operator="equal">
      <formula>"保留"</formula>
    </cfRule>
    <cfRule type="cellIs" dxfId="5900" priority="703" operator="equal">
      <formula>"合短"</formula>
    </cfRule>
  </conditionalFormatting>
  <conditionalFormatting sqref="AJ130:AJ132">
    <cfRule type="cellIs" dxfId="5899" priority="696" operator="equal">
      <formula>"ＮＧ"</formula>
    </cfRule>
    <cfRule type="cellIs" dxfId="5898" priority="697" operator="equal">
      <formula>"良短"</formula>
    </cfRule>
    <cfRule type="cellIs" dxfId="5897" priority="698" operator="equal">
      <formula>"保留"</formula>
    </cfRule>
    <cfRule type="cellIs" dxfId="5896" priority="699" operator="equal">
      <formula>"合短"</formula>
    </cfRule>
  </conditionalFormatting>
  <conditionalFormatting sqref="AJ130:AJ132">
    <cfRule type="cellIs" dxfId="5895" priority="692" operator="equal">
      <formula>"ＮＧ"</formula>
    </cfRule>
    <cfRule type="cellIs" dxfId="5894" priority="693" operator="equal">
      <formula>"良短"</formula>
    </cfRule>
    <cfRule type="cellIs" dxfId="5893" priority="694" operator="equal">
      <formula>"保留"</formula>
    </cfRule>
    <cfRule type="cellIs" dxfId="5892" priority="695" operator="equal">
      <formula>"合短"</formula>
    </cfRule>
  </conditionalFormatting>
  <conditionalFormatting sqref="AJ129">
    <cfRule type="cellIs" dxfId="5891" priority="688" operator="equal">
      <formula>"ＮＧ"</formula>
    </cfRule>
    <cfRule type="cellIs" dxfId="5890" priority="689" operator="equal">
      <formula>"良短"</formula>
    </cfRule>
    <cfRule type="cellIs" dxfId="5889" priority="690" operator="equal">
      <formula>"保留"</formula>
    </cfRule>
    <cfRule type="cellIs" dxfId="5888" priority="691" operator="equal">
      <formula>"合短"</formula>
    </cfRule>
  </conditionalFormatting>
  <conditionalFormatting sqref="AJ129">
    <cfRule type="cellIs" dxfId="5887" priority="684" operator="equal">
      <formula>"ＮＧ"</formula>
    </cfRule>
    <cfRule type="cellIs" dxfId="5886" priority="685" operator="equal">
      <formula>"良短"</formula>
    </cfRule>
    <cfRule type="cellIs" dxfId="5885" priority="686" operator="equal">
      <formula>"保留"</formula>
    </cfRule>
    <cfRule type="cellIs" dxfId="5884" priority="687" operator="equal">
      <formula>"合短"</formula>
    </cfRule>
  </conditionalFormatting>
  <conditionalFormatting sqref="AJ135:AJ137">
    <cfRule type="cellIs" dxfId="5883" priority="680" operator="equal">
      <formula>"ＮＧ"</formula>
    </cfRule>
    <cfRule type="cellIs" dxfId="5882" priority="681" operator="equal">
      <formula>"良短"</formula>
    </cfRule>
    <cfRule type="cellIs" dxfId="5881" priority="682" operator="equal">
      <formula>"保留"</formula>
    </cfRule>
    <cfRule type="cellIs" dxfId="5880" priority="683" operator="equal">
      <formula>"合短"</formula>
    </cfRule>
  </conditionalFormatting>
  <conditionalFormatting sqref="AJ135:AJ137">
    <cfRule type="cellIs" dxfId="5879" priority="676" operator="equal">
      <formula>"ＮＧ"</formula>
    </cfRule>
    <cfRule type="cellIs" dxfId="5878" priority="677" operator="equal">
      <formula>"良短"</formula>
    </cfRule>
    <cfRule type="cellIs" dxfId="5877" priority="678" operator="equal">
      <formula>"保留"</formula>
    </cfRule>
    <cfRule type="cellIs" dxfId="5876" priority="679" operator="equal">
      <formula>"合短"</formula>
    </cfRule>
  </conditionalFormatting>
  <conditionalFormatting sqref="AJ134">
    <cfRule type="cellIs" dxfId="5875" priority="672" operator="equal">
      <formula>"ＮＧ"</formula>
    </cfRule>
    <cfRule type="cellIs" dxfId="5874" priority="673" operator="equal">
      <formula>"良短"</formula>
    </cfRule>
    <cfRule type="cellIs" dxfId="5873" priority="674" operator="equal">
      <formula>"保留"</formula>
    </cfRule>
    <cfRule type="cellIs" dxfId="5872" priority="675" operator="equal">
      <formula>"合短"</formula>
    </cfRule>
  </conditionalFormatting>
  <conditionalFormatting sqref="AJ134">
    <cfRule type="cellIs" dxfId="5871" priority="668" operator="equal">
      <formula>"ＮＧ"</formula>
    </cfRule>
    <cfRule type="cellIs" dxfId="5870" priority="669" operator="equal">
      <formula>"良短"</formula>
    </cfRule>
    <cfRule type="cellIs" dxfId="5869" priority="670" operator="equal">
      <formula>"保留"</formula>
    </cfRule>
    <cfRule type="cellIs" dxfId="5868" priority="671" operator="equal">
      <formula>"合短"</formula>
    </cfRule>
  </conditionalFormatting>
  <conditionalFormatting sqref="AJ140:AJ142">
    <cfRule type="cellIs" dxfId="5867" priority="664" operator="equal">
      <formula>"ＮＧ"</formula>
    </cfRule>
    <cfRule type="cellIs" dxfId="5866" priority="665" operator="equal">
      <formula>"良短"</formula>
    </cfRule>
    <cfRule type="cellIs" dxfId="5865" priority="666" operator="equal">
      <formula>"保留"</formula>
    </cfRule>
    <cfRule type="cellIs" dxfId="5864" priority="667" operator="equal">
      <formula>"合短"</formula>
    </cfRule>
  </conditionalFormatting>
  <conditionalFormatting sqref="AJ140:AJ142">
    <cfRule type="cellIs" dxfId="5863" priority="660" operator="equal">
      <formula>"ＮＧ"</formula>
    </cfRule>
    <cfRule type="cellIs" dxfId="5862" priority="661" operator="equal">
      <formula>"良短"</formula>
    </cfRule>
    <cfRule type="cellIs" dxfId="5861" priority="662" operator="equal">
      <formula>"保留"</formula>
    </cfRule>
    <cfRule type="cellIs" dxfId="5860" priority="663" operator="equal">
      <formula>"合短"</formula>
    </cfRule>
  </conditionalFormatting>
  <conditionalFormatting sqref="AJ139">
    <cfRule type="cellIs" dxfId="5859" priority="656" operator="equal">
      <formula>"ＮＧ"</formula>
    </cfRule>
    <cfRule type="cellIs" dxfId="5858" priority="657" operator="equal">
      <formula>"良短"</formula>
    </cfRule>
    <cfRule type="cellIs" dxfId="5857" priority="658" operator="equal">
      <formula>"保留"</formula>
    </cfRule>
    <cfRule type="cellIs" dxfId="5856" priority="659" operator="equal">
      <formula>"合短"</formula>
    </cfRule>
  </conditionalFormatting>
  <conditionalFormatting sqref="AJ139">
    <cfRule type="cellIs" dxfId="5855" priority="652" operator="equal">
      <formula>"ＮＧ"</formula>
    </cfRule>
    <cfRule type="cellIs" dxfId="5854" priority="653" operator="equal">
      <formula>"良短"</formula>
    </cfRule>
    <cfRule type="cellIs" dxfId="5853" priority="654" operator="equal">
      <formula>"保留"</formula>
    </cfRule>
    <cfRule type="cellIs" dxfId="5852" priority="655" operator="equal">
      <formula>"合短"</formula>
    </cfRule>
  </conditionalFormatting>
  <conditionalFormatting sqref="AJ155">
    <cfRule type="cellIs" dxfId="5851" priority="648" operator="equal">
      <formula>"ＮＧ"</formula>
    </cfRule>
    <cfRule type="cellIs" dxfId="5850" priority="649" operator="equal">
      <formula>"良短"</formula>
    </cfRule>
    <cfRule type="cellIs" dxfId="5849" priority="650" operator="equal">
      <formula>"保留"</formula>
    </cfRule>
    <cfRule type="cellIs" dxfId="5848" priority="651" operator="equal">
      <formula>"合短"</formula>
    </cfRule>
  </conditionalFormatting>
  <conditionalFormatting sqref="AJ155">
    <cfRule type="cellIs" dxfId="5847" priority="644" operator="equal">
      <formula>"ＮＧ"</formula>
    </cfRule>
    <cfRule type="cellIs" dxfId="5846" priority="645" operator="equal">
      <formula>"良短"</formula>
    </cfRule>
    <cfRule type="cellIs" dxfId="5845" priority="646" operator="equal">
      <formula>"保留"</formula>
    </cfRule>
    <cfRule type="cellIs" dxfId="5844" priority="647" operator="equal">
      <formula>"合短"</formula>
    </cfRule>
  </conditionalFormatting>
  <conditionalFormatting sqref="AJ154">
    <cfRule type="cellIs" dxfId="5843" priority="640" operator="equal">
      <formula>"ＮＧ"</formula>
    </cfRule>
    <cfRule type="cellIs" dxfId="5842" priority="641" operator="equal">
      <formula>"良短"</formula>
    </cfRule>
    <cfRule type="cellIs" dxfId="5841" priority="642" operator="equal">
      <formula>"保留"</formula>
    </cfRule>
    <cfRule type="cellIs" dxfId="5840" priority="643" operator="equal">
      <formula>"合短"</formula>
    </cfRule>
  </conditionalFormatting>
  <conditionalFormatting sqref="AJ159">
    <cfRule type="cellIs" dxfId="5839" priority="628" operator="equal">
      <formula>"ＮＧ"</formula>
    </cfRule>
    <cfRule type="cellIs" dxfId="5838" priority="629" operator="equal">
      <formula>"良短"</formula>
    </cfRule>
    <cfRule type="cellIs" dxfId="5837" priority="630" operator="equal">
      <formula>"保留"</formula>
    </cfRule>
    <cfRule type="cellIs" dxfId="5836" priority="631" operator="equal">
      <formula>"合短"</formula>
    </cfRule>
  </conditionalFormatting>
  <conditionalFormatting sqref="AJ150:AJ152">
    <cfRule type="cellIs" dxfId="5835" priority="624" operator="equal">
      <formula>"ＮＧ"</formula>
    </cfRule>
    <cfRule type="cellIs" dxfId="5834" priority="625" operator="equal">
      <formula>"良短"</formula>
    </cfRule>
    <cfRule type="cellIs" dxfId="5833" priority="626" operator="equal">
      <formula>"保留"</formula>
    </cfRule>
    <cfRule type="cellIs" dxfId="5832" priority="627" operator="equal">
      <formula>"合短"</formula>
    </cfRule>
  </conditionalFormatting>
  <conditionalFormatting sqref="AJ150:AJ152">
    <cfRule type="cellIs" dxfId="5831" priority="620" operator="equal">
      <formula>"ＮＧ"</formula>
    </cfRule>
    <cfRule type="cellIs" dxfId="5830" priority="621" operator="equal">
      <formula>"良短"</formula>
    </cfRule>
    <cfRule type="cellIs" dxfId="5829" priority="622" operator="equal">
      <formula>"保留"</formula>
    </cfRule>
    <cfRule type="cellIs" dxfId="5828" priority="623" operator="equal">
      <formula>"合短"</formula>
    </cfRule>
  </conditionalFormatting>
  <conditionalFormatting sqref="AJ149">
    <cfRule type="cellIs" dxfId="5827" priority="616" operator="equal">
      <formula>"ＮＧ"</formula>
    </cfRule>
    <cfRule type="cellIs" dxfId="5826" priority="617" operator="equal">
      <formula>"良短"</formula>
    </cfRule>
    <cfRule type="cellIs" dxfId="5825" priority="618" operator="equal">
      <formula>"保留"</formula>
    </cfRule>
    <cfRule type="cellIs" dxfId="5824" priority="619" operator="equal">
      <formula>"合短"</formula>
    </cfRule>
  </conditionalFormatting>
  <conditionalFormatting sqref="AJ173:AJ176">
    <cfRule type="cellIs" dxfId="5823" priority="560" operator="equal">
      <formula>"ＮＧ"</formula>
    </cfRule>
    <cfRule type="cellIs" dxfId="5822" priority="561" operator="equal">
      <formula>"良短"</formula>
    </cfRule>
    <cfRule type="cellIs" dxfId="5821" priority="562" operator="equal">
      <formula>"保留"</formula>
    </cfRule>
    <cfRule type="cellIs" dxfId="5820" priority="563" operator="equal">
      <formula>"合短"</formula>
    </cfRule>
  </conditionalFormatting>
  <conditionalFormatting sqref="AJ164">
    <cfRule type="cellIs" dxfId="5819" priority="586" operator="equal">
      <formula>"ＮＧ"</formula>
    </cfRule>
    <cfRule type="cellIs" dxfId="5818" priority="587" operator="equal">
      <formula>"良短"</formula>
    </cfRule>
    <cfRule type="cellIs" dxfId="5817" priority="588" operator="equal">
      <formula>"保留"</formula>
    </cfRule>
    <cfRule type="cellIs" dxfId="5816" priority="589" operator="equal">
      <formula>"合短"</formula>
    </cfRule>
  </conditionalFormatting>
  <conditionalFormatting sqref="AJ164">
    <cfRule type="cellIs" dxfId="5815" priority="608" operator="equal">
      <formula>"ＮＧ"</formula>
    </cfRule>
    <cfRule type="cellIs" dxfId="5814" priority="609" operator="equal">
      <formula>"良短"</formula>
    </cfRule>
    <cfRule type="cellIs" dxfId="5813" priority="610" operator="equal">
      <formula>"保留"</formula>
    </cfRule>
    <cfRule type="cellIs" dxfId="5812" priority="611" operator="equal">
      <formula>"合短"</formula>
    </cfRule>
  </conditionalFormatting>
  <conditionalFormatting sqref="AJ164">
    <cfRule type="cellIs" dxfId="5811" priority="605" operator="equal">
      <formula>"良短"</formula>
    </cfRule>
    <cfRule type="cellIs" dxfId="5810" priority="606" operator="equal">
      <formula>"保留"</formula>
    </cfRule>
    <cfRule type="cellIs" dxfId="5809" priority="607" operator="equal">
      <formula>"合短"</formula>
    </cfRule>
  </conditionalFormatting>
  <conditionalFormatting sqref="AJ164">
    <cfRule type="cellIs" dxfId="5808" priority="602" operator="equal">
      <formula>"良短"</formula>
    </cfRule>
    <cfRule type="cellIs" dxfId="5807" priority="603" operator="equal">
      <formula>"保留"</formula>
    </cfRule>
    <cfRule type="cellIs" dxfId="5806" priority="604" operator="equal">
      <formula>"合短"</formula>
    </cfRule>
  </conditionalFormatting>
  <conditionalFormatting sqref="AJ164">
    <cfRule type="cellIs" dxfId="5805" priority="598" operator="equal">
      <formula>"ＮＧ"</formula>
    </cfRule>
    <cfRule type="cellIs" dxfId="5804" priority="599" operator="equal">
      <formula>"良短"</formula>
    </cfRule>
    <cfRule type="cellIs" dxfId="5803" priority="600" operator="equal">
      <formula>"保留"</formula>
    </cfRule>
    <cfRule type="cellIs" dxfId="5802" priority="601" operator="equal">
      <formula>"合短"</formula>
    </cfRule>
  </conditionalFormatting>
  <conditionalFormatting sqref="AJ164">
    <cfRule type="cellIs" dxfId="5801" priority="594" operator="equal">
      <formula>"ＮＧ"</formula>
    </cfRule>
    <cfRule type="cellIs" dxfId="5800" priority="595" operator="equal">
      <formula>"良短"</formula>
    </cfRule>
    <cfRule type="cellIs" dxfId="5799" priority="596" operator="equal">
      <formula>"保留"</formula>
    </cfRule>
    <cfRule type="cellIs" dxfId="5798" priority="597" operator="equal">
      <formula>"合短"</formula>
    </cfRule>
  </conditionalFormatting>
  <conditionalFormatting sqref="AJ164">
    <cfRule type="cellIs" dxfId="5797" priority="590" operator="equal">
      <formula>"ＮＧ"</formula>
    </cfRule>
    <cfRule type="cellIs" dxfId="5796" priority="591" operator="equal">
      <formula>"良短"</formula>
    </cfRule>
    <cfRule type="cellIs" dxfId="5795" priority="592" operator="equal">
      <formula>"保留"</formula>
    </cfRule>
    <cfRule type="cellIs" dxfId="5794" priority="593" operator="equal">
      <formula>"合短"</formula>
    </cfRule>
  </conditionalFormatting>
  <conditionalFormatting sqref="AJ173:AJ176">
    <cfRule type="cellIs" dxfId="5793" priority="582" operator="equal">
      <formula>"ＮＧ"</formula>
    </cfRule>
    <cfRule type="cellIs" dxfId="5792" priority="583" operator="equal">
      <formula>"良短"</formula>
    </cfRule>
    <cfRule type="cellIs" dxfId="5791" priority="584" operator="equal">
      <formula>"保留"</formula>
    </cfRule>
    <cfRule type="cellIs" dxfId="5790" priority="585" operator="equal">
      <formula>"合短"</formula>
    </cfRule>
  </conditionalFormatting>
  <conditionalFormatting sqref="AJ173:AJ176">
    <cfRule type="cellIs" dxfId="5789" priority="564" operator="equal">
      <formula>"ＮＧ"</formula>
    </cfRule>
    <cfRule type="cellIs" dxfId="5788" priority="565" operator="equal">
      <formula>"良短"</formula>
    </cfRule>
    <cfRule type="cellIs" dxfId="5787" priority="566" operator="equal">
      <formula>"保留"</formula>
    </cfRule>
    <cfRule type="cellIs" dxfId="5786" priority="567" operator="equal">
      <formula>"合短"</formula>
    </cfRule>
  </conditionalFormatting>
  <conditionalFormatting sqref="AJ172">
    <cfRule type="cellIs" dxfId="5785" priority="553" operator="equal">
      <formula>"ＮＧ"</formula>
    </cfRule>
    <cfRule type="cellIs" dxfId="5784" priority="554" operator="equal">
      <formula>"良短"</formula>
    </cfRule>
    <cfRule type="cellIs" dxfId="5783" priority="555" operator="equal">
      <formula>"保留"</formula>
    </cfRule>
    <cfRule type="cellIs" dxfId="5782" priority="556" operator="equal">
      <formula>"合短"</formula>
    </cfRule>
  </conditionalFormatting>
  <conditionalFormatting sqref="AJ191:AJ194">
    <cfRule type="cellIs" dxfId="5781" priority="518" operator="equal">
      <formula>"ＮＧ"</formula>
    </cfRule>
    <cfRule type="cellIs" dxfId="5780" priority="519" operator="equal">
      <formula>"良短"</formula>
    </cfRule>
    <cfRule type="cellIs" dxfId="5779" priority="520" operator="equal">
      <formula>"保留"</formula>
    </cfRule>
    <cfRule type="cellIs" dxfId="5778" priority="521" operator="equal">
      <formula>"合短"</formula>
    </cfRule>
  </conditionalFormatting>
  <conditionalFormatting sqref="AJ173:AJ176">
    <cfRule type="cellIs" dxfId="5777" priority="579" operator="equal">
      <formula>"良短"</formula>
    </cfRule>
    <cfRule type="cellIs" dxfId="5776" priority="580" operator="equal">
      <formula>"保留"</formula>
    </cfRule>
    <cfRule type="cellIs" dxfId="5775" priority="581" operator="equal">
      <formula>"合短"</formula>
    </cfRule>
  </conditionalFormatting>
  <conditionalFormatting sqref="AJ173:AJ176">
    <cfRule type="cellIs" dxfId="5774" priority="576" operator="equal">
      <formula>"良短"</formula>
    </cfRule>
    <cfRule type="cellIs" dxfId="5773" priority="577" operator="equal">
      <formula>"保留"</formula>
    </cfRule>
    <cfRule type="cellIs" dxfId="5772" priority="578" operator="equal">
      <formula>"合短"</formula>
    </cfRule>
  </conditionalFormatting>
  <conditionalFormatting sqref="AJ173:AJ176">
    <cfRule type="cellIs" dxfId="5771" priority="572" operator="equal">
      <formula>"ＮＧ"</formula>
    </cfRule>
    <cfRule type="cellIs" dxfId="5770" priority="573" operator="equal">
      <formula>"良短"</formula>
    </cfRule>
    <cfRule type="cellIs" dxfId="5769" priority="574" operator="equal">
      <formula>"保留"</formula>
    </cfRule>
    <cfRule type="cellIs" dxfId="5768" priority="575" operator="equal">
      <formula>"合短"</formula>
    </cfRule>
  </conditionalFormatting>
  <conditionalFormatting sqref="AJ173:AJ176">
    <cfRule type="cellIs" dxfId="5767" priority="568" operator="equal">
      <formula>"ＮＧ"</formula>
    </cfRule>
    <cfRule type="cellIs" dxfId="5766" priority="569" operator="equal">
      <formula>"良短"</formula>
    </cfRule>
    <cfRule type="cellIs" dxfId="5765" priority="570" operator="equal">
      <formula>"保留"</formula>
    </cfRule>
    <cfRule type="cellIs" dxfId="5764" priority="571" operator="equal">
      <formula>"合短"</formula>
    </cfRule>
  </conditionalFormatting>
  <conditionalFormatting sqref="AJ172">
    <cfRule type="cellIs" dxfId="5763" priority="557" operator="equal">
      <formula>"良短"</formula>
    </cfRule>
    <cfRule type="cellIs" dxfId="5762" priority="558" operator="equal">
      <formula>"保留"</formula>
    </cfRule>
    <cfRule type="cellIs" dxfId="5761" priority="559" operator="equal">
      <formula>"合短"</formula>
    </cfRule>
  </conditionalFormatting>
  <conditionalFormatting sqref="AJ179:AJ182">
    <cfRule type="cellIs" dxfId="5760" priority="546" operator="equal">
      <formula>"ＮＧ"</formula>
    </cfRule>
    <cfRule type="cellIs" dxfId="5759" priority="547" operator="equal">
      <formula>"良短"</formula>
    </cfRule>
    <cfRule type="cellIs" dxfId="5758" priority="548" operator="equal">
      <formula>"保留"</formula>
    </cfRule>
    <cfRule type="cellIs" dxfId="5757" priority="549" operator="equal">
      <formula>"合短"</formula>
    </cfRule>
  </conditionalFormatting>
  <conditionalFormatting sqref="AJ179:AJ182">
    <cfRule type="cellIs" dxfId="5756" priority="550" operator="equal">
      <formula>"良短"</formula>
    </cfRule>
    <cfRule type="cellIs" dxfId="5755" priority="551" operator="equal">
      <formula>"保留"</formula>
    </cfRule>
    <cfRule type="cellIs" dxfId="5754" priority="552" operator="equal">
      <formula>"合短"</formula>
    </cfRule>
  </conditionalFormatting>
  <conditionalFormatting sqref="AJ178">
    <cfRule type="cellIs" dxfId="5753" priority="539" operator="equal">
      <formula>"ＮＧ"</formula>
    </cfRule>
    <cfRule type="cellIs" dxfId="5752" priority="540" operator="equal">
      <formula>"良短"</formula>
    </cfRule>
    <cfRule type="cellIs" dxfId="5751" priority="541" operator="equal">
      <formula>"保留"</formula>
    </cfRule>
    <cfRule type="cellIs" dxfId="5750" priority="542" operator="equal">
      <formula>"合短"</formula>
    </cfRule>
  </conditionalFormatting>
  <conditionalFormatting sqref="AJ178">
    <cfRule type="cellIs" dxfId="5749" priority="543" operator="equal">
      <formula>"良短"</formula>
    </cfRule>
    <cfRule type="cellIs" dxfId="5748" priority="544" operator="equal">
      <formula>"保留"</formula>
    </cfRule>
    <cfRule type="cellIs" dxfId="5747" priority="545" operator="equal">
      <formula>"合短"</formula>
    </cfRule>
  </conditionalFormatting>
  <conditionalFormatting sqref="AJ185:AJ188">
    <cfRule type="cellIs" dxfId="5746" priority="532" operator="equal">
      <formula>"ＮＧ"</formula>
    </cfRule>
    <cfRule type="cellIs" dxfId="5745" priority="533" operator="equal">
      <formula>"良短"</formula>
    </cfRule>
    <cfRule type="cellIs" dxfId="5744" priority="534" operator="equal">
      <formula>"保留"</formula>
    </cfRule>
    <cfRule type="cellIs" dxfId="5743" priority="535" operator="equal">
      <formula>"合短"</formula>
    </cfRule>
  </conditionalFormatting>
  <conditionalFormatting sqref="AJ185:AJ188">
    <cfRule type="cellIs" dxfId="5742" priority="536" operator="equal">
      <formula>"良短"</formula>
    </cfRule>
    <cfRule type="cellIs" dxfId="5741" priority="537" operator="equal">
      <formula>"保留"</formula>
    </cfRule>
    <cfRule type="cellIs" dxfId="5740" priority="538" operator="equal">
      <formula>"合短"</formula>
    </cfRule>
  </conditionalFormatting>
  <conditionalFormatting sqref="AJ184">
    <cfRule type="cellIs" dxfId="5739" priority="525" operator="equal">
      <formula>"ＮＧ"</formula>
    </cfRule>
    <cfRule type="cellIs" dxfId="5738" priority="526" operator="equal">
      <formula>"良短"</formula>
    </cfRule>
    <cfRule type="cellIs" dxfId="5737" priority="527" operator="equal">
      <formula>"保留"</formula>
    </cfRule>
    <cfRule type="cellIs" dxfId="5736" priority="528" operator="equal">
      <formula>"合短"</formula>
    </cfRule>
  </conditionalFormatting>
  <conditionalFormatting sqref="AJ184">
    <cfRule type="cellIs" dxfId="5735" priority="529" operator="equal">
      <formula>"良短"</formula>
    </cfRule>
    <cfRule type="cellIs" dxfId="5734" priority="530" operator="equal">
      <formula>"保留"</formula>
    </cfRule>
    <cfRule type="cellIs" dxfId="5733" priority="531" operator="equal">
      <formula>"合短"</formula>
    </cfRule>
  </conditionalFormatting>
  <conditionalFormatting sqref="AJ191:AJ194">
    <cfRule type="cellIs" dxfId="5732" priority="522" operator="equal">
      <formula>"良短"</formula>
    </cfRule>
    <cfRule type="cellIs" dxfId="5731" priority="523" operator="equal">
      <formula>"保留"</formula>
    </cfRule>
    <cfRule type="cellIs" dxfId="5730" priority="524" operator="equal">
      <formula>"合短"</formula>
    </cfRule>
  </conditionalFormatting>
  <conditionalFormatting sqref="AJ190">
    <cfRule type="cellIs" dxfId="5729" priority="511" operator="equal">
      <formula>"ＮＧ"</formula>
    </cfRule>
    <cfRule type="cellIs" dxfId="5728" priority="512" operator="equal">
      <formula>"良短"</formula>
    </cfRule>
    <cfRule type="cellIs" dxfId="5727" priority="513" operator="equal">
      <formula>"保留"</formula>
    </cfRule>
    <cfRule type="cellIs" dxfId="5726" priority="514" operator="equal">
      <formula>"合短"</formula>
    </cfRule>
  </conditionalFormatting>
  <conditionalFormatting sqref="AJ190">
    <cfRule type="cellIs" dxfId="5725" priority="515" operator="equal">
      <formula>"良短"</formula>
    </cfRule>
    <cfRule type="cellIs" dxfId="5724" priority="516" operator="equal">
      <formula>"保留"</formula>
    </cfRule>
    <cfRule type="cellIs" dxfId="5723" priority="517" operator="equal">
      <formula>"合短"</formula>
    </cfRule>
  </conditionalFormatting>
  <conditionalFormatting sqref="AJ196">
    <cfRule type="cellIs" dxfId="5722" priority="504" operator="equal">
      <formula>"ＮＧ"</formula>
    </cfRule>
    <cfRule type="cellIs" dxfId="5721" priority="505" operator="equal">
      <formula>"良短"</formula>
    </cfRule>
    <cfRule type="cellIs" dxfId="5720" priority="506" operator="equal">
      <formula>"保留"</formula>
    </cfRule>
    <cfRule type="cellIs" dxfId="5719" priority="507" operator="equal">
      <formula>"合短"</formula>
    </cfRule>
  </conditionalFormatting>
  <conditionalFormatting sqref="AJ196">
    <cfRule type="cellIs" dxfId="5718" priority="508" operator="equal">
      <formula>"良短"</formula>
    </cfRule>
    <cfRule type="cellIs" dxfId="5717" priority="509" operator="equal">
      <formula>"保留"</formula>
    </cfRule>
    <cfRule type="cellIs" dxfId="5716" priority="510" operator="equal">
      <formula>"合短"</formula>
    </cfRule>
  </conditionalFormatting>
  <conditionalFormatting sqref="AJ203:AJ204">
    <cfRule type="cellIs" dxfId="5715" priority="497" operator="equal">
      <formula>"ＮＧ"</formula>
    </cfRule>
    <cfRule type="cellIs" dxfId="5714" priority="498" operator="equal">
      <formula>"良短"</formula>
    </cfRule>
    <cfRule type="cellIs" dxfId="5713" priority="499" operator="equal">
      <formula>"保留"</formula>
    </cfRule>
    <cfRule type="cellIs" dxfId="5712" priority="500" operator="equal">
      <formula>"合短"</formula>
    </cfRule>
  </conditionalFormatting>
  <conditionalFormatting sqref="AJ203:AJ204">
    <cfRule type="cellIs" dxfId="5711" priority="501" operator="equal">
      <formula>"良短"</formula>
    </cfRule>
    <cfRule type="cellIs" dxfId="5710" priority="502" operator="equal">
      <formula>"保留"</formula>
    </cfRule>
    <cfRule type="cellIs" dxfId="5709" priority="503" operator="equal">
      <formula>"合短"</formula>
    </cfRule>
  </conditionalFormatting>
  <conditionalFormatting sqref="AJ202">
    <cfRule type="cellIs" dxfId="5708" priority="490" operator="equal">
      <formula>"ＮＧ"</formula>
    </cfRule>
    <cfRule type="cellIs" dxfId="5707" priority="491" operator="equal">
      <formula>"良短"</formula>
    </cfRule>
    <cfRule type="cellIs" dxfId="5706" priority="492" operator="equal">
      <formula>"保留"</formula>
    </cfRule>
    <cfRule type="cellIs" dxfId="5705" priority="493" operator="equal">
      <formula>"合短"</formula>
    </cfRule>
  </conditionalFormatting>
  <conditionalFormatting sqref="AJ202">
    <cfRule type="cellIs" dxfId="5704" priority="494" operator="equal">
      <formula>"良短"</formula>
    </cfRule>
    <cfRule type="cellIs" dxfId="5703" priority="495" operator="equal">
      <formula>"保留"</formula>
    </cfRule>
    <cfRule type="cellIs" dxfId="5702" priority="496" operator="equal">
      <formula>"合短"</formula>
    </cfRule>
  </conditionalFormatting>
  <conditionalFormatting sqref="AJ214">
    <cfRule type="cellIs" dxfId="5701" priority="483" operator="equal">
      <formula>"ＮＧ"</formula>
    </cfRule>
    <cfRule type="cellIs" dxfId="5700" priority="484" operator="equal">
      <formula>"良短"</formula>
    </cfRule>
    <cfRule type="cellIs" dxfId="5699" priority="485" operator="equal">
      <formula>"保留"</formula>
    </cfRule>
    <cfRule type="cellIs" dxfId="5698" priority="486" operator="equal">
      <formula>"合短"</formula>
    </cfRule>
  </conditionalFormatting>
  <conditionalFormatting sqref="AJ214">
    <cfRule type="cellIs" dxfId="5697" priority="487" operator="equal">
      <formula>"良短"</formula>
    </cfRule>
    <cfRule type="cellIs" dxfId="5696" priority="488" operator="equal">
      <formula>"保留"</formula>
    </cfRule>
    <cfRule type="cellIs" dxfId="5695" priority="489" operator="equal">
      <formula>"合短"</formula>
    </cfRule>
  </conditionalFormatting>
  <conditionalFormatting sqref="AJ221:AJ224">
    <cfRule type="cellIs" dxfId="5694" priority="476" operator="equal">
      <formula>"ＮＧ"</formula>
    </cfRule>
    <cfRule type="cellIs" dxfId="5693" priority="477" operator="equal">
      <formula>"良短"</formula>
    </cfRule>
    <cfRule type="cellIs" dxfId="5692" priority="478" operator="equal">
      <formula>"保留"</formula>
    </cfRule>
    <cfRule type="cellIs" dxfId="5691" priority="479" operator="equal">
      <formula>"合短"</formula>
    </cfRule>
  </conditionalFormatting>
  <conditionalFormatting sqref="AJ221:AJ224">
    <cfRule type="cellIs" dxfId="5690" priority="480" operator="equal">
      <formula>"良短"</formula>
    </cfRule>
    <cfRule type="cellIs" dxfId="5689" priority="481" operator="equal">
      <formula>"保留"</formula>
    </cfRule>
    <cfRule type="cellIs" dxfId="5688" priority="482" operator="equal">
      <formula>"合短"</formula>
    </cfRule>
  </conditionalFormatting>
  <conditionalFormatting sqref="AJ220">
    <cfRule type="cellIs" dxfId="5687" priority="469" operator="equal">
      <formula>"ＮＧ"</formula>
    </cfRule>
    <cfRule type="cellIs" dxfId="5686" priority="470" operator="equal">
      <formula>"良短"</formula>
    </cfRule>
    <cfRule type="cellIs" dxfId="5685" priority="471" operator="equal">
      <formula>"保留"</formula>
    </cfRule>
    <cfRule type="cellIs" dxfId="5684" priority="472" operator="equal">
      <formula>"合短"</formula>
    </cfRule>
  </conditionalFormatting>
  <conditionalFormatting sqref="AJ220">
    <cfRule type="cellIs" dxfId="5683" priority="473" operator="equal">
      <formula>"良短"</formula>
    </cfRule>
    <cfRule type="cellIs" dxfId="5682" priority="474" operator="equal">
      <formula>"保留"</formula>
    </cfRule>
    <cfRule type="cellIs" dxfId="5681" priority="475" operator="equal">
      <formula>"合短"</formula>
    </cfRule>
  </conditionalFormatting>
  <conditionalFormatting sqref="AJ226:AJ228">
    <cfRule type="cellIs" dxfId="5680" priority="465" operator="equal">
      <formula>"ＮＧ"</formula>
    </cfRule>
    <cfRule type="cellIs" dxfId="5679" priority="466" operator="equal">
      <formula>"良短"</formula>
    </cfRule>
    <cfRule type="cellIs" dxfId="5678" priority="467" operator="equal">
      <formula>"保留"</formula>
    </cfRule>
    <cfRule type="cellIs" dxfId="5677" priority="468" operator="equal">
      <formula>"合短"</formula>
    </cfRule>
  </conditionalFormatting>
  <conditionalFormatting sqref="AJ226:AJ228">
    <cfRule type="cellIs" dxfId="5676" priority="462" operator="equal">
      <formula>"良短"</formula>
    </cfRule>
    <cfRule type="cellIs" dxfId="5675" priority="463" operator="equal">
      <formula>"保留"</formula>
    </cfRule>
    <cfRule type="cellIs" dxfId="5674" priority="464" operator="equal">
      <formula>"合短"</formula>
    </cfRule>
  </conditionalFormatting>
  <conditionalFormatting sqref="AJ208">
    <cfRule type="cellIs" dxfId="5673" priority="459" operator="equal">
      <formula>"良短"</formula>
    </cfRule>
    <cfRule type="cellIs" dxfId="5672" priority="460" operator="equal">
      <formula>"保留"</formula>
    </cfRule>
    <cfRule type="cellIs" dxfId="5671" priority="461" operator="equal">
      <formula>"合短"</formula>
    </cfRule>
  </conditionalFormatting>
  <conditionalFormatting sqref="AJ208">
    <cfRule type="cellIs" dxfId="5670" priority="455" operator="equal">
      <formula>"ＮＧ"</formula>
    </cfRule>
    <cfRule type="cellIs" dxfId="5669" priority="456" operator="equal">
      <formula>"良短"</formula>
    </cfRule>
    <cfRule type="cellIs" dxfId="5668" priority="457" operator="equal">
      <formula>"保留"</formula>
    </cfRule>
    <cfRule type="cellIs" dxfId="5667" priority="458" operator="equal">
      <formula>"合短"</formula>
    </cfRule>
  </conditionalFormatting>
  <conditionalFormatting sqref="AJ208">
    <cfRule type="cellIs" dxfId="5666" priority="448" operator="equal">
      <formula>"ＮＧ"</formula>
    </cfRule>
    <cfRule type="cellIs" dxfId="5665" priority="449" operator="equal">
      <formula>"良短"</formula>
    </cfRule>
    <cfRule type="cellIs" dxfId="5664" priority="450" operator="equal">
      <formula>"保留"</formula>
    </cfRule>
    <cfRule type="cellIs" dxfId="5663" priority="451" operator="equal">
      <formula>"合短"</formula>
    </cfRule>
  </conditionalFormatting>
  <conditionalFormatting sqref="AJ208">
    <cfRule type="cellIs" dxfId="5662" priority="452" operator="equal">
      <formula>"良短"</formula>
    </cfRule>
    <cfRule type="cellIs" dxfId="5661" priority="453" operator="equal">
      <formula>"保留"</formula>
    </cfRule>
    <cfRule type="cellIs" dxfId="5660" priority="454" operator="equal">
      <formula>"合短"</formula>
    </cfRule>
  </conditionalFormatting>
  <conditionalFormatting sqref="AJ230:AJ234">
    <cfRule type="cellIs" dxfId="5659" priority="445" operator="equal">
      <formula>"良短"</formula>
    </cfRule>
    <cfRule type="cellIs" dxfId="5658" priority="446" operator="equal">
      <formula>"保留"</formula>
    </cfRule>
    <cfRule type="cellIs" dxfId="5657" priority="447" operator="equal">
      <formula>"合短"</formula>
    </cfRule>
  </conditionalFormatting>
  <conditionalFormatting sqref="AJ231:AJ234">
    <cfRule type="cellIs" dxfId="5656" priority="441" operator="equal">
      <formula>"ＮＧ"</formula>
    </cfRule>
    <cfRule type="cellIs" dxfId="5655" priority="442" operator="equal">
      <formula>"良短"</formula>
    </cfRule>
    <cfRule type="cellIs" dxfId="5654" priority="443" operator="equal">
      <formula>"保留"</formula>
    </cfRule>
    <cfRule type="cellIs" dxfId="5653" priority="444" operator="equal">
      <formula>"合短"</formula>
    </cfRule>
  </conditionalFormatting>
  <conditionalFormatting sqref="AJ230">
    <cfRule type="cellIs" dxfId="5652" priority="437" operator="equal">
      <formula>"ＮＧ"</formula>
    </cfRule>
    <cfRule type="cellIs" dxfId="5651" priority="438" operator="equal">
      <formula>"良短"</formula>
    </cfRule>
    <cfRule type="cellIs" dxfId="5650" priority="439" operator="equal">
      <formula>"保留"</formula>
    </cfRule>
    <cfRule type="cellIs" dxfId="5649" priority="440" operator="equal">
      <formula>"合短"</formula>
    </cfRule>
  </conditionalFormatting>
  <conditionalFormatting sqref="AJ236:AJ240">
    <cfRule type="cellIs" dxfId="5648" priority="434" operator="equal">
      <formula>"良短"</formula>
    </cfRule>
    <cfRule type="cellIs" dxfId="5647" priority="435" operator="equal">
      <formula>"保留"</formula>
    </cfRule>
    <cfRule type="cellIs" dxfId="5646" priority="436" operator="equal">
      <formula>"合短"</formula>
    </cfRule>
  </conditionalFormatting>
  <conditionalFormatting sqref="AJ237:AJ240">
    <cfRule type="cellIs" dxfId="5645" priority="430" operator="equal">
      <formula>"ＮＧ"</formula>
    </cfRule>
    <cfRule type="cellIs" dxfId="5644" priority="431" operator="equal">
      <formula>"良短"</formula>
    </cfRule>
    <cfRule type="cellIs" dxfId="5643" priority="432" operator="equal">
      <formula>"保留"</formula>
    </cfRule>
    <cfRule type="cellIs" dxfId="5642" priority="433" operator="equal">
      <formula>"合短"</formula>
    </cfRule>
  </conditionalFormatting>
  <conditionalFormatting sqref="AJ236">
    <cfRule type="cellIs" dxfId="5641" priority="426" operator="equal">
      <formula>"ＮＧ"</formula>
    </cfRule>
    <cfRule type="cellIs" dxfId="5640" priority="427" operator="equal">
      <formula>"良短"</formula>
    </cfRule>
    <cfRule type="cellIs" dxfId="5639" priority="428" operator="equal">
      <formula>"保留"</formula>
    </cfRule>
    <cfRule type="cellIs" dxfId="5638" priority="429" operator="equal">
      <formula>"合短"</formula>
    </cfRule>
  </conditionalFormatting>
  <conditionalFormatting sqref="AJ243 AJ245:AJ246">
    <cfRule type="cellIs" dxfId="5637" priority="419" operator="equal">
      <formula>"ＮＧ"</formula>
    </cfRule>
    <cfRule type="cellIs" dxfId="5636" priority="420" operator="equal">
      <formula>"良短"</formula>
    </cfRule>
    <cfRule type="cellIs" dxfId="5635" priority="421" operator="equal">
      <formula>"保留"</formula>
    </cfRule>
    <cfRule type="cellIs" dxfId="5634" priority="422" operator="equal">
      <formula>"合短"</formula>
    </cfRule>
  </conditionalFormatting>
  <conditionalFormatting sqref="AJ242:AJ243 AJ245:AJ246">
    <cfRule type="cellIs" dxfId="5633" priority="423" operator="equal">
      <formula>"良短"</formula>
    </cfRule>
    <cfRule type="cellIs" dxfId="5632" priority="424" operator="equal">
      <formula>"保留"</formula>
    </cfRule>
    <cfRule type="cellIs" dxfId="5631" priority="425" operator="equal">
      <formula>"合短"</formula>
    </cfRule>
  </conditionalFormatting>
  <conditionalFormatting sqref="AJ244">
    <cfRule type="cellIs" dxfId="5630" priority="408" operator="equal">
      <formula>"ＮＧ"</formula>
    </cfRule>
    <cfRule type="cellIs" dxfId="5629" priority="409" operator="equal">
      <formula>"良短"</formula>
    </cfRule>
    <cfRule type="cellIs" dxfId="5628" priority="410" operator="equal">
      <formula>"保留"</formula>
    </cfRule>
    <cfRule type="cellIs" dxfId="5627" priority="411" operator="equal">
      <formula>"合短"</formula>
    </cfRule>
  </conditionalFormatting>
  <conditionalFormatting sqref="AJ242">
    <cfRule type="cellIs" dxfId="5626" priority="415" operator="equal">
      <formula>"ＮＧ"</formula>
    </cfRule>
    <cfRule type="cellIs" dxfId="5625" priority="416" operator="equal">
      <formula>"良短"</formula>
    </cfRule>
    <cfRule type="cellIs" dxfId="5624" priority="417" operator="equal">
      <formula>"保留"</formula>
    </cfRule>
    <cfRule type="cellIs" dxfId="5623" priority="418" operator="equal">
      <formula>"合短"</formula>
    </cfRule>
  </conditionalFormatting>
  <conditionalFormatting sqref="AJ244">
    <cfRule type="cellIs" dxfId="5622" priority="412" operator="equal">
      <formula>"良短"</formula>
    </cfRule>
    <cfRule type="cellIs" dxfId="5621" priority="413" operator="equal">
      <formula>"保留"</formula>
    </cfRule>
    <cfRule type="cellIs" dxfId="5620" priority="414" operator="equal">
      <formula>"合短"</formula>
    </cfRule>
  </conditionalFormatting>
  <conditionalFormatting sqref="AJ250:AJ253">
    <cfRule type="cellIs" dxfId="5619" priority="405" operator="equal">
      <formula>"良短"</formula>
    </cfRule>
    <cfRule type="cellIs" dxfId="5618" priority="406" operator="equal">
      <formula>"保留"</formula>
    </cfRule>
    <cfRule type="cellIs" dxfId="5617" priority="407" operator="equal">
      <formula>"合短"</formula>
    </cfRule>
  </conditionalFormatting>
  <conditionalFormatting sqref="AJ249">
    <cfRule type="cellIs" dxfId="5616" priority="402" operator="equal">
      <formula>"良短"</formula>
    </cfRule>
    <cfRule type="cellIs" dxfId="5615" priority="403" operator="equal">
      <formula>"保留"</formula>
    </cfRule>
    <cfRule type="cellIs" dxfId="5614" priority="404" operator="equal">
      <formula>"合短"</formula>
    </cfRule>
  </conditionalFormatting>
  <conditionalFormatting sqref="AJ249">
    <cfRule type="cellIs" dxfId="5613" priority="399" operator="equal">
      <formula>"良短"</formula>
    </cfRule>
    <cfRule type="cellIs" dxfId="5612" priority="400" operator="equal">
      <formula>"保留"</formula>
    </cfRule>
    <cfRule type="cellIs" dxfId="5611" priority="401" operator="equal">
      <formula>"合短"</formula>
    </cfRule>
  </conditionalFormatting>
  <conditionalFormatting sqref="AJ255:AJ259">
    <cfRule type="cellIs" dxfId="5610" priority="396" operator="equal">
      <formula>"良短"</formula>
    </cfRule>
    <cfRule type="cellIs" dxfId="5609" priority="397" operator="equal">
      <formula>"保留"</formula>
    </cfRule>
    <cfRule type="cellIs" dxfId="5608" priority="398" operator="equal">
      <formula>"合短"</formula>
    </cfRule>
  </conditionalFormatting>
  <conditionalFormatting sqref="AJ255">
    <cfRule type="cellIs" dxfId="5607" priority="392" operator="equal">
      <formula>"ＮＧ"</formula>
    </cfRule>
    <cfRule type="cellIs" dxfId="5606" priority="393" operator="equal">
      <formula>"良短"</formula>
    </cfRule>
    <cfRule type="cellIs" dxfId="5605" priority="394" operator="equal">
      <formula>"保留"</formula>
    </cfRule>
    <cfRule type="cellIs" dxfId="5604" priority="395" operator="equal">
      <formula>"合短"</formula>
    </cfRule>
  </conditionalFormatting>
  <conditionalFormatting sqref="AJ256:AJ259">
    <cfRule type="cellIs" dxfId="5603" priority="389" operator="equal">
      <formula>"良短"</formula>
    </cfRule>
    <cfRule type="cellIs" dxfId="5602" priority="390" operator="equal">
      <formula>"保留"</formula>
    </cfRule>
    <cfRule type="cellIs" dxfId="5601" priority="391" operator="equal">
      <formula>"合短"</formula>
    </cfRule>
  </conditionalFormatting>
  <conditionalFormatting sqref="AJ256:AJ259">
    <cfRule type="cellIs" dxfId="5600" priority="386" operator="equal">
      <formula>"良短"</formula>
    </cfRule>
    <cfRule type="cellIs" dxfId="5599" priority="387" operator="equal">
      <formula>"保留"</formula>
    </cfRule>
    <cfRule type="cellIs" dxfId="5598" priority="388" operator="equal">
      <formula>"合短"</formula>
    </cfRule>
  </conditionalFormatting>
  <conditionalFormatting sqref="AJ256:AJ259">
    <cfRule type="cellIs" dxfId="5597" priority="382" operator="equal">
      <formula>"ＮＧ"</formula>
    </cfRule>
    <cfRule type="cellIs" dxfId="5596" priority="383" operator="equal">
      <formula>"良短"</formula>
    </cfRule>
    <cfRule type="cellIs" dxfId="5595" priority="384" operator="equal">
      <formula>"保留"</formula>
    </cfRule>
    <cfRule type="cellIs" dxfId="5594" priority="385" operator="equal">
      <formula>"合短"</formula>
    </cfRule>
  </conditionalFormatting>
  <conditionalFormatting sqref="AJ256:AJ259">
    <cfRule type="cellIs" dxfId="5593" priority="378" operator="equal">
      <formula>"ＮＧ"</formula>
    </cfRule>
    <cfRule type="cellIs" dxfId="5592" priority="379" operator="equal">
      <formula>"良短"</formula>
    </cfRule>
    <cfRule type="cellIs" dxfId="5591" priority="380" operator="equal">
      <formula>"保留"</formula>
    </cfRule>
    <cfRule type="cellIs" dxfId="5590" priority="381" operator="equal">
      <formula>"合短"</formula>
    </cfRule>
  </conditionalFormatting>
  <conditionalFormatting sqref="AJ271 AJ286:AJ293 AJ261:AJ266">
    <cfRule type="cellIs" dxfId="5589" priority="375" operator="equal">
      <formula>"良短"</formula>
    </cfRule>
    <cfRule type="cellIs" dxfId="5588" priority="376" operator="equal">
      <formula>"保留"</formula>
    </cfRule>
    <cfRule type="cellIs" dxfId="5587" priority="377" operator="equal">
      <formula>"合短"</formula>
    </cfRule>
  </conditionalFormatting>
  <conditionalFormatting sqref="AJ261">
    <cfRule type="cellIs" dxfId="5586" priority="371" operator="equal">
      <formula>"ＮＧ"</formula>
    </cfRule>
    <cfRule type="cellIs" dxfId="5585" priority="372" operator="equal">
      <formula>"良短"</formula>
    </cfRule>
    <cfRule type="cellIs" dxfId="5584" priority="373" operator="equal">
      <formula>"保留"</formula>
    </cfRule>
    <cfRule type="cellIs" dxfId="5583" priority="374" operator="equal">
      <formula>"合短"</formula>
    </cfRule>
  </conditionalFormatting>
  <conditionalFormatting sqref="AJ271 AJ286:AJ293 AJ262:AJ266">
    <cfRule type="cellIs" dxfId="5582" priority="368" operator="equal">
      <formula>"良短"</formula>
    </cfRule>
    <cfRule type="cellIs" dxfId="5581" priority="369" operator="equal">
      <formula>"保留"</formula>
    </cfRule>
    <cfRule type="cellIs" dxfId="5580" priority="370" operator="equal">
      <formula>"合短"</formula>
    </cfRule>
  </conditionalFormatting>
  <conditionalFormatting sqref="AJ271 AJ286:AJ293 AJ262:AJ266">
    <cfRule type="cellIs" dxfId="5579" priority="365" operator="equal">
      <formula>"良短"</formula>
    </cfRule>
    <cfRule type="cellIs" dxfId="5578" priority="366" operator="equal">
      <formula>"保留"</formula>
    </cfRule>
    <cfRule type="cellIs" dxfId="5577" priority="367" operator="equal">
      <formula>"合短"</formula>
    </cfRule>
  </conditionalFormatting>
  <conditionalFormatting sqref="AJ271 AJ286:AJ293 AJ262:AJ266">
    <cfRule type="cellIs" dxfId="5576" priority="361" operator="equal">
      <formula>"ＮＧ"</formula>
    </cfRule>
    <cfRule type="cellIs" dxfId="5575" priority="362" operator="equal">
      <formula>"良短"</formula>
    </cfRule>
    <cfRule type="cellIs" dxfId="5574" priority="363" operator="equal">
      <formula>"保留"</formula>
    </cfRule>
    <cfRule type="cellIs" dxfId="5573" priority="364" operator="equal">
      <formula>"合短"</formula>
    </cfRule>
  </conditionalFormatting>
  <conditionalFormatting sqref="AJ271 AJ286:AJ293 AJ262:AJ266">
    <cfRule type="cellIs" dxfId="5572" priority="357" operator="equal">
      <formula>"ＮＧ"</formula>
    </cfRule>
    <cfRule type="cellIs" dxfId="5571" priority="358" operator="equal">
      <formula>"良短"</formula>
    </cfRule>
    <cfRule type="cellIs" dxfId="5570" priority="359" operator="equal">
      <formula>"保留"</formula>
    </cfRule>
    <cfRule type="cellIs" dxfId="5569" priority="360" operator="equal">
      <formula>"合短"</formula>
    </cfRule>
  </conditionalFormatting>
  <conditionalFormatting sqref="AJ339">
    <cfRule type="cellIs" dxfId="5568" priority="353" operator="equal">
      <formula>"ＮＧ"</formula>
    </cfRule>
    <cfRule type="cellIs" dxfId="5567" priority="354" operator="equal">
      <formula>"良短"</formula>
    </cfRule>
    <cfRule type="cellIs" dxfId="5566" priority="355" operator="equal">
      <formula>"保留"</formula>
    </cfRule>
    <cfRule type="cellIs" dxfId="5565" priority="356" operator="equal">
      <formula>"合短"</formula>
    </cfRule>
  </conditionalFormatting>
  <conditionalFormatting sqref="AJ339">
    <cfRule type="cellIs" dxfId="5564" priority="349" operator="equal">
      <formula>"ＮＧ"</formula>
    </cfRule>
    <cfRule type="cellIs" dxfId="5563" priority="350" operator="equal">
      <formula>"良短"</formula>
    </cfRule>
    <cfRule type="cellIs" dxfId="5562" priority="351" operator="equal">
      <formula>"保留"</formula>
    </cfRule>
    <cfRule type="cellIs" dxfId="5561" priority="352" operator="equal">
      <formula>"合短"</formula>
    </cfRule>
  </conditionalFormatting>
  <conditionalFormatting sqref="AJ340:AJ342">
    <cfRule type="cellIs" dxfId="5560" priority="341" operator="equal">
      <formula>"ＮＧ"</formula>
    </cfRule>
    <cfRule type="cellIs" dxfId="5559" priority="342" operator="equal">
      <formula>"良短"</formula>
    </cfRule>
    <cfRule type="cellIs" dxfId="5558" priority="343" operator="equal">
      <formula>"保留"</formula>
    </cfRule>
    <cfRule type="cellIs" dxfId="5557" priority="344" operator="equal">
      <formula>"合短"</formula>
    </cfRule>
  </conditionalFormatting>
  <conditionalFormatting sqref="AJ340:AJ342">
    <cfRule type="cellIs" dxfId="5556" priority="345" operator="equal">
      <formula>"ＮＧ"</formula>
    </cfRule>
    <cfRule type="cellIs" dxfId="5555" priority="346" operator="equal">
      <formula>"良短"</formula>
    </cfRule>
    <cfRule type="cellIs" dxfId="5554" priority="347" operator="equal">
      <formula>"保留"</formula>
    </cfRule>
    <cfRule type="cellIs" dxfId="5553" priority="348" operator="equal">
      <formula>"合短"</formula>
    </cfRule>
  </conditionalFormatting>
  <conditionalFormatting sqref="AJ344">
    <cfRule type="cellIs" dxfId="5552" priority="337" operator="equal">
      <formula>"ＮＧ"</formula>
    </cfRule>
    <cfRule type="cellIs" dxfId="5551" priority="338" operator="equal">
      <formula>"良短"</formula>
    </cfRule>
    <cfRule type="cellIs" dxfId="5550" priority="339" operator="equal">
      <formula>"保留"</formula>
    </cfRule>
    <cfRule type="cellIs" dxfId="5549" priority="340" operator="equal">
      <formula>"合短"</formula>
    </cfRule>
  </conditionalFormatting>
  <conditionalFormatting sqref="AJ344">
    <cfRule type="cellIs" dxfId="5548" priority="333" operator="equal">
      <formula>"ＮＧ"</formula>
    </cfRule>
    <cfRule type="cellIs" dxfId="5547" priority="334" operator="equal">
      <formula>"良短"</formula>
    </cfRule>
    <cfRule type="cellIs" dxfId="5546" priority="335" operator="equal">
      <formula>"保留"</formula>
    </cfRule>
    <cfRule type="cellIs" dxfId="5545" priority="336" operator="equal">
      <formula>"合短"</formula>
    </cfRule>
  </conditionalFormatting>
  <conditionalFormatting sqref="AJ345:AJ347">
    <cfRule type="cellIs" dxfId="5544" priority="325" operator="equal">
      <formula>"ＮＧ"</formula>
    </cfRule>
    <cfRule type="cellIs" dxfId="5543" priority="326" operator="equal">
      <formula>"良短"</formula>
    </cfRule>
    <cfRule type="cellIs" dxfId="5542" priority="327" operator="equal">
      <formula>"保留"</formula>
    </cfRule>
    <cfRule type="cellIs" dxfId="5541" priority="328" operator="equal">
      <formula>"合短"</formula>
    </cfRule>
  </conditionalFormatting>
  <conditionalFormatting sqref="AJ345:AJ347">
    <cfRule type="cellIs" dxfId="5540" priority="329" operator="equal">
      <formula>"ＮＧ"</formula>
    </cfRule>
    <cfRule type="cellIs" dxfId="5539" priority="330" operator="equal">
      <formula>"良短"</formula>
    </cfRule>
    <cfRule type="cellIs" dxfId="5538" priority="331" operator="equal">
      <formula>"保留"</formula>
    </cfRule>
    <cfRule type="cellIs" dxfId="5537" priority="332" operator="equal">
      <formula>"合短"</formula>
    </cfRule>
  </conditionalFormatting>
  <conditionalFormatting sqref="AJ349">
    <cfRule type="cellIs" dxfId="5536" priority="321" operator="equal">
      <formula>"ＮＧ"</formula>
    </cfRule>
    <cfRule type="cellIs" dxfId="5535" priority="322" operator="equal">
      <formula>"良短"</formula>
    </cfRule>
    <cfRule type="cellIs" dxfId="5534" priority="323" operator="equal">
      <formula>"保留"</formula>
    </cfRule>
    <cfRule type="cellIs" dxfId="5533" priority="324" operator="equal">
      <formula>"合短"</formula>
    </cfRule>
  </conditionalFormatting>
  <conditionalFormatting sqref="AJ349">
    <cfRule type="cellIs" dxfId="5532" priority="317" operator="equal">
      <formula>"ＮＧ"</formula>
    </cfRule>
    <cfRule type="cellIs" dxfId="5531" priority="318" operator="equal">
      <formula>"良短"</formula>
    </cfRule>
    <cfRule type="cellIs" dxfId="5530" priority="319" operator="equal">
      <formula>"保留"</formula>
    </cfRule>
    <cfRule type="cellIs" dxfId="5529" priority="320" operator="equal">
      <formula>"合短"</formula>
    </cfRule>
  </conditionalFormatting>
  <conditionalFormatting sqref="AJ350:AJ352">
    <cfRule type="cellIs" dxfId="5528" priority="309" operator="equal">
      <formula>"ＮＧ"</formula>
    </cfRule>
    <cfRule type="cellIs" dxfId="5527" priority="310" operator="equal">
      <formula>"良短"</formula>
    </cfRule>
    <cfRule type="cellIs" dxfId="5526" priority="311" operator="equal">
      <formula>"保留"</formula>
    </cfRule>
    <cfRule type="cellIs" dxfId="5525" priority="312" operator="equal">
      <formula>"合短"</formula>
    </cfRule>
  </conditionalFormatting>
  <conditionalFormatting sqref="AJ350:AJ352">
    <cfRule type="cellIs" dxfId="5524" priority="313" operator="equal">
      <formula>"ＮＧ"</formula>
    </cfRule>
    <cfRule type="cellIs" dxfId="5523" priority="314" operator="equal">
      <formula>"良短"</formula>
    </cfRule>
    <cfRule type="cellIs" dxfId="5522" priority="315" operator="equal">
      <formula>"保留"</formula>
    </cfRule>
    <cfRule type="cellIs" dxfId="5521" priority="316" operator="equal">
      <formula>"合短"</formula>
    </cfRule>
  </conditionalFormatting>
  <conditionalFormatting sqref="AJ354">
    <cfRule type="cellIs" dxfId="5520" priority="305" operator="equal">
      <formula>"ＮＧ"</formula>
    </cfRule>
    <cfRule type="cellIs" dxfId="5519" priority="306" operator="equal">
      <formula>"良短"</formula>
    </cfRule>
    <cfRule type="cellIs" dxfId="5518" priority="307" operator="equal">
      <formula>"保留"</formula>
    </cfRule>
    <cfRule type="cellIs" dxfId="5517" priority="308" operator="equal">
      <formula>"合短"</formula>
    </cfRule>
  </conditionalFormatting>
  <conditionalFormatting sqref="AJ354">
    <cfRule type="cellIs" dxfId="5516" priority="301" operator="equal">
      <formula>"ＮＧ"</formula>
    </cfRule>
    <cfRule type="cellIs" dxfId="5515" priority="302" operator="equal">
      <formula>"良短"</formula>
    </cfRule>
    <cfRule type="cellIs" dxfId="5514" priority="303" operator="equal">
      <formula>"保留"</formula>
    </cfRule>
    <cfRule type="cellIs" dxfId="5513" priority="304" operator="equal">
      <formula>"合短"</formula>
    </cfRule>
  </conditionalFormatting>
  <conditionalFormatting sqref="AJ355:AJ357">
    <cfRule type="cellIs" dxfId="5512" priority="293" operator="equal">
      <formula>"ＮＧ"</formula>
    </cfRule>
    <cfRule type="cellIs" dxfId="5511" priority="294" operator="equal">
      <formula>"良短"</formula>
    </cfRule>
    <cfRule type="cellIs" dxfId="5510" priority="295" operator="equal">
      <formula>"保留"</formula>
    </cfRule>
    <cfRule type="cellIs" dxfId="5509" priority="296" operator="equal">
      <formula>"合短"</formula>
    </cfRule>
  </conditionalFormatting>
  <conditionalFormatting sqref="AJ355:AJ357">
    <cfRule type="cellIs" dxfId="5508" priority="297" operator="equal">
      <formula>"ＮＧ"</formula>
    </cfRule>
    <cfRule type="cellIs" dxfId="5507" priority="298" operator="equal">
      <formula>"良短"</formula>
    </cfRule>
    <cfRule type="cellIs" dxfId="5506" priority="299" operator="equal">
      <formula>"保留"</formula>
    </cfRule>
    <cfRule type="cellIs" dxfId="5505" priority="300" operator="equal">
      <formula>"合短"</formula>
    </cfRule>
  </conditionalFormatting>
  <conditionalFormatting sqref="AJ33:AJ35">
    <cfRule type="cellIs" dxfId="5504" priority="285" operator="equal">
      <formula>"ＮＧ"</formula>
    </cfRule>
    <cfRule type="cellIs" dxfId="5503" priority="286" operator="equal">
      <formula>"良短"</formula>
    </cfRule>
    <cfRule type="cellIs" dxfId="5502" priority="287" operator="equal">
      <formula>"保留"</formula>
    </cfRule>
    <cfRule type="cellIs" dxfId="5501" priority="288" operator="equal">
      <formula>"合短"</formula>
    </cfRule>
  </conditionalFormatting>
  <conditionalFormatting sqref="AJ33:AJ35">
    <cfRule type="cellIs" dxfId="5500" priority="289" operator="equal">
      <formula>"ＮＧ"</formula>
    </cfRule>
    <cfRule type="cellIs" dxfId="5499" priority="290" operator="equal">
      <formula>"良短"</formula>
    </cfRule>
    <cfRule type="cellIs" dxfId="5498" priority="291" operator="equal">
      <formula>"保留"</formula>
    </cfRule>
    <cfRule type="cellIs" dxfId="5497" priority="292" operator="equal">
      <formula>"合短"</formula>
    </cfRule>
  </conditionalFormatting>
  <conditionalFormatting sqref="AJ52:AJ54">
    <cfRule type="cellIs" dxfId="5496" priority="281" operator="equal">
      <formula>"ＮＧ"</formula>
    </cfRule>
    <cfRule type="cellIs" dxfId="5495" priority="282" operator="equal">
      <formula>"良短"</formula>
    </cfRule>
    <cfRule type="cellIs" dxfId="5494" priority="283" operator="equal">
      <formula>"保留"</formula>
    </cfRule>
    <cfRule type="cellIs" dxfId="5493" priority="284" operator="equal">
      <formula>"合短"</formula>
    </cfRule>
  </conditionalFormatting>
  <conditionalFormatting sqref="AJ52:AJ54">
    <cfRule type="cellIs" dxfId="5492" priority="277" operator="equal">
      <formula>"ＮＧ"</formula>
    </cfRule>
    <cfRule type="cellIs" dxfId="5491" priority="278" operator="equal">
      <formula>"良短"</formula>
    </cfRule>
    <cfRule type="cellIs" dxfId="5490" priority="279" operator="equal">
      <formula>"保留"</formula>
    </cfRule>
    <cfRule type="cellIs" dxfId="5489" priority="280" operator="equal">
      <formula>"合短"</formula>
    </cfRule>
  </conditionalFormatting>
  <conditionalFormatting sqref="AJ57:AJ59">
    <cfRule type="cellIs" dxfId="5488" priority="273" operator="equal">
      <formula>"ＮＧ"</formula>
    </cfRule>
    <cfRule type="cellIs" dxfId="5487" priority="274" operator="equal">
      <formula>"良短"</formula>
    </cfRule>
    <cfRule type="cellIs" dxfId="5486" priority="275" operator="equal">
      <formula>"保留"</formula>
    </cfRule>
    <cfRule type="cellIs" dxfId="5485" priority="276" operator="equal">
      <formula>"合短"</formula>
    </cfRule>
  </conditionalFormatting>
  <conditionalFormatting sqref="AJ57:AJ59">
    <cfRule type="cellIs" dxfId="5484" priority="269" operator="equal">
      <formula>"ＮＧ"</formula>
    </cfRule>
    <cfRule type="cellIs" dxfId="5483" priority="270" operator="equal">
      <formula>"良短"</formula>
    </cfRule>
    <cfRule type="cellIs" dxfId="5482" priority="271" operator="equal">
      <formula>"保留"</formula>
    </cfRule>
    <cfRule type="cellIs" dxfId="5481" priority="272" operator="equal">
      <formula>"合短"</formula>
    </cfRule>
  </conditionalFormatting>
  <conditionalFormatting sqref="AJ63:AJ64">
    <cfRule type="cellIs" dxfId="5480" priority="265" operator="equal">
      <formula>"ＮＧ"</formula>
    </cfRule>
    <cfRule type="cellIs" dxfId="5479" priority="266" operator="equal">
      <formula>"良短"</formula>
    </cfRule>
    <cfRule type="cellIs" dxfId="5478" priority="267" operator="equal">
      <formula>"保留"</formula>
    </cfRule>
    <cfRule type="cellIs" dxfId="5477" priority="268" operator="equal">
      <formula>"合短"</formula>
    </cfRule>
  </conditionalFormatting>
  <conditionalFormatting sqref="AJ63:AJ64">
    <cfRule type="cellIs" dxfId="5476" priority="261" operator="equal">
      <formula>"ＮＧ"</formula>
    </cfRule>
    <cfRule type="cellIs" dxfId="5475" priority="262" operator="equal">
      <formula>"良短"</formula>
    </cfRule>
    <cfRule type="cellIs" dxfId="5474" priority="263" operator="equal">
      <formula>"保留"</formula>
    </cfRule>
    <cfRule type="cellIs" dxfId="5473" priority="264" operator="equal">
      <formula>"合短"</formula>
    </cfRule>
  </conditionalFormatting>
  <conditionalFormatting sqref="AJ77 AJ72 AJ67">
    <cfRule type="cellIs" dxfId="5472" priority="257" operator="equal">
      <formula>"ＮＧ"</formula>
    </cfRule>
    <cfRule type="cellIs" dxfId="5471" priority="258" operator="equal">
      <formula>"良短"</formula>
    </cfRule>
    <cfRule type="cellIs" dxfId="5470" priority="259" operator="equal">
      <formula>"保留"</formula>
    </cfRule>
    <cfRule type="cellIs" dxfId="5469" priority="260" operator="equal">
      <formula>"合短"</formula>
    </cfRule>
  </conditionalFormatting>
  <conditionalFormatting sqref="AJ77 AJ72 AJ67">
    <cfRule type="cellIs" dxfId="5468" priority="253" operator="equal">
      <formula>"ＮＧ"</formula>
    </cfRule>
    <cfRule type="cellIs" dxfId="5467" priority="254" operator="equal">
      <formula>"良短"</formula>
    </cfRule>
    <cfRule type="cellIs" dxfId="5466" priority="255" operator="equal">
      <formula>"保留"</formula>
    </cfRule>
    <cfRule type="cellIs" dxfId="5465" priority="256" operator="equal">
      <formula>"合短"</formula>
    </cfRule>
  </conditionalFormatting>
  <conditionalFormatting sqref="AJ78 AJ73:AJ74 AJ68:AJ69 AJ80">
    <cfRule type="cellIs" dxfId="5464" priority="249" operator="equal">
      <formula>"ＮＧ"</formula>
    </cfRule>
    <cfRule type="cellIs" dxfId="5463" priority="250" operator="equal">
      <formula>"良短"</formula>
    </cfRule>
    <cfRule type="cellIs" dxfId="5462" priority="251" operator="equal">
      <formula>"保留"</formula>
    </cfRule>
    <cfRule type="cellIs" dxfId="5461" priority="252" operator="equal">
      <formula>"合短"</formula>
    </cfRule>
  </conditionalFormatting>
  <conditionalFormatting sqref="AJ78 AJ73:AJ74 AJ68:AJ69 AJ80">
    <cfRule type="cellIs" dxfId="5460" priority="245" operator="equal">
      <formula>"ＮＧ"</formula>
    </cfRule>
    <cfRule type="cellIs" dxfId="5459" priority="246" operator="equal">
      <formula>"良短"</formula>
    </cfRule>
    <cfRule type="cellIs" dxfId="5458" priority="247" operator="equal">
      <formula>"保留"</formula>
    </cfRule>
    <cfRule type="cellIs" dxfId="5457" priority="248" operator="equal">
      <formula>"合短"</formula>
    </cfRule>
  </conditionalFormatting>
  <conditionalFormatting sqref="AJ103:AJ105">
    <cfRule type="cellIs" dxfId="5456" priority="222" operator="equal">
      <formula>"ＮＧ"</formula>
    </cfRule>
    <cfRule type="cellIs" dxfId="5455" priority="223" operator="equal">
      <formula>"良短"</formula>
    </cfRule>
    <cfRule type="cellIs" dxfId="5454" priority="224" operator="equal">
      <formula>"保留"</formula>
    </cfRule>
    <cfRule type="cellIs" dxfId="5453" priority="225" operator="equal">
      <formula>"合短"</formula>
    </cfRule>
  </conditionalFormatting>
  <conditionalFormatting sqref="AJ103:AJ105">
    <cfRule type="cellIs" dxfId="5452" priority="218" operator="equal">
      <formula>"ＮＧ"</formula>
    </cfRule>
    <cfRule type="cellIs" dxfId="5451" priority="219" operator="equal">
      <formula>"良短"</formula>
    </cfRule>
    <cfRule type="cellIs" dxfId="5450" priority="220" operator="equal">
      <formula>"保留"</formula>
    </cfRule>
    <cfRule type="cellIs" dxfId="5449" priority="221" operator="equal">
      <formula>"合短"</formula>
    </cfRule>
  </conditionalFormatting>
  <conditionalFormatting sqref="AJ102">
    <cfRule type="cellIs" dxfId="5448" priority="214" operator="equal">
      <formula>"ＮＧ"</formula>
    </cfRule>
    <cfRule type="cellIs" dxfId="5447" priority="215" operator="equal">
      <formula>"良短"</formula>
    </cfRule>
    <cfRule type="cellIs" dxfId="5446" priority="216" operator="equal">
      <formula>"保留"</formula>
    </cfRule>
    <cfRule type="cellIs" dxfId="5445" priority="217" operator="equal">
      <formula>"合短"</formula>
    </cfRule>
  </conditionalFormatting>
  <conditionalFormatting sqref="AJ102">
    <cfRule type="cellIs" dxfId="5444" priority="210" operator="equal">
      <formula>"ＮＧ"</formula>
    </cfRule>
    <cfRule type="cellIs" dxfId="5443" priority="211" operator="equal">
      <formula>"良短"</formula>
    </cfRule>
    <cfRule type="cellIs" dxfId="5442" priority="212" operator="equal">
      <formula>"保留"</formula>
    </cfRule>
    <cfRule type="cellIs" dxfId="5441" priority="213" operator="equal">
      <formula>"合短"</formula>
    </cfRule>
  </conditionalFormatting>
  <conditionalFormatting sqref="AJ79">
    <cfRule type="cellIs" dxfId="5440" priority="241" operator="equal">
      <formula>"ＮＧ"</formula>
    </cfRule>
    <cfRule type="cellIs" dxfId="5439" priority="242" operator="equal">
      <formula>"良短"</formula>
    </cfRule>
    <cfRule type="cellIs" dxfId="5438" priority="243" operator="equal">
      <formula>"保留"</formula>
    </cfRule>
    <cfRule type="cellIs" dxfId="5437" priority="244" operator="equal">
      <formula>"合短"</formula>
    </cfRule>
  </conditionalFormatting>
  <conditionalFormatting sqref="AJ79">
    <cfRule type="cellIs" dxfId="5436" priority="237" operator="equal">
      <formula>"ＮＧ"</formula>
    </cfRule>
    <cfRule type="cellIs" dxfId="5435" priority="238" operator="equal">
      <formula>"良短"</formula>
    </cfRule>
    <cfRule type="cellIs" dxfId="5434" priority="239" operator="equal">
      <formula>"保留"</formula>
    </cfRule>
    <cfRule type="cellIs" dxfId="5433" priority="240" operator="equal">
      <formula>"合短"</formula>
    </cfRule>
  </conditionalFormatting>
  <conditionalFormatting sqref="AJ93:AJ95">
    <cfRule type="cellIs" dxfId="5432" priority="233" operator="equal">
      <formula>"ＮＧ"</formula>
    </cfRule>
    <cfRule type="cellIs" dxfId="5431" priority="234" operator="equal">
      <formula>"良短"</formula>
    </cfRule>
    <cfRule type="cellIs" dxfId="5430" priority="235" operator="equal">
      <formula>"保留"</formula>
    </cfRule>
    <cfRule type="cellIs" dxfId="5429" priority="236" operator="equal">
      <formula>"合短"</formula>
    </cfRule>
  </conditionalFormatting>
  <conditionalFormatting sqref="AJ93:AJ95">
    <cfRule type="cellIs" dxfId="5428" priority="229" operator="equal">
      <formula>"ＮＧ"</formula>
    </cfRule>
    <cfRule type="cellIs" dxfId="5427" priority="230" operator="equal">
      <formula>"良短"</formula>
    </cfRule>
    <cfRule type="cellIs" dxfId="5426" priority="231" operator="equal">
      <formula>"保留"</formula>
    </cfRule>
    <cfRule type="cellIs" dxfId="5425" priority="232" operator="equal">
      <formula>"合短"</formula>
    </cfRule>
  </conditionalFormatting>
  <conditionalFormatting sqref="AJ106">
    <cfRule type="cellIs" dxfId="5424" priority="226" operator="equal">
      <formula>"合短"</formula>
    </cfRule>
    <cfRule type="cellIs" dxfId="5423" priority="227" operator="equal">
      <formula>"NG"</formula>
    </cfRule>
    <cfRule type="cellIs" dxfId="5422" priority="228" operator="equal">
      <formula>"保留"</formula>
    </cfRule>
  </conditionalFormatting>
  <conditionalFormatting sqref="AJ120:AJ122 AJ113:AJ116">
    <cfRule type="cellIs" dxfId="5421" priority="206" operator="equal">
      <formula>"ＮＧ"</formula>
    </cfRule>
    <cfRule type="cellIs" dxfId="5420" priority="207" operator="equal">
      <formula>"良短"</formula>
    </cfRule>
    <cfRule type="cellIs" dxfId="5419" priority="208" operator="equal">
      <formula>"保留"</formula>
    </cfRule>
    <cfRule type="cellIs" dxfId="5418" priority="209" operator="equal">
      <formula>"合短"</formula>
    </cfRule>
  </conditionalFormatting>
  <conditionalFormatting sqref="AJ120:AJ122 AJ113:AJ116">
    <cfRule type="cellIs" dxfId="5417" priority="202" operator="equal">
      <formula>"ＮＧ"</formula>
    </cfRule>
    <cfRule type="cellIs" dxfId="5416" priority="203" operator="equal">
      <formula>"良短"</formula>
    </cfRule>
    <cfRule type="cellIs" dxfId="5415" priority="204" operator="equal">
      <formula>"保留"</formula>
    </cfRule>
    <cfRule type="cellIs" dxfId="5414" priority="205" operator="equal">
      <formula>"合短"</formula>
    </cfRule>
  </conditionalFormatting>
  <conditionalFormatting sqref="AJ117">
    <cfRule type="cellIs" dxfId="5413" priority="198" operator="equal">
      <formula>"ＮＧ"</formula>
    </cfRule>
    <cfRule type="cellIs" dxfId="5412" priority="199" operator="equal">
      <formula>"良短"</formula>
    </cfRule>
    <cfRule type="cellIs" dxfId="5411" priority="200" operator="equal">
      <formula>"保留"</formula>
    </cfRule>
    <cfRule type="cellIs" dxfId="5410" priority="201" operator="equal">
      <formula>"合短"</formula>
    </cfRule>
  </conditionalFormatting>
  <conditionalFormatting sqref="AJ117">
    <cfRule type="cellIs" dxfId="5409" priority="194" operator="equal">
      <formula>"ＮＧ"</formula>
    </cfRule>
    <cfRule type="cellIs" dxfId="5408" priority="195" operator="equal">
      <formula>"良短"</formula>
    </cfRule>
    <cfRule type="cellIs" dxfId="5407" priority="196" operator="equal">
      <formula>"保留"</formula>
    </cfRule>
    <cfRule type="cellIs" dxfId="5406" priority="197" operator="equal">
      <formula>"合短"</formula>
    </cfRule>
  </conditionalFormatting>
  <conditionalFormatting sqref="AJ125:AJ127">
    <cfRule type="cellIs" dxfId="5405" priority="186" operator="equal">
      <formula>"ＮＧ"</formula>
    </cfRule>
    <cfRule type="cellIs" dxfId="5404" priority="187" operator="equal">
      <formula>"良短"</formula>
    </cfRule>
    <cfRule type="cellIs" dxfId="5403" priority="188" operator="equal">
      <formula>"保留"</formula>
    </cfRule>
    <cfRule type="cellIs" dxfId="5402" priority="189" operator="equal">
      <formula>"合短"</formula>
    </cfRule>
  </conditionalFormatting>
  <conditionalFormatting sqref="AJ144">
    <cfRule type="cellIs" dxfId="5401" priority="167" operator="equal">
      <formula>"ＮＧ"</formula>
    </cfRule>
    <cfRule type="cellIs" dxfId="5400" priority="168" operator="equal">
      <formula>"良短"</formula>
    </cfRule>
    <cfRule type="cellIs" dxfId="5399" priority="169" operator="equal">
      <formula>"保留"</formula>
    </cfRule>
    <cfRule type="cellIs" dxfId="5398" priority="170" operator="equal">
      <formula>"合短"</formula>
    </cfRule>
  </conditionalFormatting>
  <conditionalFormatting sqref="AJ125:AJ127">
    <cfRule type="cellIs" dxfId="5397" priority="190" operator="equal">
      <formula>"ＮＧ"</formula>
    </cfRule>
    <cfRule type="cellIs" dxfId="5396" priority="191" operator="equal">
      <formula>"良短"</formula>
    </cfRule>
    <cfRule type="cellIs" dxfId="5395" priority="192" operator="equal">
      <formula>"保留"</formula>
    </cfRule>
    <cfRule type="cellIs" dxfId="5394" priority="193" operator="equal">
      <formula>"合短"</formula>
    </cfRule>
  </conditionalFormatting>
  <conditionalFormatting sqref="AJ144">
    <cfRule type="cellIs" dxfId="5393" priority="171" operator="equal">
      <formula>"ＮＧ"</formula>
    </cfRule>
    <cfRule type="cellIs" dxfId="5392" priority="172" operator="equal">
      <formula>"良短"</formula>
    </cfRule>
    <cfRule type="cellIs" dxfId="5391" priority="173" operator="equal">
      <formula>"保留"</formula>
    </cfRule>
    <cfRule type="cellIs" dxfId="5390" priority="174" operator="equal">
      <formula>"合短"</formula>
    </cfRule>
  </conditionalFormatting>
  <conditionalFormatting sqref="AJ161:AJ162">
    <cfRule type="cellIs" dxfId="5389" priority="143" operator="equal">
      <formula>"ＮＧ"</formula>
    </cfRule>
    <cfRule type="cellIs" dxfId="5388" priority="144" operator="equal">
      <formula>"良短"</formula>
    </cfRule>
    <cfRule type="cellIs" dxfId="5387" priority="145" operator="equal">
      <formula>"保留"</formula>
    </cfRule>
    <cfRule type="cellIs" dxfId="5386" priority="146" operator="equal">
      <formula>"合短"</formula>
    </cfRule>
  </conditionalFormatting>
  <conditionalFormatting sqref="AJ278">
    <cfRule type="cellIs" dxfId="5385" priority="94" operator="equal">
      <formula>"ＮＧ"</formula>
    </cfRule>
    <cfRule type="cellIs" dxfId="5384" priority="95" operator="equal">
      <formula>"良短"</formula>
    </cfRule>
    <cfRule type="cellIs" dxfId="5383" priority="96" operator="equal">
      <formula>"保留"</formula>
    </cfRule>
    <cfRule type="cellIs" dxfId="5382" priority="97" operator="equal">
      <formula>"合短"</formula>
    </cfRule>
  </conditionalFormatting>
  <conditionalFormatting sqref="AJ148">
    <cfRule type="cellIs" dxfId="5381" priority="183" operator="equal">
      <formula>"合短"</formula>
    </cfRule>
    <cfRule type="cellIs" dxfId="5380" priority="184" operator="equal">
      <formula>"NG"</formula>
    </cfRule>
    <cfRule type="cellIs" dxfId="5379" priority="185" operator="equal">
      <formula>"保留"</formula>
    </cfRule>
  </conditionalFormatting>
  <conditionalFormatting sqref="AJ145:AJ147">
    <cfRule type="cellIs" dxfId="5378" priority="179" operator="equal">
      <formula>"ＮＧ"</formula>
    </cfRule>
    <cfRule type="cellIs" dxfId="5377" priority="180" operator="equal">
      <formula>"良短"</formula>
    </cfRule>
    <cfRule type="cellIs" dxfId="5376" priority="181" operator="equal">
      <formula>"保留"</formula>
    </cfRule>
    <cfRule type="cellIs" dxfId="5375" priority="182" operator="equal">
      <formula>"合短"</formula>
    </cfRule>
  </conditionalFormatting>
  <conditionalFormatting sqref="AJ145:AJ147">
    <cfRule type="cellIs" dxfId="5374" priority="175" operator="equal">
      <formula>"ＮＧ"</formula>
    </cfRule>
    <cfRule type="cellIs" dxfId="5373" priority="176" operator="equal">
      <formula>"良短"</formula>
    </cfRule>
    <cfRule type="cellIs" dxfId="5372" priority="177" operator="equal">
      <formula>"保留"</formula>
    </cfRule>
    <cfRule type="cellIs" dxfId="5371" priority="178" operator="equal">
      <formula>"合短"</formula>
    </cfRule>
  </conditionalFormatting>
  <conditionalFormatting sqref="AJ161:AJ162">
    <cfRule type="cellIs" dxfId="5370" priority="147" operator="equal">
      <formula>"ＮＧ"</formula>
    </cfRule>
    <cfRule type="cellIs" dxfId="5369" priority="148" operator="equal">
      <formula>"良短"</formula>
    </cfRule>
    <cfRule type="cellIs" dxfId="5368" priority="149" operator="equal">
      <formula>"保留"</formula>
    </cfRule>
    <cfRule type="cellIs" dxfId="5367" priority="150" operator="equal">
      <formula>"合短"</formula>
    </cfRule>
  </conditionalFormatting>
  <conditionalFormatting sqref="AJ169:AJ170">
    <cfRule type="cellIs" dxfId="5366" priority="52" operator="equal">
      <formula>"ＮＧ"</formula>
    </cfRule>
    <cfRule type="cellIs" dxfId="5365" priority="53" operator="equal">
      <formula>"良短"</formula>
    </cfRule>
    <cfRule type="cellIs" dxfId="5364" priority="54" operator="equal">
      <formula>"保留"</formula>
    </cfRule>
    <cfRule type="cellIs" dxfId="5363" priority="55" operator="equal">
      <formula>"合短"</formula>
    </cfRule>
  </conditionalFormatting>
  <conditionalFormatting sqref="AJ273:AJ275">
    <cfRule type="cellIs" dxfId="5362" priority="122" operator="equal">
      <formula>"ＮＧ"</formula>
    </cfRule>
    <cfRule type="cellIs" dxfId="5361" priority="123" operator="equal">
      <formula>"良短"</formula>
    </cfRule>
    <cfRule type="cellIs" dxfId="5360" priority="124" operator="equal">
      <formula>"保留"</formula>
    </cfRule>
    <cfRule type="cellIs" dxfId="5359" priority="125" operator="equal">
      <formula>"合短"</formula>
    </cfRule>
  </conditionalFormatting>
  <conditionalFormatting sqref="AJ273:AJ275">
    <cfRule type="cellIs" dxfId="5358" priority="118" operator="equal">
      <formula>"ＮＧ"</formula>
    </cfRule>
    <cfRule type="cellIs" dxfId="5357" priority="119" operator="equal">
      <formula>"良短"</formula>
    </cfRule>
    <cfRule type="cellIs" dxfId="5356" priority="120" operator="equal">
      <formula>"保留"</formula>
    </cfRule>
    <cfRule type="cellIs" dxfId="5355" priority="121" operator="equal">
      <formula>"合短"</formula>
    </cfRule>
  </conditionalFormatting>
  <conditionalFormatting sqref="AJ156:AJ157">
    <cfRule type="cellIs" dxfId="5354" priority="163" operator="equal">
      <formula>"ＮＧ"</formula>
    </cfRule>
    <cfRule type="cellIs" dxfId="5353" priority="164" operator="equal">
      <formula>"良短"</formula>
    </cfRule>
    <cfRule type="cellIs" dxfId="5352" priority="165" operator="equal">
      <formula>"保留"</formula>
    </cfRule>
    <cfRule type="cellIs" dxfId="5351" priority="166" operator="equal">
      <formula>"合短"</formula>
    </cfRule>
  </conditionalFormatting>
  <conditionalFormatting sqref="AJ156:AJ157">
    <cfRule type="cellIs" dxfId="5350" priority="159" operator="equal">
      <formula>"ＮＧ"</formula>
    </cfRule>
    <cfRule type="cellIs" dxfId="5349" priority="160" operator="equal">
      <formula>"良短"</formula>
    </cfRule>
    <cfRule type="cellIs" dxfId="5348" priority="161" operator="equal">
      <formula>"保留"</formula>
    </cfRule>
    <cfRule type="cellIs" dxfId="5347" priority="162" operator="equal">
      <formula>"合短"</formula>
    </cfRule>
  </conditionalFormatting>
  <conditionalFormatting sqref="AJ278">
    <cfRule type="cellIs" dxfId="5346" priority="98" operator="equal">
      <formula>"ＮＧ"</formula>
    </cfRule>
    <cfRule type="cellIs" dxfId="5345" priority="99" operator="equal">
      <formula>"良短"</formula>
    </cfRule>
    <cfRule type="cellIs" dxfId="5344" priority="100" operator="equal">
      <formula>"保留"</formula>
    </cfRule>
    <cfRule type="cellIs" dxfId="5343" priority="101" operator="equal">
      <formula>"合短"</formula>
    </cfRule>
  </conditionalFormatting>
  <conditionalFormatting sqref="AJ272">
    <cfRule type="cellIs" dxfId="5342" priority="114" operator="equal">
      <formula>"ＮＧ"</formula>
    </cfRule>
    <cfRule type="cellIs" dxfId="5341" priority="115" operator="equal">
      <formula>"良短"</formula>
    </cfRule>
    <cfRule type="cellIs" dxfId="5340" priority="116" operator="equal">
      <formula>"保留"</formula>
    </cfRule>
    <cfRule type="cellIs" dxfId="5339" priority="117" operator="equal">
      <formula>"合短"</formula>
    </cfRule>
  </conditionalFormatting>
  <conditionalFormatting sqref="AJ272">
    <cfRule type="cellIs" dxfId="5338" priority="110" operator="equal">
      <formula>"ＮＧ"</formula>
    </cfRule>
    <cfRule type="cellIs" dxfId="5337" priority="111" operator="equal">
      <formula>"良短"</formula>
    </cfRule>
    <cfRule type="cellIs" dxfId="5336" priority="112" operator="equal">
      <formula>"保留"</formula>
    </cfRule>
    <cfRule type="cellIs" dxfId="5335" priority="113" operator="equal">
      <formula>"合短"</formula>
    </cfRule>
  </conditionalFormatting>
  <conditionalFormatting sqref="AJ160">
    <cfRule type="cellIs" dxfId="5334" priority="155" operator="equal">
      <formula>"ＮＧ"</formula>
    </cfRule>
    <cfRule type="cellIs" dxfId="5333" priority="156" operator="equal">
      <formula>"良短"</formula>
    </cfRule>
    <cfRule type="cellIs" dxfId="5332" priority="157" operator="equal">
      <formula>"保留"</formula>
    </cfRule>
    <cfRule type="cellIs" dxfId="5331" priority="158" operator="equal">
      <formula>"合短"</formula>
    </cfRule>
  </conditionalFormatting>
  <conditionalFormatting sqref="AJ160">
    <cfRule type="cellIs" dxfId="5330" priority="151" operator="equal">
      <formula>"ＮＧ"</formula>
    </cfRule>
    <cfRule type="cellIs" dxfId="5329" priority="152" operator="equal">
      <formula>"良短"</formula>
    </cfRule>
    <cfRule type="cellIs" dxfId="5328" priority="153" operator="equal">
      <formula>"保留"</formula>
    </cfRule>
    <cfRule type="cellIs" dxfId="5327" priority="154" operator="equal">
      <formula>"合短"</formula>
    </cfRule>
  </conditionalFormatting>
  <conditionalFormatting sqref="AJ169:AJ170">
    <cfRule type="cellIs" dxfId="5326" priority="56" operator="equal">
      <formula>"ＮＧ"</formula>
    </cfRule>
    <cfRule type="cellIs" dxfId="5325" priority="57" operator="equal">
      <formula>"良短"</formula>
    </cfRule>
    <cfRule type="cellIs" dxfId="5324" priority="58" operator="equal">
      <formula>"保留"</formula>
    </cfRule>
    <cfRule type="cellIs" dxfId="5323" priority="59" operator="equal">
      <formula>"合短"</formula>
    </cfRule>
  </conditionalFormatting>
  <conditionalFormatting sqref="AJ267">
    <cfRule type="cellIs" dxfId="5322" priority="132" operator="equal">
      <formula>"ＮＧ"</formula>
    </cfRule>
    <cfRule type="cellIs" dxfId="5321" priority="133" operator="equal">
      <formula>"良短"</formula>
    </cfRule>
    <cfRule type="cellIs" dxfId="5320" priority="134" operator="equal">
      <formula>"保留"</formula>
    </cfRule>
    <cfRule type="cellIs" dxfId="5319" priority="135" operator="equal">
      <formula>"合短"</formula>
    </cfRule>
  </conditionalFormatting>
  <conditionalFormatting sqref="AJ267:AJ270">
    <cfRule type="cellIs" dxfId="5318" priority="140" operator="equal">
      <formula>"良短"</formula>
    </cfRule>
    <cfRule type="cellIs" dxfId="5317" priority="141" operator="equal">
      <formula>"保留"</formula>
    </cfRule>
    <cfRule type="cellIs" dxfId="5316" priority="142" operator="equal">
      <formula>"合短"</formula>
    </cfRule>
  </conditionalFormatting>
  <conditionalFormatting sqref="AJ268:AJ270">
    <cfRule type="cellIs" dxfId="5315" priority="136" operator="equal">
      <formula>"ＮＧ"</formula>
    </cfRule>
    <cfRule type="cellIs" dxfId="5314" priority="137" operator="equal">
      <formula>"良短"</formula>
    </cfRule>
    <cfRule type="cellIs" dxfId="5313" priority="138" operator="equal">
      <formula>"保留"</formula>
    </cfRule>
    <cfRule type="cellIs" dxfId="5312" priority="139" operator="equal">
      <formula>"合短"</formula>
    </cfRule>
  </conditionalFormatting>
  <conditionalFormatting sqref="AJ281">
    <cfRule type="cellIs" dxfId="5311" priority="129" operator="equal">
      <formula>"合短"</formula>
    </cfRule>
    <cfRule type="cellIs" dxfId="5310" priority="130" operator="equal">
      <formula>"NG"</formula>
    </cfRule>
    <cfRule type="cellIs" dxfId="5309" priority="131" operator="equal">
      <formula>"保留"</formula>
    </cfRule>
  </conditionalFormatting>
  <conditionalFormatting sqref="AJ168">
    <cfRule type="cellIs" dxfId="5308" priority="72" operator="equal">
      <formula>"ＮＧ"</formula>
    </cfRule>
    <cfRule type="cellIs" dxfId="5307" priority="73" operator="equal">
      <formula>"良短"</formula>
    </cfRule>
    <cfRule type="cellIs" dxfId="5306" priority="74" operator="equal">
      <formula>"保留"</formula>
    </cfRule>
    <cfRule type="cellIs" dxfId="5305" priority="75" operator="equal">
      <formula>"合短"</formula>
    </cfRule>
  </conditionalFormatting>
  <conditionalFormatting sqref="AJ168">
    <cfRule type="cellIs" dxfId="5304" priority="68" operator="equal">
      <formula>"ＮＧ"</formula>
    </cfRule>
    <cfRule type="cellIs" dxfId="5303" priority="69" operator="equal">
      <formula>"良短"</formula>
    </cfRule>
    <cfRule type="cellIs" dxfId="5302" priority="70" operator="equal">
      <formula>"保留"</formula>
    </cfRule>
    <cfRule type="cellIs" dxfId="5301" priority="71" operator="equal">
      <formula>"合短"</formula>
    </cfRule>
  </conditionalFormatting>
  <conditionalFormatting sqref="AJ276:AJ277">
    <cfRule type="cellIs" dxfId="5300" priority="126" operator="equal">
      <formula>"合短"</formula>
    </cfRule>
    <cfRule type="cellIs" dxfId="5299" priority="127" operator="equal">
      <formula>"NG"</formula>
    </cfRule>
    <cfRule type="cellIs" dxfId="5298" priority="128" operator="equal">
      <formula>"保留"</formula>
    </cfRule>
  </conditionalFormatting>
  <conditionalFormatting sqref="AJ279:AJ280">
    <cfRule type="cellIs" dxfId="5297" priority="106" operator="equal">
      <formula>"ＮＧ"</formula>
    </cfRule>
    <cfRule type="cellIs" dxfId="5296" priority="107" operator="equal">
      <formula>"良短"</formula>
    </cfRule>
    <cfRule type="cellIs" dxfId="5295" priority="108" operator="equal">
      <formula>"保留"</formula>
    </cfRule>
    <cfRule type="cellIs" dxfId="5294" priority="109" operator="equal">
      <formula>"合短"</formula>
    </cfRule>
  </conditionalFormatting>
  <conditionalFormatting sqref="AJ279:AJ280">
    <cfRule type="cellIs" dxfId="5293" priority="102" operator="equal">
      <formula>"ＮＧ"</formula>
    </cfRule>
    <cfRule type="cellIs" dxfId="5292" priority="103" operator="equal">
      <formula>"良短"</formula>
    </cfRule>
    <cfRule type="cellIs" dxfId="5291" priority="104" operator="equal">
      <formula>"保留"</formula>
    </cfRule>
    <cfRule type="cellIs" dxfId="5290" priority="105" operator="equal">
      <formula>"合短"</formula>
    </cfRule>
  </conditionalFormatting>
  <conditionalFormatting sqref="AJ165:AJ166">
    <cfRule type="cellIs" dxfId="5289" priority="86" operator="equal">
      <formula>"ＮＧ"</formula>
    </cfRule>
    <cfRule type="cellIs" dxfId="5288" priority="87" operator="equal">
      <formula>"良短"</formula>
    </cfRule>
    <cfRule type="cellIs" dxfId="5287" priority="88" operator="equal">
      <formula>"保留"</formula>
    </cfRule>
    <cfRule type="cellIs" dxfId="5286" priority="89" operator="equal">
      <formula>"合短"</formula>
    </cfRule>
  </conditionalFormatting>
  <conditionalFormatting sqref="AJ165:AJ166">
    <cfRule type="cellIs" dxfId="5285" priority="90" operator="equal">
      <formula>"ＮＧ"</formula>
    </cfRule>
    <cfRule type="cellIs" dxfId="5284" priority="91" operator="equal">
      <formula>"良短"</formula>
    </cfRule>
    <cfRule type="cellIs" dxfId="5283" priority="92" operator="equal">
      <formula>"保留"</formula>
    </cfRule>
    <cfRule type="cellIs" dxfId="5282" priority="93" operator="equal">
      <formula>"合短"</formula>
    </cfRule>
  </conditionalFormatting>
  <conditionalFormatting sqref="AJ168">
    <cfRule type="cellIs" dxfId="5281" priority="60" operator="equal">
      <formula>"ＮＧ"</formula>
    </cfRule>
    <cfRule type="cellIs" dxfId="5280" priority="61" operator="equal">
      <formula>"良短"</formula>
    </cfRule>
    <cfRule type="cellIs" dxfId="5279" priority="62" operator="equal">
      <formula>"保留"</formula>
    </cfRule>
    <cfRule type="cellIs" dxfId="5278" priority="63" operator="equal">
      <formula>"合短"</formula>
    </cfRule>
  </conditionalFormatting>
  <conditionalFormatting sqref="AJ168">
    <cfRule type="cellIs" dxfId="5277" priority="82" operator="equal">
      <formula>"ＮＧ"</formula>
    </cfRule>
    <cfRule type="cellIs" dxfId="5276" priority="83" operator="equal">
      <formula>"良短"</formula>
    </cfRule>
    <cfRule type="cellIs" dxfId="5275" priority="84" operator="equal">
      <formula>"保留"</formula>
    </cfRule>
    <cfRule type="cellIs" dxfId="5274" priority="85" operator="equal">
      <formula>"合短"</formula>
    </cfRule>
  </conditionalFormatting>
  <conditionalFormatting sqref="AJ168">
    <cfRule type="cellIs" dxfId="5273" priority="79" operator="equal">
      <formula>"良短"</formula>
    </cfRule>
    <cfRule type="cellIs" dxfId="5272" priority="80" operator="equal">
      <formula>"保留"</formula>
    </cfRule>
    <cfRule type="cellIs" dxfId="5271" priority="81" operator="equal">
      <formula>"合短"</formula>
    </cfRule>
  </conditionalFormatting>
  <conditionalFormatting sqref="AJ168">
    <cfRule type="cellIs" dxfId="5270" priority="76" operator="equal">
      <formula>"良短"</formula>
    </cfRule>
    <cfRule type="cellIs" dxfId="5269" priority="77" operator="equal">
      <formula>"保留"</formula>
    </cfRule>
    <cfRule type="cellIs" dxfId="5268" priority="78" operator="equal">
      <formula>"合短"</formula>
    </cfRule>
  </conditionalFormatting>
  <conditionalFormatting sqref="AJ168">
    <cfRule type="cellIs" dxfId="5267" priority="64" operator="equal">
      <formula>"ＮＧ"</formula>
    </cfRule>
    <cfRule type="cellIs" dxfId="5266" priority="65" operator="equal">
      <formula>"良短"</formula>
    </cfRule>
    <cfRule type="cellIs" dxfId="5265" priority="66" operator="equal">
      <formula>"保留"</formula>
    </cfRule>
    <cfRule type="cellIs" dxfId="5264" priority="67" operator="equal">
      <formula>"合短"</formula>
    </cfRule>
  </conditionalFormatting>
  <conditionalFormatting sqref="AJ197:AJ200">
    <cfRule type="cellIs" dxfId="5263" priority="45" operator="equal">
      <formula>"ＮＧ"</formula>
    </cfRule>
    <cfRule type="cellIs" dxfId="5262" priority="46" operator="equal">
      <formula>"良短"</formula>
    </cfRule>
    <cfRule type="cellIs" dxfId="5261" priority="47" operator="equal">
      <formula>"保留"</formula>
    </cfRule>
    <cfRule type="cellIs" dxfId="5260" priority="48" operator="equal">
      <formula>"合短"</formula>
    </cfRule>
  </conditionalFormatting>
  <conditionalFormatting sqref="AJ197:AJ200">
    <cfRule type="cellIs" dxfId="5259" priority="49" operator="equal">
      <formula>"良短"</formula>
    </cfRule>
    <cfRule type="cellIs" dxfId="5258" priority="50" operator="equal">
      <formula>"保留"</formula>
    </cfRule>
    <cfRule type="cellIs" dxfId="5257" priority="51" operator="equal">
      <formula>"合短"</formula>
    </cfRule>
  </conditionalFormatting>
  <conditionalFormatting sqref="AJ205:AJ206">
    <cfRule type="cellIs" dxfId="5256" priority="38" operator="equal">
      <formula>"ＮＧ"</formula>
    </cfRule>
    <cfRule type="cellIs" dxfId="5255" priority="39" operator="equal">
      <formula>"良短"</formula>
    </cfRule>
    <cfRule type="cellIs" dxfId="5254" priority="40" operator="equal">
      <formula>"保留"</formula>
    </cfRule>
    <cfRule type="cellIs" dxfId="5253" priority="41" operator="equal">
      <formula>"合短"</formula>
    </cfRule>
  </conditionalFormatting>
  <conditionalFormatting sqref="AJ205:AJ206">
    <cfRule type="cellIs" dxfId="5252" priority="42" operator="equal">
      <formula>"良短"</formula>
    </cfRule>
    <cfRule type="cellIs" dxfId="5251" priority="43" operator="equal">
      <formula>"保留"</formula>
    </cfRule>
    <cfRule type="cellIs" dxfId="5250" priority="44" operator="equal">
      <formula>"合短"</formula>
    </cfRule>
  </conditionalFormatting>
  <conditionalFormatting sqref="AJ209:AJ210">
    <cfRule type="cellIs" dxfId="5249" priority="31" operator="equal">
      <formula>"ＮＧ"</formula>
    </cfRule>
    <cfRule type="cellIs" dxfId="5248" priority="32" operator="equal">
      <formula>"良短"</formula>
    </cfRule>
    <cfRule type="cellIs" dxfId="5247" priority="33" operator="equal">
      <formula>"保留"</formula>
    </cfRule>
    <cfRule type="cellIs" dxfId="5246" priority="34" operator="equal">
      <formula>"合短"</formula>
    </cfRule>
  </conditionalFormatting>
  <conditionalFormatting sqref="AJ209:AJ210">
    <cfRule type="cellIs" dxfId="5245" priority="35" operator="equal">
      <formula>"良短"</formula>
    </cfRule>
    <cfRule type="cellIs" dxfId="5244" priority="36" operator="equal">
      <formula>"保留"</formula>
    </cfRule>
    <cfRule type="cellIs" dxfId="5243" priority="37" operator="equal">
      <formula>"合短"</formula>
    </cfRule>
  </conditionalFormatting>
  <conditionalFormatting sqref="AJ211:AJ212">
    <cfRule type="cellIs" dxfId="5242" priority="24" operator="equal">
      <formula>"ＮＧ"</formula>
    </cfRule>
    <cfRule type="cellIs" dxfId="5241" priority="25" operator="equal">
      <formula>"良短"</formula>
    </cfRule>
    <cfRule type="cellIs" dxfId="5240" priority="26" operator="equal">
      <formula>"保留"</formula>
    </cfRule>
    <cfRule type="cellIs" dxfId="5239" priority="27" operator="equal">
      <formula>"合短"</formula>
    </cfRule>
  </conditionalFormatting>
  <conditionalFormatting sqref="AJ211:AJ212">
    <cfRule type="cellIs" dxfId="5238" priority="28" operator="equal">
      <formula>"良短"</formula>
    </cfRule>
    <cfRule type="cellIs" dxfId="5237" priority="29" operator="equal">
      <formula>"保留"</formula>
    </cfRule>
    <cfRule type="cellIs" dxfId="5236" priority="30" operator="equal">
      <formula>"合短"</formula>
    </cfRule>
  </conditionalFormatting>
  <conditionalFormatting sqref="AJ215:AJ218">
    <cfRule type="cellIs" dxfId="5235" priority="17" operator="equal">
      <formula>"ＮＧ"</formula>
    </cfRule>
    <cfRule type="cellIs" dxfId="5234" priority="18" operator="equal">
      <formula>"良短"</formula>
    </cfRule>
    <cfRule type="cellIs" dxfId="5233" priority="19" operator="equal">
      <formula>"保留"</formula>
    </cfRule>
    <cfRule type="cellIs" dxfId="5232" priority="20" operator="equal">
      <formula>"合短"</formula>
    </cfRule>
  </conditionalFormatting>
  <conditionalFormatting sqref="AJ215:AJ218">
    <cfRule type="cellIs" dxfId="5231" priority="21" operator="equal">
      <formula>"良短"</formula>
    </cfRule>
    <cfRule type="cellIs" dxfId="5230" priority="22" operator="equal">
      <formula>"保留"</formula>
    </cfRule>
    <cfRule type="cellIs" dxfId="5229" priority="23" operator="equal">
      <formula>"合短"</formula>
    </cfRule>
  </conditionalFormatting>
  <conditionalFormatting sqref="AJ282">
    <cfRule type="cellIs" dxfId="5228" priority="1" operator="equal">
      <formula>"ＮＧ"</formula>
    </cfRule>
    <cfRule type="cellIs" dxfId="5227" priority="2" operator="equal">
      <formula>"良短"</formula>
    </cfRule>
    <cfRule type="cellIs" dxfId="5226" priority="3" operator="equal">
      <formula>"保留"</formula>
    </cfRule>
    <cfRule type="cellIs" dxfId="5225" priority="4" operator="equal">
      <formula>"合短"</formula>
    </cfRule>
  </conditionalFormatting>
  <conditionalFormatting sqref="AJ282">
    <cfRule type="cellIs" dxfId="5224" priority="5" operator="equal">
      <formula>"ＮＧ"</formula>
    </cfRule>
    <cfRule type="cellIs" dxfId="5223" priority="6" operator="equal">
      <formula>"良短"</formula>
    </cfRule>
    <cfRule type="cellIs" dxfId="5222" priority="7" operator="equal">
      <formula>"保留"</formula>
    </cfRule>
    <cfRule type="cellIs" dxfId="5221" priority="8" operator="equal">
      <formula>"合短"</formula>
    </cfRule>
  </conditionalFormatting>
  <conditionalFormatting sqref="AJ283:AJ285">
    <cfRule type="cellIs" dxfId="5220" priority="13" operator="equal">
      <formula>"ＮＧ"</formula>
    </cfRule>
    <cfRule type="cellIs" dxfId="5219" priority="14" operator="equal">
      <formula>"良短"</formula>
    </cfRule>
    <cfRule type="cellIs" dxfId="5218" priority="15" operator="equal">
      <formula>"保留"</formula>
    </cfRule>
    <cfRule type="cellIs" dxfId="5217" priority="16" operator="equal">
      <formula>"合短"</formula>
    </cfRule>
  </conditionalFormatting>
  <conditionalFormatting sqref="AJ283:AJ285">
    <cfRule type="cellIs" dxfId="5216" priority="9" operator="equal">
      <formula>"ＮＧ"</formula>
    </cfRule>
    <cfRule type="cellIs" dxfId="5215" priority="10" operator="equal">
      <formula>"良短"</formula>
    </cfRule>
    <cfRule type="cellIs" dxfId="5214" priority="11" operator="equal">
      <formula>"保留"</formula>
    </cfRule>
    <cfRule type="cellIs" dxfId="5213" priority="12" operator="equal">
      <formula>"合短"</formula>
    </cfRule>
  </conditionalFormatting>
  <dataValidations count="17">
    <dataValidation type="list" allowBlank="1" showInputMessage="1" showErrorMessage="1" sqref="E25:E1048576">
      <formula1>$E$2:$E$5</formula1>
    </dataValidation>
    <dataValidation type="list" allowBlank="1" showInputMessage="1" showErrorMessage="1" sqref="AN25:AN1048576">
      <formula1>$AN$2:$AN$4</formula1>
    </dataValidation>
    <dataValidation type="list" allowBlank="1" showInputMessage="1" showErrorMessage="1" sqref="AP26:AP463">
      <formula1>$AP$2:$AP$4</formula1>
    </dataValidation>
    <dataValidation type="list" allowBlank="1" showInputMessage="1" showErrorMessage="1" sqref="AO26:AO463">
      <formula1>$AO$2:$AO$9</formula1>
    </dataValidation>
    <dataValidation type="list" allowBlank="1" showInputMessage="1" showErrorMessage="1" sqref="AG27:AG30 AG32:AG35 AG41:AG44 AG46:AG49 AG51:AG54 AG56:AG59 AG61:AG64 AG66:AG69 AG71:AG74 AG37:AG39 AG82:AG85 AG87:AG90 AG92:AG95 AG97:AG100 AG107:AG110 AG102:AG105 AG119:AG122 AG124:AG127 AG129:AG132 AG112:AG117 AG139:AG142 AG154:AG157 AG159:AG162 AG149:AG152 AG164:AG166 AG168:AG170 AG172:AG176 AG178:AG182 AG184:AG188 AG190:AG194 AG196:AG200 AG278:AG280 AG214:AG218 AG220:AG224 AG226:AG228 AG208:AG212 AG230:AG234 AG236:AG240 AG242:AG246 AG249:AG253 AG255:AG259 AG339:AG342 AG344:AG347 AG349:AG352 AG354:AG357 AG76:AG80 AG134:AG137 AG144:AG147 AG261:AG275 AG202:AG206 AG282:AG293">
      <formula1>"原反ｾｯﾄ,製品下ろし,切替,幅替え,その他,品質ﾄﾗﾌﾞﾙ,設備ﾄﾗﾌﾞﾙ,ﾒﾝﾃﾅﾝｽ,S5応援（生産),ﾘｰﾄﾞ作成,安全活動"</formula1>
    </dataValidation>
    <dataValidation type="list" allowBlank="1" showInputMessage="1" showErrorMessage="1" sqref="AH27:AI30 AH32:AI35 AH41:AI44 AH46:AI49 AH51:AI54 AH56:AI59 AH61:AI64 AH66:AI69 AH71:AI74 AH37:AI39 AH82:AI85 AH87:AI90 AH92:AI95 AH97:AI100 AH107:AI110 AH102:AI105 AH119:AI122 AH124:AI127 AH129:AI132 AH112:AI117 AH139:AI142 AH154:AI157 AH159:AI162 AH149:AI152 AH164:AI166 AH168:AI170 AH278:AI280 AH178:AI182 AH184:AI188 AH190:AI194 AH196:AI200 AH172:AI176 AH214:AI218 AH220:AI224 AH226:AI228 AH202:AI206 AH230:AI234 AH236:AI240 AH242:AI246 AH249:AI253 AH255:AI259 AH339:AI342 AH344:AI347 AH349:AI352 AH354:AI357 AH76:AI80 AH134:AI137 AH144:AI147 AH261:AI275 AH208:AI212 AH282:AI293">
      <formula1>"内,外,両面"</formula1>
    </dataValidation>
    <dataValidation type="list" allowBlank="1" showInputMessage="1" showErrorMessage="1" sqref="AJ37:AJ39 AJ27:AJ30 AJ41:AJ44 AJ32:AJ35 AJ46:AJ49 AJ51:AJ54 AJ56:AJ59 AJ66:AJ69 AJ61:AJ64 AJ71:AJ74 AJ82:AJ85 AJ87:AJ90 AJ76:AJ80 AJ97:AJ100 AJ102:AJ105 AJ107:AJ110 AJ112:AJ117 AJ119:AJ122 AJ124:AJ127 AJ129:AJ132 AJ134:AJ137 AJ154:AJ157 AJ144:AJ147 AJ159:AJ162 AJ164:AJ166 AJ168:AJ170 AJ172:AJ176 AJ178:AJ182 AJ184:AJ188 AJ190:AJ194 AJ196:AJ200 AJ208:AJ212 AJ214:AJ218 AJ220:AJ224 AJ202:AJ206 AJ226:AJ228 AJ236:AJ240 AJ242:AJ246 AJ230:AJ234 AJ249:AJ253 AJ278:AJ280 AJ339:AJ342 AJ344:AJ347 AJ349:AJ352 AJ354:AJ357 AJ92:AJ95 AJ139:AJ142 AJ149:AJ152 AJ255:AJ259 AJ261:AJ275 AJ282:AJ293">
      <formula1>"合定,合短,良短,保留,ＮＧ"</formula1>
    </dataValidation>
    <dataValidation type="list" allowBlank="1" showInputMessage="1" showErrorMessage="1" sqref="AK37:AK39 AK27:AK30 AK41:AK44 AK46:AK49 AK32:AK35 AK51:AK54 AK56:AK59 AK66:AK69 AK61:AK64 AK71:AK74 AK82:AK85 AK87:AK90 AK76:AK80 AK97:AK100 AK102:AK105 AK107:AK110 AK112:AK117 AK119:AK122 AK129:AK132 AK124:AK127 AK139:AK142 AK154:AK157 AK144:AK147 AK159:AK162 AK164:AK166 AK172:AK176 AK178:AK182 AK184:AK188 AK168:AK170 AK190:AK194 AK196:AK200 AK208:AK212 AK220:AK224 AK226:AK228 AK202:AK206 AK214:AK218 AK236:AK240 AK242:AK246 AK249:AK253 AK255:AK259 AK278:AK280 AK339:AK342 AK344:AK347 AK349:AK352 AK354:AK357 AK92:AK95 AK134:AK137 AK149:AK152 AK230:AK234 AK261:AK275 AK282:AK293">
      <formula1>"FWP,ABS,Sｺｱ,Mｺｱ"</formula1>
    </dataValidation>
    <dataValidation type="list" allowBlank="1" showInputMessage="1" showErrorMessage="1" sqref="I1:I26 I276:I277 I31 I36 I40 I45 I50 I55 I60 I65 I70 I75 I81 I86 I91 I96 I148 I111 I118 I123 I128 I133 I138 I106 I158 I163 I153 I167 I171 I177 I183 I189 I195 I201 I213 I219 I225 I207 I229 I235 I241 I247:I248 I254 I260 I294:I338 I343 I348 I353 I101 I143 I281 I358:I1048576">
      <formula1>$I$2:$I$15</formula1>
    </dataValidation>
    <dataValidation type="list" allowBlank="1" showInputMessage="1" showErrorMessage="1" sqref="AG25:AG26 AG276:AG277 AG31 AG36 AG40 AG45 AG50 AG55 AG60 AG65 AG70 AG75 AG81 AG86 AG91 AG96 AG148 AG111 AG118 AG123 AG128 AG133 AG138 AG106 AG158 AG163 AG153 AG167 AG171 AG177 AG183 AG189 AG195 AG201 AG213 AG219 AG225 AG207 AG229 AG235 AG241 AG247:AG248 AG254 AG260 AG294:AG338 AG343 AG348 AG353 AG101 AG143 AG281 AG358:AG1048576">
      <formula1>$AG$2:$AG$12</formula1>
    </dataValidation>
    <dataValidation type="list" allowBlank="1" showInputMessage="1" showErrorMessage="1" sqref="G25:G26 G254 G31 G36 G40 G45 G50 G55 G60 G65 G70 G75 G81 G86 G91 G96 G111 G118 G123 G128 G133 G138 G105:G107 G158 G163 G153 G167 G171 G177 G183 G189 G195 G201 G276:G277 G219 G225 G207 G229 G235 G241 G247:G248 G143 G260 G294:G338 G343 G348 G353 G358:G359 G148 G101:G102 G406:G1048576">
      <formula1>$G$2:$G$3</formula1>
    </dataValidation>
    <dataValidation type="list" allowBlank="1" showInputMessage="1" showErrorMessage="1" sqref="J276:J277 J25:J26 J31 J36 J40 J45 J50 J55 J60 J65 J70 J75 J81 J86 J91 J96 J111 J118 J123 J128 J133 J138 J106 J158 J163 J153 J171 J177 J183 J189 J195 J201 J213 J219 J225 J207 J229 J235 J241 J247:J248 J254 J260 J148 J101 J143 J281 J294:J1048576">
      <formula1>$J$2:$J$5</formula1>
    </dataValidation>
    <dataValidation type="list" allowBlank="1" showInputMessage="1" showErrorMessage="1" sqref="AK25:AK26 AK276:AK277 AK31 AK36 AK40 AK45 AK50 AK55 AK60 AK65 AK70 AK75 AK81 AK86 AK91 AK96 AK148 AK111 AK118 AK123 AK128 AK133 AK138 AK106 AK158 AK163 AK153 AK167 AK171 AK177 AK183 AK189 AK195 AK201 AK213 AK219 AK225 AK207 AK229 AK235 AK241 AK247:AK248 AK254 AK260 AK294:AK338 AK343 AK348 AK353 AK101 AK143 AK281 AK358:AK1048576">
      <formula1>$AK$2:$AK$5</formula1>
    </dataValidation>
    <dataValidation type="list" allowBlank="1" showInputMessage="1" showErrorMessage="1" sqref="AI25:AI26 AI276:AI277 AI31 AI36 AI40 AI45 AI50 AI55 AI60 AI65 AI70 AI75 AI81 AI86 AI91 AI96 AI148 AI111 AI118 AI123 AI128 AI133 AI138 AI106 AI158 AI163 AI153 AI167 AI171 AI177 AI183 AI189 AI195 AI201 AI213 AI219 AI225 AI207 AI229 AI235 AI241 AI247:AI248 AI254 AI260 AI294:AI338 AI343 AI348 AI353 AI101 AI143 AI281 AI358:AI1048576">
      <formula1>$AI$2:$AI$4</formula1>
    </dataValidation>
    <dataValidation type="list" allowBlank="1" showInputMessage="1" showErrorMessage="1" sqref="AJ25:AJ26 AJ276:AJ277 AJ31 AJ36 AJ40 AJ45 AJ50 AJ55 AJ60 AJ65 AJ70 AJ75 AJ81 AJ86 AJ91 AJ96 AJ148 AJ111 AJ118 AJ123 AJ128 AJ133 AJ138 AJ106 AJ158 AJ163 AJ153 AJ167 AJ171 AJ177 AJ183 AJ189 AJ195 AJ201 AJ213 AJ219 AJ225 AJ207 AJ229 AJ235 AJ241 AJ247:AJ248 AJ254 AJ260 AJ294:AJ338 AJ343 AJ348 AJ353 AJ101 AJ143 AJ281 AJ358:AJ1048576">
      <formula1>$AJ$2:$AJ$6</formula1>
    </dataValidation>
    <dataValidation type="list" allowBlank="1" showInputMessage="1" showErrorMessage="1" sqref="AH25:AH26 AH276:AH277 AH31 AH36 AH40 AH45 AH50 AH55 AH60 AH65 AH70 AH75 AH81 AH86 AH91 AH96 AH148 AH111 AH118 AH123 AH128 AH133 AH138 AH106 AH158 AH163 AH153 AH167 AH171 AH177 AH183 AH189 AH195 AH201 AH213 AH219 AH225 AH207 AH229 AH235 AH241 AH247:AH248 AH254 AH260 AH294:AH338 AH343 AH348 AH353 AH101 AH143 AH281 AH358:AH1048576">
      <formula1>$AH$2:$AH$4</formula1>
    </dataValidation>
    <dataValidation type="list" allowBlank="1" showInputMessage="1" sqref="O31 O36 O40 O45 O50 O55 O60 O65 O70 O75 O81 O86 O91 O96 O148 O111 O118 O123 O128 O133 O138 O106 O158 O163 O153 O167 O171 O177 O183 O189 O195 O201 O213 O219 O225 O207 O229 O235 O241 O247:O248 O254 O260 O294:O338 O343 O348 O353 O26 O101 O143 O276:O277 O281 O358:O463">
      <formula1>$O$2:$O$23</formula1>
    </dataValidation>
  </dataValidations>
  <pageMargins left="0.7" right="0.7" top="0.75" bottom="0.75" header="0.3" footer="0.3"/>
  <pageSetup paperSize="9" scale="8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Button 1">
              <controlPr defaultSize="0" print="0" autoFill="0" autoPict="0" macro="[0]!転記">
                <anchor moveWithCells="1" sizeWithCells="1">
                  <from>
                    <xdr:col>4</xdr:col>
                    <xdr:colOff>9525</xdr:colOff>
                    <xdr:row>0</xdr:row>
                    <xdr:rowOff>38100</xdr:rowOff>
                  </from>
                  <to>
                    <xdr:col>7</xdr:col>
                    <xdr:colOff>0</xdr:colOff>
                    <xdr:row>0</xdr:row>
                    <xdr:rowOff>323850</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1</xdr:col>
                    <xdr:colOff>9525</xdr:colOff>
                    <xdr:row>0</xdr:row>
                    <xdr:rowOff>95250</xdr:rowOff>
                  </from>
                  <to>
                    <xdr:col>1</xdr:col>
                    <xdr:colOff>266700</xdr:colOff>
                    <xdr:row>1</xdr:row>
                    <xdr:rowOff>0</xdr:rowOff>
                  </to>
                </anchor>
              </controlPr>
            </control>
          </mc:Choice>
        </mc:AlternateContent>
        <mc:AlternateContent xmlns:mc="http://schemas.openxmlformats.org/markup-compatibility/2006">
          <mc:Choice Requires="x14">
            <control shapeId="16387" r:id="rId6" name="Button 3">
              <controlPr defaultSize="0" print="0" autoFill="0" autoPict="0" macro="[0]!確認">
                <anchor moveWithCells="1" sizeWithCells="1">
                  <from>
                    <xdr:col>1</xdr:col>
                    <xdr:colOff>238125</xdr:colOff>
                    <xdr:row>0</xdr:row>
                    <xdr:rowOff>123825</xdr:rowOff>
                  </from>
                  <to>
                    <xdr:col>2</xdr:col>
                    <xdr:colOff>180975</xdr:colOff>
                    <xdr:row>0</xdr:row>
                    <xdr:rowOff>323850</xdr:rowOff>
                  </to>
                </anchor>
              </controlPr>
            </control>
          </mc:Choice>
        </mc:AlternateContent>
        <mc:AlternateContent xmlns:mc="http://schemas.openxmlformats.org/markup-compatibility/2006">
          <mc:Choice Requires="x14">
            <control shapeId="16388" r:id="rId7" name="Button 4">
              <controlPr defaultSize="0" print="0" autoFill="0" autoPict="0" macro="[0]!フォーム表示3">
                <anchor moveWithCells="1" sizeWithCells="1">
                  <from>
                    <xdr:col>13</xdr:col>
                    <xdr:colOff>9525</xdr:colOff>
                    <xdr:row>24</xdr:row>
                    <xdr:rowOff>9525</xdr:rowOff>
                  </from>
                  <to>
                    <xdr:col>13</xdr:col>
                    <xdr:colOff>523875</xdr:colOff>
                    <xdr:row>24</xdr:row>
                    <xdr:rowOff>200025</xdr:rowOff>
                  </to>
                </anchor>
              </controlPr>
            </control>
          </mc:Choice>
        </mc:AlternateContent>
        <mc:AlternateContent xmlns:mc="http://schemas.openxmlformats.org/markup-compatibility/2006">
          <mc:Choice Requires="x14">
            <control shapeId="16389" r:id="rId8" name="Button 5">
              <controlPr defaultSize="0" print="0" autoFill="0" autoPict="0" macro="[0]!時間計算">
                <anchor moveWithCells="1" sizeWithCells="1">
                  <from>
                    <xdr:col>28</xdr:col>
                    <xdr:colOff>9525</xdr:colOff>
                    <xdr:row>24</xdr:row>
                    <xdr:rowOff>9525</xdr:rowOff>
                  </from>
                  <to>
                    <xdr:col>29</xdr:col>
                    <xdr:colOff>28575</xdr:colOff>
                    <xdr:row>24</xdr:row>
                    <xdr:rowOff>209550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B1:AN372"/>
  <sheetViews>
    <sheetView view="pageBreakPreview" zoomScale="70" zoomScaleNormal="70" zoomScaleSheetLayoutView="70" workbookViewId="0">
      <selection activeCell="AJ88" sqref="AJ88:AJ90"/>
    </sheetView>
  </sheetViews>
  <sheetFormatPr defaultColWidth="9" defaultRowHeight="13.5"/>
  <cols>
    <col min="1" max="1" width="2" style="49" customWidth="1"/>
    <col min="2" max="2" width="5.125" style="49" customWidth="1"/>
    <col min="3" max="3" width="5.625" style="49" customWidth="1"/>
    <col min="4" max="4" width="9.625" style="49" bestFit="1" customWidth="1"/>
    <col min="5" max="5" width="3.25" style="49" customWidth="1"/>
    <col min="6" max="6" width="10.875" style="49" bestFit="1" customWidth="1"/>
    <col min="7" max="7" width="4.375" style="49" customWidth="1"/>
    <col min="8" max="8" width="5.625" style="49" bestFit="1" customWidth="1"/>
    <col min="9" max="9" width="35" style="49" customWidth="1"/>
    <col min="10" max="10" width="9.625" style="49" customWidth="1"/>
    <col min="11" max="11" width="6.5" style="49" customWidth="1"/>
    <col min="12" max="12" width="8" style="49" customWidth="1"/>
    <col min="13" max="13" width="8.25" style="49" bestFit="1" customWidth="1"/>
    <col min="14" max="14" width="11" style="49" bestFit="1" customWidth="1"/>
    <col min="15" max="15" width="7.625" style="49" bestFit="1" customWidth="1"/>
    <col min="16" max="16" width="8.5" style="49" bestFit="1" customWidth="1"/>
    <col min="17" max="17" width="5.375" style="49" bestFit="1" customWidth="1"/>
    <col min="18" max="18" width="8.625" style="49" bestFit="1" customWidth="1"/>
    <col min="19" max="19" width="5.25" style="49" customWidth="1"/>
    <col min="20" max="20" width="7.625" style="49" bestFit="1" customWidth="1"/>
    <col min="21" max="21" width="8" style="49" customWidth="1"/>
    <col min="22" max="23" width="16.875" style="49" bestFit="1" customWidth="1"/>
    <col min="24" max="27" width="6.125" style="49" customWidth="1"/>
    <col min="28" max="28" width="10.875" style="49" customWidth="1"/>
    <col min="29" max="30" width="4.875" style="49" customWidth="1"/>
    <col min="31" max="31" width="7.875" style="49" customWidth="1"/>
    <col min="32" max="32" width="8" style="49" customWidth="1"/>
    <col min="33" max="33" width="5.625" style="49" customWidth="1"/>
    <col min="34" max="37" width="9" style="49"/>
    <col min="38" max="38" width="14.125" style="49" customWidth="1"/>
    <col min="39" max="39" width="3.125" style="49" customWidth="1"/>
    <col min="40" max="40" width="6.125" style="49" customWidth="1"/>
    <col min="41" max="16384" width="9" style="49"/>
  </cols>
  <sheetData>
    <row r="1" spans="2:40" ht="17.25">
      <c r="C1" s="49" t="s">
        <v>150</v>
      </c>
      <c r="W1" s="521"/>
      <c r="AF1" s="847">
        <v>2023</v>
      </c>
      <c r="AG1" s="847"/>
      <c r="AH1" s="516" t="s">
        <v>151</v>
      </c>
      <c r="AI1" s="50"/>
      <c r="AJ1" s="848">
        <v>4</v>
      </c>
      <c r="AK1" s="50" t="s">
        <v>152</v>
      </c>
      <c r="AL1" s="848">
        <v>4</v>
      </c>
      <c r="AM1" s="49" t="s">
        <v>153</v>
      </c>
    </row>
    <row r="2" spans="2:40">
      <c r="AL2" s="51" t="s">
        <v>154</v>
      </c>
    </row>
    <row r="3" spans="2:40" ht="42">
      <c r="K3" s="52" t="s">
        <v>155</v>
      </c>
      <c r="X3" s="53" t="s">
        <v>156</v>
      </c>
      <c r="Y3" s="839" t="s">
        <v>1327</v>
      </c>
      <c r="Z3" s="839"/>
      <c r="AA3" s="839"/>
      <c r="AB3" s="839"/>
      <c r="AC3" s="53" t="s">
        <v>157</v>
      </c>
      <c r="AD3" s="535"/>
      <c r="AE3" s="535"/>
      <c r="AF3" s="535"/>
      <c r="AG3" s="535"/>
      <c r="AH3" s="536"/>
      <c r="AI3" s="54" t="s">
        <v>158</v>
      </c>
      <c r="AJ3" s="839" t="s">
        <v>1326</v>
      </c>
      <c r="AK3" s="839"/>
      <c r="AL3" s="840"/>
    </row>
    <row r="7" spans="2:40" ht="63" customHeight="1">
      <c r="B7" s="55" t="s">
        <v>159</v>
      </c>
      <c r="C7" s="56" t="s">
        <v>78</v>
      </c>
      <c r="D7" s="56" t="s">
        <v>160</v>
      </c>
      <c r="E7" s="57" t="s">
        <v>478</v>
      </c>
      <c r="F7" s="58" t="s">
        <v>81</v>
      </c>
      <c r="G7" s="57" t="s">
        <v>82</v>
      </c>
      <c r="H7" s="57" t="s">
        <v>83</v>
      </c>
      <c r="I7" s="59" t="s">
        <v>84</v>
      </c>
      <c r="J7" s="59" t="s">
        <v>161</v>
      </c>
      <c r="K7" s="58" t="s">
        <v>479</v>
      </c>
      <c r="L7" s="60" t="s">
        <v>87</v>
      </c>
      <c r="M7" s="61" t="s">
        <v>88</v>
      </c>
      <c r="N7" s="61" t="s">
        <v>89</v>
      </c>
      <c r="O7" s="61" t="s">
        <v>90</v>
      </c>
      <c r="P7" s="61" t="s">
        <v>91</v>
      </c>
      <c r="Q7" s="61" t="s">
        <v>92</v>
      </c>
      <c r="R7" s="61" t="s">
        <v>93</v>
      </c>
      <c r="S7" s="61" t="s">
        <v>94</v>
      </c>
      <c r="T7" s="61" t="s">
        <v>95</v>
      </c>
      <c r="U7" s="61" t="s">
        <v>96</v>
      </c>
      <c r="V7" s="62" t="s">
        <v>97</v>
      </c>
      <c r="W7" s="60" t="s">
        <v>98</v>
      </c>
      <c r="X7" s="60" t="s">
        <v>99</v>
      </c>
      <c r="Y7" s="60" t="s">
        <v>100</v>
      </c>
      <c r="Z7" s="60" t="s">
        <v>101</v>
      </c>
      <c r="AA7" s="60" t="s">
        <v>102</v>
      </c>
      <c r="AB7" s="60" t="s">
        <v>103</v>
      </c>
      <c r="AC7" s="60" t="s">
        <v>104</v>
      </c>
      <c r="AD7" s="60" t="s">
        <v>105</v>
      </c>
      <c r="AE7" s="60" t="s">
        <v>106</v>
      </c>
      <c r="AF7" s="63" t="s">
        <v>162</v>
      </c>
      <c r="AG7" s="64" t="s">
        <v>163</v>
      </c>
      <c r="AH7" s="537" t="s">
        <v>164</v>
      </c>
      <c r="AI7" s="538"/>
      <c r="AJ7" s="538"/>
      <c r="AK7" s="538"/>
      <c r="AL7" s="538"/>
      <c r="AM7" s="539"/>
      <c r="AN7" s="65"/>
    </row>
    <row r="8" spans="2:40">
      <c r="B8" s="55">
        <v>1</v>
      </c>
      <c r="C8" s="37" t="s">
        <v>595</v>
      </c>
      <c r="D8" s="38"/>
      <c r="E8" s="37"/>
      <c r="F8" s="13"/>
      <c r="G8" s="14"/>
      <c r="H8" s="14"/>
      <c r="I8" s="317"/>
      <c r="J8" s="13"/>
      <c r="K8" s="13"/>
      <c r="L8" s="39"/>
      <c r="M8" s="40"/>
      <c r="N8" s="41"/>
      <c r="O8" s="40"/>
      <c r="P8" s="40"/>
      <c r="Q8" s="13"/>
      <c r="R8" s="40"/>
      <c r="S8" s="13"/>
      <c r="T8" s="40"/>
      <c r="U8" s="40"/>
      <c r="V8" s="42"/>
      <c r="W8" s="42"/>
      <c r="X8" s="43"/>
      <c r="Y8" s="44"/>
      <c r="Z8" s="44">
        <v>0.20833333333333334</v>
      </c>
      <c r="AA8" s="43">
        <v>0.22916666666666669</v>
      </c>
      <c r="AB8" s="13" t="s">
        <v>752</v>
      </c>
      <c r="AC8" s="37"/>
      <c r="AD8" s="37"/>
      <c r="AE8" s="37"/>
      <c r="AF8" s="45"/>
      <c r="AG8" s="48"/>
      <c r="AH8" s="236"/>
      <c r="AI8" s="66"/>
      <c r="AJ8" s="66"/>
      <c r="AK8" s="66"/>
      <c r="AL8" s="66"/>
      <c r="AM8" s="67"/>
      <c r="AN8" s="68"/>
    </row>
    <row r="9" spans="2:40">
      <c r="B9" s="55">
        <v>2</v>
      </c>
      <c r="C9" s="37" t="s">
        <v>595</v>
      </c>
      <c r="D9" s="38" t="s">
        <v>1130</v>
      </c>
      <c r="E9" s="37" t="s">
        <v>596</v>
      </c>
      <c r="F9" s="13"/>
      <c r="G9" s="14"/>
      <c r="H9" s="14"/>
      <c r="I9" s="317"/>
      <c r="J9" s="13"/>
      <c r="K9" s="13">
        <v>12</v>
      </c>
      <c r="L9" s="39" t="s">
        <v>812</v>
      </c>
      <c r="M9" s="40">
        <v>1120</v>
      </c>
      <c r="N9" s="41" t="s">
        <v>1131</v>
      </c>
      <c r="O9" s="40">
        <v>200</v>
      </c>
      <c r="P9" s="40">
        <v>1120</v>
      </c>
      <c r="Q9" s="13">
        <v>1</v>
      </c>
      <c r="R9" s="40">
        <v>200</v>
      </c>
      <c r="S9" s="13">
        <v>1</v>
      </c>
      <c r="T9" s="40">
        <v>200</v>
      </c>
      <c r="U9" s="40"/>
      <c r="V9" s="42"/>
      <c r="W9" s="42"/>
      <c r="X9" s="43"/>
      <c r="Y9" s="44"/>
      <c r="Z9" s="44"/>
      <c r="AA9" s="43"/>
      <c r="AB9" s="13"/>
      <c r="AC9" s="37"/>
      <c r="AD9" s="37"/>
      <c r="AE9" s="37"/>
      <c r="AF9" s="45"/>
      <c r="AG9" s="48"/>
      <c r="AH9" s="236"/>
      <c r="AI9" s="66"/>
      <c r="AJ9" s="66"/>
      <c r="AK9" s="66"/>
      <c r="AL9" s="66"/>
      <c r="AM9" s="67"/>
      <c r="AN9" s="69"/>
    </row>
    <row r="10" spans="2:40">
      <c r="B10" s="55">
        <v>3</v>
      </c>
      <c r="C10" s="37" t="s">
        <v>595</v>
      </c>
      <c r="D10" s="38" t="s">
        <v>1132</v>
      </c>
      <c r="E10" s="37" t="s">
        <v>596</v>
      </c>
      <c r="F10" s="13">
        <v>3703996</v>
      </c>
      <c r="G10" s="14">
        <v>9</v>
      </c>
      <c r="H10" s="14">
        <v>12</v>
      </c>
      <c r="I10" s="317" t="s">
        <v>731</v>
      </c>
      <c r="J10" s="13" t="s">
        <v>597</v>
      </c>
      <c r="K10" s="13">
        <v>50</v>
      </c>
      <c r="L10" s="39" t="s">
        <v>289</v>
      </c>
      <c r="M10" s="40">
        <v>1120</v>
      </c>
      <c r="N10" s="41">
        <v>5000</v>
      </c>
      <c r="O10" s="40">
        <v>5000</v>
      </c>
      <c r="P10" s="40">
        <v>1120</v>
      </c>
      <c r="Q10" s="13">
        <v>1</v>
      </c>
      <c r="R10" s="40">
        <v>5000</v>
      </c>
      <c r="S10" s="13">
        <v>1</v>
      </c>
      <c r="T10" s="40">
        <v>5000</v>
      </c>
      <c r="U10" s="40">
        <v>5050</v>
      </c>
      <c r="V10" s="42" t="s">
        <v>1330</v>
      </c>
      <c r="W10" s="42"/>
      <c r="X10" s="43">
        <v>0.22916666666666669</v>
      </c>
      <c r="Y10" s="44">
        <v>0.25347222222222227</v>
      </c>
      <c r="Z10" s="44">
        <v>0.25347222222222227</v>
      </c>
      <c r="AA10" s="43">
        <v>0.26041666666666669</v>
      </c>
      <c r="AB10" s="13" t="s">
        <v>752</v>
      </c>
      <c r="AC10" s="37"/>
      <c r="AD10" s="37" t="s">
        <v>1133</v>
      </c>
      <c r="AE10" s="37" t="s">
        <v>930</v>
      </c>
      <c r="AF10" s="45" t="s">
        <v>615</v>
      </c>
      <c r="AG10" s="48">
        <v>1</v>
      </c>
      <c r="AH10" s="236"/>
      <c r="AI10" s="66"/>
      <c r="AJ10" s="66"/>
      <c r="AK10" s="66"/>
      <c r="AL10" s="66"/>
      <c r="AM10" s="67"/>
      <c r="AN10" s="68"/>
    </row>
    <row r="11" spans="2:40">
      <c r="B11" s="55">
        <v>4</v>
      </c>
      <c r="C11" s="72" t="s">
        <v>595</v>
      </c>
      <c r="D11" s="38" t="s">
        <v>1132</v>
      </c>
      <c r="E11" s="37" t="s">
        <v>596</v>
      </c>
      <c r="F11" s="13">
        <v>3703996</v>
      </c>
      <c r="G11" s="14">
        <v>10</v>
      </c>
      <c r="H11" s="14">
        <v>12</v>
      </c>
      <c r="I11" s="14" t="s">
        <v>731</v>
      </c>
      <c r="J11" s="13" t="s">
        <v>597</v>
      </c>
      <c r="K11" s="13">
        <v>50</v>
      </c>
      <c r="L11" s="39" t="s">
        <v>289</v>
      </c>
      <c r="M11" s="40">
        <v>1120</v>
      </c>
      <c r="N11" s="41">
        <v>5000</v>
      </c>
      <c r="O11" s="41">
        <v>5000</v>
      </c>
      <c r="P11" s="40">
        <v>1120</v>
      </c>
      <c r="Q11" s="13">
        <v>1</v>
      </c>
      <c r="R11" s="41">
        <v>5000</v>
      </c>
      <c r="S11" s="13">
        <v>1</v>
      </c>
      <c r="T11" s="41">
        <v>5000</v>
      </c>
      <c r="U11" s="40">
        <v>5060</v>
      </c>
      <c r="V11" s="42" t="s">
        <v>1331</v>
      </c>
      <c r="W11" s="42" t="s">
        <v>1332</v>
      </c>
      <c r="X11" s="43">
        <v>0.26041666666666669</v>
      </c>
      <c r="Y11" s="44">
        <v>0.28472222222222227</v>
      </c>
      <c r="Z11" s="44">
        <v>0.28472222222222227</v>
      </c>
      <c r="AA11" s="43">
        <v>0.29166666666666669</v>
      </c>
      <c r="AB11" s="13" t="s">
        <v>752</v>
      </c>
      <c r="AC11" s="37"/>
      <c r="AD11" s="37" t="s">
        <v>1133</v>
      </c>
      <c r="AE11" s="37" t="s">
        <v>930</v>
      </c>
      <c r="AF11" s="45" t="s">
        <v>615</v>
      </c>
      <c r="AG11" s="231">
        <v>1</v>
      </c>
      <c r="AH11" s="236"/>
      <c r="AI11" s="66"/>
      <c r="AJ11" s="66"/>
      <c r="AK11" s="66"/>
      <c r="AL11" s="66"/>
      <c r="AM11" s="67"/>
      <c r="AN11" s="69"/>
    </row>
    <row r="12" spans="2:40">
      <c r="B12" s="55">
        <v>5</v>
      </c>
      <c r="C12" s="72" t="s">
        <v>595</v>
      </c>
      <c r="D12" s="73" t="s">
        <v>811</v>
      </c>
      <c r="E12" s="37" t="s">
        <v>596</v>
      </c>
      <c r="F12" s="13"/>
      <c r="G12" s="14"/>
      <c r="H12" s="14"/>
      <c r="I12" s="14"/>
      <c r="J12" s="13"/>
      <c r="K12" s="13">
        <v>25</v>
      </c>
      <c r="L12" s="39" t="s">
        <v>812</v>
      </c>
      <c r="M12" s="40">
        <v>1120</v>
      </c>
      <c r="N12" s="41" t="s">
        <v>1131</v>
      </c>
      <c r="O12" s="40">
        <v>350</v>
      </c>
      <c r="P12" s="40">
        <v>1120</v>
      </c>
      <c r="Q12" s="13">
        <v>1</v>
      </c>
      <c r="R12" s="40"/>
      <c r="S12" s="13">
        <v>1</v>
      </c>
      <c r="T12" s="40">
        <v>350</v>
      </c>
      <c r="U12" s="40">
        <v>10550</v>
      </c>
      <c r="V12" s="42" t="s">
        <v>1134</v>
      </c>
      <c r="W12" s="42" t="s">
        <v>1332</v>
      </c>
      <c r="X12" s="43">
        <v>0.29166666666666669</v>
      </c>
      <c r="Y12" s="44">
        <v>0.2951388888888889</v>
      </c>
      <c r="Z12" s="44"/>
      <c r="AA12" s="43"/>
      <c r="AB12" s="13"/>
      <c r="AC12" s="37"/>
      <c r="AD12" s="37" t="s">
        <v>1133</v>
      </c>
      <c r="AE12" s="37" t="s">
        <v>930</v>
      </c>
      <c r="AF12" s="45" t="s">
        <v>615</v>
      </c>
      <c r="AG12" s="231">
        <v>1</v>
      </c>
      <c r="AH12" s="236"/>
      <c r="AI12" s="66"/>
      <c r="AJ12" s="66"/>
      <c r="AK12" s="66"/>
      <c r="AL12" s="66"/>
      <c r="AM12" s="67"/>
      <c r="AN12" s="68"/>
    </row>
    <row r="13" spans="2:40">
      <c r="B13" s="55">
        <v>6</v>
      </c>
      <c r="C13" s="72" t="s">
        <v>595</v>
      </c>
      <c r="D13" s="38"/>
      <c r="E13" s="37"/>
      <c r="F13" s="13"/>
      <c r="G13" s="14"/>
      <c r="H13" s="13"/>
      <c r="I13" s="14"/>
      <c r="J13" s="13"/>
      <c r="K13" s="13"/>
      <c r="L13" s="233"/>
      <c r="M13" s="40"/>
      <c r="N13" s="234"/>
      <c r="O13" s="234"/>
      <c r="P13" s="40"/>
      <c r="Q13" s="13"/>
      <c r="R13" s="234"/>
      <c r="S13" s="13"/>
      <c r="T13" s="234"/>
      <c r="U13" s="40"/>
      <c r="V13" s="235"/>
      <c r="W13" s="235"/>
      <c r="X13" s="43"/>
      <c r="Y13" s="44"/>
      <c r="Z13" s="44">
        <v>0.2951388888888889</v>
      </c>
      <c r="AA13" s="43">
        <v>0.31597222222222221</v>
      </c>
      <c r="AB13" s="13" t="s">
        <v>752</v>
      </c>
      <c r="AC13" s="37"/>
      <c r="AD13" s="37"/>
      <c r="AE13" s="37"/>
      <c r="AF13" s="37"/>
      <c r="AG13" s="231"/>
      <c r="AH13" s="236"/>
      <c r="AI13" s="66"/>
      <c r="AJ13" s="66"/>
      <c r="AK13" s="66"/>
      <c r="AL13" s="66"/>
      <c r="AM13" s="67"/>
      <c r="AN13" s="69"/>
    </row>
    <row r="14" spans="2:40">
      <c r="B14" s="55">
        <v>7</v>
      </c>
      <c r="C14" s="72" t="s">
        <v>595</v>
      </c>
      <c r="D14" s="38" t="s">
        <v>1130</v>
      </c>
      <c r="E14" s="37" t="s">
        <v>596</v>
      </c>
      <c r="F14" s="13"/>
      <c r="G14" s="14"/>
      <c r="H14" s="13"/>
      <c r="I14" s="14"/>
      <c r="J14" s="13"/>
      <c r="K14" s="13">
        <v>12</v>
      </c>
      <c r="L14" s="39" t="s">
        <v>812</v>
      </c>
      <c r="M14" s="40">
        <v>1120</v>
      </c>
      <c r="N14" s="41" t="s">
        <v>1131</v>
      </c>
      <c r="O14" s="40">
        <v>200</v>
      </c>
      <c r="P14" s="40">
        <v>1120</v>
      </c>
      <c r="Q14" s="13">
        <v>1</v>
      </c>
      <c r="R14" s="40">
        <v>200</v>
      </c>
      <c r="S14" s="13">
        <v>1</v>
      </c>
      <c r="T14" s="40">
        <v>200</v>
      </c>
      <c r="U14" s="40"/>
      <c r="V14" s="14"/>
      <c r="W14" s="42"/>
      <c r="X14" s="43"/>
      <c r="Y14" s="44"/>
      <c r="Z14" s="44"/>
      <c r="AA14" s="43"/>
      <c r="AB14" s="13"/>
      <c r="AC14" s="37"/>
      <c r="AD14" s="37"/>
      <c r="AE14" s="37"/>
      <c r="AF14" s="45"/>
      <c r="AG14" s="231"/>
      <c r="AH14" s="236"/>
      <c r="AI14" s="66"/>
      <c r="AJ14" s="66"/>
      <c r="AK14" s="66"/>
      <c r="AL14" s="66"/>
      <c r="AM14" s="67"/>
      <c r="AN14" s="68"/>
    </row>
    <row r="15" spans="2:40">
      <c r="B15" s="55">
        <v>8</v>
      </c>
      <c r="C15" s="72" t="s">
        <v>595</v>
      </c>
      <c r="D15" s="38" t="s">
        <v>1132</v>
      </c>
      <c r="E15" s="37" t="s">
        <v>596</v>
      </c>
      <c r="F15" s="13">
        <v>3703996</v>
      </c>
      <c r="G15" s="14">
        <v>11</v>
      </c>
      <c r="H15" s="14">
        <v>12</v>
      </c>
      <c r="I15" s="14" t="s">
        <v>731</v>
      </c>
      <c r="J15" s="13" t="s">
        <v>597</v>
      </c>
      <c r="K15" s="13">
        <v>50</v>
      </c>
      <c r="L15" s="39" t="s">
        <v>289</v>
      </c>
      <c r="M15" s="40">
        <v>1120</v>
      </c>
      <c r="N15" s="41">
        <v>5000</v>
      </c>
      <c r="O15" s="41">
        <v>5000</v>
      </c>
      <c r="P15" s="40">
        <v>1120</v>
      </c>
      <c r="Q15" s="13">
        <v>1</v>
      </c>
      <c r="R15" s="41">
        <v>5000</v>
      </c>
      <c r="S15" s="13">
        <v>1</v>
      </c>
      <c r="T15" s="41">
        <v>5000</v>
      </c>
      <c r="U15" s="40">
        <v>5060</v>
      </c>
      <c r="V15" s="42" t="s">
        <v>1333</v>
      </c>
      <c r="W15" s="42"/>
      <c r="X15" s="43">
        <v>0.31597222222222221</v>
      </c>
      <c r="Y15" s="44">
        <v>0.34027777777777779</v>
      </c>
      <c r="Z15" s="44">
        <v>0.34027777777777779</v>
      </c>
      <c r="AA15" s="43">
        <v>0.34722222222222221</v>
      </c>
      <c r="AB15" s="13" t="s">
        <v>752</v>
      </c>
      <c r="AC15" s="37"/>
      <c r="AD15" s="37" t="s">
        <v>1133</v>
      </c>
      <c r="AE15" s="37" t="s">
        <v>930</v>
      </c>
      <c r="AF15" s="45" t="s">
        <v>615</v>
      </c>
      <c r="AG15" s="231">
        <v>1</v>
      </c>
      <c r="AH15" s="236"/>
      <c r="AI15" s="66"/>
      <c r="AJ15" s="66"/>
      <c r="AK15" s="66"/>
      <c r="AL15" s="66"/>
      <c r="AM15" s="67"/>
      <c r="AN15" s="69"/>
    </row>
    <row r="16" spans="2:40">
      <c r="B16" s="55">
        <v>9</v>
      </c>
      <c r="C16" s="72" t="s">
        <v>595</v>
      </c>
      <c r="D16" s="38" t="s">
        <v>1132</v>
      </c>
      <c r="E16" s="37" t="s">
        <v>596</v>
      </c>
      <c r="F16" s="13">
        <v>3703996</v>
      </c>
      <c r="G16" s="14">
        <v>12</v>
      </c>
      <c r="H16" s="14">
        <v>12</v>
      </c>
      <c r="I16" s="14" t="s">
        <v>731</v>
      </c>
      <c r="J16" s="13" t="s">
        <v>597</v>
      </c>
      <c r="K16" s="13">
        <v>50</v>
      </c>
      <c r="L16" s="39" t="s">
        <v>289</v>
      </c>
      <c r="M16" s="40">
        <v>1120</v>
      </c>
      <c r="N16" s="41">
        <v>5000</v>
      </c>
      <c r="O16" s="41">
        <v>5000</v>
      </c>
      <c r="P16" s="40">
        <v>1120</v>
      </c>
      <c r="Q16" s="13">
        <v>1</v>
      </c>
      <c r="R16" s="41">
        <v>5000</v>
      </c>
      <c r="S16" s="13">
        <v>1</v>
      </c>
      <c r="T16" s="41">
        <v>5000</v>
      </c>
      <c r="U16" s="40">
        <v>5060</v>
      </c>
      <c r="V16" s="42" t="s">
        <v>1334</v>
      </c>
      <c r="W16" s="42" t="s">
        <v>1335</v>
      </c>
      <c r="X16" s="43">
        <v>0.34722222222222221</v>
      </c>
      <c r="Y16" s="44">
        <v>0.37152777777777779</v>
      </c>
      <c r="Z16" s="44">
        <v>0.37152777777777779</v>
      </c>
      <c r="AA16" s="43">
        <v>0.37847222222222221</v>
      </c>
      <c r="AB16" s="13" t="s">
        <v>752</v>
      </c>
      <c r="AC16" s="37"/>
      <c r="AD16" s="37" t="s">
        <v>1133</v>
      </c>
      <c r="AE16" s="37" t="s">
        <v>930</v>
      </c>
      <c r="AF16" s="45" t="s">
        <v>615</v>
      </c>
      <c r="AG16" s="231">
        <v>1</v>
      </c>
      <c r="AH16" s="236"/>
      <c r="AI16" s="66"/>
      <c r="AJ16" s="66"/>
      <c r="AK16" s="66"/>
      <c r="AL16" s="66"/>
      <c r="AM16" s="67"/>
      <c r="AN16" s="68"/>
    </row>
    <row r="17" spans="2:40" ht="14.25" customHeight="1">
      <c r="B17" s="55">
        <v>10</v>
      </c>
      <c r="C17" s="72" t="s">
        <v>595</v>
      </c>
      <c r="D17" s="38" t="s">
        <v>811</v>
      </c>
      <c r="E17" s="37" t="s">
        <v>596</v>
      </c>
      <c r="F17" s="13"/>
      <c r="G17" s="14"/>
      <c r="H17" s="14"/>
      <c r="I17" s="14"/>
      <c r="J17" s="13"/>
      <c r="K17" s="13">
        <v>25</v>
      </c>
      <c r="L17" s="39" t="s">
        <v>812</v>
      </c>
      <c r="M17" s="40">
        <v>1120</v>
      </c>
      <c r="N17" s="41" t="s">
        <v>1131</v>
      </c>
      <c r="O17" s="41">
        <v>350</v>
      </c>
      <c r="P17" s="40">
        <v>1120</v>
      </c>
      <c r="Q17" s="13">
        <v>1</v>
      </c>
      <c r="R17" s="41"/>
      <c r="S17" s="13">
        <v>1</v>
      </c>
      <c r="T17" s="41">
        <v>350</v>
      </c>
      <c r="U17" s="40">
        <v>10550</v>
      </c>
      <c r="V17" s="42" t="s">
        <v>1134</v>
      </c>
      <c r="W17" s="42" t="s">
        <v>1335</v>
      </c>
      <c r="X17" s="43">
        <v>0.37847222222222221</v>
      </c>
      <c r="Y17" s="44">
        <v>0.38194444444444442</v>
      </c>
      <c r="Z17" s="44"/>
      <c r="AA17" s="43"/>
      <c r="AB17" s="13"/>
      <c r="AC17" s="37"/>
      <c r="AD17" s="37" t="s">
        <v>1133</v>
      </c>
      <c r="AE17" s="37" t="s">
        <v>930</v>
      </c>
      <c r="AF17" s="45" t="s">
        <v>615</v>
      </c>
      <c r="AG17" s="231">
        <v>1</v>
      </c>
      <c r="AH17" s="236"/>
      <c r="AI17" s="66"/>
      <c r="AJ17" s="66"/>
      <c r="AK17" s="66"/>
      <c r="AL17" s="66"/>
      <c r="AM17" s="67"/>
      <c r="AN17" s="69"/>
    </row>
    <row r="18" spans="2:40">
      <c r="B18" s="55">
        <v>11</v>
      </c>
      <c r="C18" s="72" t="s">
        <v>595</v>
      </c>
      <c r="D18" s="73"/>
      <c r="E18" s="37"/>
      <c r="F18" s="13"/>
      <c r="G18" s="14"/>
      <c r="H18" s="14"/>
      <c r="I18" s="14"/>
      <c r="J18" s="13"/>
      <c r="K18" s="13"/>
      <c r="L18" s="39"/>
      <c r="M18" s="40"/>
      <c r="N18" s="41"/>
      <c r="O18" s="40"/>
      <c r="P18" s="40"/>
      <c r="Q18" s="13"/>
      <c r="R18" s="40"/>
      <c r="S18" s="13"/>
      <c r="T18" s="40"/>
      <c r="U18" s="40"/>
      <c r="V18" s="42"/>
      <c r="W18" s="42"/>
      <c r="X18" s="43"/>
      <c r="Y18" s="44"/>
      <c r="Z18" s="44">
        <v>0.38194444444444442</v>
      </c>
      <c r="AA18" s="43">
        <v>0.40277777777777773</v>
      </c>
      <c r="AB18" s="13" t="s">
        <v>752</v>
      </c>
      <c r="AC18" s="37"/>
      <c r="AD18" s="37"/>
      <c r="AE18" s="37"/>
      <c r="AF18" s="45"/>
      <c r="AG18" s="231"/>
      <c r="AH18" s="236"/>
      <c r="AI18" s="66"/>
      <c r="AJ18" s="66"/>
      <c r="AK18" s="66"/>
      <c r="AL18" s="66"/>
      <c r="AM18" s="67"/>
      <c r="AN18" s="68"/>
    </row>
    <row r="19" spans="2:40">
      <c r="B19" s="55">
        <v>12</v>
      </c>
      <c r="C19" s="72" t="s">
        <v>595</v>
      </c>
      <c r="D19" s="38" t="s">
        <v>1130</v>
      </c>
      <c r="E19" s="37" t="s">
        <v>596</v>
      </c>
      <c r="F19" s="13"/>
      <c r="G19" s="14"/>
      <c r="H19" s="13"/>
      <c r="I19" s="14"/>
      <c r="J19" s="13"/>
      <c r="K19" s="13">
        <v>12</v>
      </c>
      <c r="L19" s="233" t="s">
        <v>812</v>
      </c>
      <c r="M19" s="40">
        <v>1120</v>
      </c>
      <c r="N19" s="234" t="s">
        <v>1131</v>
      </c>
      <c r="O19" s="234">
        <v>200</v>
      </c>
      <c r="P19" s="40">
        <v>1120</v>
      </c>
      <c r="Q19" s="13">
        <v>1</v>
      </c>
      <c r="R19" s="234">
        <v>200</v>
      </c>
      <c r="S19" s="13">
        <v>1</v>
      </c>
      <c r="T19" s="234">
        <v>200</v>
      </c>
      <c r="U19" s="40"/>
      <c r="V19" s="235"/>
      <c r="W19" s="235"/>
      <c r="X19" s="43"/>
      <c r="Y19" s="44"/>
      <c r="Z19" s="44"/>
      <c r="AA19" s="43"/>
      <c r="AB19" s="13"/>
      <c r="AC19" s="37"/>
      <c r="AD19" s="37"/>
      <c r="AE19" s="37"/>
      <c r="AF19" s="37"/>
      <c r="AG19" s="231"/>
      <c r="AH19" s="236"/>
      <c r="AI19" s="66"/>
      <c r="AJ19" s="66"/>
      <c r="AK19" s="66"/>
      <c r="AL19" s="66"/>
      <c r="AM19" s="67"/>
      <c r="AN19" s="69"/>
    </row>
    <row r="20" spans="2:40">
      <c r="B20" s="55">
        <v>13</v>
      </c>
      <c r="C20" s="72" t="s">
        <v>595</v>
      </c>
      <c r="D20" s="38" t="s">
        <v>1132</v>
      </c>
      <c r="E20" s="37" t="s">
        <v>596</v>
      </c>
      <c r="F20" s="13">
        <v>3703997</v>
      </c>
      <c r="G20" s="14">
        <v>1</v>
      </c>
      <c r="H20" s="13">
        <v>12</v>
      </c>
      <c r="I20" s="14" t="s">
        <v>731</v>
      </c>
      <c r="J20" s="13" t="s">
        <v>597</v>
      </c>
      <c r="K20" s="13">
        <v>50</v>
      </c>
      <c r="L20" s="39" t="s">
        <v>289</v>
      </c>
      <c r="M20" s="40">
        <v>1120</v>
      </c>
      <c r="N20" s="41">
        <v>5000</v>
      </c>
      <c r="O20" s="40">
        <v>5000</v>
      </c>
      <c r="P20" s="40">
        <v>1120</v>
      </c>
      <c r="Q20" s="13">
        <v>1</v>
      </c>
      <c r="R20" s="40">
        <v>5000</v>
      </c>
      <c r="S20" s="13">
        <v>1</v>
      </c>
      <c r="T20" s="40">
        <v>5000</v>
      </c>
      <c r="U20" s="40">
        <v>5060</v>
      </c>
      <c r="V20" s="399">
        <v>81210200003</v>
      </c>
      <c r="W20" s="248"/>
      <c r="X20" s="43">
        <v>0.40277777777777773</v>
      </c>
      <c r="Y20" s="44">
        <v>0.42708333333333331</v>
      </c>
      <c r="Z20" s="44">
        <v>0.42708333333333331</v>
      </c>
      <c r="AA20" s="43">
        <v>0.43402777777777773</v>
      </c>
      <c r="AB20" s="13" t="s">
        <v>752</v>
      </c>
      <c r="AC20" s="37"/>
      <c r="AD20" s="37" t="s">
        <v>1133</v>
      </c>
      <c r="AE20" s="37" t="s">
        <v>930</v>
      </c>
      <c r="AF20" s="45" t="s">
        <v>615</v>
      </c>
      <c r="AG20" s="231">
        <v>1</v>
      </c>
      <c r="AH20" s="236"/>
      <c r="AI20" s="66"/>
      <c r="AJ20" s="66"/>
      <c r="AK20" s="66"/>
      <c r="AL20" s="66"/>
      <c r="AM20" s="67"/>
      <c r="AN20" s="68"/>
    </row>
    <row r="21" spans="2:40">
      <c r="B21" s="55">
        <v>14</v>
      </c>
      <c r="C21" s="72" t="s">
        <v>595</v>
      </c>
      <c r="D21" s="38" t="s">
        <v>1132</v>
      </c>
      <c r="E21" s="37" t="s">
        <v>596</v>
      </c>
      <c r="F21" s="13">
        <v>3703997</v>
      </c>
      <c r="G21" s="14">
        <v>2</v>
      </c>
      <c r="H21" s="14">
        <v>12</v>
      </c>
      <c r="I21" s="14" t="s">
        <v>731</v>
      </c>
      <c r="J21" s="13" t="s">
        <v>597</v>
      </c>
      <c r="K21" s="13">
        <v>50</v>
      </c>
      <c r="L21" s="39" t="s">
        <v>289</v>
      </c>
      <c r="M21" s="40">
        <v>1120</v>
      </c>
      <c r="N21" s="41">
        <v>5000</v>
      </c>
      <c r="O21" s="41">
        <v>5000</v>
      </c>
      <c r="P21" s="40">
        <v>1120</v>
      </c>
      <c r="Q21" s="13">
        <v>1</v>
      </c>
      <c r="R21" s="41">
        <v>5000</v>
      </c>
      <c r="S21" s="13">
        <v>1</v>
      </c>
      <c r="T21" s="41">
        <v>5000</v>
      </c>
      <c r="U21" s="40">
        <v>5070</v>
      </c>
      <c r="V21" s="248" t="s">
        <v>1336</v>
      </c>
      <c r="W21" s="248" t="s">
        <v>1337</v>
      </c>
      <c r="X21" s="43">
        <v>0.43402777777777773</v>
      </c>
      <c r="Y21" s="44">
        <v>0.45833333333333331</v>
      </c>
      <c r="Z21" s="44">
        <v>0.45833333333333331</v>
      </c>
      <c r="AA21" s="43">
        <v>0.46527777777777773</v>
      </c>
      <c r="AB21" s="13" t="s">
        <v>752</v>
      </c>
      <c r="AC21" s="37"/>
      <c r="AD21" s="37" t="s">
        <v>1133</v>
      </c>
      <c r="AE21" s="37" t="s">
        <v>930</v>
      </c>
      <c r="AF21" s="45" t="s">
        <v>615</v>
      </c>
      <c r="AG21" s="231">
        <v>1</v>
      </c>
      <c r="AH21" s="236"/>
      <c r="AI21" s="66"/>
      <c r="AJ21" s="66"/>
      <c r="AK21" s="66"/>
      <c r="AL21" s="66"/>
      <c r="AM21" s="67"/>
      <c r="AN21" s="69"/>
    </row>
    <row r="22" spans="2:40">
      <c r="B22" s="55">
        <v>15</v>
      </c>
      <c r="C22" s="72" t="s">
        <v>595</v>
      </c>
      <c r="D22" s="38" t="s">
        <v>811</v>
      </c>
      <c r="E22" s="37" t="s">
        <v>596</v>
      </c>
      <c r="F22" s="13"/>
      <c r="G22" s="14"/>
      <c r="H22" s="14"/>
      <c r="I22" s="14"/>
      <c r="J22" s="13"/>
      <c r="K22" s="13">
        <v>25</v>
      </c>
      <c r="L22" s="39" t="s">
        <v>812</v>
      </c>
      <c r="M22" s="40">
        <v>1120</v>
      </c>
      <c r="N22" s="41" t="s">
        <v>1131</v>
      </c>
      <c r="O22" s="41">
        <v>350</v>
      </c>
      <c r="P22" s="40">
        <v>1120</v>
      </c>
      <c r="Q22" s="13">
        <v>1</v>
      </c>
      <c r="R22" s="41"/>
      <c r="S22" s="13">
        <v>1</v>
      </c>
      <c r="T22" s="41">
        <v>350</v>
      </c>
      <c r="U22" s="40">
        <v>10550</v>
      </c>
      <c r="V22" s="42" t="s">
        <v>1134</v>
      </c>
      <c r="W22" s="42" t="s">
        <v>1337</v>
      </c>
      <c r="X22" s="43">
        <v>0.46527777777777773</v>
      </c>
      <c r="Y22" s="44">
        <v>0.46875</v>
      </c>
      <c r="Z22" s="44"/>
      <c r="AA22" s="43"/>
      <c r="AB22" s="13"/>
      <c r="AC22" s="37"/>
      <c r="AD22" s="37" t="s">
        <v>1133</v>
      </c>
      <c r="AE22" s="37" t="s">
        <v>930</v>
      </c>
      <c r="AF22" s="45" t="s">
        <v>615</v>
      </c>
      <c r="AG22" s="231">
        <v>1</v>
      </c>
      <c r="AH22" s="236"/>
      <c r="AI22" s="66"/>
      <c r="AJ22" s="66"/>
      <c r="AK22" s="66"/>
      <c r="AL22" s="66"/>
      <c r="AM22" s="67"/>
      <c r="AN22" s="68"/>
    </row>
    <row r="23" spans="2:40" ht="12.75" customHeight="1">
      <c r="B23" s="55">
        <v>16</v>
      </c>
      <c r="C23" s="72" t="s">
        <v>595</v>
      </c>
      <c r="D23" s="38"/>
      <c r="E23" s="37"/>
      <c r="F23" s="13"/>
      <c r="G23" s="14"/>
      <c r="H23" s="14"/>
      <c r="I23" s="14"/>
      <c r="J23" s="13"/>
      <c r="K23" s="13"/>
      <c r="L23" s="39"/>
      <c r="M23" s="40"/>
      <c r="N23" s="41"/>
      <c r="O23" s="41"/>
      <c r="P23" s="40"/>
      <c r="Q23" s="13"/>
      <c r="R23" s="41"/>
      <c r="S23" s="13"/>
      <c r="T23" s="41"/>
      <c r="U23" s="40"/>
      <c r="V23" s="42"/>
      <c r="W23" s="42"/>
      <c r="X23" s="43"/>
      <c r="Y23" s="44"/>
      <c r="Z23" s="44">
        <v>0.46875</v>
      </c>
      <c r="AA23" s="43">
        <v>0.53125</v>
      </c>
      <c r="AB23" s="13" t="s">
        <v>752</v>
      </c>
      <c r="AC23" s="37"/>
      <c r="AD23" s="37"/>
      <c r="AE23" s="37"/>
      <c r="AF23" s="45"/>
      <c r="AG23" s="231"/>
      <c r="AH23" s="236"/>
      <c r="AI23" s="66"/>
      <c r="AJ23" s="66"/>
      <c r="AK23" s="66"/>
      <c r="AL23" s="66"/>
      <c r="AM23" s="67"/>
      <c r="AN23" s="69"/>
    </row>
    <row r="24" spans="2:40">
      <c r="B24" s="55">
        <v>17</v>
      </c>
      <c r="C24" s="72" t="s">
        <v>595</v>
      </c>
      <c r="D24" s="73" t="s">
        <v>1130</v>
      </c>
      <c r="E24" s="37" t="s">
        <v>596</v>
      </c>
      <c r="F24" s="13"/>
      <c r="G24" s="14"/>
      <c r="H24" s="14"/>
      <c r="I24" s="14"/>
      <c r="J24" s="13"/>
      <c r="K24" s="13">
        <v>12</v>
      </c>
      <c r="L24" s="39" t="s">
        <v>812</v>
      </c>
      <c r="M24" s="40">
        <v>1120</v>
      </c>
      <c r="N24" s="41" t="s">
        <v>1131</v>
      </c>
      <c r="O24" s="40">
        <v>200</v>
      </c>
      <c r="P24" s="40">
        <v>1120</v>
      </c>
      <c r="Q24" s="13">
        <v>1</v>
      </c>
      <c r="R24" s="40">
        <v>200</v>
      </c>
      <c r="S24" s="13">
        <v>1</v>
      </c>
      <c r="T24" s="40">
        <v>200</v>
      </c>
      <c r="U24" s="40"/>
      <c r="V24" s="42"/>
      <c r="W24" s="42"/>
      <c r="X24" s="43"/>
      <c r="Y24" s="44"/>
      <c r="Z24" s="44"/>
      <c r="AA24" s="43"/>
      <c r="AB24" s="13"/>
      <c r="AC24" s="37"/>
      <c r="AD24" s="37"/>
      <c r="AE24" s="37"/>
      <c r="AF24" s="45"/>
      <c r="AG24" s="231"/>
      <c r="AH24" s="236"/>
      <c r="AI24" s="66"/>
      <c r="AJ24" s="66"/>
      <c r="AK24" s="66"/>
      <c r="AL24" s="66"/>
      <c r="AM24" s="67"/>
      <c r="AN24" s="68"/>
    </row>
    <row r="25" spans="2:40">
      <c r="B25" s="55">
        <v>18</v>
      </c>
      <c r="C25" s="72" t="s">
        <v>595</v>
      </c>
      <c r="D25" s="38" t="s">
        <v>1132</v>
      </c>
      <c r="E25" s="37" t="s">
        <v>596</v>
      </c>
      <c r="F25" s="13">
        <v>3703997</v>
      </c>
      <c r="G25" s="14">
        <v>3</v>
      </c>
      <c r="H25" s="13">
        <v>12</v>
      </c>
      <c r="I25" s="14" t="s">
        <v>731</v>
      </c>
      <c r="J25" s="13" t="s">
        <v>597</v>
      </c>
      <c r="K25" s="13">
        <v>50</v>
      </c>
      <c r="L25" s="233" t="s">
        <v>289</v>
      </c>
      <c r="M25" s="40">
        <v>1120</v>
      </c>
      <c r="N25" s="234">
        <v>5000</v>
      </c>
      <c r="O25" s="234">
        <v>5000</v>
      </c>
      <c r="P25" s="40">
        <v>1120</v>
      </c>
      <c r="Q25" s="13">
        <v>1</v>
      </c>
      <c r="R25" s="234">
        <v>5000</v>
      </c>
      <c r="S25" s="13">
        <v>1</v>
      </c>
      <c r="T25" s="234">
        <v>5000</v>
      </c>
      <c r="U25" s="40">
        <v>5060</v>
      </c>
      <c r="V25" s="235" t="s">
        <v>1338</v>
      </c>
      <c r="W25" s="235"/>
      <c r="X25" s="43">
        <v>0.53125</v>
      </c>
      <c r="Y25" s="44">
        <v>0.55555555555555558</v>
      </c>
      <c r="Z25" s="44">
        <v>0.55555555555555558</v>
      </c>
      <c r="AA25" s="43">
        <v>0.5625</v>
      </c>
      <c r="AB25" s="13" t="s">
        <v>752</v>
      </c>
      <c r="AC25" s="37"/>
      <c r="AD25" s="37" t="s">
        <v>1133</v>
      </c>
      <c r="AE25" s="37" t="s">
        <v>930</v>
      </c>
      <c r="AF25" s="37" t="s">
        <v>615</v>
      </c>
      <c r="AG25" s="231">
        <v>1</v>
      </c>
      <c r="AH25" s="236"/>
      <c r="AI25" s="66"/>
      <c r="AJ25" s="66"/>
      <c r="AK25" s="66"/>
      <c r="AL25" s="66"/>
      <c r="AM25" s="67"/>
      <c r="AN25" s="69"/>
    </row>
    <row r="26" spans="2:40">
      <c r="B26" s="55">
        <v>19</v>
      </c>
      <c r="C26" s="72" t="s">
        <v>595</v>
      </c>
      <c r="D26" s="38" t="s">
        <v>1132</v>
      </c>
      <c r="E26" s="37" t="s">
        <v>596</v>
      </c>
      <c r="F26" s="13">
        <v>3703997</v>
      </c>
      <c r="G26" s="14">
        <v>4</v>
      </c>
      <c r="H26" s="14">
        <v>12</v>
      </c>
      <c r="I26" s="14" t="s">
        <v>731</v>
      </c>
      <c r="J26" s="13" t="s">
        <v>597</v>
      </c>
      <c r="K26" s="13">
        <v>50</v>
      </c>
      <c r="L26" s="39" t="s">
        <v>289</v>
      </c>
      <c r="M26" s="40">
        <v>1120</v>
      </c>
      <c r="N26" s="41">
        <v>5000</v>
      </c>
      <c r="O26" s="40">
        <v>5000</v>
      </c>
      <c r="P26" s="40">
        <v>1120</v>
      </c>
      <c r="Q26" s="13">
        <v>1</v>
      </c>
      <c r="R26" s="40">
        <v>5000</v>
      </c>
      <c r="S26" s="13">
        <v>1</v>
      </c>
      <c r="T26" s="40">
        <v>5000</v>
      </c>
      <c r="U26" s="40">
        <v>2000</v>
      </c>
      <c r="V26" s="248" t="s">
        <v>1339</v>
      </c>
      <c r="W26" s="235" t="s">
        <v>1340</v>
      </c>
      <c r="X26" s="43">
        <v>0.5625</v>
      </c>
      <c r="Y26" s="44">
        <v>0.58680555555555558</v>
      </c>
      <c r="Z26" s="44">
        <v>0.58680555555555558</v>
      </c>
      <c r="AA26" s="43">
        <v>0.63888888888888895</v>
      </c>
      <c r="AB26" s="13" t="s">
        <v>752</v>
      </c>
      <c r="AC26" s="37"/>
      <c r="AD26" s="37" t="s">
        <v>1133</v>
      </c>
      <c r="AE26" s="37" t="s">
        <v>1138</v>
      </c>
      <c r="AF26" s="45" t="s">
        <v>615</v>
      </c>
      <c r="AG26" s="231">
        <v>1</v>
      </c>
      <c r="AH26" s="236" t="s">
        <v>1341</v>
      </c>
      <c r="AI26" s="66"/>
      <c r="AJ26" s="66"/>
      <c r="AK26" s="66"/>
      <c r="AL26" s="66"/>
      <c r="AM26" s="67"/>
      <c r="AN26" s="68"/>
    </row>
    <row r="27" spans="2:40">
      <c r="B27" s="55">
        <v>20</v>
      </c>
      <c r="C27" s="72" t="s">
        <v>595</v>
      </c>
      <c r="D27" s="38" t="s">
        <v>1132</v>
      </c>
      <c r="E27" s="37" t="s">
        <v>596</v>
      </c>
      <c r="F27" s="13">
        <v>3703997</v>
      </c>
      <c r="G27" s="14">
        <v>4</v>
      </c>
      <c r="H27" s="14">
        <v>12</v>
      </c>
      <c r="I27" s="14" t="s">
        <v>731</v>
      </c>
      <c r="J27" s="13" t="s">
        <v>597</v>
      </c>
      <c r="K27" s="13">
        <v>50</v>
      </c>
      <c r="L27" s="39" t="s">
        <v>289</v>
      </c>
      <c r="M27" s="40">
        <v>1120</v>
      </c>
      <c r="N27" s="41">
        <v>5000</v>
      </c>
      <c r="O27" s="41">
        <v>5000</v>
      </c>
      <c r="P27" s="40">
        <v>1120</v>
      </c>
      <c r="Q27" s="13">
        <v>1</v>
      </c>
      <c r="R27" s="41">
        <v>5000</v>
      </c>
      <c r="S27" s="13">
        <v>1</v>
      </c>
      <c r="T27" s="41">
        <v>5000</v>
      </c>
      <c r="U27" s="40">
        <v>5060</v>
      </c>
      <c r="V27" s="42" t="s">
        <v>1342</v>
      </c>
      <c r="W27" s="42" t="s">
        <v>1343</v>
      </c>
      <c r="X27" s="43">
        <v>0.63888888888888895</v>
      </c>
      <c r="Y27" s="44">
        <v>0.66319444444444453</v>
      </c>
      <c r="Z27" s="44">
        <v>0.66319444444444453</v>
      </c>
      <c r="AA27" s="43">
        <v>0.67013888888888895</v>
      </c>
      <c r="AB27" s="13" t="s">
        <v>752</v>
      </c>
      <c r="AC27" s="37"/>
      <c r="AD27" s="37" t="s">
        <v>1133</v>
      </c>
      <c r="AE27" s="37" t="s">
        <v>930</v>
      </c>
      <c r="AF27" s="45" t="s">
        <v>615</v>
      </c>
      <c r="AG27" s="231">
        <v>1</v>
      </c>
      <c r="AH27" s="236"/>
      <c r="AI27" s="66"/>
      <c r="AJ27" s="66"/>
      <c r="AK27" s="66"/>
      <c r="AL27" s="66"/>
      <c r="AM27" s="67"/>
      <c r="AN27" s="69"/>
    </row>
    <row r="28" spans="2:40">
      <c r="B28" s="55">
        <v>21</v>
      </c>
      <c r="C28" s="72" t="s">
        <v>595</v>
      </c>
      <c r="D28" s="38" t="s">
        <v>811</v>
      </c>
      <c r="E28" s="37" t="s">
        <v>596</v>
      </c>
      <c r="F28" s="13"/>
      <c r="G28" s="14"/>
      <c r="H28" s="14"/>
      <c r="I28" s="14"/>
      <c r="J28" s="13"/>
      <c r="K28" s="13">
        <v>25</v>
      </c>
      <c r="L28" s="39" t="s">
        <v>812</v>
      </c>
      <c r="M28" s="40">
        <v>1120</v>
      </c>
      <c r="N28" s="41" t="s">
        <v>1131</v>
      </c>
      <c r="O28" s="41">
        <v>350</v>
      </c>
      <c r="P28" s="40">
        <v>1120</v>
      </c>
      <c r="Q28" s="13">
        <v>1</v>
      </c>
      <c r="R28" s="41"/>
      <c r="S28" s="13">
        <v>1</v>
      </c>
      <c r="T28" s="41">
        <v>350</v>
      </c>
      <c r="U28" s="40">
        <v>10550</v>
      </c>
      <c r="V28" s="42" t="s">
        <v>1134</v>
      </c>
      <c r="W28" s="42" t="s">
        <v>1343</v>
      </c>
      <c r="X28" s="43">
        <v>0.67013888888888895</v>
      </c>
      <c r="Y28" s="44">
        <v>0.67361111111111116</v>
      </c>
      <c r="Z28" s="44"/>
      <c r="AA28" s="43"/>
      <c r="AB28" s="13"/>
      <c r="AC28" s="37"/>
      <c r="AD28" s="37" t="s">
        <v>1133</v>
      </c>
      <c r="AE28" s="37" t="s">
        <v>930</v>
      </c>
      <c r="AF28" s="45" t="s">
        <v>615</v>
      </c>
      <c r="AG28" s="231">
        <v>1</v>
      </c>
      <c r="AH28" s="236"/>
      <c r="AI28" s="66"/>
      <c r="AJ28" s="66"/>
      <c r="AK28" s="66"/>
      <c r="AL28" s="66"/>
      <c r="AM28" s="67"/>
      <c r="AN28" s="68"/>
    </row>
    <row r="29" spans="2:40">
      <c r="B29" s="55">
        <v>22</v>
      </c>
      <c r="C29" s="72" t="s">
        <v>595</v>
      </c>
      <c r="D29" s="38"/>
      <c r="E29" s="37"/>
      <c r="F29" s="13"/>
      <c r="G29" s="14"/>
      <c r="H29" s="14"/>
      <c r="I29" s="14"/>
      <c r="J29" s="13"/>
      <c r="K29" s="13"/>
      <c r="L29" s="39"/>
      <c r="M29" s="40"/>
      <c r="N29" s="41"/>
      <c r="O29" s="41"/>
      <c r="P29" s="40"/>
      <c r="Q29" s="13"/>
      <c r="R29" s="41"/>
      <c r="S29" s="13"/>
      <c r="T29" s="41"/>
      <c r="U29" s="40"/>
      <c r="V29" s="42"/>
      <c r="W29" s="42"/>
      <c r="X29" s="43"/>
      <c r="Y29" s="44"/>
      <c r="Z29" s="44">
        <v>0.67361111111111116</v>
      </c>
      <c r="AA29" s="43">
        <v>0.69444444444444453</v>
      </c>
      <c r="AB29" s="13" t="s">
        <v>752</v>
      </c>
      <c r="AC29" s="37"/>
      <c r="AD29" s="37"/>
      <c r="AE29" s="37"/>
      <c r="AF29" s="45"/>
      <c r="AG29" s="231"/>
      <c r="AH29" s="236"/>
      <c r="AI29" s="66"/>
      <c r="AJ29" s="66"/>
      <c r="AK29" s="66"/>
      <c r="AL29" s="66"/>
      <c r="AM29" s="67"/>
      <c r="AN29" s="69"/>
    </row>
    <row r="30" spans="2:40">
      <c r="B30" s="55">
        <v>23</v>
      </c>
      <c r="C30" s="72" t="s">
        <v>595</v>
      </c>
      <c r="D30" s="38" t="s">
        <v>1130</v>
      </c>
      <c r="E30" s="37" t="s">
        <v>596</v>
      </c>
      <c r="F30" s="13"/>
      <c r="G30" s="14"/>
      <c r="H30" s="14"/>
      <c r="I30" s="14"/>
      <c r="J30" s="13"/>
      <c r="K30" s="13">
        <v>12</v>
      </c>
      <c r="L30" s="39" t="s">
        <v>812</v>
      </c>
      <c r="M30" s="40">
        <v>1120</v>
      </c>
      <c r="N30" s="41" t="s">
        <v>1131</v>
      </c>
      <c r="O30" s="40">
        <v>200</v>
      </c>
      <c r="P30" s="40">
        <v>1120</v>
      </c>
      <c r="Q30" s="13">
        <v>1</v>
      </c>
      <c r="R30" s="40">
        <v>200</v>
      </c>
      <c r="S30" s="13">
        <v>1</v>
      </c>
      <c r="T30" s="40">
        <v>200</v>
      </c>
      <c r="U30" s="40"/>
      <c r="V30" s="42"/>
      <c r="W30" s="42"/>
      <c r="X30" s="43"/>
      <c r="Y30" s="44"/>
      <c r="Z30" s="44"/>
      <c r="AA30" s="43"/>
      <c r="AB30" s="13"/>
      <c r="AC30" s="37"/>
      <c r="AD30" s="37"/>
      <c r="AE30" s="37"/>
      <c r="AF30" s="45"/>
      <c r="AG30" s="231"/>
      <c r="AH30" s="236"/>
      <c r="AI30" s="66"/>
      <c r="AJ30" s="66"/>
      <c r="AK30" s="66"/>
      <c r="AL30" s="66"/>
      <c r="AM30" s="67"/>
      <c r="AN30" s="68"/>
    </row>
    <row r="31" spans="2:40">
      <c r="B31" s="55">
        <v>24</v>
      </c>
      <c r="C31" s="72" t="s">
        <v>595</v>
      </c>
      <c r="D31" s="38" t="s">
        <v>1132</v>
      </c>
      <c r="E31" s="37" t="s">
        <v>596</v>
      </c>
      <c r="F31" s="13">
        <v>3703997</v>
      </c>
      <c r="G31" s="14">
        <v>5</v>
      </c>
      <c r="H31" s="13">
        <v>12</v>
      </c>
      <c r="I31" s="14" t="s">
        <v>731</v>
      </c>
      <c r="J31" s="13" t="s">
        <v>597</v>
      </c>
      <c r="K31" s="13">
        <v>50</v>
      </c>
      <c r="L31" s="233" t="s">
        <v>289</v>
      </c>
      <c r="M31" s="40">
        <v>1120</v>
      </c>
      <c r="N31" s="234">
        <v>5000</v>
      </c>
      <c r="O31" s="234">
        <v>5000</v>
      </c>
      <c r="P31" s="40">
        <v>1120</v>
      </c>
      <c r="Q31" s="13">
        <v>1</v>
      </c>
      <c r="R31" s="234">
        <v>5000</v>
      </c>
      <c r="S31" s="13">
        <v>1</v>
      </c>
      <c r="T31" s="234">
        <v>5000</v>
      </c>
      <c r="U31" s="40">
        <v>5060</v>
      </c>
      <c r="V31" s="235" t="s">
        <v>1344</v>
      </c>
      <c r="W31" s="235"/>
      <c r="X31" s="43">
        <v>0.69444444444444453</v>
      </c>
      <c r="Y31" s="44">
        <v>0.71875000000000011</v>
      </c>
      <c r="Z31" s="44">
        <v>0.71875000000000011</v>
      </c>
      <c r="AA31" s="43">
        <v>0.76736111111111116</v>
      </c>
      <c r="AB31" s="13" t="s">
        <v>752</v>
      </c>
      <c r="AC31" s="37"/>
      <c r="AD31" s="37" t="s">
        <v>1133</v>
      </c>
      <c r="AE31" s="37" t="s">
        <v>930</v>
      </c>
      <c r="AF31" s="37" t="s">
        <v>615</v>
      </c>
      <c r="AG31" s="231">
        <v>1</v>
      </c>
      <c r="AH31" s="236"/>
      <c r="AI31" s="66"/>
      <c r="AJ31" s="66"/>
      <c r="AK31" s="66"/>
      <c r="AL31" s="66"/>
      <c r="AM31" s="67"/>
      <c r="AN31" s="69"/>
    </row>
    <row r="32" spans="2:40">
      <c r="B32" s="55">
        <v>25</v>
      </c>
      <c r="C32" s="72" t="s">
        <v>595</v>
      </c>
      <c r="D32" s="38" t="s">
        <v>1132</v>
      </c>
      <c r="E32" s="37" t="s">
        <v>596</v>
      </c>
      <c r="F32" s="13">
        <v>3703997</v>
      </c>
      <c r="G32" s="14">
        <v>6</v>
      </c>
      <c r="H32" s="14">
        <v>12</v>
      </c>
      <c r="I32" s="14" t="s">
        <v>731</v>
      </c>
      <c r="J32" s="13" t="s">
        <v>597</v>
      </c>
      <c r="K32" s="13">
        <v>50</v>
      </c>
      <c r="L32" s="39" t="s">
        <v>289</v>
      </c>
      <c r="M32" s="40">
        <v>1120</v>
      </c>
      <c r="N32" s="41">
        <v>5000</v>
      </c>
      <c r="O32" s="41">
        <v>5000</v>
      </c>
      <c r="P32" s="40">
        <v>1120</v>
      </c>
      <c r="Q32" s="13">
        <v>1</v>
      </c>
      <c r="R32" s="41">
        <v>5000</v>
      </c>
      <c r="S32" s="13">
        <v>1</v>
      </c>
      <c r="T32" s="41">
        <v>5000</v>
      </c>
      <c r="U32" s="40">
        <v>5070</v>
      </c>
      <c r="V32" s="42" t="s">
        <v>1345</v>
      </c>
      <c r="W32" s="42" t="s">
        <v>1346</v>
      </c>
      <c r="X32" s="43">
        <v>0.76736111111111116</v>
      </c>
      <c r="Y32" s="44">
        <v>0.79166666666666674</v>
      </c>
      <c r="Z32" s="44">
        <v>0.79166666666666674</v>
      </c>
      <c r="AA32" s="43">
        <v>0.79861111111111116</v>
      </c>
      <c r="AB32" s="13" t="s">
        <v>752</v>
      </c>
      <c r="AC32" s="37"/>
      <c r="AD32" s="37" t="s">
        <v>1133</v>
      </c>
      <c r="AE32" s="37" t="s">
        <v>930</v>
      </c>
      <c r="AF32" s="45" t="s">
        <v>615</v>
      </c>
      <c r="AG32" s="231">
        <v>1</v>
      </c>
      <c r="AH32" s="236"/>
      <c r="AI32" s="66"/>
      <c r="AJ32" s="66"/>
      <c r="AK32" s="66"/>
      <c r="AL32" s="66"/>
      <c r="AM32" s="67"/>
      <c r="AN32" s="68"/>
    </row>
    <row r="33" spans="2:40">
      <c r="B33" s="55">
        <v>26</v>
      </c>
      <c r="C33" s="72" t="s">
        <v>595</v>
      </c>
      <c r="D33" s="38" t="s">
        <v>811</v>
      </c>
      <c r="E33" s="37" t="s">
        <v>596</v>
      </c>
      <c r="F33" s="13"/>
      <c r="G33" s="14"/>
      <c r="H33" s="14"/>
      <c r="I33" s="14"/>
      <c r="J33" s="13"/>
      <c r="K33" s="13">
        <v>25</v>
      </c>
      <c r="L33" s="39" t="s">
        <v>812</v>
      </c>
      <c r="M33" s="40">
        <v>1120</v>
      </c>
      <c r="N33" s="41" t="s">
        <v>1131</v>
      </c>
      <c r="O33" s="41">
        <v>350</v>
      </c>
      <c r="P33" s="40">
        <v>1120</v>
      </c>
      <c r="Q33" s="13">
        <v>1</v>
      </c>
      <c r="R33" s="41"/>
      <c r="S33" s="13">
        <v>1</v>
      </c>
      <c r="T33" s="41">
        <v>350</v>
      </c>
      <c r="U33" s="40">
        <v>10550</v>
      </c>
      <c r="V33" s="42" t="s">
        <v>1134</v>
      </c>
      <c r="W33" s="42" t="s">
        <v>1346</v>
      </c>
      <c r="X33" s="43">
        <v>0.79861111111111116</v>
      </c>
      <c r="Y33" s="44">
        <v>0.80208333333333337</v>
      </c>
      <c r="Z33" s="44"/>
      <c r="AA33" s="43"/>
      <c r="AB33" s="13"/>
      <c r="AC33" s="37"/>
      <c r="AD33" s="37" t="s">
        <v>1133</v>
      </c>
      <c r="AE33" s="37" t="s">
        <v>930</v>
      </c>
      <c r="AF33" s="45" t="s">
        <v>615</v>
      </c>
      <c r="AG33" s="231">
        <v>1</v>
      </c>
      <c r="AH33" s="236"/>
      <c r="AI33" s="66"/>
      <c r="AJ33" s="66"/>
      <c r="AK33" s="66"/>
      <c r="AL33" s="66"/>
      <c r="AM33" s="67"/>
      <c r="AN33" s="69"/>
    </row>
    <row r="34" spans="2:40">
      <c r="B34" s="55">
        <v>27</v>
      </c>
      <c r="C34" s="72" t="s">
        <v>595</v>
      </c>
      <c r="D34" s="38"/>
      <c r="E34" s="37"/>
      <c r="F34" s="13"/>
      <c r="G34" s="14"/>
      <c r="H34" s="14"/>
      <c r="I34" s="14"/>
      <c r="J34" s="13"/>
      <c r="K34" s="13"/>
      <c r="L34" s="39"/>
      <c r="M34" s="40"/>
      <c r="N34" s="41"/>
      <c r="O34" s="40"/>
      <c r="P34" s="40"/>
      <c r="Q34" s="13"/>
      <c r="R34" s="40"/>
      <c r="S34" s="13"/>
      <c r="T34" s="40"/>
      <c r="U34" s="40"/>
      <c r="V34" s="42"/>
      <c r="W34" s="42"/>
      <c r="X34" s="43"/>
      <c r="Y34" s="44"/>
      <c r="Z34" s="44">
        <v>0.80208333333333337</v>
      </c>
      <c r="AA34" s="43">
        <v>0.82291666666666674</v>
      </c>
      <c r="AB34" s="13" t="s">
        <v>752</v>
      </c>
      <c r="AC34" s="37"/>
      <c r="AD34" s="37"/>
      <c r="AE34" s="37"/>
      <c r="AF34" s="45"/>
      <c r="AG34" s="231"/>
      <c r="AH34" s="236"/>
      <c r="AI34" s="66"/>
      <c r="AJ34" s="66"/>
      <c r="AK34" s="66"/>
      <c r="AL34" s="66"/>
      <c r="AM34" s="67"/>
      <c r="AN34" s="68"/>
    </row>
    <row r="35" spans="2:40">
      <c r="B35" s="55">
        <v>28</v>
      </c>
      <c r="C35" s="72" t="s">
        <v>595</v>
      </c>
      <c r="D35" s="38" t="s">
        <v>1130</v>
      </c>
      <c r="E35" s="37" t="s">
        <v>596</v>
      </c>
      <c r="F35" s="13"/>
      <c r="G35" s="14"/>
      <c r="H35" s="13"/>
      <c r="I35" s="14"/>
      <c r="J35" s="13"/>
      <c r="K35" s="13">
        <v>12</v>
      </c>
      <c r="L35" s="233" t="s">
        <v>812</v>
      </c>
      <c r="M35" s="40">
        <v>1120</v>
      </c>
      <c r="N35" s="234" t="s">
        <v>1131</v>
      </c>
      <c r="O35" s="234">
        <v>200</v>
      </c>
      <c r="P35" s="40">
        <v>1120</v>
      </c>
      <c r="Q35" s="13">
        <v>1</v>
      </c>
      <c r="R35" s="234">
        <v>200</v>
      </c>
      <c r="S35" s="13">
        <v>1</v>
      </c>
      <c r="T35" s="234">
        <v>200</v>
      </c>
      <c r="U35" s="40"/>
      <c r="V35" s="235"/>
      <c r="W35" s="235"/>
      <c r="X35" s="43"/>
      <c r="Y35" s="44"/>
      <c r="Z35" s="44"/>
      <c r="AA35" s="43"/>
      <c r="AB35" s="13"/>
      <c r="AC35" s="37"/>
      <c r="AD35" s="37"/>
      <c r="AE35" s="37"/>
      <c r="AF35" s="37"/>
      <c r="AG35" s="231"/>
      <c r="AH35" s="236"/>
      <c r="AI35" s="66"/>
      <c r="AJ35" s="66"/>
      <c r="AK35" s="66"/>
      <c r="AL35" s="66"/>
      <c r="AM35" s="67"/>
      <c r="AN35" s="69"/>
    </row>
    <row r="36" spans="2:40">
      <c r="B36" s="55">
        <v>29</v>
      </c>
      <c r="C36" s="72" t="s">
        <v>595</v>
      </c>
      <c r="D36" s="38" t="s">
        <v>1132</v>
      </c>
      <c r="E36" s="37" t="s">
        <v>596</v>
      </c>
      <c r="F36" s="13">
        <v>3703997</v>
      </c>
      <c r="G36" s="14">
        <v>7</v>
      </c>
      <c r="H36" s="13">
        <v>12</v>
      </c>
      <c r="I36" s="14" t="s">
        <v>731</v>
      </c>
      <c r="J36" s="13" t="s">
        <v>597</v>
      </c>
      <c r="K36" s="13">
        <v>50</v>
      </c>
      <c r="L36" s="39" t="s">
        <v>289</v>
      </c>
      <c r="M36" s="40">
        <v>1120</v>
      </c>
      <c r="N36" s="41">
        <v>5000</v>
      </c>
      <c r="O36" s="40">
        <v>5000</v>
      </c>
      <c r="P36" s="40">
        <v>1120</v>
      </c>
      <c r="Q36" s="13">
        <v>1</v>
      </c>
      <c r="R36" s="40">
        <v>5000</v>
      </c>
      <c r="S36" s="13">
        <v>1</v>
      </c>
      <c r="T36" s="40">
        <v>5000</v>
      </c>
      <c r="U36" s="40">
        <v>5060</v>
      </c>
      <c r="V36" s="14">
        <v>61210200004</v>
      </c>
      <c r="W36" s="324"/>
      <c r="X36" s="43">
        <v>0.82291666666666674</v>
      </c>
      <c r="Y36" s="44">
        <v>0.84722222222222232</v>
      </c>
      <c r="Z36" s="44">
        <v>0.84722222222222232</v>
      </c>
      <c r="AA36" s="43">
        <v>0.85416666666666674</v>
      </c>
      <c r="AB36" s="13" t="s">
        <v>752</v>
      </c>
      <c r="AC36" s="37"/>
      <c r="AD36" s="37" t="s">
        <v>1133</v>
      </c>
      <c r="AE36" s="37" t="s">
        <v>930</v>
      </c>
      <c r="AF36" s="45" t="s">
        <v>615</v>
      </c>
      <c r="AG36" s="231">
        <v>1</v>
      </c>
      <c r="AH36" s="236"/>
      <c r="AI36" s="66"/>
      <c r="AJ36" s="66"/>
      <c r="AK36" s="66"/>
      <c r="AL36" s="66"/>
      <c r="AM36" s="67"/>
      <c r="AN36" s="68"/>
    </row>
    <row r="37" spans="2:40">
      <c r="B37" s="55">
        <v>30</v>
      </c>
      <c r="C37" s="72" t="s">
        <v>595</v>
      </c>
      <c r="D37" s="38" t="s">
        <v>1132</v>
      </c>
      <c r="E37" s="37" t="s">
        <v>596</v>
      </c>
      <c r="F37" s="13">
        <v>3703997</v>
      </c>
      <c r="G37" s="14">
        <v>8</v>
      </c>
      <c r="H37" s="14">
        <v>12</v>
      </c>
      <c r="I37" s="232" t="s">
        <v>731</v>
      </c>
      <c r="J37" s="13" t="s">
        <v>597</v>
      </c>
      <c r="K37" s="13">
        <v>50</v>
      </c>
      <c r="L37" s="39" t="s">
        <v>289</v>
      </c>
      <c r="M37" s="40">
        <v>1120</v>
      </c>
      <c r="N37" s="41">
        <v>5000</v>
      </c>
      <c r="O37" s="41">
        <v>5000</v>
      </c>
      <c r="P37" s="40">
        <v>1120</v>
      </c>
      <c r="Q37" s="13">
        <v>1</v>
      </c>
      <c r="R37" s="41">
        <v>5000</v>
      </c>
      <c r="S37" s="13">
        <v>1</v>
      </c>
      <c r="T37" s="41">
        <v>5000</v>
      </c>
      <c r="U37" s="40">
        <v>5060</v>
      </c>
      <c r="V37" s="42" t="s">
        <v>1347</v>
      </c>
      <c r="W37" s="42" t="s">
        <v>1348</v>
      </c>
      <c r="X37" s="43">
        <v>0.85416666666666674</v>
      </c>
      <c r="Y37" s="44">
        <v>0.87847222222222232</v>
      </c>
      <c r="Z37" s="44">
        <v>0.87847222222222232</v>
      </c>
      <c r="AA37" s="43">
        <v>0.88541666666666674</v>
      </c>
      <c r="AB37" s="13" t="s">
        <v>752</v>
      </c>
      <c r="AC37" s="37"/>
      <c r="AD37" s="37" t="s">
        <v>1133</v>
      </c>
      <c r="AE37" s="37" t="s">
        <v>930</v>
      </c>
      <c r="AF37" s="45" t="s">
        <v>615</v>
      </c>
      <c r="AG37" s="231">
        <v>1</v>
      </c>
      <c r="AH37" s="236"/>
      <c r="AI37" s="66"/>
      <c r="AJ37" s="66"/>
      <c r="AK37" s="66"/>
      <c r="AL37" s="66"/>
      <c r="AM37" s="67"/>
      <c r="AN37" s="69"/>
    </row>
    <row r="38" spans="2:40">
      <c r="B38" s="55">
        <v>31</v>
      </c>
      <c r="C38" s="72" t="s">
        <v>595</v>
      </c>
      <c r="D38" s="38" t="s">
        <v>811</v>
      </c>
      <c r="E38" s="37" t="s">
        <v>596</v>
      </c>
      <c r="F38" s="13"/>
      <c r="G38" s="14"/>
      <c r="H38" s="14"/>
      <c r="I38" s="232"/>
      <c r="J38" s="13"/>
      <c r="K38" s="13">
        <v>25</v>
      </c>
      <c r="L38" s="39" t="s">
        <v>812</v>
      </c>
      <c r="M38" s="40">
        <v>1120</v>
      </c>
      <c r="N38" s="41" t="s">
        <v>1131</v>
      </c>
      <c r="O38" s="41">
        <v>350</v>
      </c>
      <c r="P38" s="40">
        <v>1120</v>
      </c>
      <c r="Q38" s="13">
        <v>1</v>
      </c>
      <c r="R38" s="41"/>
      <c r="S38" s="13">
        <v>1</v>
      </c>
      <c r="T38" s="41">
        <v>350</v>
      </c>
      <c r="U38" s="40">
        <v>10550</v>
      </c>
      <c r="V38" s="42" t="s">
        <v>1134</v>
      </c>
      <c r="W38" s="42" t="s">
        <v>1348</v>
      </c>
      <c r="X38" s="43">
        <v>0.88541666666666674</v>
      </c>
      <c r="Y38" s="44">
        <v>0.88888888888888895</v>
      </c>
      <c r="Z38" s="44"/>
      <c r="AA38" s="43"/>
      <c r="AB38" s="13"/>
      <c r="AC38" s="37"/>
      <c r="AD38" s="37" t="s">
        <v>1133</v>
      </c>
      <c r="AE38" s="37" t="s">
        <v>930</v>
      </c>
      <c r="AF38" s="45" t="s">
        <v>615</v>
      </c>
      <c r="AG38" s="231">
        <v>1</v>
      </c>
      <c r="AH38" s="236"/>
      <c r="AI38" s="66"/>
      <c r="AJ38" s="66"/>
      <c r="AK38" s="66"/>
      <c r="AL38" s="66"/>
      <c r="AM38" s="67"/>
      <c r="AN38" s="68"/>
    </row>
    <row r="39" spans="2:40">
      <c r="B39" s="55">
        <v>32</v>
      </c>
      <c r="C39" s="72" t="s">
        <v>595</v>
      </c>
      <c r="D39" s="38"/>
      <c r="E39" s="37"/>
      <c r="F39" s="13"/>
      <c r="G39" s="14"/>
      <c r="H39" s="14"/>
      <c r="I39" s="232"/>
      <c r="J39" s="13"/>
      <c r="K39" s="13"/>
      <c r="L39" s="39"/>
      <c r="M39" s="40"/>
      <c r="N39" s="41"/>
      <c r="O39" s="41"/>
      <c r="P39" s="40"/>
      <c r="Q39" s="13"/>
      <c r="R39" s="41"/>
      <c r="S39" s="13"/>
      <c r="T39" s="41"/>
      <c r="U39" s="40"/>
      <c r="V39" s="42"/>
      <c r="W39" s="42"/>
      <c r="X39" s="43"/>
      <c r="Y39" s="44"/>
      <c r="Z39" s="44">
        <v>0.88888888888888895</v>
      </c>
      <c r="AA39" s="43">
        <v>0.90972222222222232</v>
      </c>
      <c r="AB39" s="13" t="s">
        <v>752</v>
      </c>
      <c r="AC39" s="37"/>
      <c r="AD39" s="37"/>
      <c r="AE39" s="37"/>
      <c r="AF39" s="45"/>
      <c r="AG39" s="231"/>
      <c r="AH39" s="236"/>
      <c r="AI39" s="66"/>
      <c r="AJ39" s="66"/>
      <c r="AK39" s="66"/>
      <c r="AL39" s="66"/>
      <c r="AM39" s="67"/>
      <c r="AN39" s="69"/>
    </row>
    <row r="40" spans="2:40">
      <c r="B40" s="55">
        <v>33</v>
      </c>
      <c r="C40" s="72" t="s">
        <v>595</v>
      </c>
      <c r="D40" s="73" t="s">
        <v>1130</v>
      </c>
      <c r="E40" s="37" t="s">
        <v>596</v>
      </c>
      <c r="F40" s="13"/>
      <c r="G40" s="14"/>
      <c r="H40" s="14"/>
      <c r="I40" s="14"/>
      <c r="J40" s="13"/>
      <c r="K40" s="13">
        <v>12</v>
      </c>
      <c r="L40" s="39" t="s">
        <v>812</v>
      </c>
      <c r="M40" s="40">
        <v>1120</v>
      </c>
      <c r="N40" s="41" t="s">
        <v>1131</v>
      </c>
      <c r="O40" s="40">
        <v>200</v>
      </c>
      <c r="P40" s="40">
        <v>1120</v>
      </c>
      <c r="Q40" s="13">
        <v>1</v>
      </c>
      <c r="R40" s="40">
        <v>200</v>
      </c>
      <c r="S40" s="13">
        <v>1</v>
      </c>
      <c r="T40" s="40">
        <v>200</v>
      </c>
      <c r="U40" s="40"/>
      <c r="V40" s="42"/>
      <c r="W40" s="42"/>
      <c r="X40" s="43"/>
      <c r="Y40" s="44"/>
      <c r="Z40" s="44"/>
      <c r="AA40" s="43"/>
      <c r="AB40" s="13"/>
      <c r="AC40" s="37"/>
      <c r="AD40" s="37"/>
      <c r="AE40" s="37"/>
      <c r="AF40" s="45"/>
      <c r="AG40" s="231"/>
      <c r="AH40" s="236"/>
      <c r="AI40" s="66"/>
      <c r="AJ40" s="66"/>
      <c r="AK40" s="66"/>
      <c r="AL40" s="66"/>
      <c r="AM40" s="67"/>
      <c r="AN40" s="68"/>
    </row>
    <row r="41" spans="2:40">
      <c r="B41" s="55">
        <v>34</v>
      </c>
      <c r="C41" s="72" t="s">
        <v>595</v>
      </c>
      <c r="D41" s="73" t="s">
        <v>1132</v>
      </c>
      <c r="E41" s="37" t="s">
        <v>596</v>
      </c>
      <c r="F41" s="13">
        <v>3703997</v>
      </c>
      <c r="G41" s="14">
        <v>9</v>
      </c>
      <c r="H41" s="14">
        <v>12</v>
      </c>
      <c r="I41" s="14" t="s">
        <v>731</v>
      </c>
      <c r="J41" s="13" t="s">
        <v>597</v>
      </c>
      <c r="K41" s="13">
        <v>50</v>
      </c>
      <c r="L41" s="39" t="s">
        <v>289</v>
      </c>
      <c r="M41" s="40">
        <v>1120</v>
      </c>
      <c r="N41" s="41">
        <v>5000</v>
      </c>
      <c r="O41" s="234">
        <v>5000</v>
      </c>
      <c r="P41" s="40">
        <v>1120</v>
      </c>
      <c r="Q41" s="13">
        <v>1</v>
      </c>
      <c r="R41" s="234">
        <v>5000</v>
      </c>
      <c r="S41" s="13">
        <v>1</v>
      </c>
      <c r="T41" s="234">
        <v>5000</v>
      </c>
      <c r="U41" s="40">
        <v>5060</v>
      </c>
      <c r="V41" s="42" t="s">
        <v>1349</v>
      </c>
      <c r="W41" s="42"/>
      <c r="X41" s="43">
        <v>0.90972222222222232</v>
      </c>
      <c r="Y41" s="44">
        <v>0.9340277777777779</v>
      </c>
      <c r="Z41" s="44">
        <v>0.9340277777777779</v>
      </c>
      <c r="AA41" s="43">
        <v>0.94097222222222232</v>
      </c>
      <c r="AB41" s="13" t="s">
        <v>752</v>
      </c>
      <c r="AC41" s="37"/>
      <c r="AD41" s="37" t="s">
        <v>1133</v>
      </c>
      <c r="AE41" s="37" t="s">
        <v>930</v>
      </c>
      <c r="AF41" s="45" t="s">
        <v>615</v>
      </c>
      <c r="AG41" s="231">
        <v>1</v>
      </c>
      <c r="AH41" s="236"/>
      <c r="AI41" s="66"/>
      <c r="AJ41" s="66"/>
      <c r="AK41" s="66"/>
      <c r="AL41" s="66"/>
      <c r="AM41" s="67"/>
      <c r="AN41" s="69"/>
    </row>
    <row r="42" spans="2:40">
      <c r="B42" s="55">
        <v>35</v>
      </c>
      <c r="C42" s="72" t="s">
        <v>595</v>
      </c>
      <c r="D42" s="38" t="s">
        <v>1132</v>
      </c>
      <c r="E42" s="37" t="s">
        <v>596</v>
      </c>
      <c r="F42" s="13">
        <v>3703997</v>
      </c>
      <c r="G42" s="14">
        <v>10</v>
      </c>
      <c r="H42" s="14">
        <v>12</v>
      </c>
      <c r="I42" s="14" t="s">
        <v>731</v>
      </c>
      <c r="J42" s="13" t="s">
        <v>597</v>
      </c>
      <c r="K42" s="13">
        <v>50</v>
      </c>
      <c r="L42" s="233" t="s">
        <v>289</v>
      </c>
      <c r="M42" s="40">
        <v>1120</v>
      </c>
      <c r="N42" s="234">
        <v>5000</v>
      </c>
      <c r="O42" s="234">
        <v>5000</v>
      </c>
      <c r="P42" s="40">
        <v>1120</v>
      </c>
      <c r="Q42" s="13">
        <v>1</v>
      </c>
      <c r="R42" s="234">
        <v>5000</v>
      </c>
      <c r="S42" s="13">
        <v>1</v>
      </c>
      <c r="T42" s="234">
        <v>5000</v>
      </c>
      <c r="U42" s="40">
        <v>5070</v>
      </c>
      <c r="V42" s="235" t="s">
        <v>1350</v>
      </c>
      <c r="W42" s="42" t="s">
        <v>1351</v>
      </c>
      <c r="X42" s="43">
        <v>0.94097222222222232</v>
      </c>
      <c r="Y42" s="44">
        <v>0.9652777777777779</v>
      </c>
      <c r="Z42" s="44">
        <v>0.9652777777777779</v>
      </c>
      <c r="AA42" s="43">
        <v>0.97222222222222232</v>
      </c>
      <c r="AB42" s="13" t="s">
        <v>752</v>
      </c>
      <c r="AC42" s="37"/>
      <c r="AD42" s="37" t="s">
        <v>1133</v>
      </c>
      <c r="AE42" s="37" t="s">
        <v>930</v>
      </c>
      <c r="AF42" s="45" t="s">
        <v>615</v>
      </c>
      <c r="AG42" s="231">
        <v>1</v>
      </c>
      <c r="AH42" s="236"/>
      <c r="AI42" s="66"/>
      <c r="AJ42" s="66"/>
      <c r="AK42" s="66"/>
      <c r="AL42" s="66"/>
      <c r="AM42" s="67"/>
      <c r="AN42" s="68"/>
    </row>
    <row r="43" spans="2:40">
      <c r="B43" s="55">
        <v>36</v>
      </c>
      <c r="C43" s="72" t="s">
        <v>595</v>
      </c>
      <c r="D43" s="38" t="s">
        <v>811</v>
      </c>
      <c r="E43" s="37" t="s">
        <v>596</v>
      </c>
      <c r="F43" s="13"/>
      <c r="G43" s="14"/>
      <c r="H43" s="14"/>
      <c r="I43" s="14"/>
      <c r="J43" s="13"/>
      <c r="K43" s="13">
        <v>25</v>
      </c>
      <c r="L43" s="233" t="s">
        <v>812</v>
      </c>
      <c r="M43" s="40">
        <v>1120</v>
      </c>
      <c r="N43" s="234" t="s">
        <v>1131</v>
      </c>
      <c r="O43" s="234">
        <v>350</v>
      </c>
      <c r="P43" s="40">
        <v>1120</v>
      </c>
      <c r="Q43" s="13">
        <v>1</v>
      </c>
      <c r="R43" s="234"/>
      <c r="S43" s="13">
        <v>1</v>
      </c>
      <c r="T43" s="234">
        <v>350</v>
      </c>
      <c r="U43" s="40">
        <v>10550</v>
      </c>
      <c r="V43" s="235" t="s">
        <v>1134</v>
      </c>
      <c r="W43" s="42" t="s">
        <v>1351</v>
      </c>
      <c r="X43" s="43">
        <v>0.97222222222222232</v>
      </c>
      <c r="Y43" s="44">
        <v>0.97569444444444453</v>
      </c>
      <c r="Z43" s="44"/>
      <c r="AA43" s="43"/>
      <c r="AB43" s="13"/>
      <c r="AC43" s="37"/>
      <c r="AD43" s="37" t="s">
        <v>1133</v>
      </c>
      <c r="AE43" s="37" t="s">
        <v>930</v>
      </c>
      <c r="AF43" s="45" t="s">
        <v>615</v>
      </c>
      <c r="AG43" s="231">
        <v>1</v>
      </c>
      <c r="AH43" s="236"/>
      <c r="AI43" s="66"/>
      <c r="AJ43" s="66"/>
      <c r="AK43" s="66"/>
      <c r="AL43" s="66"/>
      <c r="AM43" s="67"/>
      <c r="AN43" s="69"/>
    </row>
    <row r="44" spans="2:40">
      <c r="B44" s="55">
        <v>37</v>
      </c>
      <c r="C44" s="72" t="s">
        <v>595</v>
      </c>
      <c r="D44" s="73"/>
      <c r="E44" s="37"/>
      <c r="F44" s="13"/>
      <c r="G44" s="14"/>
      <c r="H44" s="14"/>
      <c r="I44" s="14"/>
      <c r="J44" s="13"/>
      <c r="K44" s="13"/>
      <c r="L44" s="233"/>
      <c r="M44" s="40"/>
      <c r="N44" s="234"/>
      <c r="O44" s="234"/>
      <c r="P44" s="40"/>
      <c r="Q44" s="13"/>
      <c r="R44" s="234"/>
      <c r="S44" s="13"/>
      <c r="T44" s="234"/>
      <c r="U44" s="40"/>
      <c r="V44" s="235"/>
      <c r="W44" s="42"/>
      <c r="X44" s="43"/>
      <c r="Y44" s="44"/>
      <c r="Z44" s="44">
        <v>0.97569444444444453</v>
      </c>
      <c r="AA44" s="43">
        <v>0.9965277777777779</v>
      </c>
      <c r="AB44" s="13" t="s">
        <v>752</v>
      </c>
      <c r="AC44" s="37"/>
      <c r="AD44" s="37"/>
      <c r="AE44" s="37"/>
      <c r="AF44" s="45"/>
      <c r="AG44" s="231"/>
      <c r="AH44" s="236"/>
      <c r="AI44" s="66"/>
      <c r="AJ44" s="66"/>
      <c r="AK44" s="66"/>
      <c r="AL44" s="66"/>
      <c r="AM44" s="67"/>
      <c r="AN44" s="68"/>
    </row>
    <row r="45" spans="2:40">
      <c r="B45" s="55">
        <v>38</v>
      </c>
      <c r="C45" s="72" t="s">
        <v>595</v>
      </c>
      <c r="D45" s="38" t="s">
        <v>1130</v>
      </c>
      <c r="E45" s="37" t="s">
        <v>596</v>
      </c>
      <c r="F45" s="13"/>
      <c r="G45" s="14"/>
      <c r="H45" s="13"/>
      <c r="I45" s="14"/>
      <c r="J45" s="13"/>
      <c r="K45" s="13">
        <v>12</v>
      </c>
      <c r="L45" s="233" t="s">
        <v>812</v>
      </c>
      <c r="M45" s="40">
        <v>1120</v>
      </c>
      <c r="N45" s="234" t="s">
        <v>1131</v>
      </c>
      <c r="O45" s="234">
        <v>200</v>
      </c>
      <c r="P45" s="40">
        <v>1120</v>
      </c>
      <c r="Q45" s="13">
        <v>1</v>
      </c>
      <c r="R45" s="234">
        <v>200</v>
      </c>
      <c r="S45" s="13">
        <v>1</v>
      </c>
      <c r="T45" s="234">
        <v>200</v>
      </c>
      <c r="U45" s="40"/>
      <c r="V45" s="235"/>
      <c r="W45" s="235"/>
      <c r="X45" s="43"/>
      <c r="Y45" s="44"/>
      <c r="Z45" s="44"/>
      <c r="AA45" s="43"/>
      <c r="AB45" s="13"/>
      <c r="AC45" s="37"/>
      <c r="AD45" s="37"/>
      <c r="AE45" s="37"/>
      <c r="AF45" s="37"/>
      <c r="AG45" s="231"/>
      <c r="AH45" s="236"/>
      <c r="AI45" s="66"/>
      <c r="AJ45" s="66"/>
      <c r="AK45" s="66"/>
      <c r="AL45" s="66"/>
      <c r="AM45" s="67"/>
      <c r="AN45" s="69"/>
    </row>
    <row r="46" spans="2:40">
      <c r="B46" s="55">
        <v>39</v>
      </c>
      <c r="C46" s="72" t="s">
        <v>595</v>
      </c>
      <c r="D46" s="38" t="s">
        <v>1132</v>
      </c>
      <c r="E46" s="37" t="s">
        <v>596</v>
      </c>
      <c r="F46" s="13">
        <v>3703997</v>
      </c>
      <c r="G46" s="14"/>
      <c r="H46" s="13">
        <v>12</v>
      </c>
      <c r="I46" s="14" t="s">
        <v>731</v>
      </c>
      <c r="J46" s="13" t="s">
        <v>597</v>
      </c>
      <c r="K46" s="13">
        <v>50</v>
      </c>
      <c r="L46" s="233" t="s">
        <v>289</v>
      </c>
      <c r="M46" s="40">
        <v>1120</v>
      </c>
      <c r="N46" s="234">
        <v>5000</v>
      </c>
      <c r="O46" s="234">
        <v>5000</v>
      </c>
      <c r="P46" s="40">
        <v>1120</v>
      </c>
      <c r="Q46" s="13">
        <v>1</v>
      </c>
      <c r="R46" s="234">
        <v>5000</v>
      </c>
      <c r="S46" s="13">
        <v>1</v>
      </c>
      <c r="T46" s="234">
        <v>5000</v>
      </c>
      <c r="U46" s="40">
        <v>4940</v>
      </c>
      <c r="V46" s="235" t="s">
        <v>1322</v>
      </c>
      <c r="W46" s="42"/>
      <c r="X46" s="43">
        <v>0.9965277777777779</v>
      </c>
      <c r="Y46" s="44">
        <v>1.0208333333333335</v>
      </c>
      <c r="Z46" s="44"/>
      <c r="AA46" s="43"/>
      <c r="AB46" s="13" t="s">
        <v>752</v>
      </c>
      <c r="AC46" s="37"/>
      <c r="AD46" s="37" t="s">
        <v>1133</v>
      </c>
      <c r="AE46" s="37" t="s">
        <v>1137</v>
      </c>
      <c r="AF46" s="45" t="s">
        <v>615</v>
      </c>
      <c r="AG46" s="231">
        <v>1</v>
      </c>
      <c r="AH46" s="236" t="s">
        <v>1352</v>
      </c>
      <c r="AI46" s="66"/>
      <c r="AJ46" s="66"/>
      <c r="AK46" s="66"/>
      <c r="AL46" s="66"/>
      <c r="AM46" s="67"/>
      <c r="AN46" s="68"/>
    </row>
    <row r="47" spans="2:40">
      <c r="B47" s="55">
        <v>40</v>
      </c>
      <c r="C47" s="72" t="s">
        <v>595</v>
      </c>
      <c r="D47" s="38" t="s">
        <v>1132</v>
      </c>
      <c r="E47" s="37" t="s">
        <v>596</v>
      </c>
      <c r="F47" s="13">
        <v>3703997</v>
      </c>
      <c r="G47" s="14"/>
      <c r="H47" s="14">
        <v>12</v>
      </c>
      <c r="I47" s="14" t="s">
        <v>731</v>
      </c>
      <c r="J47" s="13" t="s">
        <v>597</v>
      </c>
      <c r="K47" s="13">
        <v>50</v>
      </c>
      <c r="L47" s="233" t="s">
        <v>289</v>
      </c>
      <c r="M47" s="40">
        <v>1120</v>
      </c>
      <c r="N47" s="234">
        <v>5000</v>
      </c>
      <c r="O47" s="234">
        <v>5000</v>
      </c>
      <c r="P47" s="40">
        <v>1120</v>
      </c>
      <c r="Q47" s="13">
        <v>1</v>
      </c>
      <c r="R47" s="234">
        <v>5000</v>
      </c>
      <c r="S47" s="13">
        <v>1</v>
      </c>
      <c r="T47" s="234">
        <v>5000</v>
      </c>
      <c r="U47" s="40"/>
      <c r="V47" s="235"/>
      <c r="W47" s="42"/>
      <c r="X47" s="43"/>
      <c r="Y47" s="44"/>
      <c r="Z47" s="44"/>
      <c r="AA47" s="43"/>
      <c r="AB47" s="13" t="s">
        <v>752</v>
      </c>
      <c r="AC47" s="37"/>
      <c r="AD47" s="37" t="s">
        <v>1133</v>
      </c>
      <c r="AE47" s="37"/>
      <c r="AF47" s="45" t="s">
        <v>615</v>
      </c>
      <c r="AG47" s="231"/>
      <c r="AH47" s="236"/>
      <c r="AI47" s="66"/>
      <c r="AJ47" s="66"/>
      <c r="AK47" s="66"/>
      <c r="AL47" s="66"/>
      <c r="AM47" s="67"/>
      <c r="AN47" s="69"/>
    </row>
    <row r="48" spans="2:40">
      <c r="B48" s="55">
        <v>41</v>
      </c>
      <c r="C48" s="72" t="s">
        <v>595</v>
      </c>
      <c r="D48" s="38" t="s">
        <v>811</v>
      </c>
      <c r="E48" s="37" t="s">
        <v>596</v>
      </c>
      <c r="F48" s="13"/>
      <c r="G48" s="14"/>
      <c r="H48" s="14"/>
      <c r="I48" s="14"/>
      <c r="J48" s="13"/>
      <c r="K48" s="74">
        <v>25</v>
      </c>
      <c r="L48" s="249" t="s">
        <v>812</v>
      </c>
      <c r="M48" s="82">
        <v>1120</v>
      </c>
      <c r="N48" s="254" t="s">
        <v>1131</v>
      </c>
      <c r="O48" s="254">
        <v>350</v>
      </c>
      <c r="P48" s="82">
        <v>1120</v>
      </c>
      <c r="Q48" s="74">
        <v>1</v>
      </c>
      <c r="R48" s="254"/>
      <c r="S48" s="74">
        <v>1</v>
      </c>
      <c r="T48" s="254">
        <v>350</v>
      </c>
      <c r="U48" s="82">
        <v>10550</v>
      </c>
      <c r="V48" s="255" t="s">
        <v>1134</v>
      </c>
      <c r="W48" s="42"/>
      <c r="X48" s="43"/>
      <c r="Y48" s="44"/>
      <c r="Z48" s="44"/>
      <c r="AA48" s="43"/>
      <c r="AB48" s="13"/>
      <c r="AC48" s="37"/>
      <c r="AD48" s="37" t="s">
        <v>1133</v>
      </c>
      <c r="AE48" s="37"/>
      <c r="AF48" s="45" t="s">
        <v>615</v>
      </c>
      <c r="AG48" s="231"/>
      <c r="AH48" s="236"/>
      <c r="AI48" s="66"/>
      <c r="AJ48" s="66"/>
      <c r="AK48" s="66"/>
      <c r="AL48" s="66"/>
      <c r="AM48" s="67"/>
      <c r="AN48" s="68"/>
    </row>
    <row r="49" spans="2:40">
      <c r="B49" s="55">
        <v>42</v>
      </c>
      <c r="C49" s="72" t="s">
        <v>595</v>
      </c>
      <c r="D49" s="38"/>
      <c r="E49" s="37"/>
      <c r="F49" s="13"/>
      <c r="G49" s="14"/>
      <c r="H49" s="14"/>
      <c r="I49" s="14"/>
      <c r="J49" s="13"/>
      <c r="K49" s="74"/>
      <c r="L49" s="249"/>
      <c r="M49" s="82"/>
      <c r="N49" s="254"/>
      <c r="O49" s="254"/>
      <c r="P49" s="82"/>
      <c r="Q49" s="74"/>
      <c r="R49" s="254"/>
      <c r="S49" s="74"/>
      <c r="T49" s="254"/>
      <c r="U49" s="82"/>
      <c r="V49" s="255"/>
      <c r="W49" s="42"/>
      <c r="X49" s="43"/>
      <c r="Y49" s="44"/>
      <c r="Z49" s="44">
        <v>2.0833333333333332E-2</v>
      </c>
      <c r="AA49" s="43">
        <v>6.25E-2</v>
      </c>
      <c r="AB49" s="13" t="s">
        <v>752</v>
      </c>
      <c r="AC49" s="37"/>
      <c r="AD49" s="37"/>
      <c r="AE49" s="37"/>
      <c r="AF49" s="45"/>
      <c r="AG49" s="231"/>
      <c r="AH49" s="236"/>
      <c r="AI49" s="66"/>
      <c r="AJ49" s="66"/>
      <c r="AK49" s="66"/>
      <c r="AL49" s="66"/>
      <c r="AM49" s="67"/>
      <c r="AN49" s="69"/>
    </row>
    <row r="50" spans="2:40">
      <c r="B50" s="55">
        <v>43</v>
      </c>
      <c r="C50" s="72" t="s">
        <v>595</v>
      </c>
      <c r="D50" s="73" t="s">
        <v>1130</v>
      </c>
      <c r="E50" s="37" t="s">
        <v>596</v>
      </c>
      <c r="F50" s="13"/>
      <c r="G50" s="14"/>
      <c r="H50" s="14"/>
      <c r="I50" s="14"/>
      <c r="J50" s="74"/>
      <c r="K50" s="74">
        <v>12</v>
      </c>
      <c r="L50" s="249" t="s">
        <v>812</v>
      </c>
      <c r="M50" s="82">
        <v>1120</v>
      </c>
      <c r="N50" s="254" t="s">
        <v>1131</v>
      </c>
      <c r="O50" s="254">
        <v>200</v>
      </c>
      <c r="P50" s="82">
        <v>1120</v>
      </c>
      <c r="Q50" s="74">
        <v>1</v>
      </c>
      <c r="R50" s="254">
        <v>200</v>
      </c>
      <c r="S50" s="74">
        <v>1</v>
      </c>
      <c r="T50" s="254">
        <v>200</v>
      </c>
      <c r="U50" s="82"/>
      <c r="V50" s="255"/>
      <c r="W50" s="42"/>
      <c r="X50" s="77"/>
      <c r="Y50" s="78"/>
      <c r="Z50" s="78"/>
      <c r="AA50" s="77"/>
      <c r="AB50" s="74"/>
      <c r="AC50" s="72"/>
      <c r="AD50" s="37"/>
      <c r="AE50" s="37"/>
      <c r="AF50" s="45"/>
      <c r="AG50" s="231"/>
      <c r="AH50" s="236"/>
      <c r="AI50" s="66"/>
      <c r="AJ50" s="66"/>
      <c r="AK50" s="66"/>
      <c r="AL50" s="66"/>
      <c r="AM50" s="67"/>
      <c r="AN50" s="68"/>
    </row>
    <row r="51" spans="2:40">
      <c r="B51" s="55">
        <v>44</v>
      </c>
      <c r="C51" s="72" t="s">
        <v>595</v>
      </c>
      <c r="D51" s="38" t="s">
        <v>1132</v>
      </c>
      <c r="E51" s="37" t="s">
        <v>596</v>
      </c>
      <c r="F51" s="13">
        <v>3703997</v>
      </c>
      <c r="G51" s="14">
        <v>11</v>
      </c>
      <c r="H51" s="13">
        <v>12</v>
      </c>
      <c r="I51" s="14" t="s">
        <v>731</v>
      </c>
      <c r="J51" s="13" t="s">
        <v>597</v>
      </c>
      <c r="K51" s="74">
        <v>50</v>
      </c>
      <c r="L51" s="249" t="s">
        <v>289</v>
      </c>
      <c r="M51" s="82">
        <v>1120</v>
      </c>
      <c r="N51" s="254">
        <v>5000</v>
      </c>
      <c r="O51" s="254">
        <v>5000</v>
      </c>
      <c r="P51" s="82">
        <v>1120</v>
      </c>
      <c r="Q51" s="74">
        <v>1</v>
      </c>
      <c r="R51" s="254">
        <v>5000</v>
      </c>
      <c r="S51" s="74">
        <v>1</v>
      </c>
      <c r="T51" s="254">
        <v>5000</v>
      </c>
      <c r="U51" s="82">
        <v>5010</v>
      </c>
      <c r="V51" s="255" t="s">
        <v>1353</v>
      </c>
      <c r="W51" s="235"/>
      <c r="X51" s="43">
        <v>6.25E-2</v>
      </c>
      <c r="Y51" s="44">
        <v>8.6805555555555552E-2</v>
      </c>
      <c r="Z51" s="44">
        <v>8.6805555555555552E-2</v>
      </c>
      <c r="AA51" s="43">
        <v>0.13541666666666666</v>
      </c>
      <c r="AB51" s="13" t="s">
        <v>752</v>
      </c>
      <c r="AC51" s="37"/>
      <c r="AD51" s="37" t="s">
        <v>1133</v>
      </c>
      <c r="AE51" s="37" t="s">
        <v>930</v>
      </c>
      <c r="AF51" s="37" t="s">
        <v>615</v>
      </c>
      <c r="AG51" s="231">
        <v>1</v>
      </c>
      <c r="AH51" s="236"/>
      <c r="AI51" s="66"/>
      <c r="AJ51" s="66"/>
      <c r="AK51" s="66"/>
      <c r="AL51" s="66"/>
      <c r="AM51" s="67"/>
      <c r="AN51" s="69"/>
    </row>
    <row r="52" spans="2:40">
      <c r="B52" s="55">
        <v>45</v>
      </c>
      <c r="C52" s="72" t="s">
        <v>595</v>
      </c>
      <c r="D52" s="38" t="s">
        <v>1132</v>
      </c>
      <c r="E52" s="37" t="s">
        <v>596</v>
      </c>
      <c r="F52" s="13">
        <v>3703997</v>
      </c>
      <c r="G52" s="14">
        <v>12</v>
      </c>
      <c r="H52" s="14">
        <v>12</v>
      </c>
      <c r="I52" s="14" t="s">
        <v>731</v>
      </c>
      <c r="J52" s="13" t="s">
        <v>597</v>
      </c>
      <c r="K52" s="74">
        <v>50</v>
      </c>
      <c r="L52" s="249" t="s">
        <v>289</v>
      </c>
      <c r="M52" s="82">
        <v>1120</v>
      </c>
      <c r="N52" s="254">
        <v>5000</v>
      </c>
      <c r="O52" s="254">
        <v>5000</v>
      </c>
      <c r="P52" s="82">
        <v>1120</v>
      </c>
      <c r="Q52" s="74">
        <v>1</v>
      </c>
      <c r="R52" s="254">
        <v>5000</v>
      </c>
      <c r="S52" s="74">
        <v>1</v>
      </c>
      <c r="T52" s="254">
        <v>5000</v>
      </c>
      <c r="U52" s="82">
        <v>5060</v>
      </c>
      <c r="V52" s="255" t="s">
        <v>1354</v>
      </c>
      <c r="W52" s="255" t="s">
        <v>1355</v>
      </c>
      <c r="X52" s="77">
        <v>0.13541666666666666</v>
      </c>
      <c r="Y52" s="44">
        <v>0.15972222222222221</v>
      </c>
      <c r="Z52" s="44">
        <v>0.15972222222222221</v>
      </c>
      <c r="AA52" s="43">
        <v>0.16666666666666666</v>
      </c>
      <c r="AB52" s="13" t="s">
        <v>752</v>
      </c>
      <c r="AC52" s="37"/>
      <c r="AD52" s="37" t="s">
        <v>1133</v>
      </c>
      <c r="AE52" s="37" t="s">
        <v>930</v>
      </c>
      <c r="AF52" s="45" t="s">
        <v>615</v>
      </c>
      <c r="AG52" s="231">
        <v>1</v>
      </c>
      <c r="AH52" s="236"/>
      <c r="AI52" s="66"/>
      <c r="AJ52" s="66"/>
      <c r="AK52" s="66"/>
      <c r="AL52" s="66"/>
      <c r="AM52" s="67"/>
      <c r="AN52" s="68"/>
    </row>
    <row r="53" spans="2:40">
      <c r="B53" s="55">
        <v>46</v>
      </c>
      <c r="C53" s="72" t="s">
        <v>595</v>
      </c>
      <c r="D53" s="38" t="s">
        <v>811</v>
      </c>
      <c r="E53" s="37" t="s">
        <v>596</v>
      </c>
      <c r="F53" s="13"/>
      <c r="G53" s="14"/>
      <c r="H53" s="14"/>
      <c r="I53" s="14"/>
      <c r="J53" s="13"/>
      <c r="K53" s="74">
        <v>25</v>
      </c>
      <c r="L53" s="249" t="s">
        <v>812</v>
      </c>
      <c r="M53" s="82">
        <v>1120</v>
      </c>
      <c r="N53" s="254" t="s">
        <v>1131</v>
      </c>
      <c r="O53" s="254">
        <v>350</v>
      </c>
      <c r="P53" s="82">
        <v>1120</v>
      </c>
      <c r="Q53" s="74">
        <v>1</v>
      </c>
      <c r="R53" s="254"/>
      <c r="S53" s="74">
        <v>1</v>
      </c>
      <c r="T53" s="254">
        <v>350</v>
      </c>
      <c r="U53" s="82">
        <v>10550</v>
      </c>
      <c r="V53" s="255" t="s">
        <v>1134</v>
      </c>
      <c r="W53" s="255" t="s">
        <v>1355</v>
      </c>
      <c r="X53" s="77">
        <v>0.16666666666666666</v>
      </c>
      <c r="Y53" s="44">
        <v>0.17013888888888887</v>
      </c>
      <c r="Z53" s="44"/>
      <c r="AA53" s="43"/>
      <c r="AB53" s="13"/>
      <c r="AC53" s="37"/>
      <c r="AD53" s="37" t="s">
        <v>1133</v>
      </c>
      <c r="AE53" s="37" t="s">
        <v>930</v>
      </c>
      <c r="AF53" s="45" t="s">
        <v>615</v>
      </c>
      <c r="AG53" s="231">
        <v>1</v>
      </c>
      <c r="AH53" s="236"/>
      <c r="AI53" s="66"/>
      <c r="AJ53" s="66"/>
      <c r="AK53" s="66"/>
      <c r="AL53" s="66"/>
      <c r="AM53" s="67"/>
      <c r="AN53" s="69"/>
    </row>
    <row r="54" spans="2:40">
      <c r="B54" s="55">
        <v>47</v>
      </c>
      <c r="C54" s="72" t="s">
        <v>595</v>
      </c>
      <c r="D54" s="73"/>
      <c r="E54" s="72"/>
      <c r="F54" s="74"/>
      <c r="G54" s="75"/>
      <c r="H54" s="74"/>
      <c r="I54" s="75"/>
      <c r="J54" s="74"/>
      <c r="K54" s="74"/>
      <c r="L54" s="249"/>
      <c r="M54" s="82"/>
      <c r="N54" s="254"/>
      <c r="O54" s="254"/>
      <c r="P54" s="82"/>
      <c r="Q54" s="74"/>
      <c r="R54" s="254"/>
      <c r="S54" s="74"/>
      <c r="T54" s="254"/>
      <c r="U54" s="82"/>
      <c r="V54" s="255"/>
      <c r="W54" s="255"/>
      <c r="X54" s="77"/>
      <c r="Y54" s="78"/>
      <c r="Z54" s="78">
        <v>0.17013888888888887</v>
      </c>
      <c r="AA54" s="77">
        <v>0.19097222222222221</v>
      </c>
      <c r="AB54" s="74" t="s">
        <v>752</v>
      </c>
      <c r="AC54" s="72"/>
      <c r="AD54" s="72"/>
      <c r="AE54" s="72"/>
      <c r="AF54" s="72"/>
      <c r="AG54" s="281"/>
      <c r="AH54" s="236"/>
      <c r="AI54" s="66"/>
      <c r="AJ54" s="66"/>
      <c r="AK54" s="66"/>
      <c r="AL54" s="66"/>
      <c r="AM54" s="67"/>
      <c r="AN54" s="68"/>
    </row>
    <row r="55" spans="2:40">
      <c r="B55" s="55">
        <v>48</v>
      </c>
      <c r="C55" s="72" t="s">
        <v>595</v>
      </c>
      <c r="D55" s="73" t="s">
        <v>1130</v>
      </c>
      <c r="E55" s="72" t="s">
        <v>596</v>
      </c>
      <c r="F55" s="74"/>
      <c r="G55" s="75"/>
      <c r="H55" s="74"/>
      <c r="I55" s="75"/>
      <c r="J55" s="74"/>
      <c r="K55" s="74">
        <v>12</v>
      </c>
      <c r="L55" s="249" t="s">
        <v>812</v>
      </c>
      <c r="M55" s="82">
        <v>1120</v>
      </c>
      <c r="N55" s="254" t="s">
        <v>1131</v>
      </c>
      <c r="O55" s="254">
        <v>200</v>
      </c>
      <c r="P55" s="82">
        <v>1120</v>
      </c>
      <c r="Q55" s="74">
        <v>1</v>
      </c>
      <c r="R55" s="254">
        <v>200</v>
      </c>
      <c r="S55" s="74">
        <v>1</v>
      </c>
      <c r="T55" s="254">
        <v>200</v>
      </c>
      <c r="U55" s="82"/>
      <c r="V55" s="255"/>
      <c r="W55" s="255"/>
      <c r="X55" s="77"/>
      <c r="Y55" s="78"/>
      <c r="Z55" s="78"/>
      <c r="AA55" s="77"/>
      <c r="AB55" s="74"/>
      <c r="AC55" s="72"/>
      <c r="AD55" s="72"/>
      <c r="AE55" s="72"/>
      <c r="AF55" s="72"/>
      <c r="AG55" s="281"/>
      <c r="AH55" s="236"/>
      <c r="AI55" s="66"/>
      <c r="AJ55" s="66"/>
      <c r="AK55" s="66"/>
      <c r="AL55" s="66"/>
      <c r="AM55" s="67"/>
      <c r="AN55" s="69"/>
    </row>
    <row r="56" spans="2:40">
      <c r="B56" s="55">
        <v>49</v>
      </c>
      <c r="C56" s="72" t="s">
        <v>595</v>
      </c>
      <c r="D56" s="73" t="s">
        <v>1132</v>
      </c>
      <c r="E56" s="72" t="s">
        <v>596</v>
      </c>
      <c r="F56" s="74">
        <v>3703998</v>
      </c>
      <c r="G56" s="75">
        <v>1</v>
      </c>
      <c r="H56" s="74">
        <v>12</v>
      </c>
      <c r="I56" s="75" t="s">
        <v>731</v>
      </c>
      <c r="J56" s="74" t="s">
        <v>597</v>
      </c>
      <c r="K56" s="74">
        <v>50</v>
      </c>
      <c r="L56" s="249" t="s">
        <v>289</v>
      </c>
      <c r="M56" s="82">
        <v>1120</v>
      </c>
      <c r="N56" s="254">
        <v>5000</v>
      </c>
      <c r="O56" s="254">
        <v>5000</v>
      </c>
      <c r="P56" s="82">
        <v>1120</v>
      </c>
      <c r="Q56" s="74">
        <v>1</v>
      </c>
      <c r="R56" s="254">
        <v>5000</v>
      </c>
      <c r="S56" s="74">
        <v>1</v>
      </c>
      <c r="T56" s="254">
        <v>5000</v>
      </c>
      <c r="U56" s="82">
        <v>5040</v>
      </c>
      <c r="V56" s="255" t="s">
        <v>1356</v>
      </c>
      <c r="W56" s="255"/>
      <c r="X56" s="77">
        <v>0.19097222222222221</v>
      </c>
      <c r="Y56" s="78">
        <v>0.21527777777777776</v>
      </c>
      <c r="Z56" s="78">
        <v>0.21527777777777776</v>
      </c>
      <c r="AA56" s="77">
        <v>0.22222222222222221</v>
      </c>
      <c r="AB56" s="74" t="s">
        <v>752</v>
      </c>
      <c r="AC56" s="72"/>
      <c r="AD56" s="72" t="s">
        <v>1133</v>
      </c>
      <c r="AE56" s="72" t="s">
        <v>930</v>
      </c>
      <c r="AF56" s="72" t="s">
        <v>615</v>
      </c>
      <c r="AG56" s="281">
        <v>1</v>
      </c>
      <c r="AH56" s="236"/>
      <c r="AI56" s="66"/>
      <c r="AJ56" s="66"/>
      <c r="AK56" s="66"/>
      <c r="AL56" s="66"/>
      <c r="AM56" s="67"/>
      <c r="AN56" s="68"/>
    </row>
    <row r="57" spans="2:40">
      <c r="B57" s="55">
        <v>50</v>
      </c>
      <c r="C57" s="72" t="s">
        <v>595</v>
      </c>
      <c r="D57" s="73" t="s">
        <v>1132</v>
      </c>
      <c r="E57" s="72" t="s">
        <v>596</v>
      </c>
      <c r="F57" s="74">
        <v>3703998</v>
      </c>
      <c r="G57" s="75">
        <v>2</v>
      </c>
      <c r="H57" s="75">
        <v>12</v>
      </c>
      <c r="I57" s="75" t="s">
        <v>731</v>
      </c>
      <c r="J57" s="74" t="s">
        <v>597</v>
      </c>
      <c r="K57" s="74">
        <v>50</v>
      </c>
      <c r="L57" s="81" t="s">
        <v>289</v>
      </c>
      <c r="M57" s="82">
        <v>1120</v>
      </c>
      <c r="N57" s="83">
        <v>5000</v>
      </c>
      <c r="O57" s="83">
        <v>5000</v>
      </c>
      <c r="P57" s="82">
        <v>1120</v>
      </c>
      <c r="Q57" s="74">
        <v>1</v>
      </c>
      <c r="R57" s="83">
        <v>5000</v>
      </c>
      <c r="S57" s="74">
        <v>1</v>
      </c>
      <c r="T57" s="83">
        <v>5000</v>
      </c>
      <c r="U57" s="82">
        <v>5060</v>
      </c>
      <c r="V57" s="76" t="s">
        <v>1357</v>
      </c>
      <c r="W57" s="76" t="s">
        <v>1358</v>
      </c>
      <c r="X57" s="77">
        <v>0.22222222222222221</v>
      </c>
      <c r="Y57" s="78">
        <v>0.24652777777777776</v>
      </c>
      <c r="Z57" s="78">
        <v>0.24652777777777776</v>
      </c>
      <c r="AA57" s="77">
        <v>0.25347222222222221</v>
      </c>
      <c r="AB57" s="74" t="s">
        <v>752</v>
      </c>
      <c r="AC57" s="72"/>
      <c r="AD57" s="72" t="s">
        <v>1133</v>
      </c>
      <c r="AE57" s="72" t="s">
        <v>930</v>
      </c>
      <c r="AF57" s="79" t="s">
        <v>615</v>
      </c>
      <c r="AG57" s="281">
        <v>1</v>
      </c>
      <c r="AH57" s="236"/>
      <c r="AI57" s="66"/>
      <c r="AJ57" s="66"/>
      <c r="AK57" s="66"/>
      <c r="AL57" s="66"/>
      <c r="AM57" s="67"/>
      <c r="AN57" s="69"/>
    </row>
    <row r="58" spans="2:40">
      <c r="B58" s="55">
        <v>51</v>
      </c>
      <c r="C58" s="72" t="s">
        <v>595</v>
      </c>
      <c r="D58" s="73" t="s">
        <v>811</v>
      </c>
      <c r="E58" s="72" t="s">
        <v>596</v>
      </c>
      <c r="F58" s="74"/>
      <c r="G58" s="75"/>
      <c r="H58" s="75"/>
      <c r="I58" s="75"/>
      <c r="J58" s="74"/>
      <c r="K58" s="74">
        <v>25</v>
      </c>
      <c r="L58" s="81" t="s">
        <v>812</v>
      </c>
      <c r="M58" s="82">
        <v>1120</v>
      </c>
      <c r="N58" s="83" t="s">
        <v>1131</v>
      </c>
      <c r="O58" s="83">
        <v>350</v>
      </c>
      <c r="P58" s="82">
        <v>1120</v>
      </c>
      <c r="Q58" s="74">
        <v>1</v>
      </c>
      <c r="R58" s="83"/>
      <c r="S58" s="74">
        <v>1</v>
      </c>
      <c r="T58" s="83">
        <v>350</v>
      </c>
      <c r="U58" s="82">
        <v>10550</v>
      </c>
      <c r="V58" s="76" t="s">
        <v>1134</v>
      </c>
      <c r="W58" s="76" t="s">
        <v>1358</v>
      </c>
      <c r="X58" s="77">
        <v>0.25347222222222221</v>
      </c>
      <c r="Y58" s="78">
        <v>0.25694444444444442</v>
      </c>
      <c r="Z58" s="78"/>
      <c r="AA58" s="77"/>
      <c r="AB58" s="74"/>
      <c r="AC58" s="72"/>
      <c r="AD58" s="72" t="s">
        <v>1133</v>
      </c>
      <c r="AE58" s="72" t="s">
        <v>930</v>
      </c>
      <c r="AF58" s="79" t="s">
        <v>615</v>
      </c>
      <c r="AG58" s="281">
        <v>1</v>
      </c>
      <c r="AH58" s="236"/>
      <c r="AI58" s="66"/>
      <c r="AJ58" s="66"/>
      <c r="AK58" s="66"/>
      <c r="AL58" s="66"/>
      <c r="AM58" s="67"/>
      <c r="AN58" s="68"/>
    </row>
    <row r="59" spans="2:40">
      <c r="B59" s="55">
        <v>52</v>
      </c>
      <c r="C59" s="72" t="s">
        <v>595</v>
      </c>
      <c r="D59" s="73"/>
      <c r="E59" s="72"/>
      <c r="F59" s="74"/>
      <c r="G59" s="75"/>
      <c r="H59" s="75"/>
      <c r="I59" s="75"/>
      <c r="J59" s="74"/>
      <c r="K59" s="74"/>
      <c r="L59" s="81"/>
      <c r="M59" s="82"/>
      <c r="N59" s="83"/>
      <c r="O59" s="82"/>
      <c r="P59" s="82"/>
      <c r="Q59" s="74"/>
      <c r="R59" s="82"/>
      <c r="S59" s="74"/>
      <c r="T59" s="82"/>
      <c r="U59" s="82"/>
      <c r="V59" s="76"/>
      <c r="W59" s="76"/>
      <c r="X59" s="77"/>
      <c r="Y59" s="78"/>
      <c r="Z59" s="78">
        <v>0.25694444444444442</v>
      </c>
      <c r="AA59" s="77">
        <v>0.27777777777777773</v>
      </c>
      <c r="AB59" s="74" t="s">
        <v>752</v>
      </c>
      <c r="AC59" s="72"/>
      <c r="AD59" s="72"/>
      <c r="AE59" s="72"/>
      <c r="AF59" s="79"/>
      <c r="AG59" s="281"/>
      <c r="AH59" s="236"/>
      <c r="AI59" s="66"/>
      <c r="AJ59" s="66"/>
      <c r="AK59" s="66"/>
      <c r="AL59" s="66"/>
      <c r="AM59" s="67"/>
      <c r="AN59" s="69"/>
    </row>
    <row r="60" spans="2:40">
      <c r="B60" s="55">
        <v>53</v>
      </c>
      <c r="C60" s="72"/>
      <c r="D60" s="73"/>
      <c r="E60" s="72"/>
      <c r="F60" s="74"/>
      <c r="G60" s="75"/>
      <c r="H60" s="74"/>
      <c r="I60" s="75"/>
      <c r="J60" s="74"/>
      <c r="K60" s="74"/>
      <c r="L60" s="249"/>
      <c r="M60" s="82"/>
      <c r="N60" s="254"/>
      <c r="O60" s="254"/>
      <c r="P60" s="82"/>
      <c r="Q60" s="74"/>
      <c r="R60" s="254"/>
      <c r="S60" s="74"/>
      <c r="T60" s="254"/>
      <c r="U60" s="82"/>
      <c r="V60" s="255"/>
      <c r="W60" s="255"/>
      <c r="X60" s="77"/>
      <c r="Y60" s="78"/>
      <c r="Z60" s="78"/>
      <c r="AA60" s="77"/>
      <c r="AB60" s="74"/>
      <c r="AC60" s="72"/>
      <c r="AD60" s="72"/>
      <c r="AE60" s="72"/>
      <c r="AF60" s="72"/>
      <c r="AG60" s="281"/>
      <c r="AH60" s="236"/>
      <c r="AI60" s="66"/>
      <c r="AJ60" s="66"/>
      <c r="AK60" s="66"/>
      <c r="AL60" s="66"/>
      <c r="AM60" s="67"/>
      <c r="AN60" s="68"/>
    </row>
    <row r="61" spans="2:40">
      <c r="B61" s="55">
        <v>54</v>
      </c>
      <c r="C61" s="72"/>
      <c r="D61" s="73"/>
      <c r="E61" s="72"/>
      <c r="F61" s="74"/>
      <c r="G61" s="75"/>
      <c r="H61" s="75"/>
      <c r="I61" s="75"/>
      <c r="J61" s="74"/>
      <c r="K61" s="74"/>
      <c r="L61" s="81"/>
      <c r="M61" s="82"/>
      <c r="N61" s="83"/>
      <c r="O61" s="83"/>
      <c r="P61" s="82"/>
      <c r="Q61" s="74"/>
      <c r="R61" s="83"/>
      <c r="S61" s="74"/>
      <c r="T61" s="83"/>
      <c r="U61" s="82"/>
      <c r="V61" s="76"/>
      <c r="W61" s="76"/>
      <c r="X61" s="77"/>
      <c r="Y61" s="78"/>
      <c r="Z61" s="78"/>
      <c r="AA61" s="77"/>
      <c r="AB61" s="74"/>
      <c r="AC61" s="72"/>
      <c r="AD61" s="72"/>
      <c r="AE61" s="72"/>
      <c r="AF61" s="79"/>
      <c r="AG61" s="281"/>
      <c r="AH61" s="236"/>
      <c r="AI61" s="66"/>
      <c r="AJ61" s="66"/>
      <c r="AK61" s="66"/>
      <c r="AL61" s="66"/>
      <c r="AM61" s="67"/>
      <c r="AN61" s="69"/>
    </row>
    <row r="62" spans="2:40">
      <c r="B62" s="55">
        <v>55</v>
      </c>
      <c r="C62" s="72"/>
      <c r="D62" s="73"/>
      <c r="E62" s="72"/>
      <c r="F62" s="74"/>
      <c r="G62" s="75"/>
      <c r="H62" s="74"/>
      <c r="I62" s="75"/>
      <c r="J62" s="74"/>
      <c r="K62" s="74"/>
      <c r="L62" s="81"/>
      <c r="M62" s="82"/>
      <c r="N62" s="83"/>
      <c r="O62" s="83"/>
      <c r="P62" s="82"/>
      <c r="Q62" s="74"/>
      <c r="R62" s="83"/>
      <c r="S62" s="74"/>
      <c r="T62" s="83"/>
      <c r="U62" s="82"/>
      <c r="V62" s="76"/>
      <c r="W62" s="76"/>
      <c r="X62" s="77"/>
      <c r="Y62" s="78"/>
      <c r="Z62" s="78"/>
      <c r="AA62" s="77"/>
      <c r="AB62" s="74"/>
      <c r="AC62" s="72"/>
      <c r="AD62" s="72"/>
      <c r="AE62" s="72"/>
      <c r="AF62" s="72"/>
      <c r="AG62" s="281"/>
      <c r="AH62" s="236"/>
      <c r="AI62" s="66"/>
      <c r="AJ62" s="66"/>
      <c r="AK62" s="66"/>
      <c r="AL62" s="66"/>
      <c r="AM62" s="67"/>
      <c r="AN62" s="68"/>
    </row>
    <row r="63" spans="2:40">
      <c r="B63" s="55">
        <v>56</v>
      </c>
      <c r="C63" s="72"/>
      <c r="D63" s="73"/>
      <c r="E63" s="72"/>
      <c r="F63" s="74"/>
      <c r="G63" s="75"/>
      <c r="H63" s="75"/>
      <c r="I63" s="75"/>
      <c r="J63" s="13"/>
      <c r="K63" s="13"/>
      <c r="L63" s="39"/>
      <c r="M63" s="40"/>
      <c r="N63" s="41"/>
      <c r="O63" s="41"/>
      <c r="P63" s="40"/>
      <c r="Q63" s="13"/>
      <c r="R63" s="41"/>
      <c r="S63" s="13"/>
      <c r="T63" s="41"/>
      <c r="U63" s="40"/>
      <c r="V63" s="42"/>
      <c r="W63" s="42"/>
      <c r="X63" s="77"/>
      <c r="Y63" s="78"/>
      <c r="Z63" s="78"/>
      <c r="AA63" s="77"/>
      <c r="AB63" s="74"/>
      <c r="AC63" s="72"/>
      <c r="AD63" s="72"/>
      <c r="AE63" s="72"/>
      <c r="AF63" s="79"/>
      <c r="AG63" s="80"/>
      <c r="AH63" s="236"/>
      <c r="AI63" s="66"/>
      <c r="AJ63" s="66"/>
      <c r="AK63" s="66"/>
      <c r="AL63" s="66"/>
      <c r="AM63" s="67"/>
      <c r="AN63" s="69"/>
    </row>
    <row r="64" spans="2:40">
      <c r="B64" s="55">
        <v>57</v>
      </c>
      <c r="C64" s="72"/>
      <c r="D64" s="73"/>
      <c r="E64" s="72"/>
      <c r="F64" s="74"/>
      <c r="G64" s="75"/>
      <c r="H64" s="75"/>
      <c r="I64" s="75"/>
      <c r="J64" s="74"/>
      <c r="K64" s="74"/>
      <c r="L64" s="81"/>
      <c r="M64" s="82"/>
      <c r="N64" s="83"/>
      <c r="O64" s="83"/>
      <c r="P64" s="82"/>
      <c r="Q64" s="74"/>
      <c r="R64" s="83"/>
      <c r="S64" s="74"/>
      <c r="T64" s="83"/>
      <c r="U64" s="82"/>
      <c r="V64" s="76"/>
      <c r="W64" s="76"/>
      <c r="X64" s="77"/>
      <c r="Y64" s="78"/>
      <c r="Z64" s="78"/>
      <c r="AA64" s="77"/>
      <c r="AB64" s="74"/>
      <c r="AC64" s="72"/>
      <c r="AD64" s="72"/>
      <c r="AE64" s="72"/>
      <c r="AF64" s="79"/>
      <c r="AG64" s="80"/>
      <c r="AH64" s="236"/>
      <c r="AI64" s="66"/>
      <c r="AJ64" s="66"/>
      <c r="AK64" s="66"/>
      <c r="AL64" s="66"/>
      <c r="AM64" s="67"/>
      <c r="AN64" s="68"/>
    </row>
    <row r="65" spans="2:40">
      <c r="B65" s="55">
        <v>58</v>
      </c>
      <c r="C65" s="72"/>
      <c r="D65" s="73"/>
      <c r="E65" s="72"/>
      <c r="F65" s="74"/>
      <c r="G65" s="75"/>
      <c r="H65" s="74"/>
      <c r="I65" s="75"/>
      <c r="J65" s="74"/>
      <c r="K65" s="74"/>
      <c r="L65" s="81"/>
      <c r="M65" s="82"/>
      <c r="N65" s="83"/>
      <c r="O65" s="83"/>
      <c r="P65" s="82"/>
      <c r="Q65" s="74"/>
      <c r="R65" s="83"/>
      <c r="S65" s="74"/>
      <c r="T65" s="83"/>
      <c r="U65" s="82"/>
      <c r="V65" s="76"/>
      <c r="W65" s="76"/>
      <c r="X65" s="77"/>
      <c r="Y65" s="78"/>
      <c r="Z65" s="78"/>
      <c r="AA65" s="77"/>
      <c r="AB65" s="74"/>
      <c r="AC65" s="72"/>
      <c r="AD65" s="72"/>
      <c r="AE65" s="72"/>
      <c r="AF65" s="79"/>
      <c r="AG65" s="80"/>
      <c r="AH65" s="236"/>
      <c r="AI65" s="66"/>
      <c r="AJ65" s="66"/>
      <c r="AK65" s="66"/>
      <c r="AL65" s="66"/>
      <c r="AM65" s="67"/>
      <c r="AN65" s="69"/>
    </row>
    <row r="66" spans="2:40">
      <c r="B66" s="55">
        <v>59</v>
      </c>
      <c r="C66" s="72"/>
      <c r="D66" s="73"/>
      <c r="E66" s="72"/>
      <c r="F66" s="74"/>
      <c r="G66" s="75"/>
      <c r="H66" s="75"/>
      <c r="I66" s="75"/>
      <c r="J66" s="74"/>
      <c r="K66" s="74"/>
      <c r="L66" s="81"/>
      <c r="M66" s="82"/>
      <c r="N66" s="83"/>
      <c r="O66" s="83"/>
      <c r="P66" s="82"/>
      <c r="Q66" s="74"/>
      <c r="R66" s="83"/>
      <c r="S66" s="74"/>
      <c r="T66" s="83"/>
      <c r="U66" s="82"/>
      <c r="V66" s="76"/>
      <c r="W66" s="76"/>
      <c r="X66" s="77"/>
      <c r="Y66" s="78"/>
      <c r="Z66" s="78"/>
      <c r="AA66" s="77"/>
      <c r="AB66" s="74"/>
      <c r="AC66" s="72"/>
      <c r="AD66" s="72"/>
      <c r="AE66" s="72"/>
      <c r="AF66" s="79"/>
      <c r="AG66" s="80"/>
      <c r="AH66" s="236"/>
      <c r="AI66" s="66"/>
      <c r="AJ66" s="66"/>
      <c r="AK66" s="66"/>
      <c r="AL66" s="66"/>
      <c r="AM66" s="67"/>
      <c r="AN66" s="68"/>
    </row>
    <row r="67" spans="2:40">
      <c r="B67" s="55">
        <v>60</v>
      </c>
      <c r="C67" s="72"/>
      <c r="D67" s="73"/>
      <c r="E67" s="72"/>
      <c r="F67" s="74"/>
      <c r="G67" s="75"/>
      <c r="H67" s="75"/>
      <c r="I67" s="75"/>
      <c r="J67" s="74"/>
      <c r="K67" s="74"/>
      <c r="L67" s="81"/>
      <c r="M67" s="82"/>
      <c r="N67" s="83"/>
      <c r="O67" s="83"/>
      <c r="P67" s="82"/>
      <c r="Q67" s="74"/>
      <c r="R67" s="83"/>
      <c r="S67" s="74"/>
      <c r="T67" s="83"/>
      <c r="U67" s="82"/>
      <c r="V67" s="76"/>
      <c r="W67" s="76"/>
      <c r="X67" s="77"/>
      <c r="Y67" s="78"/>
      <c r="Z67" s="78"/>
      <c r="AA67" s="77"/>
      <c r="AB67" s="74"/>
      <c r="AC67" s="72"/>
      <c r="AD67" s="72"/>
      <c r="AE67" s="72"/>
      <c r="AF67" s="79"/>
      <c r="AG67" s="80"/>
      <c r="AH67" s="236"/>
      <c r="AI67" s="66"/>
      <c r="AJ67" s="66"/>
      <c r="AK67" s="66"/>
      <c r="AL67" s="66"/>
      <c r="AM67" s="67"/>
      <c r="AN67" s="69"/>
    </row>
    <row r="68" spans="2:40">
      <c r="B68" s="55">
        <v>61</v>
      </c>
      <c r="C68" s="72"/>
      <c r="D68" s="73"/>
      <c r="E68" s="72"/>
      <c r="F68" s="74"/>
      <c r="G68" s="75"/>
      <c r="H68" s="74"/>
      <c r="I68" s="75"/>
      <c r="J68" s="74"/>
      <c r="K68" s="74"/>
      <c r="L68" s="81"/>
      <c r="M68" s="82"/>
      <c r="N68" s="83"/>
      <c r="O68" s="83"/>
      <c r="P68" s="82"/>
      <c r="Q68" s="74"/>
      <c r="R68" s="83"/>
      <c r="S68" s="74"/>
      <c r="T68" s="83"/>
      <c r="U68" s="82"/>
      <c r="V68" s="76"/>
      <c r="W68" s="76"/>
      <c r="X68" s="77"/>
      <c r="Y68" s="78"/>
      <c r="Z68" s="78"/>
      <c r="AA68" s="77"/>
      <c r="AB68" s="74"/>
      <c r="AC68" s="72"/>
      <c r="AD68" s="72"/>
      <c r="AE68" s="72"/>
      <c r="AF68" s="79"/>
      <c r="AG68" s="80"/>
      <c r="AH68" s="236"/>
      <c r="AI68" s="66"/>
      <c r="AJ68" s="66"/>
      <c r="AK68" s="66"/>
      <c r="AL68" s="66"/>
      <c r="AM68" s="67"/>
      <c r="AN68" s="68"/>
    </row>
    <row r="69" spans="2:40">
      <c r="B69" s="55">
        <v>62</v>
      </c>
      <c r="C69" s="37"/>
      <c r="D69" s="38"/>
      <c r="E69" s="37"/>
      <c r="F69" s="13"/>
      <c r="G69" s="14"/>
      <c r="H69" s="13"/>
      <c r="I69" s="14"/>
      <c r="J69" s="13"/>
      <c r="K69" s="13"/>
      <c r="L69" s="39"/>
      <c r="M69" s="40"/>
      <c r="N69" s="41"/>
      <c r="O69" s="41"/>
      <c r="P69" s="40"/>
      <c r="Q69" s="13"/>
      <c r="R69" s="41"/>
      <c r="S69" s="13"/>
      <c r="T69" s="41"/>
      <c r="U69" s="40"/>
      <c r="V69" s="42"/>
      <c r="W69" s="42"/>
      <c r="X69" s="43"/>
      <c r="Y69" s="44"/>
      <c r="Z69" s="44"/>
      <c r="AA69" s="43"/>
      <c r="AB69" s="13"/>
      <c r="AC69" s="37"/>
      <c r="AD69" s="37"/>
      <c r="AE69" s="37"/>
      <c r="AF69" s="45"/>
      <c r="AG69" s="46"/>
      <c r="AH69" s="236"/>
      <c r="AI69" s="66"/>
      <c r="AJ69" s="66"/>
      <c r="AK69" s="66"/>
      <c r="AL69" s="66"/>
      <c r="AM69" s="67"/>
      <c r="AN69" s="69"/>
    </row>
    <row r="70" spans="2:40">
      <c r="B70" s="55">
        <v>63</v>
      </c>
      <c r="C70" s="37"/>
      <c r="D70" s="38"/>
      <c r="E70" s="37"/>
      <c r="F70" s="13"/>
      <c r="G70" s="14"/>
      <c r="H70" s="13"/>
      <c r="I70" s="14"/>
      <c r="J70" s="13"/>
      <c r="K70" s="13"/>
      <c r="L70" s="39"/>
      <c r="M70" s="40"/>
      <c r="N70" s="41"/>
      <c r="O70" s="41"/>
      <c r="P70" s="40"/>
      <c r="Q70" s="13"/>
      <c r="R70" s="41"/>
      <c r="S70" s="13"/>
      <c r="T70" s="41"/>
      <c r="U70" s="40"/>
      <c r="V70" s="42"/>
      <c r="W70" s="42"/>
      <c r="X70" s="43"/>
      <c r="Y70" s="44"/>
      <c r="Z70" s="44"/>
      <c r="AA70" s="43"/>
      <c r="AB70" s="13"/>
      <c r="AC70" s="37"/>
      <c r="AD70" s="37"/>
      <c r="AE70" s="37"/>
      <c r="AF70" s="45"/>
      <c r="AG70" s="46"/>
      <c r="AH70" s="236"/>
      <c r="AI70" s="66"/>
      <c r="AJ70" s="66"/>
      <c r="AK70" s="66"/>
      <c r="AL70" s="66"/>
      <c r="AM70" s="67"/>
      <c r="AN70" s="68"/>
    </row>
    <row r="71" spans="2:40">
      <c r="B71" s="55">
        <v>64</v>
      </c>
      <c r="C71" s="72"/>
      <c r="D71" s="73"/>
      <c r="E71" s="72"/>
      <c r="F71" s="74"/>
      <c r="G71" s="75"/>
      <c r="H71" s="74"/>
      <c r="I71" s="75"/>
      <c r="J71" s="13"/>
      <c r="K71" s="13"/>
      <c r="L71" s="39"/>
      <c r="M71" s="40"/>
      <c r="N71" s="41"/>
      <c r="O71" s="41"/>
      <c r="P71" s="40"/>
      <c r="Q71" s="13"/>
      <c r="R71" s="41"/>
      <c r="S71" s="13"/>
      <c r="T71" s="41"/>
      <c r="U71" s="40"/>
      <c r="V71" s="42"/>
      <c r="W71" s="42"/>
      <c r="X71" s="43"/>
      <c r="Y71" s="44"/>
      <c r="Z71" s="44"/>
      <c r="AA71" s="43"/>
      <c r="AB71" s="74"/>
      <c r="AC71" s="72"/>
      <c r="AD71" s="72"/>
      <c r="AE71" s="72"/>
      <c r="AF71" s="79"/>
      <c r="AG71" s="80"/>
      <c r="AH71" s="236"/>
      <c r="AI71" s="66"/>
      <c r="AJ71" s="66"/>
      <c r="AK71" s="66"/>
      <c r="AL71" s="66"/>
      <c r="AM71" s="67"/>
      <c r="AN71" s="69"/>
    </row>
    <row r="72" spans="2:40">
      <c r="B72" s="55">
        <v>65</v>
      </c>
      <c r="C72" s="37"/>
      <c r="D72" s="38"/>
      <c r="E72" s="37"/>
      <c r="F72" s="13"/>
      <c r="G72" s="14"/>
      <c r="H72" s="13"/>
      <c r="I72" s="14"/>
      <c r="J72" s="13"/>
      <c r="K72" s="13"/>
      <c r="L72" s="39"/>
      <c r="M72" s="40"/>
      <c r="N72" s="41"/>
      <c r="O72" s="41"/>
      <c r="P72" s="40"/>
      <c r="Q72" s="13"/>
      <c r="R72" s="41"/>
      <c r="S72" s="13"/>
      <c r="T72" s="41"/>
      <c r="U72" s="40"/>
      <c r="V72" s="42"/>
      <c r="W72" s="42"/>
      <c r="X72" s="43"/>
      <c r="Y72" s="44"/>
      <c r="Z72" s="44"/>
      <c r="AA72" s="43"/>
      <c r="AB72" s="13"/>
      <c r="AC72" s="37"/>
      <c r="AD72" s="37"/>
      <c r="AE72" s="37"/>
      <c r="AF72" s="45"/>
      <c r="AG72" s="46"/>
      <c r="AH72" s="236"/>
      <c r="AI72" s="66"/>
      <c r="AJ72" s="66"/>
      <c r="AK72" s="66"/>
      <c r="AL72" s="66"/>
      <c r="AM72" s="67"/>
      <c r="AN72" s="68"/>
    </row>
    <row r="73" spans="2:40">
      <c r="B73" s="55">
        <v>66</v>
      </c>
      <c r="C73" s="37"/>
      <c r="D73" s="38"/>
      <c r="E73" s="37"/>
      <c r="F73" s="13"/>
      <c r="G73" s="14"/>
      <c r="H73" s="13"/>
      <c r="I73" s="14"/>
      <c r="J73" s="13"/>
      <c r="K73" s="13"/>
      <c r="L73" s="39"/>
      <c r="M73" s="40"/>
      <c r="N73" s="41"/>
      <c r="O73" s="41"/>
      <c r="P73" s="40"/>
      <c r="Q73" s="13"/>
      <c r="R73" s="41"/>
      <c r="S73" s="13"/>
      <c r="T73" s="41"/>
      <c r="U73" s="40"/>
      <c r="V73" s="42"/>
      <c r="W73" s="42"/>
      <c r="X73" s="43"/>
      <c r="Y73" s="44"/>
      <c r="Z73" s="44"/>
      <c r="AA73" s="43"/>
      <c r="AB73" s="13"/>
      <c r="AC73" s="37"/>
      <c r="AD73" s="37"/>
      <c r="AE73" s="37"/>
      <c r="AF73" s="45"/>
      <c r="AG73" s="46"/>
      <c r="AH73" s="236"/>
      <c r="AI73" s="66"/>
      <c r="AJ73" s="66"/>
      <c r="AK73" s="66"/>
      <c r="AL73" s="66"/>
      <c r="AM73" s="67"/>
      <c r="AN73" s="69"/>
    </row>
    <row r="74" spans="2:40">
      <c r="B74" s="55">
        <v>67</v>
      </c>
      <c r="C74" s="37"/>
      <c r="D74" s="38"/>
      <c r="E74" s="37"/>
      <c r="F74" s="13"/>
      <c r="G74" s="14"/>
      <c r="H74" s="13"/>
      <c r="I74" s="14"/>
      <c r="J74" s="13"/>
      <c r="K74" s="13"/>
      <c r="L74" s="39"/>
      <c r="M74" s="40"/>
      <c r="N74" s="41"/>
      <c r="O74" s="41"/>
      <c r="P74" s="40"/>
      <c r="Q74" s="13"/>
      <c r="R74" s="41"/>
      <c r="S74" s="13"/>
      <c r="T74" s="41"/>
      <c r="U74" s="40"/>
      <c r="V74" s="42"/>
      <c r="W74" s="42"/>
      <c r="X74" s="43"/>
      <c r="Y74" s="44"/>
      <c r="Z74" s="44"/>
      <c r="AA74" s="43"/>
      <c r="AB74" s="13"/>
      <c r="AC74" s="37"/>
      <c r="AD74" s="37"/>
      <c r="AE74" s="37"/>
      <c r="AF74" s="45"/>
      <c r="AG74" s="46"/>
      <c r="AH74" s="236"/>
      <c r="AI74" s="66"/>
      <c r="AJ74" s="66"/>
      <c r="AK74" s="66"/>
      <c r="AL74" s="66"/>
      <c r="AM74" s="67"/>
      <c r="AN74" s="68"/>
    </row>
    <row r="75" spans="2:40">
      <c r="B75" s="55">
        <v>68</v>
      </c>
      <c r="C75" s="37"/>
      <c r="D75" s="38"/>
      <c r="E75" s="37"/>
      <c r="F75" s="13"/>
      <c r="G75" s="14"/>
      <c r="H75" s="13"/>
      <c r="I75" s="14"/>
      <c r="J75" s="13"/>
      <c r="K75" s="13"/>
      <c r="L75" s="39"/>
      <c r="M75" s="40"/>
      <c r="N75" s="41"/>
      <c r="O75" s="41"/>
      <c r="P75" s="40"/>
      <c r="Q75" s="13"/>
      <c r="R75" s="41"/>
      <c r="S75" s="13"/>
      <c r="T75" s="41"/>
      <c r="U75" s="40"/>
      <c r="V75" s="42"/>
      <c r="W75" s="42"/>
      <c r="X75" s="43"/>
      <c r="Y75" s="44"/>
      <c r="Z75" s="44"/>
      <c r="AA75" s="43"/>
      <c r="AB75" s="13"/>
      <c r="AC75" s="37"/>
      <c r="AD75" s="37"/>
      <c r="AE75" s="37"/>
      <c r="AF75" s="45"/>
      <c r="AG75" s="46"/>
      <c r="AH75" s="236"/>
      <c r="AI75" s="66"/>
      <c r="AJ75" s="66"/>
      <c r="AK75" s="66"/>
      <c r="AL75" s="66"/>
      <c r="AM75" s="67"/>
      <c r="AN75" s="69"/>
    </row>
    <row r="76" spans="2:40">
      <c r="B76" s="55">
        <v>69</v>
      </c>
      <c r="C76" s="37"/>
      <c r="D76" s="38"/>
      <c r="E76" s="37"/>
      <c r="F76" s="13"/>
      <c r="G76" s="14"/>
      <c r="H76" s="13"/>
      <c r="I76" s="14"/>
      <c r="J76" s="13"/>
      <c r="K76" s="13"/>
      <c r="L76" s="39"/>
      <c r="M76" s="40"/>
      <c r="N76" s="41"/>
      <c r="O76" s="41"/>
      <c r="P76" s="40"/>
      <c r="Q76" s="13"/>
      <c r="R76" s="41"/>
      <c r="S76" s="13"/>
      <c r="T76" s="41"/>
      <c r="U76" s="41"/>
      <c r="V76" s="42"/>
      <c r="W76" s="42"/>
      <c r="X76" s="43"/>
      <c r="Y76" s="44"/>
      <c r="Z76" s="44"/>
      <c r="AA76" s="43"/>
      <c r="AB76" s="13"/>
      <c r="AC76" s="37"/>
      <c r="AD76" s="37"/>
      <c r="AE76" s="37"/>
      <c r="AF76" s="45"/>
      <c r="AG76" s="46"/>
      <c r="AH76" s="236"/>
      <c r="AI76" s="66"/>
      <c r="AJ76" s="66"/>
      <c r="AK76" s="66"/>
      <c r="AL76" s="66"/>
      <c r="AM76" s="67"/>
      <c r="AN76" s="68"/>
    </row>
    <row r="77" spans="2:40">
      <c r="B77" s="55">
        <v>70</v>
      </c>
      <c r="C77" s="37"/>
      <c r="D77" s="38"/>
      <c r="E77" s="37"/>
      <c r="F77" s="13"/>
      <c r="G77" s="14"/>
      <c r="H77" s="13"/>
      <c r="I77" s="14"/>
      <c r="J77" s="13"/>
      <c r="K77" s="13"/>
      <c r="L77" s="39"/>
      <c r="M77" s="40"/>
      <c r="N77" s="41"/>
      <c r="O77" s="41"/>
      <c r="P77" s="40"/>
      <c r="Q77" s="13"/>
      <c r="R77" s="41"/>
      <c r="S77" s="13"/>
      <c r="T77" s="41"/>
      <c r="U77" s="41"/>
      <c r="V77" s="42"/>
      <c r="W77" s="42"/>
      <c r="X77" s="43"/>
      <c r="Y77" s="44"/>
      <c r="Z77" s="44"/>
      <c r="AA77" s="43"/>
      <c r="AB77" s="13"/>
      <c r="AC77" s="37"/>
      <c r="AD77" s="37"/>
      <c r="AE77" s="37"/>
      <c r="AF77" s="45"/>
      <c r="AG77" s="46"/>
      <c r="AH77" s="236"/>
      <c r="AI77" s="66"/>
      <c r="AJ77" s="66"/>
      <c r="AK77" s="66"/>
      <c r="AL77" s="66"/>
      <c r="AM77" s="67"/>
      <c r="AN77" s="68"/>
    </row>
    <row r="78" spans="2:40">
      <c r="B78" s="55">
        <v>71</v>
      </c>
      <c r="C78" s="37"/>
      <c r="D78" s="38"/>
      <c r="E78" s="37"/>
      <c r="F78" s="13"/>
      <c r="G78" s="14"/>
      <c r="H78" s="13"/>
      <c r="I78" s="14"/>
      <c r="J78" s="13"/>
      <c r="K78" s="13"/>
      <c r="L78" s="39"/>
      <c r="M78" s="40"/>
      <c r="N78" s="41"/>
      <c r="O78" s="41"/>
      <c r="P78" s="40"/>
      <c r="Q78" s="13"/>
      <c r="R78" s="41"/>
      <c r="S78" s="13"/>
      <c r="T78" s="41"/>
      <c r="U78" s="41"/>
      <c r="V78" s="42"/>
      <c r="W78" s="42"/>
      <c r="X78" s="43"/>
      <c r="Y78" s="44"/>
      <c r="Z78" s="44"/>
      <c r="AA78" s="43"/>
      <c r="AB78" s="13"/>
      <c r="AC78" s="37"/>
      <c r="AD78" s="37"/>
      <c r="AE78" s="37"/>
      <c r="AF78" s="45"/>
      <c r="AG78" s="46"/>
      <c r="AH78" s="236"/>
      <c r="AI78" s="66"/>
      <c r="AJ78" s="66"/>
      <c r="AK78" s="66"/>
      <c r="AL78" s="66"/>
      <c r="AM78" s="67"/>
      <c r="AN78" s="68"/>
    </row>
    <row r="79" spans="2:40" ht="12.75" customHeight="1">
      <c r="B79" s="55">
        <v>72</v>
      </c>
      <c r="C79" s="37"/>
      <c r="D79" s="38"/>
      <c r="E79" s="37"/>
      <c r="F79" s="13"/>
      <c r="G79" s="14"/>
      <c r="H79" s="13"/>
      <c r="I79" s="14"/>
      <c r="J79" s="13"/>
      <c r="K79" s="13"/>
      <c r="L79" s="39"/>
      <c r="M79" s="40"/>
      <c r="N79" s="41"/>
      <c r="O79" s="41"/>
      <c r="P79" s="40"/>
      <c r="Q79" s="13"/>
      <c r="R79" s="41"/>
      <c r="S79" s="13"/>
      <c r="T79" s="41"/>
      <c r="U79" s="41"/>
      <c r="V79" s="42"/>
      <c r="W79" s="42"/>
      <c r="X79" s="43"/>
      <c r="Y79" s="44"/>
      <c r="Z79" s="44"/>
      <c r="AA79" s="43"/>
      <c r="AB79" s="13"/>
      <c r="AC79" s="37"/>
      <c r="AD79" s="37"/>
      <c r="AE79" s="37"/>
      <c r="AF79" s="45"/>
      <c r="AG79" s="46"/>
      <c r="AH79" s="236"/>
      <c r="AI79" s="66"/>
      <c r="AJ79" s="66"/>
      <c r="AK79" s="66"/>
      <c r="AL79" s="66"/>
      <c r="AM79" s="67"/>
      <c r="AN79" s="69"/>
    </row>
    <row r="80" spans="2:40" ht="13.15" customHeight="1">
      <c r="B80" s="55">
        <v>73</v>
      </c>
      <c r="C80" s="37"/>
      <c r="D80" s="38"/>
      <c r="E80" s="37"/>
      <c r="F80" s="13"/>
      <c r="G80" s="14"/>
      <c r="H80" s="13"/>
      <c r="I80" s="14"/>
      <c r="J80" s="13"/>
      <c r="K80" s="13"/>
      <c r="L80" s="39"/>
      <c r="M80" s="40"/>
      <c r="N80" s="41"/>
      <c r="O80" s="40"/>
      <c r="P80" s="40"/>
      <c r="Q80" s="13"/>
      <c r="R80" s="40"/>
      <c r="S80" s="13"/>
      <c r="T80" s="40"/>
      <c r="U80" s="40"/>
      <c r="V80" s="42"/>
      <c r="W80" s="42"/>
      <c r="X80" s="43"/>
      <c r="Y80" s="44"/>
      <c r="Z80" s="44"/>
      <c r="AA80" s="43"/>
      <c r="AB80" s="13"/>
      <c r="AC80" s="37"/>
      <c r="AD80" s="37"/>
      <c r="AE80" s="37"/>
      <c r="AF80" s="45"/>
      <c r="AG80" s="46"/>
      <c r="AH80" s="236"/>
      <c r="AI80" s="66"/>
      <c r="AJ80" s="66"/>
      <c r="AK80" s="66"/>
      <c r="AL80" s="66"/>
      <c r="AM80" s="67"/>
      <c r="AN80" s="68"/>
    </row>
    <row r="81" spans="2:40">
      <c r="B81" s="55">
        <v>74</v>
      </c>
      <c r="C81" s="37"/>
      <c r="D81" s="38"/>
      <c r="E81" s="37"/>
      <c r="F81" s="13"/>
      <c r="G81" s="14"/>
      <c r="H81" s="13"/>
      <c r="I81" s="14"/>
      <c r="J81" s="13"/>
      <c r="K81" s="13"/>
      <c r="L81" s="39"/>
      <c r="M81" s="40"/>
      <c r="N81" s="41"/>
      <c r="O81" s="40"/>
      <c r="P81" s="40"/>
      <c r="Q81" s="13"/>
      <c r="R81" s="40"/>
      <c r="S81" s="13"/>
      <c r="T81" s="40"/>
      <c r="U81" s="40"/>
      <c r="V81" s="42"/>
      <c r="W81" s="42"/>
      <c r="X81" s="43"/>
      <c r="Y81" s="44"/>
      <c r="Z81" s="44"/>
      <c r="AA81" s="43"/>
      <c r="AB81" s="13"/>
      <c r="AC81" s="37"/>
      <c r="AD81" s="37"/>
      <c r="AE81" s="37"/>
      <c r="AF81" s="45"/>
      <c r="AG81" s="46"/>
      <c r="AH81" s="236"/>
      <c r="AI81" s="66"/>
      <c r="AJ81" s="66"/>
      <c r="AK81" s="66"/>
      <c r="AL81" s="66"/>
      <c r="AM81" s="67"/>
      <c r="AN81" s="69"/>
    </row>
    <row r="82" spans="2:40">
      <c r="B82" s="55">
        <v>75</v>
      </c>
      <c r="C82" s="37"/>
      <c r="D82" s="38"/>
      <c r="E82" s="37"/>
      <c r="F82" s="13"/>
      <c r="G82" s="14"/>
      <c r="H82" s="13"/>
      <c r="I82" s="14"/>
      <c r="J82" s="13"/>
      <c r="K82" s="13"/>
      <c r="L82" s="39"/>
      <c r="M82" s="40"/>
      <c r="N82" s="41"/>
      <c r="O82" s="40"/>
      <c r="P82" s="40"/>
      <c r="Q82" s="13"/>
      <c r="R82" s="40"/>
      <c r="S82" s="13"/>
      <c r="T82" s="40"/>
      <c r="U82" s="40"/>
      <c r="V82" s="42"/>
      <c r="W82" s="42"/>
      <c r="X82" s="43"/>
      <c r="Y82" s="44"/>
      <c r="Z82" s="44"/>
      <c r="AA82" s="43"/>
      <c r="AB82" s="13"/>
      <c r="AC82" s="37"/>
      <c r="AD82" s="37"/>
      <c r="AE82" s="37"/>
      <c r="AF82" s="45"/>
      <c r="AG82" s="46"/>
      <c r="AH82" s="47"/>
    </row>
    <row r="83" spans="2:40">
      <c r="B83" s="55">
        <v>76</v>
      </c>
      <c r="C83" s="37"/>
      <c r="D83" s="38"/>
      <c r="E83" s="37"/>
      <c r="F83" s="13"/>
      <c r="G83" s="14"/>
      <c r="H83" s="13"/>
      <c r="I83" s="14"/>
      <c r="J83" s="13"/>
      <c r="K83" s="13"/>
      <c r="L83" s="39"/>
      <c r="M83" s="40"/>
      <c r="N83" s="41"/>
      <c r="O83" s="40"/>
      <c r="P83" s="40"/>
      <c r="Q83" s="13"/>
      <c r="R83" s="40"/>
      <c r="S83" s="13"/>
      <c r="T83" s="40"/>
      <c r="U83" s="40"/>
      <c r="V83" s="42"/>
      <c r="W83" s="42"/>
      <c r="X83" s="43"/>
      <c r="Y83" s="44"/>
      <c r="Z83" s="44"/>
      <c r="AA83" s="43"/>
      <c r="AB83" s="13"/>
      <c r="AC83" s="37"/>
      <c r="AD83" s="37"/>
      <c r="AE83" s="37"/>
      <c r="AF83" s="45"/>
      <c r="AG83" s="46"/>
      <c r="AH83" s="47"/>
      <c r="AI83" s="518" t="s">
        <v>165</v>
      </c>
      <c r="AJ83" s="540" t="s">
        <v>166</v>
      </c>
      <c r="AK83" s="541"/>
      <c r="AL83" s="519" t="s">
        <v>167</v>
      </c>
    </row>
    <row r="84" spans="2:40">
      <c r="B84" s="525"/>
      <c r="C84" s="526"/>
      <c r="D84" s="526"/>
      <c r="E84" s="526"/>
      <c r="F84" s="526"/>
      <c r="G84" s="526"/>
      <c r="H84" s="526"/>
      <c r="I84" s="526"/>
      <c r="J84" s="526"/>
      <c r="K84" s="526"/>
      <c r="L84" s="526"/>
      <c r="M84" s="527"/>
      <c r="N84" s="525"/>
      <c r="O84" s="526"/>
      <c r="P84" s="526"/>
      <c r="Q84" s="526"/>
      <c r="R84" s="526"/>
      <c r="S84" s="526"/>
      <c r="T84" s="526"/>
      <c r="U84" s="526"/>
      <c r="V84" s="527"/>
      <c r="W84" s="525"/>
      <c r="X84" s="526"/>
      <c r="Y84" s="526"/>
      <c r="Z84" s="526"/>
      <c r="AA84" s="526"/>
      <c r="AB84" s="526"/>
      <c r="AC84" s="526"/>
      <c r="AD84" s="526"/>
      <c r="AE84" s="526"/>
      <c r="AF84" s="526"/>
      <c r="AG84" s="527"/>
      <c r="AI84" s="850" t="s">
        <v>1321</v>
      </c>
      <c r="AJ84" s="522"/>
      <c r="AK84" s="522"/>
      <c r="AL84" s="522"/>
    </row>
    <row r="85" spans="2:40">
      <c r="B85" s="528"/>
      <c r="C85" s="529"/>
      <c r="D85" s="529"/>
      <c r="E85" s="529"/>
      <c r="F85" s="529"/>
      <c r="G85" s="529"/>
      <c r="H85" s="529"/>
      <c r="I85" s="529"/>
      <c r="J85" s="529"/>
      <c r="K85" s="529"/>
      <c r="L85" s="529"/>
      <c r="M85" s="530"/>
      <c r="N85" s="528"/>
      <c r="O85" s="529"/>
      <c r="P85" s="529"/>
      <c r="Q85" s="529"/>
      <c r="R85" s="529"/>
      <c r="S85" s="529"/>
      <c r="T85" s="529"/>
      <c r="U85" s="529"/>
      <c r="V85" s="530"/>
      <c r="W85" s="528"/>
      <c r="X85" s="529"/>
      <c r="Y85" s="529"/>
      <c r="Z85" s="529"/>
      <c r="AA85" s="529"/>
      <c r="AB85" s="529"/>
      <c r="AC85" s="529"/>
      <c r="AD85" s="529"/>
      <c r="AE85" s="529"/>
      <c r="AF85" s="529"/>
      <c r="AG85" s="530"/>
      <c r="AI85" s="851"/>
      <c r="AJ85" s="523"/>
      <c r="AK85" s="523"/>
      <c r="AL85" s="523"/>
    </row>
    <row r="86" spans="2:40">
      <c r="B86" s="525"/>
      <c r="C86" s="526"/>
      <c r="D86" s="526"/>
      <c r="E86" s="526"/>
      <c r="F86" s="526"/>
      <c r="G86" s="526"/>
      <c r="H86" s="526"/>
      <c r="I86" s="526"/>
      <c r="J86" s="526"/>
      <c r="K86" s="526"/>
      <c r="L86" s="526"/>
      <c r="M86" s="527"/>
      <c r="N86" s="525"/>
      <c r="O86" s="526"/>
      <c r="P86" s="526"/>
      <c r="Q86" s="526"/>
      <c r="R86" s="526"/>
      <c r="S86" s="526"/>
      <c r="T86" s="526"/>
      <c r="U86" s="526"/>
      <c r="V86" s="527"/>
      <c r="W86" s="525"/>
      <c r="X86" s="526"/>
      <c r="Y86" s="526"/>
      <c r="Z86" s="526"/>
      <c r="AA86" s="526"/>
      <c r="AB86" s="526"/>
      <c r="AC86" s="526"/>
      <c r="AD86" s="526"/>
      <c r="AE86" s="526"/>
      <c r="AF86" s="526"/>
      <c r="AG86" s="527"/>
      <c r="AI86" s="852"/>
      <c r="AJ86" s="524"/>
      <c r="AK86" s="524"/>
      <c r="AL86" s="523"/>
    </row>
    <row r="87" spans="2:40">
      <c r="B87" s="528"/>
      <c r="C87" s="529"/>
      <c r="D87" s="529"/>
      <c r="E87" s="529"/>
      <c r="F87" s="529"/>
      <c r="G87" s="529"/>
      <c r="H87" s="529"/>
      <c r="I87" s="529"/>
      <c r="J87" s="529"/>
      <c r="K87" s="529"/>
      <c r="L87" s="529"/>
      <c r="M87" s="530"/>
      <c r="N87" s="528"/>
      <c r="O87" s="529"/>
      <c r="P87" s="529"/>
      <c r="Q87" s="529"/>
      <c r="R87" s="529"/>
      <c r="S87" s="529"/>
      <c r="T87" s="529"/>
      <c r="U87" s="529"/>
      <c r="V87" s="530"/>
      <c r="W87" s="528"/>
      <c r="X87" s="529"/>
      <c r="Y87" s="529"/>
      <c r="Z87" s="529"/>
      <c r="AA87" s="529"/>
      <c r="AB87" s="529"/>
      <c r="AC87" s="529"/>
      <c r="AD87" s="529"/>
      <c r="AE87" s="529"/>
      <c r="AF87" s="529"/>
      <c r="AG87" s="530"/>
      <c r="AI87" s="518" t="s">
        <v>168</v>
      </c>
      <c r="AJ87" s="520" t="s">
        <v>480</v>
      </c>
      <c r="AK87" s="520" t="s">
        <v>481</v>
      </c>
      <c r="AL87" s="524"/>
    </row>
    <row r="88" spans="2:40">
      <c r="B88" s="525"/>
      <c r="C88" s="526"/>
      <c r="D88" s="526"/>
      <c r="E88" s="526"/>
      <c r="F88" s="526"/>
      <c r="G88" s="526"/>
      <c r="H88" s="526"/>
      <c r="I88" s="526"/>
      <c r="J88" s="526"/>
      <c r="K88" s="526"/>
      <c r="L88" s="526"/>
      <c r="M88" s="527"/>
      <c r="N88" s="525"/>
      <c r="O88" s="526"/>
      <c r="P88" s="526"/>
      <c r="Q88" s="526"/>
      <c r="R88" s="526"/>
      <c r="S88" s="526"/>
      <c r="T88" s="526"/>
      <c r="U88" s="526"/>
      <c r="V88" s="527"/>
      <c r="W88" s="525"/>
      <c r="X88" s="526"/>
      <c r="Y88" s="526"/>
      <c r="Z88" s="526"/>
      <c r="AA88" s="526"/>
      <c r="AB88" s="526"/>
      <c r="AC88" s="526"/>
      <c r="AD88" s="526"/>
      <c r="AE88" s="526"/>
      <c r="AF88" s="526"/>
      <c r="AG88" s="527"/>
      <c r="AI88" s="531"/>
      <c r="AJ88" s="522"/>
      <c r="AK88" s="522"/>
      <c r="AL88" s="519" t="s">
        <v>169</v>
      </c>
    </row>
    <row r="89" spans="2:40">
      <c r="B89" s="528"/>
      <c r="C89" s="529"/>
      <c r="D89" s="529"/>
      <c r="E89" s="529"/>
      <c r="F89" s="529"/>
      <c r="G89" s="529"/>
      <c r="H89" s="529"/>
      <c r="I89" s="529"/>
      <c r="J89" s="529"/>
      <c r="K89" s="529"/>
      <c r="L89" s="529"/>
      <c r="M89" s="530"/>
      <c r="N89" s="528"/>
      <c r="O89" s="529"/>
      <c r="P89" s="529"/>
      <c r="Q89" s="529"/>
      <c r="R89" s="529"/>
      <c r="S89" s="529"/>
      <c r="T89" s="529"/>
      <c r="U89" s="529"/>
      <c r="V89" s="530"/>
      <c r="W89" s="528"/>
      <c r="X89" s="529"/>
      <c r="Y89" s="529"/>
      <c r="Z89" s="529"/>
      <c r="AA89" s="529"/>
      <c r="AB89" s="529"/>
      <c r="AC89" s="529"/>
      <c r="AD89" s="529"/>
      <c r="AE89" s="529"/>
      <c r="AF89" s="529"/>
      <c r="AG89" s="530"/>
      <c r="AI89" s="523"/>
      <c r="AJ89" s="523"/>
      <c r="AK89" s="523"/>
      <c r="AL89" s="522"/>
    </row>
    <row r="90" spans="2:40">
      <c r="B90" s="525"/>
      <c r="C90" s="526"/>
      <c r="D90" s="526"/>
      <c r="E90" s="526"/>
      <c r="F90" s="526"/>
      <c r="G90" s="526"/>
      <c r="H90" s="526"/>
      <c r="I90" s="526"/>
      <c r="J90" s="526"/>
      <c r="K90" s="526"/>
      <c r="L90" s="526"/>
      <c r="M90" s="527"/>
      <c r="N90" s="525"/>
      <c r="O90" s="526"/>
      <c r="P90" s="526"/>
      <c r="Q90" s="526"/>
      <c r="R90" s="526"/>
      <c r="S90" s="526"/>
      <c r="T90" s="526"/>
      <c r="U90" s="526"/>
      <c r="V90" s="527"/>
      <c r="W90" s="525"/>
      <c r="X90" s="526"/>
      <c r="Y90" s="526"/>
      <c r="Z90" s="526"/>
      <c r="AA90" s="526"/>
      <c r="AB90" s="526"/>
      <c r="AC90" s="526"/>
      <c r="AD90" s="526"/>
      <c r="AE90" s="526"/>
      <c r="AF90" s="526"/>
      <c r="AG90" s="527"/>
      <c r="AI90" s="524"/>
      <c r="AJ90" s="524"/>
      <c r="AK90" s="524"/>
      <c r="AL90" s="523"/>
    </row>
    <row r="91" spans="2:40">
      <c r="B91" s="528"/>
      <c r="C91" s="529"/>
      <c r="D91" s="529"/>
      <c r="E91" s="529"/>
      <c r="F91" s="529"/>
      <c r="G91" s="529"/>
      <c r="H91" s="529"/>
      <c r="I91" s="529"/>
      <c r="J91" s="529"/>
      <c r="K91" s="529"/>
      <c r="L91" s="529"/>
      <c r="M91" s="530"/>
      <c r="N91" s="528"/>
      <c r="O91" s="529"/>
      <c r="P91" s="529"/>
      <c r="Q91" s="529"/>
      <c r="R91" s="529"/>
      <c r="S91" s="529"/>
      <c r="T91" s="529"/>
      <c r="U91" s="529"/>
      <c r="V91" s="530"/>
      <c r="W91" s="528"/>
      <c r="X91" s="529"/>
      <c r="Y91" s="529"/>
      <c r="Z91" s="529"/>
      <c r="AA91" s="529"/>
      <c r="AB91" s="529"/>
      <c r="AC91" s="529"/>
      <c r="AD91" s="529"/>
      <c r="AE91" s="529"/>
      <c r="AF91" s="529"/>
      <c r="AG91" s="530"/>
      <c r="AI91" s="518" t="s">
        <v>168</v>
      </c>
      <c r="AJ91" s="520" t="s">
        <v>481</v>
      </c>
      <c r="AK91" s="520" t="s">
        <v>481</v>
      </c>
      <c r="AL91" s="523"/>
    </row>
    <row r="92" spans="2:40">
      <c r="B92" s="525"/>
      <c r="C92" s="526"/>
      <c r="D92" s="526"/>
      <c r="E92" s="526"/>
      <c r="F92" s="526"/>
      <c r="G92" s="526"/>
      <c r="H92" s="526"/>
      <c r="I92" s="526"/>
      <c r="J92" s="526"/>
      <c r="K92" s="526"/>
      <c r="L92" s="526"/>
      <c r="M92" s="527"/>
      <c r="N92" s="525"/>
      <c r="O92" s="526"/>
      <c r="P92" s="526"/>
      <c r="Q92" s="526"/>
      <c r="R92" s="526"/>
      <c r="S92" s="526"/>
      <c r="T92" s="526"/>
      <c r="U92" s="526"/>
      <c r="V92" s="527"/>
      <c r="W92" s="525"/>
      <c r="X92" s="526"/>
      <c r="Y92" s="526"/>
      <c r="Z92" s="526"/>
      <c r="AA92" s="526"/>
      <c r="AB92" s="526"/>
      <c r="AC92" s="526"/>
      <c r="AD92" s="526"/>
      <c r="AE92" s="526"/>
      <c r="AF92" s="526"/>
      <c r="AG92" s="527"/>
      <c r="AL92" s="524"/>
    </row>
    <row r="93" spans="2:40">
      <c r="B93" s="528"/>
      <c r="C93" s="529"/>
      <c r="D93" s="529"/>
      <c r="E93" s="529"/>
      <c r="F93" s="529"/>
      <c r="G93" s="529"/>
      <c r="H93" s="529"/>
      <c r="I93" s="529"/>
      <c r="J93" s="529"/>
      <c r="K93" s="529"/>
      <c r="L93" s="529"/>
      <c r="M93" s="530"/>
      <c r="N93" s="528"/>
      <c r="O93" s="529"/>
      <c r="P93" s="529"/>
      <c r="Q93" s="529"/>
      <c r="R93" s="529"/>
      <c r="S93" s="529"/>
      <c r="T93" s="529"/>
      <c r="U93" s="529"/>
      <c r="V93" s="530"/>
      <c r="W93" s="528"/>
      <c r="X93" s="529"/>
      <c r="Y93" s="529"/>
      <c r="Z93" s="529"/>
      <c r="AA93" s="529"/>
      <c r="AB93" s="529"/>
      <c r="AC93" s="529"/>
      <c r="AD93" s="529"/>
      <c r="AE93" s="529"/>
      <c r="AF93" s="529"/>
      <c r="AG93" s="530"/>
    </row>
    <row r="94" spans="2:40" ht="17.25">
      <c r="C94" s="49" t="s">
        <v>150</v>
      </c>
      <c r="AF94" s="534">
        <v>2022</v>
      </c>
      <c r="AG94" s="534"/>
      <c r="AH94" s="516" t="s">
        <v>151</v>
      </c>
      <c r="AI94" s="50"/>
      <c r="AJ94" s="516"/>
      <c r="AK94" s="50" t="s">
        <v>152</v>
      </c>
      <c r="AL94" s="516"/>
      <c r="AM94" s="49" t="s">
        <v>153</v>
      </c>
    </row>
    <row r="95" spans="2:40">
      <c r="AL95" s="51" t="s">
        <v>154</v>
      </c>
    </row>
    <row r="96" spans="2:40" ht="42">
      <c r="K96" s="52" t="s">
        <v>155</v>
      </c>
      <c r="X96" s="53" t="s">
        <v>156</v>
      </c>
      <c r="Y96" s="535"/>
      <c r="Z96" s="535"/>
      <c r="AA96" s="535"/>
      <c r="AB96" s="535"/>
      <c r="AC96" s="53" t="s">
        <v>157</v>
      </c>
      <c r="AD96" s="535"/>
      <c r="AE96" s="535"/>
      <c r="AF96" s="535"/>
      <c r="AG96" s="535"/>
      <c r="AH96" s="536"/>
      <c r="AI96" s="54" t="s">
        <v>158</v>
      </c>
      <c r="AJ96" s="535"/>
      <c r="AK96" s="535"/>
      <c r="AL96" s="536"/>
    </row>
    <row r="100" spans="2:40" ht="63" customHeight="1">
      <c r="B100" s="55" t="s">
        <v>482</v>
      </c>
      <c r="C100" s="56" t="s">
        <v>483</v>
      </c>
      <c r="D100" s="56" t="s">
        <v>160</v>
      </c>
      <c r="E100" s="57" t="s">
        <v>80</v>
      </c>
      <c r="F100" s="58" t="s">
        <v>81</v>
      </c>
      <c r="G100" s="57" t="s">
        <v>82</v>
      </c>
      <c r="H100" s="57" t="s">
        <v>83</v>
      </c>
      <c r="I100" s="59" t="s">
        <v>84</v>
      </c>
      <c r="J100" s="59" t="s">
        <v>484</v>
      </c>
      <c r="K100" s="58" t="s">
        <v>485</v>
      </c>
      <c r="L100" s="60" t="s">
        <v>87</v>
      </c>
      <c r="M100" s="61" t="s">
        <v>88</v>
      </c>
      <c r="N100" s="61" t="s">
        <v>89</v>
      </c>
      <c r="O100" s="61" t="s">
        <v>90</v>
      </c>
      <c r="P100" s="61" t="s">
        <v>91</v>
      </c>
      <c r="Q100" s="61" t="s">
        <v>92</v>
      </c>
      <c r="R100" s="61" t="s">
        <v>93</v>
      </c>
      <c r="S100" s="61" t="s">
        <v>94</v>
      </c>
      <c r="T100" s="61" t="s">
        <v>95</v>
      </c>
      <c r="U100" s="61" t="s">
        <v>96</v>
      </c>
      <c r="V100" s="62" t="s">
        <v>97</v>
      </c>
      <c r="W100" s="60" t="s">
        <v>98</v>
      </c>
      <c r="X100" s="60" t="s">
        <v>99</v>
      </c>
      <c r="Y100" s="60" t="s">
        <v>100</v>
      </c>
      <c r="Z100" s="60" t="s">
        <v>101</v>
      </c>
      <c r="AA100" s="60" t="s">
        <v>102</v>
      </c>
      <c r="AB100" s="60" t="s">
        <v>103</v>
      </c>
      <c r="AC100" s="60" t="s">
        <v>104</v>
      </c>
      <c r="AD100" s="60" t="s">
        <v>105</v>
      </c>
      <c r="AE100" s="60" t="s">
        <v>106</v>
      </c>
      <c r="AF100" s="63" t="s">
        <v>162</v>
      </c>
      <c r="AG100" s="64" t="s">
        <v>171</v>
      </c>
      <c r="AH100" s="537" t="s">
        <v>164</v>
      </c>
      <c r="AI100" s="538"/>
      <c r="AJ100" s="538"/>
      <c r="AK100" s="538"/>
      <c r="AL100" s="538"/>
      <c r="AM100" s="539"/>
      <c r="AN100" s="65"/>
    </row>
    <row r="101" spans="2:40">
      <c r="B101" s="55">
        <v>1</v>
      </c>
      <c r="C101" s="72"/>
      <c r="D101" s="73"/>
      <c r="E101" s="72"/>
      <c r="F101" s="74"/>
      <c r="G101" s="75"/>
      <c r="H101" s="75"/>
      <c r="I101" s="75"/>
      <c r="J101" s="74"/>
      <c r="K101" s="74"/>
      <c r="L101" s="81"/>
      <c r="M101" s="82"/>
      <c r="N101" s="83"/>
      <c r="O101" s="83"/>
      <c r="P101" s="82"/>
      <c r="Q101" s="74"/>
      <c r="R101" s="83"/>
      <c r="S101" s="74"/>
      <c r="T101" s="83"/>
      <c r="U101" s="82"/>
      <c r="V101" s="76"/>
      <c r="W101" s="76"/>
      <c r="X101" s="77"/>
      <c r="Y101" s="78"/>
      <c r="Z101" s="78"/>
      <c r="AA101" s="77"/>
      <c r="AB101" s="74"/>
      <c r="AC101" s="72"/>
      <c r="AD101" s="72"/>
      <c r="AE101" s="72"/>
      <c r="AF101" s="79"/>
      <c r="AG101" s="80"/>
      <c r="AH101" s="246"/>
      <c r="AI101" s="217"/>
      <c r="AJ101" s="66"/>
      <c r="AK101" s="66"/>
      <c r="AL101" s="66"/>
      <c r="AM101" s="67"/>
      <c r="AN101" s="251"/>
    </row>
    <row r="102" spans="2:40">
      <c r="B102" s="55">
        <v>2</v>
      </c>
      <c r="C102" s="72"/>
      <c r="D102" s="73"/>
      <c r="E102" s="72"/>
      <c r="F102" s="74"/>
      <c r="G102" s="75"/>
      <c r="H102" s="75"/>
      <c r="I102" s="75"/>
      <c r="J102" s="74"/>
      <c r="K102" s="74"/>
      <c r="L102" s="81"/>
      <c r="M102" s="82"/>
      <c r="N102" s="83"/>
      <c r="O102" s="82"/>
      <c r="P102" s="82"/>
      <c r="Q102" s="74"/>
      <c r="R102" s="82"/>
      <c r="S102" s="74"/>
      <c r="T102" s="82"/>
      <c r="U102" s="82"/>
      <c r="V102" s="76"/>
      <c r="W102" s="76"/>
      <c r="X102" s="77"/>
      <c r="Y102" s="78"/>
      <c r="Z102" s="78"/>
      <c r="AA102" s="77"/>
      <c r="AB102" s="74"/>
      <c r="AC102" s="72"/>
      <c r="AD102" s="72"/>
      <c r="AE102" s="72"/>
      <c r="AF102" s="79"/>
      <c r="AG102" s="80"/>
      <c r="AH102" s="70"/>
      <c r="AI102" s="217"/>
      <c r="AJ102" s="66"/>
      <c r="AK102" s="66"/>
      <c r="AL102" s="66"/>
      <c r="AM102" s="67"/>
      <c r="AN102" s="252"/>
    </row>
    <row r="103" spans="2:40">
      <c r="B103" s="55">
        <v>3</v>
      </c>
      <c r="C103" s="72"/>
      <c r="D103" s="73"/>
      <c r="E103" s="72"/>
      <c r="F103" s="74"/>
      <c r="G103" s="75"/>
      <c r="H103" s="75"/>
      <c r="I103" s="75"/>
      <c r="J103" s="74"/>
      <c r="K103" s="74"/>
      <c r="L103" s="81"/>
      <c r="M103" s="82"/>
      <c r="N103" s="83"/>
      <c r="O103" s="83"/>
      <c r="P103" s="82"/>
      <c r="Q103" s="74"/>
      <c r="R103" s="83"/>
      <c r="S103" s="74"/>
      <c r="T103" s="83"/>
      <c r="U103" s="82"/>
      <c r="V103" s="76"/>
      <c r="W103" s="76"/>
      <c r="X103" s="77"/>
      <c r="Y103" s="78"/>
      <c r="Z103" s="78"/>
      <c r="AA103" s="77"/>
      <c r="AB103" s="74"/>
      <c r="AC103" s="72"/>
      <c r="AD103" s="72"/>
      <c r="AE103" s="72"/>
      <c r="AF103" s="79"/>
      <c r="AG103" s="80"/>
      <c r="AH103" s="70"/>
      <c r="AI103" s="217"/>
      <c r="AJ103" s="66"/>
      <c r="AK103" s="66"/>
      <c r="AL103" s="66"/>
      <c r="AM103" s="67"/>
      <c r="AN103" s="251"/>
    </row>
    <row r="104" spans="2:40">
      <c r="B104" s="55">
        <v>4</v>
      </c>
      <c r="C104" s="72"/>
      <c r="D104" s="73"/>
      <c r="E104" s="72"/>
      <c r="F104" s="74"/>
      <c r="G104" s="75"/>
      <c r="H104" s="75"/>
      <c r="I104" s="75"/>
      <c r="J104" s="74"/>
      <c r="K104" s="74"/>
      <c r="L104" s="81"/>
      <c r="M104" s="82"/>
      <c r="N104" s="83"/>
      <c r="O104" s="83"/>
      <c r="P104" s="82"/>
      <c r="Q104" s="74"/>
      <c r="R104" s="83"/>
      <c r="S104" s="74"/>
      <c r="T104" s="83"/>
      <c r="U104" s="82"/>
      <c r="V104" s="76"/>
      <c r="W104" s="76"/>
      <c r="X104" s="77"/>
      <c r="Y104" s="78"/>
      <c r="Z104" s="78"/>
      <c r="AA104" s="77"/>
      <c r="AB104" s="74"/>
      <c r="AC104" s="72"/>
      <c r="AD104" s="72"/>
      <c r="AE104" s="72"/>
      <c r="AF104" s="79"/>
      <c r="AG104" s="80"/>
      <c r="AH104" s="70"/>
      <c r="AI104" s="217"/>
      <c r="AJ104" s="66"/>
      <c r="AK104" s="66"/>
      <c r="AL104" s="66"/>
      <c r="AM104" s="67"/>
      <c r="AN104" s="252"/>
    </row>
    <row r="105" spans="2:40">
      <c r="B105" s="55">
        <v>5</v>
      </c>
      <c r="C105" s="72"/>
      <c r="D105" s="73"/>
      <c r="E105" s="72"/>
      <c r="F105" s="74"/>
      <c r="G105" s="75"/>
      <c r="H105" s="75"/>
      <c r="I105" s="75"/>
      <c r="J105" s="74"/>
      <c r="K105" s="74"/>
      <c r="L105" s="81"/>
      <c r="M105" s="82"/>
      <c r="N105" s="83"/>
      <c r="O105" s="82"/>
      <c r="P105" s="82"/>
      <c r="Q105" s="74"/>
      <c r="R105" s="82"/>
      <c r="S105" s="74"/>
      <c r="T105" s="82"/>
      <c r="U105" s="82"/>
      <c r="V105" s="76"/>
      <c r="W105" s="76"/>
      <c r="X105" s="77"/>
      <c r="Y105" s="78"/>
      <c r="Z105" s="78"/>
      <c r="AA105" s="77"/>
      <c r="AB105" s="74"/>
      <c r="AC105" s="72"/>
      <c r="AD105" s="72"/>
      <c r="AE105" s="72"/>
      <c r="AF105" s="79"/>
      <c r="AG105" s="80"/>
      <c r="AH105" s="70"/>
      <c r="AI105" s="217"/>
      <c r="AJ105" s="66"/>
      <c r="AK105" s="66"/>
      <c r="AL105" s="66"/>
      <c r="AM105" s="67"/>
      <c r="AN105" s="251"/>
    </row>
    <row r="106" spans="2:40">
      <c r="B106" s="55">
        <v>6</v>
      </c>
      <c r="C106" s="72"/>
      <c r="D106" s="73"/>
      <c r="E106" s="72"/>
      <c r="F106" s="74"/>
      <c r="G106" s="75"/>
      <c r="H106" s="75"/>
      <c r="I106" s="75"/>
      <c r="J106" s="74"/>
      <c r="K106" s="74"/>
      <c r="L106" s="81"/>
      <c r="M106" s="82"/>
      <c r="N106" s="83"/>
      <c r="O106" s="83"/>
      <c r="P106" s="82"/>
      <c r="Q106" s="74"/>
      <c r="R106" s="83"/>
      <c r="S106" s="74"/>
      <c r="T106" s="83"/>
      <c r="U106" s="82"/>
      <c r="V106" s="76"/>
      <c r="W106" s="76"/>
      <c r="X106" s="77"/>
      <c r="Y106" s="78"/>
      <c r="Z106" s="78"/>
      <c r="AA106" s="77"/>
      <c r="AB106" s="74"/>
      <c r="AC106" s="72"/>
      <c r="AD106" s="72"/>
      <c r="AE106" s="72"/>
      <c r="AF106" s="79"/>
      <c r="AG106" s="80"/>
      <c r="AH106" s="70"/>
      <c r="AI106" s="217"/>
      <c r="AJ106" s="66"/>
      <c r="AK106" s="66"/>
      <c r="AL106" s="66"/>
      <c r="AM106" s="67"/>
      <c r="AN106" s="252"/>
    </row>
    <row r="107" spans="2:40">
      <c r="B107" s="55">
        <v>7</v>
      </c>
      <c r="C107" s="72"/>
      <c r="D107" s="73"/>
      <c r="E107" s="72"/>
      <c r="F107" s="74"/>
      <c r="G107" s="75"/>
      <c r="H107" s="75"/>
      <c r="I107" s="75"/>
      <c r="J107" s="74"/>
      <c r="K107" s="74"/>
      <c r="L107" s="81"/>
      <c r="M107" s="82"/>
      <c r="N107" s="83"/>
      <c r="O107" s="82"/>
      <c r="P107" s="82"/>
      <c r="Q107" s="74"/>
      <c r="R107" s="82"/>
      <c r="S107" s="74"/>
      <c r="T107" s="82"/>
      <c r="U107" s="82"/>
      <c r="V107" s="76"/>
      <c r="W107" s="76"/>
      <c r="X107" s="77"/>
      <c r="Y107" s="78"/>
      <c r="Z107" s="78"/>
      <c r="AA107" s="77"/>
      <c r="AB107" s="74"/>
      <c r="AC107" s="72"/>
      <c r="AD107" s="72"/>
      <c r="AE107" s="72"/>
      <c r="AF107" s="79"/>
      <c r="AG107" s="80"/>
      <c r="AH107" s="70"/>
      <c r="AI107" s="217"/>
      <c r="AJ107" s="66"/>
      <c r="AK107" s="66"/>
      <c r="AL107" s="66"/>
      <c r="AM107" s="67"/>
      <c r="AN107" s="251"/>
    </row>
    <row r="108" spans="2:40">
      <c r="B108" s="55">
        <v>8</v>
      </c>
      <c r="C108" s="72"/>
      <c r="D108" s="73"/>
      <c r="E108" s="72"/>
      <c r="F108" s="74"/>
      <c r="G108" s="75"/>
      <c r="H108" s="75"/>
      <c r="I108" s="75"/>
      <c r="J108" s="74"/>
      <c r="K108" s="74"/>
      <c r="L108" s="81"/>
      <c r="M108" s="82"/>
      <c r="N108" s="83"/>
      <c r="O108" s="83"/>
      <c r="P108" s="82"/>
      <c r="Q108" s="74"/>
      <c r="R108" s="83"/>
      <c r="S108" s="74"/>
      <c r="T108" s="83"/>
      <c r="U108" s="82"/>
      <c r="V108" s="76"/>
      <c r="W108" s="76"/>
      <c r="X108" s="77"/>
      <c r="Y108" s="78"/>
      <c r="Z108" s="78"/>
      <c r="AA108" s="77"/>
      <c r="AB108" s="74"/>
      <c r="AC108" s="72"/>
      <c r="AD108" s="72"/>
      <c r="AE108" s="72"/>
      <c r="AF108" s="79"/>
      <c r="AG108" s="80"/>
      <c r="AH108" s="70"/>
      <c r="AI108" s="66"/>
      <c r="AJ108" s="66"/>
      <c r="AK108" s="66"/>
      <c r="AL108" s="66"/>
      <c r="AM108" s="67"/>
      <c r="AN108" s="252"/>
    </row>
    <row r="109" spans="2:40">
      <c r="B109" s="55">
        <v>9</v>
      </c>
      <c r="C109" s="72"/>
      <c r="D109" s="73"/>
      <c r="E109" s="72"/>
      <c r="F109" s="74"/>
      <c r="G109" s="75"/>
      <c r="H109" s="75"/>
      <c r="I109" s="75"/>
      <c r="J109" s="74"/>
      <c r="K109" s="74"/>
      <c r="L109" s="81"/>
      <c r="M109" s="82"/>
      <c r="N109" s="83"/>
      <c r="O109" s="83"/>
      <c r="P109" s="82"/>
      <c r="Q109" s="74"/>
      <c r="R109" s="83"/>
      <c r="S109" s="74"/>
      <c r="T109" s="83"/>
      <c r="U109" s="82"/>
      <c r="V109" s="76"/>
      <c r="W109" s="76"/>
      <c r="X109" s="77"/>
      <c r="Y109" s="78"/>
      <c r="Z109" s="78"/>
      <c r="AA109" s="77"/>
      <c r="AB109" s="74"/>
      <c r="AC109" s="72"/>
      <c r="AD109" s="72"/>
      <c r="AE109" s="72"/>
      <c r="AF109" s="79"/>
      <c r="AG109" s="80"/>
      <c r="AH109" s="70"/>
      <c r="AI109" s="66"/>
      <c r="AJ109" s="66"/>
      <c r="AK109" s="66"/>
      <c r="AL109" s="66"/>
      <c r="AM109" s="67"/>
      <c r="AN109" s="251"/>
    </row>
    <row r="110" spans="2:40">
      <c r="B110" s="55">
        <v>10</v>
      </c>
      <c r="C110" s="72"/>
      <c r="D110" s="73"/>
      <c r="E110" s="72"/>
      <c r="F110" s="74"/>
      <c r="G110" s="75"/>
      <c r="H110" s="75"/>
      <c r="I110" s="75"/>
      <c r="J110" s="74"/>
      <c r="K110" s="74"/>
      <c r="L110" s="81"/>
      <c r="M110" s="82"/>
      <c r="N110" s="83"/>
      <c r="O110" s="82"/>
      <c r="P110" s="82"/>
      <c r="Q110" s="74"/>
      <c r="R110" s="82"/>
      <c r="S110" s="74"/>
      <c r="T110" s="82"/>
      <c r="U110" s="82"/>
      <c r="V110" s="76"/>
      <c r="W110" s="76"/>
      <c r="X110" s="77"/>
      <c r="Y110" s="78"/>
      <c r="Z110" s="78"/>
      <c r="AA110" s="77"/>
      <c r="AB110" s="74"/>
      <c r="AC110" s="72"/>
      <c r="AD110" s="72"/>
      <c r="AE110" s="72"/>
      <c r="AF110" s="79"/>
      <c r="AG110" s="80"/>
      <c r="AH110" s="70"/>
      <c r="AI110" s="66"/>
      <c r="AJ110" s="66"/>
      <c r="AK110" s="66"/>
      <c r="AL110" s="66"/>
      <c r="AM110" s="67"/>
      <c r="AN110" s="252"/>
    </row>
    <row r="111" spans="2:40">
      <c r="B111" s="55">
        <v>11</v>
      </c>
      <c r="C111" s="72"/>
      <c r="D111" s="73"/>
      <c r="E111" s="72"/>
      <c r="F111" s="74"/>
      <c r="G111" s="75"/>
      <c r="H111" s="75"/>
      <c r="I111" s="75"/>
      <c r="J111" s="74"/>
      <c r="K111" s="74"/>
      <c r="L111" s="81"/>
      <c r="M111" s="82"/>
      <c r="N111" s="83"/>
      <c r="O111" s="83"/>
      <c r="P111" s="82"/>
      <c r="Q111" s="74"/>
      <c r="R111" s="83"/>
      <c r="S111" s="74"/>
      <c r="T111" s="83"/>
      <c r="U111" s="82"/>
      <c r="V111" s="76"/>
      <c r="W111" s="76"/>
      <c r="X111" s="77"/>
      <c r="Y111" s="78"/>
      <c r="Z111" s="78"/>
      <c r="AA111" s="77"/>
      <c r="AB111" s="74"/>
      <c r="AC111" s="72"/>
      <c r="AD111" s="72"/>
      <c r="AE111" s="72"/>
      <c r="AF111" s="79"/>
      <c r="AG111" s="80"/>
      <c r="AH111" s="70"/>
      <c r="AI111" s="66"/>
      <c r="AJ111" s="66"/>
      <c r="AK111" s="66"/>
      <c r="AL111" s="66"/>
      <c r="AM111" s="67"/>
      <c r="AN111" s="251"/>
    </row>
    <row r="112" spans="2:40">
      <c r="B112" s="55">
        <v>12</v>
      </c>
      <c r="C112" s="72"/>
      <c r="D112" s="73"/>
      <c r="E112" s="72"/>
      <c r="F112" s="74"/>
      <c r="G112" s="75"/>
      <c r="H112" s="75"/>
      <c r="I112" s="75"/>
      <c r="J112" s="74"/>
      <c r="K112" s="74"/>
      <c r="L112" s="81"/>
      <c r="M112" s="82"/>
      <c r="N112" s="83"/>
      <c r="O112" s="82"/>
      <c r="P112" s="82"/>
      <c r="Q112" s="74"/>
      <c r="R112" s="82"/>
      <c r="S112" s="74"/>
      <c r="T112" s="82"/>
      <c r="U112" s="82"/>
      <c r="V112" s="76"/>
      <c r="W112" s="76"/>
      <c r="X112" s="77"/>
      <c r="Y112" s="78"/>
      <c r="Z112" s="78"/>
      <c r="AA112" s="77"/>
      <c r="AB112" s="74"/>
      <c r="AC112" s="72"/>
      <c r="AD112" s="72"/>
      <c r="AE112" s="72"/>
      <c r="AF112" s="79"/>
      <c r="AG112" s="80"/>
      <c r="AH112" s="70"/>
      <c r="AI112" s="66"/>
      <c r="AJ112" s="66"/>
      <c r="AK112" s="66"/>
      <c r="AL112" s="66"/>
      <c r="AM112" s="67"/>
      <c r="AN112" s="252"/>
    </row>
    <row r="113" spans="2:40">
      <c r="B113" s="55">
        <v>13</v>
      </c>
      <c r="C113" s="72"/>
      <c r="D113" s="73"/>
      <c r="E113" s="72"/>
      <c r="F113" s="74"/>
      <c r="G113" s="75"/>
      <c r="H113" s="75"/>
      <c r="I113" s="75"/>
      <c r="J113" s="74"/>
      <c r="K113" s="74"/>
      <c r="L113" s="81"/>
      <c r="M113" s="82"/>
      <c r="N113" s="83"/>
      <c r="O113" s="83"/>
      <c r="P113" s="82"/>
      <c r="Q113" s="74"/>
      <c r="R113" s="83"/>
      <c r="S113" s="74"/>
      <c r="T113" s="83"/>
      <c r="U113" s="82"/>
      <c r="V113" s="76"/>
      <c r="W113" s="76"/>
      <c r="X113" s="77"/>
      <c r="Y113" s="78"/>
      <c r="Z113" s="78"/>
      <c r="AA113" s="77"/>
      <c r="AB113" s="74"/>
      <c r="AC113" s="72"/>
      <c r="AD113" s="72"/>
      <c r="AE113" s="72"/>
      <c r="AF113" s="79"/>
      <c r="AG113" s="80"/>
      <c r="AH113" s="70"/>
      <c r="AI113" s="66"/>
      <c r="AJ113" s="66"/>
      <c r="AK113" s="66"/>
      <c r="AL113" s="66"/>
      <c r="AM113" s="67"/>
      <c r="AN113" s="251"/>
    </row>
    <row r="114" spans="2:40">
      <c r="B114" s="55">
        <v>14</v>
      </c>
      <c r="C114" s="72"/>
      <c r="D114" s="73"/>
      <c r="E114" s="72"/>
      <c r="F114" s="74"/>
      <c r="G114" s="75"/>
      <c r="H114" s="75"/>
      <c r="I114" s="75"/>
      <c r="J114" s="74"/>
      <c r="K114" s="74"/>
      <c r="L114" s="81"/>
      <c r="M114" s="82"/>
      <c r="N114" s="83"/>
      <c r="O114" s="83"/>
      <c r="P114" s="82"/>
      <c r="Q114" s="74"/>
      <c r="R114" s="83"/>
      <c r="S114" s="74"/>
      <c r="T114" s="83"/>
      <c r="U114" s="82"/>
      <c r="V114" s="76"/>
      <c r="W114" s="76"/>
      <c r="X114" s="77"/>
      <c r="Y114" s="78"/>
      <c r="Z114" s="78"/>
      <c r="AA114" s="77"/>
      <c r="AB114" s="74"/>
      <c r="AC114" s="72"/>
      <c r="AD114" s="72"/>
      <c r="AE114" s="72"/>
      <c r="AF114" s="79"/>
      <c r="AG114" s="80"/>
      <c r="AH114" s="70"/>
      <c r="AI114" s="66"/>
      <c r="AJ114" s="66"/>
      <c r="AK114" s="66"/>
      <c r="AL114" s="66"/>
      <c r="AM114" s="67"/>
      <c r="AN114" s="252"/>
    </row>
    <row r="115" spans="2:40">
      <c r="B115" s="55">
        <v>15</v>
      </c>
      <c r="C115" s="72"/>
      <c r="D115" s="73"/>
      <c r="E115" s="72"/>
      <c r="F115" s="74"/>
      <c r="G115" s="75"/>
      <c r="H115" s="75"/>
      <c r="I115" s="75"/>
      <c r="J115" s="74"/>
      <c r="K115" s="74"/>
      <c r="L115" s="81"/>
      <c r="M115" s="82"/>
      <c r="N115" s="83"/>
      <c r="O115" s="82"/>
      <c r="P115" s="82"/>
      <c r="Q115" s="74"/>
      <c r="R115" s="82"/>
      <c r="S115" s="74"/>
      <c r="T115" s="82"/>
      <c r="U115" s="82"/>
      <c r="V115" s="76"/>
      <c r="W115" s="76"/>
      <c r="X115" s="77"/>
      <c r="Y115" s="78"/>
      <c r="Z115" s="78"/>
      <c r="AA115" s="77"/>
      <c r="AB115" s="74"/>
      <c r="AC115" s="72"/>
      <c r="AD115" s="72"/>
      <c r="AE115" s="72"/>
      <c r="AF115" s="79"/>
      <c r="AG115" s="80"/>
      <c r="AH115" s="70"/>
      <c r="AI115" s="66"/>
      <c r="AJ115" s="66"/>
      <c r="AK115" s="66"/>
      <c r="AL115" s="66"/>
      <c r="AM115" s="67"/>
      <c r="AN115" s="251"/>
    </row>
    <row r="116" spans="2:40">
      <c r="B116" s="55">
        <v>16</v>
      </c>
      <c r="C116" s="72"/>
      <c r="D116" s="73"/>
      <c r="E116" s="72"/>
      <c r="F116" s="74"/>
      <c r="G116" s="75"/>
      <c r="H116" s="75"/>
      <c r="I116" s="75"/>
      <c r="J116" s="74"/>
      <c r="K116" s="74"/>
      <c r="L116" s="81"/>
      <c r="M116" s="82"/>
      <c r="N116" s="83"/>
      <c r="O116" s="83"/>
      <c r="P116" s="82"/>
      <c r="Q116" s="74"/>
      <c r="R116" s="83"/>
      <c r="S116" s="74"/>
      <c r="T116" s="83"/>
      <c r="U116" s="82"/>
      <c r="V116" s="76"/>
      <c r="W116" s="76"/>
      <c r="X116" s="77"/>
      <c r="Y116" s="78"/>
      <c r="Z116" s="78"/>
      <c r="AA116" s="77"/>
      <c r="AB116" s="74"/>
      <c r="AC116" s="72"/>
      <c r="AD116" s="72"/>
      <c r="AE116" s="72"/>
      <c r="AF116" s="79"/>
      <c r="AG116" s="80"/>
      <c r="AH116" s="70"/>
      <c r="AI116" s="66"/>
      <c r="AJ116" s="66"/>
      <c r="AK116" s="66"/>
      <c r="AL116" s="66"/>
      <c r="AM116" s="67"/>
      <c r="AN116" s="252"/>
    </row>
    <row r="117" spans="2:40">
      <c r="B117" s="55">
        <v>17</v>
      </c>
      <c r="C117" s="72"/>
      <c r="D117" s="73"/>
      <c r="E117" s="72"/>
      <c r="F117" s="74"/>
      <c r="G117" s="75"/>
      <c r="H117" s="75"/>
      <c r="I117" s="75"/>
      <c r="J117" s="74"/>
      <c r="K117" s="74"/>
      <c r="L117" s="81"/>
      <c r="M117" s="82"/>
      <c r="N117" s="83"/>
      <c r="O117" s="82"/>
      <c r="P117" s="82"/>
      <c r="Q117" s="74"/>
      <c r="R117" s="82"/>
      <c r="S117" s="74"/>
      <c r="T117" s="82"/>
      <c r="U117" s="82"/>
      <c r="V117" s="76"/>
      <c r="W117" s="76"/>
      <c r="X117" s="77"/>
      <c r="Y117" s="78"/>
      <c r="Z117" s="78"/>
      <c r="AA117" s="77"/>
      <c r="AB117" s="74"/>
      <c r="AC117" s="72"/>
      <c r="AD117" s="72"/>
      <c r="AE117" s="72"/>
      <c r="AF117" s="79"/>
      <c r="AG117" s="80"/>
      <c r="AH117" s="70"/>
      <c r="AI117" s="66"/>
      <c r="AJ117" s="66"/>
      <c r="AK117" s="66"/>
      <c r="AL117" s="66"/>
      <c r="AM117" s="67"/>
      <c r="AN117" s="251"/>
    </row>
    <row r="118" spans="2:40">
      <c r="B118" s="55">
        <v>18</v>
      </c>
      <c r="C118" s="72"/>
      <c r="D118" s="73"/>
      <c r="E118" s="72"/>
      <c r="F118" s="74"/>
      <c r="G118" s="75"/>
      <c r="H118" s="75"/>
      <c r="I118" s="75"/>
      <c r="J118" s="74"/>
      <c r="K118" s="74"/>
      <c r="L118" s="81"/>
      <c r="M118" s="82"/>
      <c r="N118" s="83"/>
      <c r="O118" s="83"/>
      <c r="P118" s="82"/>
      <c r="Q118" s="74"/>
      <c r="R118" s="83"/>
      <c r="S118" s="74"/>
      <c r="T118" s="83"/>
      <c r="U118" s="82"/>
      <c r="V118" s="76"/>
      <c r="W118" s="76"/>
      <c r="X118" s="77"/>
      <c r="Y118" s="78"/>
      <c r="Z118" s="78"/>
      <c r="AA118" s="77"/>
      <c r="AB118" s="74"/>
      <c r="AC118" s="72"/>
      <c r="AD118" s="72"/>
      <c r="AE118" s="72"/>
      <c r="AF118" s="79"/>
      <c r="AG118" s="80"/>
      <c r="AH118" s="70"/>
      <c r="AI118" s="66"/>
      <c r="AJ118" s="66"/>
      <c r="AK118" s="66"/>
      <c r="AL118" s="66"/>
      <c r="AM118" s="67"/>
      <c r="AN118" s="252"/>
    </row>
    <row r="119" spans="2:40">
      <c r="B119" s="55">
        <v>19</v>
      </c>
      <c r="C119" s="72"/>
      <c r="D119" s="73"/>
      <c r="E119" s="72"/>
      <c r="F119" s="74"/>
      <c r="G119" s="75"/>
      <c r="H119" s="75"/>
      <c r="I119" s="75"/>
      <c r="J119" s="74"/>
      <c r="K119" s="74"/>
      <c r="L119" s="81"/>
      <c r="M119" s="82"/>
      <c r="N119" s="83"/>
      <c r="O119" s="83"/>
      <c r="P119" s="82"/>
      <c r="Q119" s="74"/>
      <c r="R119" s="83"/>
      <c r="S119" s="74"/>
      <c r="T119" s="83"/>
      <c r="U119" s="82"/>
      <c r="V119" s="76"/>
      <c r="W119" s="76"/>
      <c r="X119" s="77"/>
      <c r="Y119" s="78"/>
      <c r="Z119" s="78"/>
      <c r="AA119" s="77"/>
      <c r="AB119" s="74"/>
      <c r="AC119" s="72"/>
      <c r="AD119" s="72"/>
      <c r="AE119" s="72"/>
      <c r="AF119" s="79"/>
      <c r="AG119" s="80"/>
      <c r="AH119" s="70"/>
      <c r="AI119" s="66"/>
      <c r="AJ119" s="66"/>
      <c r="AK119" s="66"/>
      <c r="AL119" s="66"/>
      <c r="AM119" s="67"/>
      <c r="AN119" s="251"/>
    </row>
    <row r="120" spans="2:40">
      <c r="B120" s="55">
        <v>20</v>
      </c>
      <c r="C120" s="72"/>
      <c r="D120" s="73"/>
      <c r="E120" s="72"/>
      <c r="F120" s="74"/>
      <c r="G120" s="75"/>
      <c r="H120" s="75"/>
      <c r="I120" s="75"/>
      <c r="J120" s="74"/>
      <c r="K120" s="74"/>
      <c r="L120" s="81"/>
      <c r="M120" s="82"/>
      <c r="N120" s="83"/>
      <c r="O120" s="82"/>
      <c r="P120" s="82"/>
      <c r="Q120" s="74"/>
      <c r="R120" s="82"/>
      <c r="S120" s="74"/>
      <c r="T120" s="82"/>
      <c r="U120" s="82"/>
      <c r="V120" s="76"/>
      <c r="W120" s="76"/>
      <c r="X120" s="77"/>
      <c r="Y120" s="78"/>
      <c r="Z120" s="78"/>
      <c r="AA120" s="77"/>
      <c r="AB120" s="74"/>
      <c r="AC120" s="72"/>
      <c r="AD120" s="72"/>
      <c r="AE120" s="72"/>
      <c r="AF120" s="79"/>
      <c r="AG120" s="80"/>
      <c r="AH120" s="70"/>
      <c r="AI120" s="66"/>
      <c r="AJ120" s="66"/>
      <c r="AK120" s="66"/>
      <c r="AL120" s="66"/>
      <c r="AM120" s="67"/>
      <c r="AN120" s="252"/>
    </row>
    <row r="121" spans="2:40">
      <c r="B121" s="55">
        <v>21</v>
      </c>
      <c r="C121" s="72"/>
      <c r="D121" s="73"/>
      <c r="E121" s="72"/>
      <c r="F121" s="74"/>
      <c r="G121" s="253"/>
      <c r="H121" s="253"/>
      <c r="I121" s="253"/>
      <c r="J121" s="74"/>
      <c r="K121" s="74"/>
      <c r="L121" s="249"/>
      <c r="M121" s="82"/>
      <c r="N121" s="254"/>
      <c r="O121" s="82"/>
      <c r="P121" s="82"/>
      <c r="Q121" s="74"/>
      <c r="R121" s="82"/>
      <c r="S121" s="74"/>
      <c r="T121" s="82"/>
      <c r="U121" s="82"/>
      <c r="V121" s="255"/>
      <c r="W121" s="255"/>
      <c r="X121" s="77"/>
      <c r="Y121" s="78"/>
      <c r="Z121" s="78"/>
      <c r="AA121" s="77"/>
      <c r="AB121" s="74"/>
      <c r="AC121" s="72"/>
      <c r="AD121" s="72"/>
      <c r="AE121" s="72"/>
      <c r="AF121" s="79"/>
      <c r="AG121" s="80"/>
      <c r="AH121" s="246"/>
      <c r="AI121" s="66"/>
      <c r="AJ121" s="66"/>
      <c r="AK121" s="66"/>
      <c r="AL121" s="66"/>
      <c r="AM121" s="67"/>
      <c r="AN121" s="251"/>
    </row>
    <row r="122" spans="2:40">
      <c r="B122" s="55">
        <v>22</v>
      </c>
      <c r="C122" s="72"/>
      <c r="D122" s="73"/>
      <c r="E122" s="72"/>
      <c r="F122" s="74"/>
      <c r="G122" s="75"/>
      <c r="H122" s="74"/>
      <c r="I122" s="75"/>
      <c r="J122" s="74"/>
      <c r="K122" s="74"/>
      <c r="L122" s="81"/>
      <c r="M122" s="82"/>
      <c r="N122" s="83"/>
      <c r="O122" s="82"/>
      <c r="P122" s="82"/>
      <c r="Q122" s="74"/>
      <c r="R122" s="82"/>
      <c r="S122" s="74"/>
      <c r="T122" s="82"/>
      <c r="U122" s="82"/>
      <c r="V122" s="76"/>
      <c r="W122" s="76"/>
      <c r="X122" s="77"/>
      <c r="Y122" s="78"/>
      <c r="Z122" s="78"/>
      <c r="AA122" s="77"/>
      <c r="AB122" s="74"/>
      <c r="AC122" s="72"/>
      <c r="AD122" s="72"/>
      <c r="AE122" s="72"/>
      <c r="AF122" s="79"/>
      <c r="AG122" s="80"/>
      <c r="AH122" s="246"/>
      <c r="AI122" s="66"/>
      <c r="AJ122" s="66"/>
      <c r="AK122" s="66"/>
      <c r="AL122" s="66"/>
      <c r="AM122" s="67"/>
      <c r="AN122" s="252"/>
    </row>
    <row r="123" spans="2:40">
      <c r="B123" s="55">
        <v>23</v>
      </c>
      <c r="C123" s="72"/>
      <c r="D123" s="73"/>
      <c r="E123" s="72"/>
      <c r="F123" s="74"/>
      <c r="G123" s="75"/>
      <c r="H123" s="75"/>
      <c r="I123" s="75"/>
      <c r="J123" s="74"/>
      <c r="K123" s="74"/>
      <c r="L123" s="81"/>
      <c r="M123" s="82"/>
      <c r="N123" s="83"/>
      <c r="O123" s="83"/>
      <c r="P123" s="82"/>
      <c r="Q123" s="74"/>
      <c r="R123" s="83"/>
      <c r="S123" s="74"/>
      <c r="T123" s="82"/>
      <c r="U123" s="82"/>
      <c r="V123" s="76"/>
      <c r="W123" s="76"/>
      <c r="X123" s="77"/>
      <c r="Y123" s="78"/>
      <c r="Z123" s="78"/>
      <c r="AA123" s="77"/>
      <c r="AB123" s="74"/>
      <c r="AC123" s="72"/>
      <c r="AD123" s="72"/>
      <c r="AE123" s="72"/>
      <c r="AF123" s="79"/>
      <c r="AG123" s="80"/>
      <c r="AH123" s="246"/>
      <c r="AI123" s="66"/>
      <c r="AJ123" s="66"/>
      <c r="AK123" s="66"/>
      <c r="AL123" s="66"/>
      <c r="AM123" s="67"/>
      <c r="AN123" s="251"/>
    </row>
    <row r="124" spans="2:40">
      <c r="B124" s="55">
        <v>24</v>
      </c>
      <c r="C124" s="72"/>
      <c r="D124" s="73"/>
      <c r="E124" s="72"/>
      <c r="F124" s="74"/>
      <c r="G124" s="75"/>
      <c r="H124" s="75"/>
      <c r="I124" s="75"/>
      <c r="J124" s="74"/>
      <c r="K124" s="74"/>
      <c r="L124" s="81"/>
      <c r="M124" s="82"/>
      <c r="N124" s="83"/>
      <c r="O124" s="83"/>
      <c r="P124" s="82"/>
      <c r="Q124" s="74"/>
      <c r="R124" s="83"/>
      <c r="S124" s="74"/>
      <c r="T124" s="82"/>
      <c r="U124" s="82"/>
      <c r="V124" s="76"/>
      <c r="W124" s="76"/>
      <c r="X124" s="77"/>
      <c r="Y124" s="78"/>
      <c r="Z124" s="78"/>
      <c r="AA124" s="77"/>
      <c r="AB124" s="74"/>
      <c r="AC124" s="72"/>
      <c r="AD124" s="72"/>
      <c r="AE124" s="72"/>
      <c r="AF124" s="79"/>
      <c r="AG124" s="80"/>
      <c r="AH124" s="246"/>
      <c r="AI124" s="66"/>
      <c r="AJ124" s="66"/>
      <c r="AK124" s="66"/>
      <c r="AL124" s="66"/>
      <c r="AM124" s="67"/>
      <c r="AN124" s="252"/>
    </row>
    <row r="125" spans="2:40">
      <c r="B125" s="55">
        <v>25</v>
      </c>
      <c r="C125" s="72"/>
      <c r="D125" s="73"/>
      <c r="E125" s="72"/>
      <c r="F125" s="74"/>
      <c r="G125" s="75"/>
      <c r="H125" s="75"/>
      <c r="I125" s="75"/>
      <c r="J125" s="74"/>
      <c r="K125" s="74"/>
      <c r="L125" s="81"/>
      <c r="M125" s="82"/>
      <c r="N125" s="83"/>
      <c r="O125" s="83"/>
      <c r="P125" s="82"/>
      <c r="Q125" s="74"/>
      <c r="R125" s="83"/>
      <c r="S125" s="74"/>
      <c r="T125" s="83"/>
      <c r="U125" s="82"/>
      <c r="V125" s="76"/>
      <c r="W125" s="76"/>
      <c r="X125" s="77"/>
      <c r="Y125" s="78"/>
      <c r="Z125" s="78"/>
      <c r="AA125" s="77"/>
      <c r="AB125" s="74"/>
      <c r="AC125" s="72"/>
      <c r="AD125" s="72"/>
      <c r="AE125" s="72"/>
      <c r="AF125" s="79"/>
      <c r="AG125" s="80"/>
      <c r="AH125" s="246"/>
      <c r="AI125" s="66"/>
      <c r="AJ125" s="66"/>
      <c r="AK125" s="66"/>
      <c r="AL125" s="66"/>
      <c r="AM125" s="67"/>
      <c r="AN125" s="251"/>
    </row>
    <row r="126" spans="2:40">
      <c r="B126" s="55">
        <v>26</v>
      </c>
      <c r="C126" s="72"/>
      <c r="D126" s="73"/>
      <c r="E126" s="72"/>
      <c r="F126" s="74"/>
      <c r="G126" s="75"/>
      <c r="H126" s="75"/>
      <c r="I126" s="75"/>
      <c r="J126" s="74"/>
      <c r="K126" s="74"/>
      <c r="L126" s="81"/>
      <c r="M126" s="82"/>
      <c r="N126" s="83"/>
      <c r="O126" s="82"/>
      <c r="P126" s="82"/>
      <c r="Q126" s="74"/>
      <c r="R126" s="82"/>
      <c r="S126" s="74"/>
      <c r="T126" s="82"/>
      <c r="U126" s="82"/>
      <c r="V126" s="76"/>
      <c r="W126" s="76"/>
      <c r="X126" s="77"/>
      <c r="Y126" s="78"/>
      <c r="Z126" s="78"/>
      <c r="AA126" s="77"/>
      <c r="AB126" s="74"/>
      <c r="AC126" s="72"/>
      <c r="AD126" s="72"/>
      <c r="AE126" s="72"/>
      <c r="AF126" s="79"/>
      <c r="AG126" s="80"/>
      <c r="AH126" s="246"/>
      <c r="AI126" s="66"/>
      <c r="AJ126" s="66"/>
      <c r="AK126" s="66"/>
      <c r="AL126" s="66"/>
      <c r="AM126" s="67"/>
      <c r="AN126" s="252"/>
    </row>
    <row r="127" spans="2:40">
      <c r="B127" s="55">
        <v>27</v>
      </c>
      <c r="C127" s="72"/>
      <c r="D127" s="73"/>
      <c r="E127" s="72"/>
      <c r="F127" s="74"/>
      <c r="G127" s="75"/>
      <c r="H127" s="75"/>
      <c r="I127" s="75"/>
      <c r="J127" s="74"/>
      <c r="K127" s="74"/>
      <c r="L127" s="81"/>
      <c r="M127" s="82"/>
      <c r="N127" s="83"/>
      <c r="O127" s="82"/>
      <c r="P127" s="82"/>
      <c r="Q127" s="74"/>
      <c r="R127" s="82"/>
      <c r="S127" s="74"/>
      <c r="T127" s="82"/>
      <c r="U127" s="82"/>
      <c r="V127" s="76"/>
      <c r="W127" s="76"/>
      <c r="X127" s="77"/>
      <c r="Y127" s="78"/>
      <c r="Z127" s="78"/>
      <c r="AA127" s="77"/>
      <c r="AB127" s="74"/>
      <c r="AC127" s="72"/>
      <c r="AD127" s="72"/>
      <c r="AE127" s="72"/>
      <c r="AF127" s="79"/>
      <c r="AG127" s="80"/>
      <c r="AH127" s="246"/>
      <c r="AI127" s="66"/>
      <c r="AJ127" s="66"/>
      <c r="AK127" s="66"/>
      <c r="AL127" s="66"/>
      <c r="AM127" s="67"/>
      <c r="AN127" s="251"/>
    </row>
    <row r="128" spans="2:40">
      <c r="B128" s="55">
        <v>28</v>
      </c>
      <c r="C128" s="72"/>
      <c r="D128" s="73"/>
      <c r="E128" s="72"/>
      <c r="F128" s="74"/>
      <c r="G128" s="75"/>
      <c r="H128" s="75"/>
      <c r="I128" s="75"/>
      <c r="J128" s="74"/>
      <c r="K128" s="74"/>
      <c r="L128" s="81"/>
      <c r="M128" s="82"/>
      <c r="N128" s="83"/>
      <c r="O128" s="82"/>
      <c r="P128" s="82"/>
      <c r="Q128" s="74"/>
      <c r="R128" s="82"/>
      <c r="S128" s="74"/>
      <c r="T128" s="82"/>
      <c r="U128" s="82"/>
      <c r="V128" s="76"/>
      <c r="W128" s="76"/>
      <c r="X128" s="77"/>
      <c r="Y128" s="78"/>
      <c r="Z128" s="78"/>
      <c r="AA128" s="77"/>
      <c r="AB128" s="74"/>
      <c r="AC128" s="72"/>
      <c r="AD128" s="72"/>
      <c r="AE128" s="72"/>
      <c r="AF128" s="79"/>
      <c r="AG128" s="80"/>
      <c r="AH128" s="246"/>
      <c r="AI128" s="66"/>
      <c r="AJ128" s="66"/>
      <c r="AK128" s="66"/>
      <c r="AL128" s="66"/>
      <c r="AM128" s="67"/>
      <c r="AN128" s="252"/>
    </row>
    <row r="129" spans="2:40">
      <c r="B129" s="55">
        <v>29</v>
      </c>
      <c r="C129" s="72"/>
      <c r="D129" s="73"/>
      <c r="E129" s="72"/>
      <c r="F129" s="74"/>
      <c r="G129" s="75"/>
      <c r="H129" s="75"/>
      <c r="I129" s="75"/>
      <c r="J129" s="74"/>
      <c r="K129" s="74"/>
      <c r="L129" s="81"/>
      <c r="M129" s="82"/>
      <c r="N129" s="83"/>
      <c r="O129" s="83"/>
      <c r="P129" s="82"/>
      <c r="Q129" s="74"/>
      <c r="R129" s="83"/>
      <c r="S129" s="74"/>
      <c r="T129" s="82"/>
      <c r="U129" s="82"/>
      <c r="V129" s="76"/>
      <c r="W129" s="76"/>
      <c r="X129" s="77"/>
      <c r="Y129" s="78"/>
      <c r="Z129" s="78"/>
      <c r="AA129" s="77"/>
      <c r="AB129" s="74"/>
      <c r="AC129" s="72"/>
      <c r="AD129" s="72"/>
      <c r="AE129" s="72"/>
      <c r="AF129" s="79"/>
      <c r="AG129" s="80"/>
      <c r="AH129" s="246"/>
      <c r="AI129" s="66"/>
      <c r="AJ129" s="66"/>
      <c r="AK129" s="66"/>
      <c r="AL129" s="66"/>
      <c r="AM129" s="67"/>
      <c r="AN129" s="251"/>
    </row>
    <row r="130" spans="2:40">
      <c r="B130" s="55">
        <v>30</v>
      </c>
      <c r="C130" s="72"/>
      <c r="D130" s="73"/>
      <c r="E130" s="72"/>
      <c r="F130" s="74"/>
      <c r="G130" s="75"/>
      <c r="H130" s="75"/>
      <c r="I130" s="75"/>
      <c r="J130" s="74"/>
      <c r="K130" s="74"/>
      <c r="L130" s="81"/>
      <c r="M130" s="82"/>
      <c r="N130" s="83"/>
      <c r="O130" s="83"/>
      <c r="P130" s="82"/>
      <c r="Q130" s="74"/>
      <c r="R130" s="83"/>
      <c r="S130" s="74"/>
      <c r="T130" s="82"/>
      <c r="U130" s="82"/>
      <c r="V130" s="76"/>
      <c r="W130" s="76"/>
      <c r="X130" s="77"/>
      <c r="Y130" s="78"/>
      <c r="Z130" s="78"/>
      <c r="AA130" s="77"/>
      <c r="AB130" s="74"/>
      <c r="AC130" s="72"/>
      <c r="AD130" s="72"/>
      <c r="AE130" s="72"/>
      <c r="AF130" s="79"/>
      <c r="AG130" s="80"/>
      <c r="AH130" s="246"/>
      <c r="AI130" s="66"/>
      <c r="AJ130" s="66"/>
      <c r="AK130" s="66"/>
      <c r="AL130" s="66"/>
      <c r="AM130" s="67"/>
      <c r="AN130" s="252"/>
    </row>
    <row r="131" spans="2:40">
      <c r="B131" s="55">
        <v>31</v>
      </c>
      <c r="C131" s="72"/>
      <c r="D131" s="73"/>
      <c r="E131" s="72"/>
      <c r="F131" s="74"/>
      <c r="G131" s="75"/>
      <c r="H131" s="75"/>
      <c r="I131" s="75"/>
      <c r="J131" s="74"/>
      <c r="K131" s="74"/>
      <c r="L131" s="81"/>
      <c r="M131" s="82"/>
      <c r="N131" s="83"/>
      <c r="O131" s="83"/>
      <c r="P131" s="82"/>
      <c r="Q131" s="74"/>
      <c r="R131" s="83"/>
      <c r="S131" s="74"/>
      <c r="T131" s="83"/>
      <c r="U131" s="82"/>
      <c r="V131" s="76"/>
      <c r="W131" s="76"/>
      <c r="X131" s="77"/>
      <c r="Y131" s="78"/>
      <c r="Z131" s="78"/>
      <c r="AA131" s="77"/>
      <c r="AB131" s="74"/>
      <c r="AC131" s="72"/>
      <c r="AD131" s="72"/>
      <c r="AE131" s="72"/>
      <c r="AF131" s="79"/>
      <c r="AG131" s="80"/>
      <c r="AH131" s="246"/>
      <c r="AI131" s="66"/>
      <c r="AJ131" s="66"/>
      <c r="AK131" s="66"/>
      <c r="AL131" s="66"/>
      <c r="AM131" s="67"/>
      <c r="AN131" s="251"/>
    </row>
    <row r="132" spans="2:40">
      <c r="B132" s="55">
        <v>32</v>
      </c>
      <c r="C132" s="72"/>
      <c r="D132" s="73"/>
      <c r="E132" s="72"/>
      <c r="F132" s="74"/>
      <c r="G132" s="75"/>
      <c r="H132" s="75"/>
      <c r="I132" s="75"/>
      <c r="J132" s="74"/>
      <c r="K132" s="74"/>
      <c r="L132" s="81"/>
      <c r="M132" s="82"/>
      <c r="N132" s="83"/>
      <c r="O132" s="82"/>
      <c r="P132" s="82"/>
      <c r="Q132" s="74"/>
      <c r="R132" s="82"/>
      <c r="S132" s="74"/>
      <c r="T132" s="82"/>
      <c r="U132" s="82"/>
      <c r="V132" s="76"/>
      <c r="W132" s="76"/>
      <c r="X132" s="77"/>
      <c r="Y132" s="78"/>
      <c r="Z132" s="78"/>
      <c r="AA132" s="77"/>
      <c r="AB132" s="74"/>
      <c r="AC132" s="72"/>
      <c r="AD132" s="72"/>
      <c r="AE132" s="72"/>
      <c r="AF132" s="79"/>
      <c r="AG132" s="80"/>
      <c r="AH132" s="246"/>
      <c r="AI132" s="66"/>
      <c r="AJ132" s="66"/>
      <c r="AK132" s="66"/>
      <c r="AL132" s="66"/>
      <c r="AM132" s="67"/>
      <c r="AN132" s="252"/>
    </row>
    <row r="133" spans="2:40">
      <c r="B133" s="55">
        <v>33</v>
      </c>
      <c r="C133" s="72"/>
      <c r="D133" s="73"/>
      <c r="E133" s="72"/>
      <c r="F133" s="74"/>
      <c r="G133" s="75"/>
      <c r="H133" s="75"/>
      <c r="I133" s="75"/>
      <c r="J133" s="74"/>
      <c r="K133" s="74"/>
      <c r="L133" s="81"/>
      <c r="M133" s="82"/>
      <c r="N133" s="83"/>
      <c r="O133" s="82"/>
      <c r="P133" s="82"/>
      <c r="Q133" s="74"/>
      <c r="R133" s="82"/>
      <c r="S133" s="74"/>
      <c r="T133" s="82"/>
      <c r="U133" s="82"/>
      <c r="V133" s="76"/>
      <c r="W133" s="76"/>
      <c r="X133" s="77"/>
      <c r="Y133" s="78"/>
      <c r="Z133" s="78"/>
      <c r="AA133" s="77"/>
      <c r="AB133" s="74"/>
      <c r="AC133" s="72"/>
      <c r="AD133" s="72"/>
      <c r="AE133" s="72"/>
      <c r="AF133" s="79"/>
      <c r="AG133" s="80"/>
      <c r="AH133" s="246"/>
      <c r="AI133" s="66"/>
      <c r="AJ133" s="66"/>
      <c r="AK133" s="66"/>
      <c r="AL133" s="66"/>
      <c r="AM133" s="67"/>
      <c r="AN133" s="251"/>
    </row>
    <row r="134" spans="2:40">
      <c r="B134" s="55">
        <v>34</v>
      </c>
      <c r="C134" s="72"/>
      <c r="D134" s="73"/>
      <c r="E134" s="72"/>
      <c r="F134" s="74"/>
      <c r="G134" s="75"/>
      <c r="H134" s="74"/>
      <c r="I134" s="75"/>
      <c r="J134" s="74"/>
      <c r="K134" s="74"/>
      <c r="L134" s="81"/>
      <c r="M134" s="82"/>
      <c r="N134" s="83"/>
      <c r="O134" s="82"/>
      <c r="P134" s="82"/>
      <c r="Q134" s="74"/>
      <c r="R134" s="82"/>
      <c r="S134" s="74"/>
      <c r="T134" s="82"/>
      <c r="U134" s="82"/>
      <c r="V134" s="76"/>
      <c r="W134" s="76"/>
      <c r="X134" s="77"/>
      <c r="Y134" s="78"/>
      <c r="Z134" s="78"/>
      <c r="AA134" s="77"/>
      <c r="AB134" s="74"/>
      <c r="AC134" s="72"/>
      <c r="AD134" s="72"/>
      <c r="AE134" s="72"/>
      <c r="AF134" s="79"/>
      <c r="AG134" s="80"/>
      <c r="AH134" s="246"/>
      <c r="AI134" s="66"/>
      <c r="AJ134" s="66"/>
      <c r="AK134" s="66"/>
      <c r="AL134" s="66"/>
      <c r="AM134" s="67"/>
      <c r="AN134" s="252"/>
    </row>
    <row r="135" spans="2:40">
      <c r="B135" s="55">
        <v>35</v>
      </c>
      <c r="C135" s="72"/>
      <c r="D135" s="73"/>
      <c r="E135" s="72"/>
      <c r="F135" s="74"/>
      <c r="G135" s="75"/>
      <c r="H135" s="75"/>
      <c r="I135" s="75"/>
      <c r="J135" s="74"/>
      <c r="K135" s="74"/>
      <c r="L135" s="81"/>
      <c r="M135" s="82"/>
      <c r="N135" s="83"/>
      <c r="O135" s="83"/>
      <c r="P135" s="82"/>
      <c r="Q135" s="74"/>
      <c r="R135" s="83"/>
      <c r="S135" s="74"/>
      <c r="T135" s="82"/>
      <c r="U135" s="82"/>
      <c r="V135" s="76"/>
      <c r="W135" s="76"/>
      <c r="X135" s="77"/>
      <c r="Y135" s="78"/>
      <c r="Z135" s="78"/>
      <c r="AA135" s="77"/>
      <c r="AB135" s="74"/>
      <c r="AC135" s="72"/>
      <c r="AD135" s="72"/>
      <c r="AE135" s="72"/>
      <c r="AF135" s="79"/>
      <c r="AG135" s="80"/>
      <c r="AH135" s="246"/>
      <c r="AI135" s="66"/>
      <c r="AJ135" s="66"/>
      <c r="AK135" s="66"/>
      <c r="AL135" s="66"/>
      <c r="AM135" s="67"/>
      <c r="AN135" s="251"/>
    </row>
    <row r="136" spans="2:40">
      <c r="B136" s="55">
        <v>36</v>
      </c>
      <c r="C136" s="72"/>
      <c r="D136" s="73"/>
      <c r="E136" s="72"/>
      <c r="F136" s="74"/>
      <c r="G136" s="75"/>
      <c r="H136" s="75"/>
      <c r="I136" s="75"/>
      <c r="J136" s="74"/>
      <c r="K136" s="74"/>
      <c r="L136" s="81"/>
      <c r="M136" s="82"/>
      <c r="N136" s="83"/>
      <c r="O136" s="83"/>
      <c r="P136" s="82"/>
      <c r="Q136" s="74"/>
      <c r="R136" s="83"/>
      <c r="S136" s="74"/>
      <c r="T136" s="82"/>
      <c r="U136" s="82"/>
      <c r="V136" s="76"/>
      <c r="W136" s="76"/>
      <c r="X136" s="77"/>
      <c r="Y136" s="78"/>
      <c r="Z136" s="78"/>
      <c r="AA136" s="77"/>
      <c r="AB136" s="74"/>
      <c r="AC136" s="72"/>
      <c r="AD136" s="72"/>
      <c r="AE136" s="72"/>
      <c r="AF136" s="79"/>
      <c r="AG136" s="80"/>
      <c r="AH136" s="246"/>
      <c r="AI136" s="66"/>
      <c r="AJ136" s="66"/>
      <c r="AK136" s="66"/>
      <c r="AL136" s="66"/>
      <c r="AM136" s="67"/>
      <c r="AN136" s="252"/>
    </row>
    <row r="137" spans="2:40">
      <c r="B137" s="55">
        <v>37</v>
      </c>
      <c r="C137" s="72"/>
      <c r="D137" s="73"/>
      <c r="E137" s="72"/>
      <c r="F137" s="74"/>
      <c r="G137" s="75"/>
      <c r="H137" s="75"/>
      <c r="I137" s="75"/>
      <c r="J137" s="74"/>
      <c r="K137" s="74"/>
      <c r="L137" s="81"/>
      <c r="M137" s="82"/>
      <c r="N137" s="83"/>
      <c r="O137" s="83"/>
      <c r="P137" s="82"/>
      <c r="Q137" s="74"/>
      <c r="R137" s="83"/>
      <c r="S137" s="74"/>
      <c r="T137" s="83"/>
      <c r="U137" s="82"/>
      <c r="V137" s="76"/>
      <c r="W137" s="76"/>
      <c r="X137" s="77"/>
      <c r="Y137" s="78"/>
      <c r="Z137" s="78"/>
      <c r="AA137" s="77"/>
      <c r="AB137" s="74"/>
      <c r="AC137" s="72"/>
      <c r="AD137" s="72"/>
      <c r="AE137" s="72"/>
      <c r="AF137" s="79"/>
      <c r="AG137" s="80"/>
      <c r="AH137" s="246"/>
      <c r="AI137" s="66"/>
      <c r="AJ137" s="66"/>
      <c r="AK137" s="66"/>
      <c r="AL137" s="66"/>
      <c r="AM137" s="67"/>
      <c r="AN137" s="251"/>
    </row>
    <row r="138" spans="2:40">
      <c r="B138" s="55">
        <v>38</v>
      </c>
      <c r="C138" s="72"/>
      <c r="D138" s="73"/>
      <c r="E138" s="72"/>
      <c r="F138" s="74"/>
      <c r="G138" s="75"/>
      <c r="H138" s="75"/>
      <c r="I138" s="75"/>
      <c r="J138" s="74"/>
      <c r="K138" s="74"/>
      <c r="L138" s="81"/>
      <c r="M138" s="82"/>
      <c r="N138" s="83"/>
      <c r="O138" s="82"/>
      <c r="P138" s="82"/>
      <c r="Q138" s="74"/>
      <c r="R138" s="82"/>
      <c r="S138" s="74"/>
      <c r="T138" s="82"/>
      <c r="U138" s="82"/>
      <c r="V138" s="76"/>
      <c r="W138" s="76"/>
      <c r="X138" s="77"/>
      <c r="Y138" s="78"/>
      <c r="Z138" s="78"/>
      <c r="AA138" s="77"/>
      <c r="AB138" s="74"/>
      <c r="AC138" s="72"/>
      <c r="AD138" s="72"/>
      <c r="AE138" s="72"/>
      <c r="AF138" s="79"/>
      <c r="AG138" s="80"/>
      <c r="AH138" s="246"/>
      <c r="AI138" s="66"/>
      <c r="AJ138" s="66"/>
      <c r="AK138" s="66"/>
      <c r="AL138" s="66"/>
      <c r="AM138" s="67"/>
      <c r="AN138" s="252"/>
    </row>
    <row r="139" spans="2:40">
      <c r="B139" s="55">
        <v>39</v>
      </c>
      <c r="C139" s="72"/>
      <c r="D139" s="73"/>
      <c r="E139" s="72"/>
      <c r="F139" s="74"/>
      <c r="G139" s="75"/>
      <c r="H139" s="75"/>
      <c r="I139" s="75"/>
      <c r="J139" s="74"/>
      <c r="K139" s="74"/>
      <c r="L139" s="81"/>
      <c r="M139" s="82"/>
      <c r="N139" s="83"/>
      <c r="O139" s="82"/>
      <c r="P139" s="82"/>
      <c r="Q139" s="74"/>
      <c r="R139" s="82"/>
      <c r="S139" s="74"/>
      <c r="T139" s="82"/>
      <c r="U139" s="82"/>
      <c r="V139" s="76"/>
      <c r="W139" s="76"/>
      <c r="X139" s="77"/>
      <c r="Y139" s="78"/>
      <c r="Z139" s="78"/>
      <c r="AA139" s="77"/>
      <c r="AB139" s="74"/>
      <c r="AC139" s="72"/>
      <c r="AD139" s="72"/>
      <c r="AE139" s="72"/>
      <c r="AF139" s="79"/>
      <c r="AG139" s="80"/>
      <c r="AH139" s="246"/>
      <c r="AI139" s="66"/>
      <c r="AJ139" s="66"/>
      <c r="AK139" s="66"/>
      <c r="AL139" s="66"/>
      <c r="AM139" s="67"/>
      <c r="AN139" s="251"/>
    </row>
    <row r="140" spans="2:40">
      <c r="B140" s="55">
        <v>40</v>
      </c>
      <c r="C140" s="72"/>
      <c r="D140" s="73"/>
      <c r="E140" s="72"/>
      <c r="F140" s="74"/>
      <c r="G140" s="75"/>
      <c r="H140" s="75"/>
      <c r="I140" s="75"/>
      <c r="J140" s="74"/>
      <c r="K140" s="74"/>
      <c r="L140" s="81"/>
      <c r="M140" s="82"/>
      <c r="N140" s="83"/>
      <c r="O140" s="82"/>
      <c r="P140" s="82"/>
      <c r="Q140" s="74"/>
      <c r="R140" s="82"/>
      <c r="S140" s="74"/>
      <c r="T140" s="82"/>
      <c r="U140" s="82"/>
      <c r="V140" s="76"/>
      <c r="W140" s="76"/>
      <c r="X140" s="77"/>
      <c r="Y140" s="78"/>
      <c r="Z140" s="78"/>
      <c r="AA140" s="77"/>
      <c r="AB140" s="74"/>
      <c r="AC140" s="72"/>
      <c r="AD140" s="72"/>
      <c r="AE140" s="72"/>
      <c r="AF140" s="79"/>
      <c r="AG140" s="80"/>
      <c r="AH140" s="246"/>
      <c r="AI140" s="66"/>
      <c r="AJ140" s="66"/>
      <c r="AK140" s="66"/>
      <c r="AL140" s="66"/>
      <c r="AM140" s="67"/>
      <c r="AN140" s="252"/>
    </row>
    <row r="141" spans="2:40">
      <c r="B141" s="55">
        <v>41</v>
      </c>
      <c r="C141" s="72"/>
      <c r="D141" s="73"/>
      <c r="E141" s="72"/>
      <c r="F141" s="74"/>
      <c r="G141" s="75"/>
      <c r="H141" s="75"/>
      <c r="I141" s="75"/>
      <c r="J141" s="74"/>
      <c r="K141" s="74"/>
      <c r="L141" s="81"/>
      <c r="M141" s="82"/>
      <c r="N141" s="83"/>
      <c r="O141" s="83"/>
      <c r="P141" s="82"/>
      <c r="Q141" s="74"/>
      <c r="R141" s="83"/>
      <c r="S141" s="74"/>
      <c r="T141" s="82"/>
      <c r="U141" s="82"/>
      <c r="V141" s="76"/>
      <c r="W141" s="76"/>
      <c r="X141" s="77"/>
      <c r="Y141" s="78"/>
      <c r="Z141" s="78"/>
      <c r="AA141" s="77"/>
      <c r="AB141" s="74"/>
      <c r="AC141" s="72"/>
      <c r="AD141" s="72"/>
      <c r="AE141" s="72"/>
      <c r="AF141" s="79"/>
      <c r="AG141" s="80"/>
      <c r="AH141" s="246"/>
      <c r="AI141" s="66"/>
      <c r="AJ141" s="66"/>
      <c r="AK141" s="66"/>
      <c r="AL141" s="66"/>
      <c r="AM141" s="67"/>
      <c r="AN141" s="251"/>
    </row>
    <row r="142" spans="2:40">
      <c r="B142" s="55">
        <v>42</v>
      </c>
      <c r="C142" s="72"/>
      <c r="D142" s="73"/>
      <c r="E142" s="72"/>
      <c r="F142" s="74"/>
      <c r="G142" s="75"/>
      <c r="H142" s="75"/>
      <c r="I142" s="75"/>
      <c r="J142" s="74"/>
      <c r="K142" s="74"/>
      <c r="L142" s="81"/>
      <c r="M142" s="82"/>
      <c r="N142" s="83"/>
      <c r="O142" s="83"/>
      <c r="P142" s="82"/>
      <c r="Q142" s="74"/>
      <c r="R142" s="83"/>
      <c r="S142" s="74"/>
      <c r="T142" s="82"/>
      <c r="U142" s="82"/>
      <c r="V142" s="76"/>
      <c r="W142" s="76"/>
      <c r="X142" s="77"/>
      <c r="Y142" s="78"/>
      <c r="Z142" s="78"/>
      <c r="AA142" s="77"/>
      <c r="AB142" s="74"/>
      <c r="AC142" s="72"/>
      <c r="AD142" s="72"/>
      <c r="AE142" s="72"/>
      <c r="AF142" s="79"/>
      <c r="AG142" s="80"/>
      <c r="AH142" s="246"/>
      <c r="AI142" s="66"/>
      <c r="AJ142" s="66"/>
      <c r="AK142" s="66"/>
      <c r="AL142" s="66"/>
      <c r="AM142" s="67"/>
      <c r="AN142" s="252"/>
    </row>
    <row r="143" spans="2:40">
      <c r="B143" s="55">
        <v>43</v>
      </c>
      <c r="C143" s="72"/>
      <c r="D143" s="73"/>
      <c r="E143" s="72"/>
      <c r="F143" s="74"/>
      <c r="G143" s="75"/>
      <c r="H143" s="75"/>
      <c r="I143" s="75"/>
      <c r="J143" s="74"/>
      <c r="K143" s="74"/>
      <c r="L143" s="81"/>
      <c r="M143" s="82"/>
      <c r="N143" s="83"/>
      <c r="O143" s="83"/>
      <c r="P143" s="82"/>
      <c r="Q143" s="74"/>
      <c r="R143" s="83"/>
      <c r="S143" s="74"/>
      <c r="T143" s="83"/>
      <c r="U143" s="82"/>
      <c r="V143" s="76"/>
      <c r="W143" s="76"/>
      <c r="X143" s="77"/>
      <c r="Y143" s="78"/>
      <c r="Z143" s="78"/>
      <c r="AA143" s="77"/>
      <c r="AB143" s="74"/>
      <c r="AC143" s="72"/>
      <c r="AD143" s="72"/>
      <c r="AE143" s="72"/>
      <c r="AF143" s="79"/>
      <c r="AG143" s="80"/>
      <c r="AH143" s="246"/>
      <c r="AI143" s="66"/>
      <c r="AJ143" s="66"/>
      <c r="AK143" s="66"/>
      <c r="AL143" s="66"/>
      <c r="AM143" s="67"/>
      <c r="AN143" s="251"/>
    </row>
    <row r="144" spans="2:40">
      <c r="B144" s="55">
        <v>44</v>
      </c>
      <c r="C144" s="72"/>
      <c r="D144" s="73"/>
      <c r="E144" s="72"/>
      <c r="F144" s="74"/>
      <c r="G144" s="75"/>
      <c r="H144" s="75"/>
      <c r="I144" s="75"/>
      <c r="J144" s="74"/>
      <c r="K144" s="74"/>
      <c r="L144" s="81"/>
      <c r="M144" s="82"/>
      <c r="N144" s="83"/>
      <c r="O144" s="82"/>
      <c r="P144" s="82"/>
      <c r="Q144" s="74"/>
      <c r="R144" s="82"/>
      <c r="S144" s="74"/>
      <c r="T144" s="82"/>
      <c r="U144" s="82"/>
      <c r="V144" s="76"/>
      <c r="W144" s="76"/>
      <c r="X144" s="77"/>
      <c r="Y144" s="78"/>
      <c r="Z144" s="78"/>
      <c r="AA144" s="77"/>
      <c r="AB144" s="74"/>
      <c r="AC144" s="72"/>
      <c r="AD144" s="72"/>
      <c r="AE144" s="72"/>
      <c r="AF144" s="79"/>
      <c r="AG144" s="80"/>
      <c r="AH144" s="246"/>
      <c r="AI144" s="66"/>
      <c r="AJ144" s="66"/>
      <c r="AK144" s="66"/>
      <c r="AL144" s="66"/>
      <c r="AM144" s="67"/>
      <c r="AN144" s="252"/>
    </row>
    <row r="145" spans="2:40">
      <c r="B145" s="55">
        <v>45</v>
      </c>
      <c r="C145" s="72"/>
      <c r="D145" s="73"/>
      <c r="E145" s="72"/>
      <c r="F145" s="74"/>
      <c r="G145" s="75"/>
      <c r="H145" s="74"/>
      <c r="I145" s="75"/>
      <c r="J145" s="74"/>
      <c r="K145" s="74"/>
      <c r="L145" s="81"/>
      <c r="M145" s="82"/>
      <c r="N145" s="83"/>
      <c r="O145" s="82"/>
      <c r="P145" s="82"/>
      <c r="Q145" s="74"/>
      <c r="R145" s="82"/>
      <c r="S145" s="74"/>
      <c r="T145" s="82"/>
      <c r="U145" s="82"/>
      <c r="V145" s="76"/>
      <c r="W145" s="76"/>
      <c r="X145" s="77"/>
      <c r="Y145" s="78"/>
      <c r="Z145" s="78"/>
      <c r="AA145" s="77"/>
      <c r="AB145" s="74"/>
      <c r="AC145" s="72"/>
      <c r="AD145" s="72"/>
      <c r="AE145" s="72"/>
      <c r="AF145" s="79"/>
      <c r="AG145" s="80"/>
      <c r="AH145" s="70"/>
      <c r="AI145" s="66"/>
      <c r="AJ145" s="66"/>
      <c r="AK145" s="66"/>
      <c r="AL145" s="66"/>
      <c r="AM145" s="67"/>
      <c r="AN145" s="251"/>
    </row>
    <row r="146" spans="2:40">
      <c r="B146" s="55">
        <v>46</v>
      </c>
      <c r="C146" s="72"/>
      <c r="D146" s="73"/>
      <c r="E146" s="72"/>
      <c r="F146" s="74"/>
      <c r="G146" s="75"/>
      <c r="H146" s="74"/>
      <c r="I146" s="75"/>
      <c r="J146" s="74"/>
      <c r="K146" s="74"/>
      <c r="L146" s="81"/>
      <c r="M146" s="82"/>
      <c r="N146" s="83"/>
      <c r="O146" s="82"/>
      <c r="P146" s="82"/>
      <c r="Q146" s="74"/>
      <c r="R146" s="82"/>
      <c r="S146" s="74"/>
      <c r="T146" s="82"/>
      <c r="U146" s="82"/>
      <c r="V146" s="76"/>
      <c r="W146" s="76"/>
      <c r="X146" s="77"/>
      <c r="Y146" s="78"/>
      <c r="Z146" s="78"/>
      <c r="AA146" s="77"/>
      <c r="AB146" s="74"/>
      <c r="AC146" s="72"/>
      <c r="AD146" s="72"/>
      <c r="AE146" s="72"/>
      <c r="AF146" s="79"/>
      <c r="AG146" s="80"/>
      <c r="AH146" s="70"/>
      <c r="AI146" s="66"/>
      <c r="AJ146" s="66"/>
      <c r="AK146" s="66"/>
      <c r="AL146" s="66"/>
      <c r="AM146" s="67"/>
      <c r="AN146" s="252"/>
    </row>
    <row r="147" spans="2:40">
      <c r="B147" s="55">
        <v>47</v>
      </c>
      <c r="C147" s="72"/>
      <c r="D147" s="73"/>
      <c r="E147" s="72"/>
      <c r="F147" s="74"/>
      <c r="G147" s="75"/>
      <c r="H147" s="74"/>
      <c r="I147" s="75"/>
      <c r="J147" s="74"/>
      <c r="K147" s="74"/>
      <c r="L147" s="81"/>
      <c r="M147" s="82"/>
      <c r="N147" s="90"/>
      <c r="O147" s="82"/>
      <c r="P147" s="82"/>
      <c r="Q147" s="74"/>
      <c r="R147" s="82"/>
      <c r="S147" s="74"/>
      <c r="T147" s="82"/>
      <c r="U147" s="82"/>
      <c r="V147" s="76"/>
      <c r="W147" s="76"/>
      <c r="X147" s="77"/>
      <c r="Y147" s="78"/>
      <c r="Z147" s="78"/>
      <c r="AA147" s="77"/>
      <c r="AB147" s="74"/>
      <c r="AC147" s="72"/>
      <c r="AD147" s="72"/>
      <c r="AE147" s="72"/>
      <c r="AF147" s="79"/>
      <c r="AG147" s="80"/>
      <c r="AH147" s="70"/>
      <c r="AI147" s="66"/>
      <c r="AJ147" s="66"/>
      <c r="AK147" s="66"/>
      <c r="AL147" s="66"/>
      <c r="AM147" s="67"/>
      <c r="AN147" s="251"/>
    </row>
    <row r="148" spans="2:40">
      <c r="B148" s="55">
        <v>48</v>
      </c>
      <c r="C148" s="72"/>
      <c r="D148" s="73"/>
      <c r="E148" s="72"/>
      <c r="F148" s="74"/>
      <c r="G148" s="75"/>
      <c r="H148" s="74"/>
      <c r="I148" s="75"/>
      <c r="J148" s="74"/>
      <c r="K148" s="74"/>
      <c r="L148" s="81"/>
      <c r="M148" s="82"/>
      <c r="N148" s="83"/>
      <c r="O148" s="82"/>
      <c r="P148" s="82"/>
      <c r="Q148" s="74"/>
      <c r="R148" s="82"/>
      <c r="S148" s="74"/>
      <c r="T148" s="82"/>
      <c r="U148" s="82"/>
      <c r="V148" s="76"/>
      <c r="W148" s="76"/>
      <c r="X148" s="77"/>
      <c r="Y148" s="78"/>
      <c r="Z148" s="78"/>
      <c r="AA148" s="77"/>
      <c r="AB148" s="74"/>
      <c r="AC148" s="72"/>
      <c r="AD148" s="72"/>
      <c r="AE148" s="72"/>
      <c r="AF148" s="79"/>
      <c r="AG148" s="80"/>
      <c r="AH148" s="70"/>
      <c r="AI148" s="66"/>
      <c r="AJ148" s="66"/>
      <c r="AK148" s="66"/>
      <c r="AL148" s="66"/>
      <c r="AM148" s="67"/>
      <c r="AN148" s="252"/>
    </row>
    <row r="149" spans="2:40">
      <c r="B149" s="55">
        <v>49</v>
      </c>
      <c r="C149" s="72"/>
      <c r="D149" s="73"/>
      <c r="E149" s="72"/>
      <c r="F149" s="74"/>
      <c r="G149" s="75"/>
      <c r="H149" s="74"/>
      <c r="I149" s="75"/>
      <c r="J149" s="74"/>
      <c r="K149" s="74"/>
      <c r="L149" s="81"/>
      <c r="M149" s="82"/>
      <c r="N149" s="83"/>
      <c r="O149" s="82"/>
      <c r="P149" s="82"/>
      <c r="Q149" s="74"/>
      <c r="R149" s="82"/>
      <c r="S149" s="74"/>
      <c r="T149" s="82"/>
      <c r="U149" s="82"/>
      <c r="V149" s="76"/>
      <c r="W149" s="76"/>
      <c r="X149" s="77"/>
      <c r="Y149" s="78"/>
      <c r="Z149" s="78"/>
      <c r="AA149" s="77"/>
      <c r="AB149" s="74"/>
      <c r="AC149" s="72"/>
      <c r="AD149" s="72"/>
      <c r="AE149" s="72"/>
      <c r="AF149" s="79"/>
      <c r="AG149" s="80"/>
      <c r="AH149" s="70"/>
      <c r="AI149" s="66"/>
      <c r="AJ149" s="66"/>
      <c r="AK149" s="66"/>
      <c r="AL149" s="66"/>
      <c r="AM149" s="67"/>
      <c r="AN149" s="251"/>
    </row>
    <row r="150" spans="2:40">
      <c r="B150" s="55">
        <v>50</v>
      </c>
      <c r="C150" s="72"/>
      <c r="D150" s="73"/>
      <c r="E150" s="72"/>
      <c r="F150" s="74"/>
      <c r="G150" s="75"/>
      <c r="H150" s="74"/>
      <c r="I150" s="75"/>
      <c r="J150" s="74"/>
      <c r="K150" s="74"/>
      <c r="L150" s="81"/>
      <c r="M150" s="82"/>
      <c r="N150" s="83"/>
      <c r="O150" s="82"/>
      <c r="P150" s="82"/>
      <c r="Q150" s="74"/>
      <c r="R150" s="82"/>
      <c r="S150" s="74"/>
      <c r="T150" s="82"/>
      <c r="U150" s="82"/>
      <c r="V150" s="76"/>
      <c r="W150" s="76"/>
      <c r="X150" s="77"/>
      <c r="Y150" s="78"/>
      <c r="Z150" s="78"/>
      <c r="AA150" s="77"/>
      <c r="AB150" s="74"/>
      <c r="AC150" s="72"/>
      <c r="AD150" s="72"/>
      <c r="AE150" s="72"/>
      <c r="AF150" s="79"/>
      <c r="AG150" s="80"/>
      <c r="AH150" s="70"/>
      <c r="AI150" s="66"/>
      <c r="AJ150" s="66"/>
      <c r="AK150" s="66"/>
      <c r="AL150" s="66"/>
      <c r="AM150" s="67"/>
      <c r="AN150" s="252"/>
    </row>
    <row r="151" spans="2:40">
      <c r="B151" s="55">
        <v>51</v>
      </c>
      <c r="C151" s="72"/>
      <c r="D151" s="73"/>
      <c r="E151" s="72"/>
      <c r="F151" s="74"/>
      <c r="G151" s="75"/>
      <c r="H151" s="74"/>
      <c r="I151" s="75"/>
      <c r="J151" s="74"/>
      <c r="K151" s="74"/>
      <c r="L151" s="81"/>
      <c r="M151" s="82"/>
      <c r="N151" s="83"/>
      <c r="O151" s="82"/>
      <c r="P151" s="82"/>
      <c r="Q151" s="74"/>
      <c r="R151" s="82"/>
      <c r="S151" s="74"/>
      <c r="T151" s="82"/>
      <c r="U151" s="82"/>
      <c r="V151" s="76"/>
      <c r="W151" s="76"/>
      <c r="X151" s="77"/>
      <c r="Y151" s="78"/>
      <c r="Z151" s="78"/>
      <c r="AA151" s="77"/>
      <c r="AB151" s="74"/>
      <c r="AC151" s="72"/>
      <c r="AD151" s="72"/>
      <c r="AE151" s="72"/>
      <c r="AF151" s="79"/>
      <c r="AG151" s="80"/>
      <c r="AH151" s="70"/>
      <c r="AI151" s="66"/>
      <c r="AJ151" s="66"/>
      <c r="AK151" s="66"/>
      <c r="AL151" s="66"/>
      <c r="AM151" s="67"/>
      <c r="AN151" s="251"/>
    </row>
    <row r="152" spans="2:40">
      <c r="B152" s="55">
        <v>52</v>
      </c>
      <c r="C152" s="72"/>
      <c r="D152" s="73"/>
      <c r="E152" s="72"/>
      <c r="F152" s="74"/>
      <c r="G152" s="75"/>
      <c r="H152" s="74"/>
      <c r="I152" s="75"/>
      <c r="J152" s="74"/>
      <c r="K152" s="74"/>
      <c r="L152" s="81"/>
      <c r="M152" s="82"/>
      <c r="N152" s="83"/>
      <c r="O152" s="82"/>
      <c r="P152" s="82"/>
      <c r="Q152" s="74"/>
      <c r="R152" s="82"/>
      <c r="S152" s="74"/>
      <c r="T152" s="82"/>
      <c r="U152" s="82"/>
      <c r="V152" s="76"/>
      <c r="W152" s="76"/>
      <c r="X152" s="77"/>
      <c r="Y152" s="78"/>
      <c r="Z152" s="78"/>
      <c r="AA152" s="77"/>
      <c r="AB152" s="74"/>
      <c r="AC152" s="72"/>
      <c r="AD152" s="72"/>
      <c r="AE152" s="72"/>
      <c r="AF152" s="79"/>
      <c r="AG152" s="80"/>
      <c r="AH152" s="70"/>
      <c r="AI152" s="66"/>
      <c r="AJ152" s="66"/>
      <c r="AK152" s="66"/>
      <c r="AL152" s="66"/>
      <c r="AM152" s="67"/>
      <c r="AN152" s="252"/>
    </row>
    <row r="153" spans="2:40">
      <c r="B153" s="55">
        <v>53</v>
      </c>
      <c r="C153" s="37"/>
      <c r="D153" s="38"/>
      <c r="E153" s="37"/>
      <c r="F153" s="13"/>
      <c r="G153" s="14"/>
      <c r="H153" s="13"/>
      <c r="I153" s="14"/>
      <c r="J153" s="13"/>
      <c r="K153" s="13"/>
      <c r="L153" s="39"/>
      <c r="M153" s="40"/>
      <c r="N153" s="88"/>
      <c r="O153" s="40"/>
      <c r="P153" s="40"/>
      <c r="Q153" s="13"/>
      <c r="R153" s="40"/>
      <c r="S153" s="13"/>
      <c r="T153" s="40"/>
      <c r="U153" s="40"/>
      <c r="V153" s="42"/>
      <c r="W153" s="42"/>
      <c r="X153" s="43"/>
      <c r="Y153" s="44"/>
      <c r="Z153" s="44"/>
      <c r="AA153" s="43"/>
      <c r="AB153" s="13"/>
      <c r="AC153" s="37"/>
      <c r="AD153" s="37"/>
      <c r="AE153" s="37"/>
      <c r="AF153" s="45"/>
      <c r="AG153" s="46"/>
      <c r="AH153" s="47"/>
      <c r="AI153" s="71"/>
      <c r="AJ153" s="71"/>
      <c r="AK153" s="71"/>
      <c r="AL153" s="71"/>
      <c r="AM153" s="84"/>
      <c r="AN153" s="68"/>
    </row>
    <row r="154" spans="2:40">
      <c r="B154" s="55">
        <v>54</v>
      </c>
      <c r="C154" s="37"/>
      <c r="D154" s="38"/>
      <c r="E154" s="37"/>
      <c r="F154" s="13"/>
      <c r="G154" s="14"/>
      <c r="H154" s="13"/>
      <c r="I154" s="14"/>
      <c r="J154" s="13"/>
      <c r="K154" s="13"/>
      <c r="L154" s="39"/>
      <c r="M154" s="40"/>
      <c r="N154" s="41"/>
      <c r="O154" s="40"/>
      <c r="P154" s="40"/>
      <c r="Q154" s="13"/>
      <c r="R154" s="40"/>
      <c r="S154" s="13"/>
      <c r="T154" s="40"/>
      <c r="U154" s="40"/>
      <c r="V154" s="42"/>
      <c r="W154" s="42"/>
      <c r="X154" s="43"/>
      <c r="Y154" s="44"/>
      <c r="Z154" s="44"/>
      <c r="AA154" s="43"/>
      <c r="AB154" s="13"/>
      <c r="AC154" s="37"/>
      <c r="AD154" s="37"/>
      <c r="AE154" s="37"/>
      <c r="AF154" s="45"/>
      <c r="AG154" s="46"/>
      <c r="AH154" s="47"/>
      <c r="AI154" s="71"/>
      <c r="AJ154" s="71"/>
      <c r="AK154" s="71"/>
      <c r="AL154" s="71"/>
      <c r="AM154" s="84"/>
      <c r="AN154" s="69"/>
    </row>
    <row r="155" spans="2:40">
      <c r="B155" s="55">
        <v>55</v>
      </c>
      <c r="C155" s="37"/>
      <c r="D155" s="38"/>
      <c r="E155" s="37"/>
      <c r="F155" s="13"/>
      <c r="G155" s="14"/>
      <c r="H155" s="13"/>
      <c r="I155" s="14"/>
      <c r="J155" s="13"/>
      <c r="K155" s="13"/>
      <c r="L155" s="39"/>
      <c r="M155" s="40"/>
      <c r="N155" s="41"/>
      <c r="O155" s="40"/>
      <c r="P155" s="40"/>
      <c r="Q155" s="13"/>
      <c r="R155" s="40"/>
      <c r="S155" s="13"/>
      <c r="T155" s="40"/>
      <c r="U155" s="40"/>
      <c r="V155" s="42"/>
      <c r="W155" s="42"/>
      <c r="X155" s="43"/>
      <c r="Y155" s="44"/>
      <c r="Z155" s="44"/>
      <c r="AA155" s="43"/>
      <c r="AB155" s="13"/>
      <c r="AC155" s="37"/>
      <c r="AD155" s="37"/>
      <c r="AE155" s="37"/>
      <c r="AF155" s="45"/>
      <c r="AG155" s="46"/>
      <c r="AH155" s="47"/>
      <c r="AI155" s="71"/>
      <c r="AJ155" s="71"/>
      <c r="AK155" s="71"/>
      <c r="AL155" s="71"/>
      <c r="AM155" s="84"/>
      <c r="AN155" s="68"/>
    </row>
    <row r="156" spans="2:40">
      <c r="B156" s="55">
        <v>56</v>
      </c>
      <c r="C156" s="37"/>
      <c r="D156" s="38"/>
      <c r="E156" s="37"/>
      <c r="F156" s="13"/>
      <c r="G156" s="14"/>
      <c r="H156" s="13"/>
      <c r="I156" s="14"/>
      <c r="J156" s="13"/>
      <c r="K156" s="13"/>
      <c r="L156" s="39"/>
      <c r="M156" s="40"/>
      <c r="N156" s="41"/>
      <c r="O156" s="40"/>
      <c r="P156" s="40"/>
      <c r="Q156" s="13"/>
      <c r="R156" s="40"/>
      <c r="S156" s="13"/>
      <c r="T156" s="40"/>
      <c r="U156" s="40"/>
      <c r="V156" s="42"/>
      <c r="W156" s="42"/>
      <c r="X156" s="43"/>
      <c r="Y156" s="44"/>
      <c r="Z156" s="44"/>
      <c r="AA156" s="43"/>
      <c r="AB156" s="13"/>
      <c r="AC156" s="37"/>
      <c r="AD156" s="37"/>
      <c r="AE156" s="37"/>
      <c r="AF156" s="45"/>
      <c r="AG156" s="46"/>
      <c r="AH156" s="47"/>
      <c r="AI156" s="71"/>
      <c r="AJ156" s="71"/>
      <c r="AK156" s="71"/>
      <c r="AL156" s="71"/>
      <c r="AM156" s="84"/>
      <c r="AN156" s="69"/>
    </row>
    <row r="157" spans="2:40">
      <c r="B157" s="55">
        <v>57</v>
      </c>
      <c r="C157" s="37"/>
      <c r="D157" s="38"/>
      <c r="E157" s="37"/>
      <c r="F157" s="13"/>
      <c r="G157" s="14"/>
      <c r="H157" s="13"/>
      <c r="I157" s="14"/>
      <c r="J157" s="13"/>
      <c r="K157" s="13"/>
      <c r="L157" s="39"/>
      <c r="M157" s="40"/>
      <c r="N157" s="41"/>
      <c r="O157" s="40"/>
      <c r="P157" s="40"/>
      <c r="Q157" s="13"/>
      <c r="R157" s="40"/>
      <c r="S157" s="13"/>
      <c r="T157" s="40"/>
      <c r="U157" s="40"/>
      <c r="V157" s="42"/>
      <c r="W157" s="42"/>
      <c r="X157" s="43"/>
      <c r="Y157" s="44"/>
      <c r="Z157" s="44"/>
      <c r="AA157" s="43"/>
      <c r="AB157" s="13"/>
      <c r="AC157" s="37"/>
      <c r="AD157" s="37"/>
      <c r="AE157" s="37"/>
      <c r="AF157" s="45"/>
      <c r="AG157" s="46"/>
      <c r="AH157" s="47"/>
      <c r="AI157" s="71"/>
      <c r="AJ157" s="71"/>
      <c r="AK157" s="71"/>
      <c r="AL157" s="71"/>
      <c r="AM157" s="84"/>
      <c r="AN157" s="68"/>
    </row>
    <row r="158" spans="2:40">
      <c r="B158" s="55">
        <v>58</v>
      </c>
      <c r="C158" s="37"/>
      <c r="D158" s="38"/>
      <c r="E158" s="37"/>
      <c r="F158" s="13"/>
      <c r="G158" s="14"/>
      <c r="H158" s="13"/>
      <c r="I158" s="14"/>
      <c r="J158" s="13"/>
      <c r="K158" s="13"/>
      <c r="L158" s="39"/>
      <c r="M158" s="40"/>
      <c r="N158" s="41"/>
      <c r="O158" s="40"/>
      <c r="P158" s="40"/>
      <c r="Q158" s="13"/>
      <c r="R158" s="40"/>
      <c r="S158" s="13"/>
      <c r="T158" s="40"/>
      <c r="U158" s="40"/>
      <c r="V158" s="42"/>
      <c r="W158" s="42"/>
      <c r="X158" s="43"/>
      <c r="Y158" s="44"/>
      <c r="Z158" s="44"/>
      <c r="AA158" s="43"/>
      <c r="AB158" s="13"/>
      <c r="AC158" s="37"/>
      <c r="AD158" s="37"/>
      <c r="AE158" s="37"/>
      <c r="AF158" s="45"/>
      <c r="AG158" s="46"/>
      <c r="AH158" s="47"/>
      <c r="AI158" s="71"/>
      <c r="AJ158" s="71"/>
      <c r="AK158" s="71"/>
      <c r="AL158" s="71"/>
      <c r="AM158" s="84"/>
      <c r="AN158" s="69"/>
    </row>
    <row r="159" spans="2:40">
      <c r="B159" s="55">
        <v>59</v>
      </c>
      <c r="C159" s="37"/>
      <c r="D159" s="38"/>
      <c r="E159" s="37"/>
      <c r="F159" s="13"/>
      <c r="G159" s="14"/>
      <c r="H159" s="13"/>
      <c r="I159" s="14"/>
      <c r="J159" s="13"/>
      <c r="K159" s="13"/>
      <c r="L159" s="39"/>
      <c r="M159" s="40"/>
      <c r="N159" s="88"/>
      <c r="O159" s="40"/>
      <c r="P159" s="40"/>
      <c r="Q159" s="13"/>
      <c r="R159" s="40"/>
      <c r="S159" s="13"/>
      <c r="T159" s="40"/>
      <c r="U159" s="40"/>
      <c r="V159" s="42"/>
      <c r="W159" s="42"/>
      <c r="X159" s="43"/>
      <c r="Y159" s="44"/>
      <c r="Z159" s="44"/>
      <c r="AA159" s="43"/>
      <c r="AB159" s="13"/>
      <c r="AC159" s="37"/>
      <c r="AD159" s="37"/>
      <c r="AE159" s="37"/>
      <c r="AF159" s="45"/>
      <c r="AG159" s="46"/>
      <c r="AH159" s="47"/>
      <c r="AI159" s="71"/>
      <c r="AJ159" s="71"/>
      <c r="AK159" s="71"/>
      <c r="AL159" s="71"/>
      <c r="AM159" s="84"/>
      <c r="AN159" s="68"/>
    </row>
    <row r="160" spans="2:40">
      <c r="B160" s="55">
        <v>60</v>
      </c>
      <c r="C160" s="37"/>
      <c r="D160" s="38"/>
      <c r="E160" s="37"/>
      <c r="F160" s="13"/>
      <c r="G160" s="14"/>
      <c r="H160" s="13"/>
      <c r="I160" s="14"/>
      <c r="J160" s="13"/>
      <c r="K160" s="13"/>
      <c r="L160" s="39"/>
      <c r="M160" s="40"/>
      <c r="N160" s="41"/>
      <c r="O160" s="40"/>
      <c r="P160" s="40"/>
      <c r="Q160" s="13"/>
      <c r="R160" s="40"/>
      <c r="S160" s="13"/>
      <c r="T160" s="40"/>
      <c r="U160" s="40"/>
      <c r="V160" s="42"/>
      <c r="W160" s="42"/>
      <c r="X160" s="43"/>
      <c r="Y160" s="44"/>
      <c r="Z160" s="44"/>
      <c r="AA160" s="43"/>
      <c r="AB160" s="13"/>
      <c r="AC160" s="37"/>
      <c r="AD160" s="37"/>
      <c r="AE160" s="37"/>
      <c r="AF160" s="45"/>
      <c r="AG160" s="46"/>
      <c r="AH160" s="47"/>
      <c r="AI160" s="71"/>
      <c r="AJ160" s="71"/>
      <c r="AK160" s="71"/>
      <c r="AL160" s="71"/>
      <c r="AM160" s="84"/>
      <c r="AN160" s="69"/>
    </row>
    <row r="161" spans="2:40">
      <c r="B161" s="55">
        <v>61</v>
      </c>
      <c r="C161" s="37"/>
      <c r="D161" s="38"/>
      <c r="E161" s="37"/>
      <c r="F161" s="13"/>
      <c r="G161" s="14"/>
      <c r="H161" s="13"/>
      <c r="I161" s="14"/>
      <c r="J161" s="13"/>
      <c r="K161" s="13"/>
      <c r="L161" s="39"/>
      <c r="M161" s="40"/>
      <c r="N161" s="41"/>
      <c r="O161" s="40"/>
      <c r="P161" s="40"/>
      <c r="Q161" s="13"/>
      <c r="R161" s="40"/>
      <c r="S161" s="13"/>
      <c r="T161" s="40"/>
      <c r="U161" s="40"/>
      <c r="V161" s="42"/>
      <c r="W161" s="42"/>
      <c r="X161" s="43"/>
      <c r="Y161" s="44"/>
      <c r="Z161" s="44"/>
      <c r="AA161" s="43"/>
      <c r="AB161" s="13"/>
      <c r="AC161" s="37"/>
      <c r="AD161" s="37"/>
      <c r="AE161" s="37"/>
      <c r="AF161" s="45"/>
      <c r="AG161" s="46"/>
      <c r="AH161" s="47"/>
      <c r="AI161" s="71"/>
      <c r="AJ161" s="71"/>
      <c r="AK161" s="71"/>
      <c r="AL161" s="71"/>
      <c r="AM161" s="84"/>
      <c r="AN161" s="68"/>
    </row>
    <row r="162" spans="2:40">
      <c r="B162" s="55">
        <v>62</v>
      </c>
      <c r="C162" s="37"/>
      <c r="D162" s="38"/>
      <c r="E162" s="37"/>
      <c r="F162" s="13"/>
      <c r="G162" s="14"/>
      <c r="H162" s="13"/>
      <c r="I162" s="14"/>
      <c r="J162" s="13"/>
      <c r="K162" s="13"/>
      <c r="L162" s="39"/>
      <c r="M162" s="40"/>
      <c r="N162" s="41"/>
      <c r="O162" s="40"/>
      <c r="P162" s="40"/>
      <c r="Q162" s="13"/>
      <c r="R162" s="40"/>
      <c r="S162" s="13"/>
      <c r="T162" s="40"/>
      <c r="U162" s="40"/>
      <c r="V162" s="42"/>
      <c r="W162" s="42"/>
      <c r="X162" s="43"/>
      <c r="Y162" s="44"/>
      <c r="Z162" s="44"/>
      <c r="AA162" s="43"/>
      <c r="AB162" s="13"/>
      <c r="AC162" s="37"/>
      <c r="AD162" s="37"/>
      <c r="AE162" s="37"/>
      <c r="AF162" s="45"/>
      <c r="AG162" s="46"/>
      <c r="AH162" s="47"/>
      <c r="AI162" s="71"/>
      <c r="AJ162" s="71"/>
      <c r="AK162" s="71"/>
      <c r="AL162" s="71"/>
      <c r="AM162" s="84"/>
      <c r="AN162" s="69"/>
    </row>
    <row r="163" spans="2:40">
      <c r="B163" s="55">
        <v>63</v>
      </c>
      <c r="C163" s="37"/>
      <c r="D163" s="38"/>
      <c r="E163" s="37"/>
      <c r="F163" s="13"/>
      <c r="G163" s="14"/>
      <c r="H163" s="13"/>
      <c r="I163" s="14"/>
      <c r="J163" s="13"/>
      <c r="K163" s="13"/>
      <c r="L163" s="39"/>
      <c r="M163" s="40"/>
      <c r="N163" s="41"/>
      <c r="O163" s="40"/>
      <c r="P163" s="40"/>
      <c r="Q163" s="13"/>
      <c r="R163" s="40"/>
      <c r="S163" s="13"/>
      <c r="T163" s="40"/>
      <c r="U163" s="40"/>
      <c r="V163" s="42"/>
      <c r="W163" s="42"/>
      <c r="X163" s="43"/>
      <c r="Y163" s="44"/>
      <c r="Z163" s="44"/>
      <c r="AA163" s="43"/>
      <c r="AB163" s="13"/>
      <c r="AC163" s="37"/>
      <c r="AD163" s="37"/>
      <c r="AE163" s="37"/>
      <c r="AF163" s="45"/>
      <c r="AG163" s="46"/>
      <c r="AH163" s="47"/>
      <c r="AI163" s="71"/>
      <c r="AJ163" s="71"/>
      <c r="AK163" s="71"/>
      <c r="AL163" s="71"/>
      <c r="AM163" s="84"/>
      <c r="AN163" s="68"/>
    </row>
    <row r="164" spans="2:40">
      <c r="B164" s="55">
        <v>64</v>
      </c>
      <c r="C164" s="37"/>
      <c r="D164" s="38"/>
      <c r="E164" s="37"/>
      <c r="F164" s="13"/>
      <c r="G164" s="14"/>
      <c r="H164" s="13"/>
      <c r="I164" s="14"/>
      <c r="J164" s="13"/>
      <c r="K164" s="13"/>
      <c r="L164" s="39"/>
      <c r="M164" s="40"/>
      <c r="N164" s="41"/>
      <c r="O164" s="40"/>
      <c r="P164" s="40"/>
      <c r="Q164" s="13"/>
      <c r="R164" s="40"/>
      <c r="S164" s="13"/>
      <c r="T164" s="40"/>
      <c r="U164" s="40"/>
      <c r="V164" s="42"/>
      <c r="W164" s="42"/>
      <c r="X164" s="43"/>
      <c r="Y164" s="44"/>
      <c r="Z164" s="44"/>
      <c r="AA164" s="43"/>
      <c r="AB164" s="13"/>
      <c r="AC164" s="37"/>
      <c r="AD164" s="37"/>
      <c r="AE164" s="37"/>
      <c r="AF164" s="45"/>
      <c r="AG164" s="46"/>
      <c r="AH164" s="47"/>
      <c r="AI164" s="71"/>
      <c r="AJ164" s="71"/>
      <c r="AK164" s="71"/>
      <c r="AL164" s="71"/>
      <c r="AM164" s="84"/>
      <c r="AN164" s="69"/>
    </row>
    <row r="165" spans="2:40">
      <c r="B165" s="55">
        <v>65</v>
      </c>
      <c r="C165" s="37"/>
      <c r="D165" s="38"/>
      <c r="E165" s="37"/>
      <c r="F165" s="13"/>
      <c r="G165" s="14"/>
      <c r="H165" s="13"/>
      <c r="I165" s="14"/>
      <c r="J165" s="13"/>
      <c r="K165" s="13"/>
      <c r="L165" s="39"/>
      <c r="M165" s="40"/>
      <c r="N165" s="88"/>
      <c r="O165" s="40"/>
      <c r="P165" s="40"/>
      <c r="Q165" s="13"/>
      <c r="R165" s="40"/>
      <c r="S165" s="13"/>
      <c r="T165" s="40"/>
      <c r="U165" s="40"/>
      <c r="V165" s="42"/>
      <c r="W165" s="42"/>
      <c r="X165" s="43"/>
      <c r="Y165" s="44"/>
      <c r="Z165" s="44"/>
      <c r="AA165" s="43"/>
      <c r="AB165" s="13"/>
      <c r="AC165" s="37"/>
      <c r="AD165" s="37"/>
      <c r="AE165" s="37"/>
      <c r="AF165" s="45"/>
      <c r="AG165" s="46"/>
      <c r="AH165" s="47"/>
      <c r="AI165" s="71"/>
      <c r="AJ165" s="71"/>
      <c r="AK165" s="71"/>
      <c r="AL165" s="71"/>
      <c r="AM165" s="84"/>
      <c r="AN165" s="68"/>
    </row>
    <row r="166" spans="2:40">
      <c r="B166" s="55">
        <v>66</v>
      </c>
      <c r="C166" s="37"/>
      <c r="D166" s="38"/>
      <c r="E166" s="37"/>
      <c r="F166" s="13"/>
      <c r="G166" s="14"/>
      <c r="H166" s="13"/>
      <c r="I166" s="14"/>
      <c r="J166" s="13"/>
      <c r="K166" s="13"/>
      <c r="L166" s="39"/>
      <c r="M166" s="40"/>
      <c r="N166" s="41"/>
      <c r="O166" s="40"/>
      <c r="P166" s="40"/>
      <c r="Q166" s="13"/>
      <c r="R166" s="40"/>
      <c r="S166" s="13"/>
      <c r="T166" s="40"/>
      <c r="U166" s="40"/>
      <c r="V166" s="42"/>
      <c r="W166" s="42"/>
      <c r="X166" s="43"/>
      <c r="Y166" s="44"/>
      <c r="Z166" s="44"/>
      <c r="AA166" s="43"/>
      <c r="AB166" s="13"/>
      <c r="AC166" s="37"/>
      <c r="AD166" s="37"/>
      <c r="AE166" s="37"/>
      <c r="AF166" s="45"/>
      <c r="AG166" s="46"/>
      <c r="AH166" s="47"/>
      <c r="AI166" s="71"/>
      <c r="AJ166" s="71"/>
      <c r="AK166" s="71"/>
      <c r="AL166" s="71"/>
      <c r="AM166" s="84"/>
      <c r="AN166" s="69"/>
    </row>
    <row r="167" spans="2:40">
      <c r="B167" s="55">
        <v>67</v>
      </c>
      <c r="C167" s="37"/>
      <c r="D167" s="38"/>
      <c r="E167" s="37"/>
      <c r="F167" s="13"/>
      <c r="G167" s="14"/>
      <c r="H167" s="13"/>
      <c r="I167" s="14"/>
      <c r="J167" s="13"/>
      <c r="K167" s="13"/>
      <c r="L167" s="39"/>
      <c r="M167" s="40"/>
      <c r="N167" s="41"/>
      <c r="O167" s="40"/>
      <c r="P167" s="40"/>
      <c r="Q167" s="13"/>
      <c r="R167" s="40"/>
      <c r="S167" s="13"/>
      <c r="T167" s="40"/>
      <c r="U167" s="40"/>
      <c r="V167" s="42"/>
      <c r="W167" s="42"/>
      <c r="X167" s="43"/>
      <c r="Y167" s="44"/>
      <c r="Z167" s="44"/>
      <c r="AA167" s="43"/>
      <c r="AB167" s="13"/>
      <c r="AC167" s="37"/>
      <c r="AD167" s="37"/>
      <c r="AE167" s="37"/>
      <c r="AF167" s="45"/>
      <c r="AG167" s="46"/>
      <c r="AH167" s="47"/>
      <c r="AI167" s="71"/>
      <c r="AJ167" s="71"/>
      <c r="AK167" s="71"/>
      <c r="AL167" s="71"/>
      <c r="AM167" s="84"/>
      <c r="AN167" s="68"/>
    </row>
    <row r="168" spans="2:40">
      <c r="B168" s="55">
        <v>68</v>
      </c>
      <c r="C168" s="37"/>
      <c r="D168" s="38"/>
      <c r="E168" s="37"/>
      <c r="F168" s="13"/>
      <c r="G168" s="14"/>
      <c r="H168" s="13"/>
      <c r="I168" s="14"/>
      <c r="J168" s="13"/>
      <c r="K168" s="13"/>
      <c r="L168" s="39"/>
      <c r="M168" s="40"/>
      <c r="N168" s="41"/>
      <c r="O168" s="40"/>
      <c r="P168" s="40"/>
      <c r="Q168" s="13"/>
      <c r="R168" s="40"/>
      <c r="S168" s="13"/>
      <c r="T168" s="40"/>
      <c r="U168" s="40"/>
      <c r="V168" s="42"/>
      <c r="W168" s="42"/>
      <c r="X168" s="43"/>
      <c r="Y168" s="44"/>
      <c r="Z168" s="44"/>
      <c r="AA168" s="43"/>
      <c r="AB168" s="13"/>
      <c r="AC168" s="37"/>
      <c r="AD168" s="37"/>
      <c r="AE168" s="37"/>
      <c r="AF168" s="45"/>
      <c r="AG168" s="46"/>
      <c r="AH168" s="47"/>
      <c r="AI168" s="71"/>
      <c r="AJ168" s="71"/>
      <c r="AK168" s="71"/>
      <c r="AL168" s="71"/>
      <c r="AM168" s="84"/>
      <c r="AN168" s="69"/>
    </row>
    <row r="169" spans="2:40">
      <c r="B169" s="55">
        <v>69</v>
      </c>
      <c r="C169" s="37"/>
      <c r="D169" s="38"/>
      <c r="E169" s="37"/>
      <c r="F169" s="13"/>
      <c r="G169" s="14"/>
      <c r="H169" s="13"/>
      <c r="I169" s="14"/>
      <c r="J169" s="13"/>
      <c r="K169" s="13"/>
      <c r="L169" s="39"/>
      <c r="M169" s="40"/>
      <c r="N169" s="41"/>
      <c r="O169" s="40"/>
      <c r="P169" s="40"/>
      <c r="Q169" s="13"/>
      <c r="R169" s="40"/>
      <c r="S169" s="13"/>
      <c r="T169" s="40"/>
      <c r="U169" s="40"/>
      <c r="V169" s="42"/>
      <c r="W169" s="42"/>
      <c r="X169" s="43"/>
      <c r="Y169" s="44"/>
      <c r="Z169" s="44"/>
      <c r="AA169" s="43"/>
      <c r="AB169" s="13"/>
      <c r="AC169" s="37"/>
      <c r="AD169" s="37"/>
      <c r="AE169" s="37"/>
      <c r="AF169" s="45"/>
      <c r="AG169" s="46"/>
      <c r="AH169" s="47"/>
      <c r="AI169" s="71"/>
      <c r="AJ169" s="71"/>
      <c r="AK169" s="71"/>
      <c r="AL169" s="71"/>
      <c r="AM169" s="84"/>
      <c r="AN169" s="68"/>
    </row>
    <row r="170" spans="2:40">
      <c r="B170" s="55">
        <v>70</v>
      </c>
      <c r="C170" s="37"/>
      <c r="D170" s="38"/>
      <c r="E170" s="37"/>
      <c r="F170" s="13"/>
      <c r="G170" s="14"/>
      <c r="H170" s="13"/>
      <c r="I170" s="14"/>
      <c r="J170" s="13"/>
      <c r="K170" s="13"/>
      <c r="L170" s="39"/>
      <c r="M170" s="40"/>
      <c r="N170" s="41"/>
      <c r="O170" s="40"/>
      <c r="P170" s="40"/>
      <c r="Q170" s="13"/>
      <c r="R170" s="40"/>
      <c r="S170" s="13"/>
      <c r="T170" s="40"/>
      <c r="U170" s="40"/>
      <c r="V170" s="42"/>
      <c r="W170" s="42"/>
      <c r="X170" s="43"/>
      <c r="Y170" s="44"/>
      <c r="Z170" s="44"/>
      <c r="AA170" s="43"/>
      <c r="AB170" s="13"/>
      <c r="AC170" s="37"/>
      <c r="AD170" s="37"/>
      <c r="AE170" s="37"/>
      <c r="AF170" s="45"/>
      <c r="AG170" s="46"/>
      <c r="AH170" s="47"/>
      <c r="AI170" s="71"/>
      <c r="AJ170" s="71"/>
      <c r="AK170" s="71"/>
      <c r="AL170" s="71"/>
      <c r="AM170" s="84"/>
      <c r="AN170" s="68"/>
    </row>
    <row r="171" spans="2:40">
      <c r="B171" s="55">
        <v>71</v>
      </c>
      <c r="C171" s="37"/>
      <c r="D171" s="38"/>
      <c r="E171" s="37"/>
      <c r="F171" s="13"/>
      <c r="G171" s="14"/>
      <c r="H171" s="13"/>
      <c r="I171" s="14"/>
      <c r="J171" s="13"/>
      <c r="K171" s="13"/>
      <c r="L171" s="39"/>
      <c r="M171" s="40"/>
      <c r="N171" s="88"/>
      <c r="O171" s="40"/>
      <c r="P171" s="40"/>
      <c r="Q171" s="13"/>
      <c r="R171" s="40"/>
      <c r="S171" s="13"/>
      <c r="T171" s="40"/>
      <c r="U171" s="40"/>
      <c r="V171" s="42"/>
      <c r="W171" s="42"/>
      <c r="X171" s="43"/>
      <c r="Y171" s="44"/>
      <c r="Z171" s="44"/>
      <c r="AA171" s="43"/>
      <c r="AB171" s="13"/>
      <c r="AC171" s="37"/>
      <c r="AD171" s="37"/>
      <c r="AE171" s="37"/>
      <c r="AF171" s="45"/>
      <c r="AG171" s="46"/>
      <c r="AH171" s="47"/>
      <c r="AI171" s="71"/>
      <c r="AJ171" s="71"/>
      <c r="AK171" s="71"/>
      <c r="AL171" s="71"/>
      <c r="AM171" s="84"/>
      <c r="AN171" s="68"/>
    </row>
    <row r="172" spans="2:40" ht="12.75" customHeight="1">
      <c r="B172" s="55">
        <v>72</v>
      </c>
      <c r="C172" s="37"/>
      <c r="D172" s="38"/>
      <c r="E172" s="37"/>
      <c r="F172" s="13"/>
      <c r="G172" s="14"/>
      <c r="H172" s="13"/>
      <c r="I172" s="14"/>
      <c r="J172" s="13"/>
      <c r="K172" s="13"/>
      <c r="L172" s="39"/>
      <c r="M172" s="40"/>
      <c r="N172" s="41"/>
      <c r="O172" s="40"/>
      <c r="P172" s="40"/>
      <c r="Q172" s="13"/>
      <c r="R172" s="40"/>
      <c r="S172" s="13"/>
      <c r="T172" s="40"/>
      <c r="U172" s="40"/>
      <c r="V172" s="42"/>
      <c r="W172" s="42"/>
      <c r="X172" s="43"/>
      <c r="Y172" s="44"/>
      <c r="Z172" s="44"/>
      <c r="AA172" s="43"/>
      <c r="AB172" s="13"/>
      <c r="AC172" s="37"/>
      <c r="AD172" s="37"/>
      <c r="AE172" s="37"/>
      <c r="AF172" s="45"/>
      <c r="AG172" s="46"/>
      <c r="AH172" s="47"/>
      <c r="AI172" s="71"/>
      <c r="AJ172" s="71"/>
      <c r="AK172" s="71"/>
      <c r="AL172" s="71"/>
      <c r="AM172" s="84"/>
      <c r="AN172" s="69"/>
    </row>
    <row r="173" spans="2:40" ht="13.15" customHeight="1">
      <c r="B173" s="55">
        <v>73</v>
      </c>
      <c r="C173" s="37"/>
      <c r="D173" s="38"/>
      <c r="E173" s="37"/>
      <c r="F173" s="13"/>
      <c r="G173" s="14"/>
      <c r="H173" s="13"/>
      <c r="I173" s="14"/>
      <c r="J173" s="13"/>
      <c r="K173" s="13"/>
      <c r="L173" s="39"/>
      <c r="M173" s="40"/>
      <c r="N173" s="41"/>
      <c r="O173" s="40"/>
      <c r="P173" s="40"/>
      <c r="Q173" s="13"/>
      <c r="R173" s="40"/>
      <c r="S173" s="13"/>
      <c r="T173" s="40"/>
      <c r="U173" s="40"/>
      <c r="V173" s="42"/>
      <c r="W173" s="42"/>
      <c r="X173" s="43"/>
      <c r="Y173" s="44"/>
      <c r="Z173" s="44"/>
      <c r="AA173" s="43"/>
      <c r="AB173" s="13"/>
      <c r="AC173" s="37"/>
      <c r="AD173" s="37"/>
      <c r="AE173" s="37"/>
      <c r="AF173" s="45"/>
      <c r="AG173" s="46"/>
      <c r="AH173" s="47"/>
      <c r="AI173" s="71"/>
      <c r="AJ173" s="71"/>
      <c r="AK173" s="71"/>
      <c r="AL173" s="71"/>
      <c r="AM173" s="84"/>
      <c r="AN173" s="68"/>
    </row>
    <row r="174" spans="2:40">
      <c r="B174" s="55">
        <v>74</v>
      </c>
      <c r="C174" s="37"/>
      <c r="D174" s="38"/>
      <c r="E174" s="37"/>
      <c r="F174" s="13"/>
      <c r="G174" s="14"/>
      <c r="H174" s="13"/>
      <c r="I174" s="14"/>
      <c r="J174" s="13"/>
      <c r="K174" s="13"/>
      <c r="L174" s="39"/>
      <c r="M174" s="40"/>
      <c r="N174" s="41"/>
      <c r="O174" s="40"/>
      <c r="P174" s="40"/>
      <c r="Q174" s="13"/>
      <c r="R174" s="40"/>
      <c r="S174" s="13"/>
      <c r="T174" s="40"/>
      <c r="U174" s="40"/>
      <c r="V174" s="42"/>
      <c r="W174" s="42"/>
      <c r="X174" s="43"/>
      <c r="Y174" s="44"/>
      <c r="Z174" s="44"/>
      <c r="AA174" s="43"/>
      <c r="AB174" s="13"/>
      <c r="AC174" s="37"/>
      <c r="AD174" s="37"/>
      <c r="AE174" s="37"/>
      <c r="AF174" s="45"/>
      <c r="AG174" s="46"/>
      <c r="AH174" s="47"/>
      <c r="AI174" s="71"/>
      <c r="AJ174" s="71"/>
      <c r="AK174" s="71"/>
      <c r="AL174" s="71"/>
      <c r="AM174" s="84"/>
      <c r="AN174" s="69"/>
    </row>
    <row r="175" spans="2:40">
      <c r="B175" s="55">
        <v>75</v>
      </c>
      <c r="C175" s="37"/>
      <c r="D175" s="38"/>
      <c r="E175" s="37"/>
      <c r="F175" s="13"/>
      <c r="G175" s="14"/>
      <c r="H175" s="13"/>
      <c r="I175" s="14"/>
      <c r="J175" s="13"/>
      <c r="K175" s="13"/>
      <c r="L175" s="39"/>
      <c r="M175" s="40"/>
      <c r="N175" s="41"/>
      <c r="O175" s="40"/>
      <c r="P175" s="40"/>
      <c r="Q175" s="13"/>
      <c r="R175" s="40"/>
      <c r="S175" s="13"/>
      <c r="T175" s="40"/>
      <c r="U175" s="40"/>
      <c r="V175" s="42"/>
      <c r="W175" s="42"/>
      <c r="X175" s="43"/>
      <c r="Y175" s="44"/>
      <c r="Z175" s="44"/>
      <c r="AA175" s="43"/>
      <c r="AB175" s="13"/>
      <c r="AC175" s="37"/>
      <c r="AD175" s="37"/>
      <c r="AE175" s="37"/>
      <c r="AF175" s="45"/>
      <c r="AG175" s="46"/>
      <c r="AH175" s="47"/>
    </row>
    <row r="176" spans="2:40">
      <c r="B176" s="55">
        <v>76</v>
      </c>
      <c r="C176" s="37"/>
      <c r="D176" s="38"/>
      <c r="E176" s="37"/>
      <c r="F176" s="13"/>
      <c r="G176" s="14"/>
      <c r="H176" s="13"/>
      <c r="I176" s="14"/>
      <c r="J176" s="13"/>
      <c r="K176" s="13"/>
      <c r="L176" s="39"/>
      <c r="M176" s="40"/>
      <c r="N176" s="41"/>
      <c r="O176" s="40"/>
      <c r="P176" s="40"/>
      <c r="Q176" s="13"/>
      <c r="R176" s="40"/>
      <c r="S176" s="13"/>
      <c r="T176" s="40"/>
      <c r="U176" s="40"/>
      <c r="V176" s="42"/>
      <c r="W176" s="42"/>
      <c r="X176" s="43"/>
      <c r="Y176" s="44"/>
      <c r="Z176" s="44"/>
      <c r="AA176" s="43"/>
      <c r="AB176" s="13"/>
      <c r="AC176" s="37"/>
      <c r="AD176" s="37"/>
      <c r="AE176" s="37"/>
      <c r="AF176" s="45"/>
      <c r="AG176" s="46"/>
      <c r="AH176" s="47"/>
      <c r="AI176" s="518" t="s">
        <v>165</v>
      </c>
      <c r="AJ176" s="540" t="s">
        <v>166</v>
      </c>
      <c r="AK176" s="541"/>
      <c r="AL176" s="519" t="s">
        <v>167</v>
      </c>
    </row>
    <row r="177" spans="2:39">
      <c r="B177" s="525"/>
      <c r="C177" s="526"/>
      <c r="D177" s="526"/>
      <c r="E177" s="526"/>
      <c r="F177" s="526"/>
      <c r="G177" s="526"/>
      <c r="H177" s="526"/>
      <c r="I177" s="526"/>
      <c r="J177" s="526"/>
      <c r="K177" s="526"/>
      <c r="L177" s="526"/>
      <c r="M177" s="527"/>
      <c r="N177" s="525"/>
      <c r="O177" s="526"/>
      <c r="P177" s="526"/>
      <c r="Q177" s="526"/>
      <c r="R177" s="526"/>
      <c r="S177" s="526"/>
      <c r="T177" s="526"/>
      <c r="U177" s="526"/>
      <c r="V177" s="527"/>
      <c r="W177" s="525"/>
      <c r="X177" s="526"/>
      <c r="Y177" s="526"/>
      <c r="Z177" s="526"/>
      <c r="AA177" s="526"/>
      <c r="AB177" s="526"/>
      <c r="AC177" s="526"/>
      <c r="AD177" s="526"/>
      <c r="AE177" s="526"/>
      <c r="AF177" s="526"/>
      <c r="AG177" s="527"/>
      <c r="AI177" s="531"/>
      <c r="AJ177" s="522"/>
      <c r="AK177" s="522"/>
      <c r="AL177" s="522"/>
    </row>
    <row r="178" spans="2:39">
      <c r="B178" s="528"/>
      <c r="C178" s="529"/>
      <c r="D178" s="529"/>
      <c r="E178" s="529"/>
      <c r="F178" s="529"/>
      <c r="G178" s="529"/>
      <c r="H178" s="529"/>
      <c r="I178" s="529"/>
      <c r="J178" s="529"/>
      <c r="K178" s="529"/>
      <c r="L178" s="529"/>
      <c r="M178" s="530"/>
      <c r="N178" s="528"/>
      <c r="O178" s="529"/>
      <c r="P178" s="529"/>
      <c r="Q178" s="529"/>
      <c r="R178" s="529"/>
      <c r="S178" s="529"/>
      <c r="T178" s="529"/>
      <c r="U178" s="529"/>
      <c r="V178" s="530"/>
      <c r="W178" s="528"/>
      <c r="X178" s="529"/>
      <c r="Y178" s="529"/>
      <c r="Z178" s="529"/>
      <c r="AA178" s="529"/>
      <c r="AB178" s="529"/>
      <c r="AC178" s="529"/>
      <c r="AD178" s="529"/>
      <c r="AE178" s="529"/>
      <c r="AF178" s="529"/>
      <c r="AG178" s="530"/>
      <c r="AI178" s="532"/>
      <c r="AJ178" s="523"/>
      <c r="AK178" s="523"/>
      <c r="AL178" s="523"/>
    </row>
    <row r="179" spans="2:39">
      <c r="B179" s="525"/>
      <c r="C179" s="526"/>
      <c r="D179" s="526"/>
      <c r="E179" s="526"/>
      <c r="F179" s="526"/>
      <c r="G179" s="526"/>
      <c r="H179" s="526"/>
      <c r="I179" s="526"/>
      <c r="J179" s="526"/>
      <c r="K179" s="526"/>
      <c r="L179" s="526"/>
      <c r="M179" s="527"/>
      <c r="N179" s="525"/>
      <c r="O179" s="526"/>
      <c r="P179" s="526"/>
      <c r="Q179" s="526"/>
      <c r="R179" s="526"/>
      <c r="S179" s="526"/>
      <c r="T179" s="526"/>
      <c r="U179" s="526"/>
      <c r="V179" s="527"/>
      <c r="W179" s="525"/>
      <c r="X179" s="526"/>
      <c r="Y179" s="526"/>
      <c r="Z179" s="526"/>
      <c r="AA179" s="526"/>
      <c r="AB179" s="526"/>
      <c r="AC179" s="526"/>
      <c r="AD179" s="526"/>
      <c r="AE179" s="526"/>
      <c r="AF179" s="526"/>
      <c r="AG179" s="527"/>
      <c r="AI179" s="533"/>
      <c r="AJ179" s="524"/>
      <c r="AK179" s="524"/>
      <c r="AL179" s="523"/>
    </row>
    <row r="180" spans="2:39">
      <c r="B180" s="528"/>
      <c r="C180" s="529"/>
      <c r="D180" s="529"/>
      <c r="E180" s="529"/>
      <c r="F180" s="529"/>
      <c r="G180" s="529"/>
      <c r="H180" s="529"/>
      <c r="I180" s="529"/>
      <c r="J180" s="529"/>
      <c r="K180" s="529"/>
      <c r="L180" s="529"/>
      <c r="M180" s="530"/>
      <c r="N180" s="528"/>
      <c r="O180" s="529"/>
      <c r="P180" s="529"/>
      <c r="Q180" s="529"/>
      <c r="R180" s="529"/>
      <c r="S180" s="529"/>
      <c r="T180" s="529"/>
      <c r="U180" s="529"/>
      <c r="V180" s="530"/>
      <c r="W180" s="528"/>
      <c r="X180" s="529"/>
      <c r="Y180" s="529"/>
      <c r="Z180" s="529"/>
      <c r="AA180" s="529"/>
      <c r="AB180" s="529"/>
      <c r="AC180" s="529"/>
      <c r="AD180" s="529"/>
      <c r="AE180" s="529"/>
      <c r="AF180" s="529"/>
      <c r="AG180" s="530"/>
      <c r="AI180" s="518"/>
      <c r="AJ180" s="520"/>
      <c r="AK180" s="520"/>
      <c r="AL180" s="524"/>
    </row>
    <row r="181" spans="2:39">
      <c r="B181" s="525"/>
      <c r="C181" s="526"/>
      <c r="D181" s="526"/>
      <c r="E181" s="526"/>
      <c r="F181" s="526"/>
      <c r="G181" s="526"/>
      <c r="H181" s="526"/>
      <c r="I181" s="526"/>
      <c r="J181" s="526"/>
      <c r="K181" s="526"/>
      <c r="L181" s="526"/>
      <c r="M181" s="527"/>
      <c r="N181" s="525"/>
      <c r="O181" s="526"/>
      <c r="P181" s="526"/>
      <c r="Q181" s="526"/>
      <c r="R181" s="526"/>
      <c r="S181" s="526"/>
      <c r="T181" s="526"/>
      <c r="U181" s="526"/>
      <c r="V181" s="527"/>
      <c r="W181" s="525"/>
      <c r="X181" s="526"/>
      <c r="Y181" s="526"/>
      <c r="Z181" s="526"/>
      <c r="AA181" s="526"/>
      <c r="AB181" s="526"/>
      <c r="AC181" s="526"/>
      <c r="AD181" s="526"/>
      <c r="AE181" s="526"/>
      <c r="AF181" s="526"/>
      <c r="AG181" s="527"/>
      <c r="AI181" s="522"/>
      <c r="AJ181" s="522"/>
      <c r="AK181" s="522"/>
      <c r="AL181" s="519" t="s">
        <v>169</v>
      </c>
    </row>
    <row r="182" spans="2:39">
      <c r="B182" s="528"/>
      <c r="C182" s="529"/>
      <c r="D182" s="529"/>
      <c r="E182" s="529"/>
      <c r="F182" s="529"/>
      <c r="G182" s="529"/>
      <c r="H182" s="529"/>
      <c r="I182" s="529"/>
      <c r="J182" s="529"/>
      <c r="K182" s="529"/>
      <c r="L182" s="529"/>
      <c r="M182" s="530"/>
      <c r="N182" s="528"/>
      <c r="O182" s="529"/>
      <c r="P182" s="529"/>
      <c r="Q182" s="529"/>
      <c r="R182" s="529"/>
      <c r="S182" s="529"/>
      <c r="T182" s="529"/>
      <c r="U182" s="529"/>
      <c r="V182" s="530"/>
      <c r="W182" s="528"/>
      <c r="X182" s="529"/>
      <c r="Y182" s="529"/>
      <c r="Z182" s="529"/>
      <c r="AA182" s="529"/>
      <c r="AB182" s="529"/>
      <c r="AC182" s="529"/>
      <c r="AD182" s="529"/>
      <c r="AE182" s="529"/>
      <c r="AF182" s="529"/>
      <c r="AG182" s="530"/>
      <c r="AI182" s="523"/>
      <c r="AJ182" s="523"/>
      <c r="AK182" s="523"/>
      <c r="AL182" s="522"/>
    </row>
    <row r="183" spans="2:39">
      <c r="B183" s="525"/>
      <c r="C183" s="526"/>
      <c r="D183" s="526"/>
      <c r="E183" s="526"/>
      <c r="F183" s="526"/>
      <c r="G183" s="526"/>
      <c r="H183" s="526"/>
      <c r="I183" s="526"/>
      <c r="J183" s="526"/>
      <c r="K183" s="526"/>
      <c r="L183" s="526"/>
      <c r="M183" s="527"/>
      <c r="N183" s="525"/>
      <c r="O183" s="526"/>
      <c r="P183" s="526"/>
      <c r="Q183" s="526"/>
      <c r="R183" s="526"/>
      <c r="S183" s="526"/>
      <c r="T183" s="526"/>
      <c r="U183" s="526"/>
      <c r="V183" s="527"/>
      <c r="W183" s="525"/>
      <c r="X183" s="526"/>
      <c r="Y183" s="526"/>
      <c r="Z183" s="526"/>
      <c r="AA183" s="526"/>
      <c r="AB183" s="526"/>
      <c r="AC183" s="526"/>
      <c r="AD183" s="526"/>
      <c r="AE183" s="526"/>
      <c r="AF183" s="526"/>
      <c r="AG183" s="527"/>
      <c r="AI183" s="524"/>
      <c r="AJ183" s="524"/>
      <c r="AK183" s="524"/>
      <c r="AL183" s="523"/>
    </row>
    <row r="184" spans="2:39">
      <c r="B184" s="528"/>
      <c r="C184" s="529"/>
      <c r="D184" s="529"/>
      <c r="E184" s="529"/>
      <c r="F184" s="529"/>
      <c r="G184" s="529"/>
      <c r="H184" s="529"/>
      <c r="I184" s="529"/>
      <c r="J184" s="529"/>
      <c r="K184" s="529"/>
      <c r="L184" s="529"/>
      <c r="M184" s="530"/>
      <c r="N184" s="528"/>
      <c r="O184" s="529"/>
      <c r="P184" s="529"/>
      <c r="Q184" s="529"/>
      <c r="R184" s="529"/>
      <c r="S184" s="529"/>
      <c r="T184" s="529"/>
      <c r="U184" s="529"/>
      <c r="V184" s="530"/>
      <c r="W184" s="528"/>
      <c r="X184" s="529"/>
      <c r="Y184" s="529"/>
      <c r="Z184" s="529"/>
      <c r="AA184" s="529"/>
      <c r="AB184" s="529"/>
      <c r="AC184" s="529"/>
      <c r="AD184" s="529"/>
      <c r="AE184" s="529"/>
      <c r="AF184" s="529"/>
      <c r="AG184" s="530"/>
      <c r="AI184" s="518" t="s">
        <v>168</v>
      </c>
      <c r="AJ184" s="520" t="s">
        <v>481</v>
      </c>
      <c r="AK184" s="520" t="s">
        <v>486</v>
      </c>
      <c r="AL184" s="523"/>
    </row>
    <row r="185" spans="2:39">
      <c r="B185" s="525"/>
      <c r="C185" s="526"/>
      <c r="D185" s="526"/>
      <c r="E185" s="526"/>
      <c r="F185" s="526"/>
      <c r="G185" s="526"/>
      <c r="H185" s="526"/>
      <c r="I185" s="526"/>
      <c r="J185" s="526"/>
      <c r="K185" s="526"/>
      <c r="L185" s="526"/>
      <c r="M185" s="527"/>
      <c r="N185" s="525"/>
      <c r="O185" s="526"/>
      <c r="P185" s="526"/>
      <c r="Q185" s="526"/>
      <c r="R185" s="526"/>
      <c r="S185" s="526"/>
      <c r="T185" s="526"/>
      <c r="U185" s="526"/>
      <c r="V185" s="527"/>
      <c r="W185" s="525"/>
      <c r="X185" s="526"/>
      <c r="Y185" s="526"/>
      <c r="Z185" s="526"/>
      <c r="AA185" s="526"/>
      <c r="AB185" s="526"/>
      <c r="AC185" s="526"/>
      <c r="AD185" s="526"/>
      <c r="AE185" s="526"/>
      <c r="AF185" s="526"/>
      <c r="AG185" s="527"/>
      <c r="AL185" s="524"/>
    </row>
    <row r="186" spans="2:39">
      <c r="B186" s="528"/>
      <c r="C186" s="529"/>
      <c r="D186" s="529"/>
      <c r="E186" s="529"/>
      <c r="F186" s="529"/>
      <c r="G186" s="529"/>
      <c r="H186" s="529"/>
      <c r="I186" s="529"/>
      <c r="J186" s="529"/>
      <c r="K186" s="529"/>
      <c r="L186" s="529"/>
      <c r="M186" s="530"/>
      <c r="N186" s="528"/>
      <c r="O186" s="529"/>
      <c r="P186" s="529"/>
      <c r="Q186" s="529"/>
      <c r="R186" s="529"/>
      <c r="S186" s="529"/>
      <c r="T186" s="529"/>
      <c r="U186" s="529"/>
      <c r="V186" s="530"/>
      <c r="W186" s="528"/>
      <c r="X186" s="529"/>
      <c r="Y186" s="529"/>
      <c r="Z186" s="529"/>
      <c r="AA186" s="529"/>
      <c r="AB186" s="529"/>
      <c r="AC186" s="529"/>
      <c r="AD186" s="529"/>
      <c r="AE186" s="529"/>
      <c r="AF186" s="529"/>
      <c r="AG186" s="530"/>
    </row>
    <row r="187" spans="2:39" ht="17.25">
      <c r="C187" s="49" t="s">
        <v>150</v>
      </c>
      <c r="AF187" s="534">
        <v>2021</v>
      </c>
      <c r="AG187" s="534"/>
      <c r="AH187" s="516" t="s">
        <v>151</v>
      </c>
      <c r="AI187" s="50"/>
      <c r="AJ187" s="516" t="s">
        <v>172</v>
      </c>
      <c r="AK187" s="50"/>
      <c r="AL187" s="516">
        <v>11</v>
      </c>
      <c r="AM187" s="49" t="s">
        <v>153</v>
      </c>
    </row>
    <row r="188" spans="2:39">
      <c r="AL188" s="51" t="s">
        <v>154</v>
      </c>
    </row>
    <row r="189" spans="2:39" ht="42">
      <c r="K189" s="52" t="s">
        <v>155</v>
      </c>
      <c r="X189" s="53" t="s">
        <v>156</v>
      </c>
      <c r="Y189" s="535"/>
      <c r="Z189" s="535"/>
      <c r="AA189" s="535"/>
      <c r="AB189" s="535"/>
      <c r="AC189" s="535"/>
      <c r="AD189" s="517"/>
      <c r="AE189" s="54" t="s">
        <v>170</v>
      </c>
      <c r="AF189" s="535"/>
      <c r="AG189" s="535"/>
      <c r="AH189" s="536"/>
      <c r="AI189" s="53" t="s">
        <v>158</v>
      </c>
      <c r="AJ189" s="535"/>
      <c r="AK189" s="535"/>
      <c r="AL189" s="536"/>
    </row>
    <row r="193" spans="2:40" ht="48">
      <c r="B193" s="55" t="s">
        <v>487</v>
      </c>
      <c r="C193" s="56" t="s">
        <v>483</v>
      </c>
      <c r="D193" s="56" t="s">
        <v>160</v>
      </c>
      <c r="E193" s="57" t="s">
        <v>488</v>
      </c>
      <c r="F193" s="58" t="s">
        <v>81</v>
      </c>
      <c r="G193" s="57" t="s">
        <v>82</v>
      </c>
      <c r="H193" s="57" t="s">
        <v>83</v>
      </c>
      <c r="I193" s="59" t="s">
        <v>84</v>
      </c>
      <c r="J193" s="59" t="s">
        <v>489</v>
      </c>
      <c r="K193" s="58" t="s">
        <v>490</v>
      </c>
      <c r="L193" s="60" t="s">
        <v>87</v>
      </c>
      <c r="M193" s="61" t="s">
        <v>88</v>
      </c>
      <c r="N193" s="61" t="s">
        <v>89</v>
      </c>
      <c r="O193" s="61" t="s">
        <v>90</v>
      </c>
      <c r="P193" s="61" t="s">
        <v>91</v>
      </c>
      <c r="Q193" s="61" t="s">
        <v>92</v>
      </c>
      <c r="R193" s="61" t="s">
        <v>93</v>
      </c>
      <c r="S193" s="61" t="s">
        <v>94</v>
      </c>
      <c r="T193" s="61" t="s">
        <v>95</v>
      </c>
      <c r="U193" s="61" t="s">
        <v>96</v>
      </c>
      <c r="V193" s="62" t="s">
        <v>97</v>
      </c>
      <c r="W193" s="60" t="s">
        <v>98</v>
      </c>
      <c r="X193" s="60" t="s">
        <v>99</v>
      </c>
      <c r="Y193" s="60" t="s">
        <v>100</v>
      </c>
      <c r="Z193" s="60" t="s">
        <v>101</v>
      </c>
      <c r="AA193" s="60" t="s">
        <v>102</v>
      </c>
      <c r="AB193" s="60" t="s">
        <v>103</v>
      </c>
      <c r="AC193" s="60" t="s">
        <v>104</v>
      </c>
      <c r="AD193" s="60" t="s">
        <v>105</v>
      </c>
      <c r="AE193" s="60" t="s">
        <v>106</v>
      </c>
      <c r="AF193" s="63" t="s">
        <v>162</v>
      </c>
      <c r="AG193" s="64" t="s">
        <v>171</v>
      </c>
      <c r="AH193" s="537" t="s">
        <v>164</v>
      </c>
      <c r="AI193" s="538"/>
      <c r="AJ193" s="538"/>
      <c r="AK193" s="538"/>
      <c r="AL193" s="538"/>
      <c r="AM193" s="539"/>
      <c r="AN193" s="65"/>
    </row>
    <row r="194" spans="2:40">
      <c r="B194" s="55">
        <v>1</v>
      </c>
      <c r="C194" s="72"/>
      <c r="D194" s="73"/>
      <c r="E194" s="72"/>
      <c r="F194" s="74"/>
      <c r="G194" s="75"/>
      <c r="H194" s="74"/>
      <c r="I194" s="75"/>
      <c r="J194" s="74"/>
      <c r="K194" s="74"/>
      <c r="L194" s="81"/>
      <c r="M194" s="82"/>
      <c r="N194" s="83"/>
      <c r="O194" s="82"/>
      <c r="P194" s="82"/>
      <c r="Q194" s="74"/>
      <c r="R194" s="82"/>
      <c r="S194" s="74"/>
      <c r="T194" s="82"/>
      <c r="U194" s="82"/>
      <c r="V194" s="76"/>
      <c r="W194" s="76"/>
      <c r="X194" s="77"/>
      <c r="Y194" s="78"/>
      <c r="Z194" s="78"/>
      <c r="AA194" s="77"/>
      <c r="AB194" s="74"/>
      <c r="AC194" s="72"/>
      <c r="AD194" s="72"/>
      <c r="AE194" s="72"/>
      <c r="AF194" s="79"/>
      <c r="AG194" s="80"/>
      <c r="AH194" s="70"/>
      <c r="AI194" s="66"/>
      <c r="AJ194" s="66"/>
      <c r="AK194" s="71"/>
      <c r="AL194" s="71"/>
      <c r="AM194" s="84"/>
      <c r="AN194" s="68"/>
    </row>
    <row r="195" spans="2:40">
      <c r="B195" s="55">
        <v>2</v>
      </c>
      <c r="C195" s="72"/>
      <c r="D195" s="73"/>
      <c r="E195" s="72"/>
      <c r="F195" s="74"/>
      <c r="G195" s="75"/>
      <c r="H195" s="74"/>
      <c r="I195" s="75"/>
      <c r="J195" s="74"/>
      <c r="K195" s="74"/>
      <c r="L195" s="81"/>
      <c r="M195" s="82"/>
      <c r="N195" s="83"/>
      <c r="O195" s="82"/>
      <c r="P195" s="82"/>
      <c r="Q195" s="74"/>
      <c r="R195" s="82"/>
      <c r="S195" s="74"/>
      <c r="T195" s="82"/>
      <c r="U195" s="82"/>
      <c r="V195" s="76"/>
      <c r="W195" s="76"/>
      <c r="X195" s="77"/>
      <c r="Y195" s="78"/>
      <c r="Z195" s="78"/>
      <c r="AA195" s="77"/>
      <c r="AB195" s="74"/>
      <c r="AC195" s="72"/>
      <c r="AD195" s="72"/>
      <c r="AE195" s="72"/>
      <c r="AF195" s="79"/>
      <c r="AG195" s="80"/>
      <c r="AH195" s="70"/>
      <c r="AI195" s="66"/>
      <c r="AJ195" s="66"/>
      <c r="AK195" s="71"/>
      <c r="AL195" s="71"/>
      <c r="AM195" s="84"/>
      <c r="AN195" s="69"/>
    </row>
    <row r="196" spans="2:40">
      <c r="B196" s="55">
        <v>3</v>
      </c>
      <c r="C196" s="72"/>
      <c r="D196" s="73"/>
      <c r="E196" s="72"/>
      <c r="F196" s="74"/>
      <c r="G196" s="75"/>
      <c r="H196" s="74"/>
      <c r="I196" s="75"/>
      <c r="J196" s="74"/>
      <c r="K196" s="74"/>
      <c r="L196" s="81"/>
      <c r="M196" s="82"/>
      <c r="N196" s="83"/>
      <c r="O196" s="82"/>
      <c r="P196" s="82"/>
      <c r="Q196" s="74"/>
      <c r="R196" s="82"/>
      <c r="S196" s="74"/>
      <c r="T196" s="82"/>
      <c r="U196" s="82"/>
      <c r="V196" s="76"/>
      <c r="W196" s="76"/>
      <c r="X196" s="77"/>
      <c r="Y196" s="78"/>
      <c r="Z196" s="78"/>
      <c r="AA196" s="77"/>
      <c r="AB196" s="74"/>
      <c r="AC196" s="72"/>
      <c r="AD196" s="72"/>
      <c r="AE196" s="72"/>
      <c r="AF196" s="79"/>
      <c r="AG196" s="80"/>
      <c r="AH196" s="70"/>
      <c r="AI196" s="66"/>
      <c r="AJ196" s="66"/>
      <c r="AK196" s="71"/>
      <c r="AL196" s="71"/>
      <c r="AM196" s="84"/>
      <c r="AN196" s="68"/>
    </row>
    <row r="197" spans="2:40">
      <c r="B197" s="55">
        <v>4</v>
      </c>
      <c r="C197" s="72"/>
      <c r="D197" s="73"/>
      <c r="E197" s="72"/>
      <c r="F197" s="74"/>
      <c r="G197" s="75"/>
      <c r="H197" s="74"/>
      <c r="I197" s="75"/>
      <c r="J197" s="74"/>
      <c r="K197" s="74"/>
      <c r="L197" s="81"/>
      <c r="M197" s="82"/>
      <c r="N197" s="83"/>
      <c r="O197" s="82"/>
      <c r="P197" s="82"/>
      <c r="Q197" s="74"/>
      <c r="R197" s="82"/>
      <c r="S197" s="74"/>
      <c r="T197" s="82"/>
      <c r="U197" s="82"/>
      <c r="V197" s="90"/>
      <c r="W197" s="76"/>
      <c r="X197" s="77"/>
      <c r="Y197" s="78"/>
      <c r="Z197" s="78"/>
      <c r="AA197" s="77"/>
      <c r="AB197" s="74"/>
      <c r="AC197" s="72"/>
      <c r="AD197" s="72"/>
      <c r="AE197" s="72"/>
      <c r="AF197" s="79"/>
      <c r="AG197" s="80"/>
      <c r="AH197" s="70"/>
      <c r="AI197" s="66"/>
      <c r="AJ197" s="66"/>
      <c r="AK197" s="71"/>
      <c r="AL197" s="71"/>
      <c r="AM197" s="84"/>
      <c r="AN197" s="69"/>
    </row>
    <row r="198" spans="2:40">
      <c r="B198" s="55">
        <v>5</v>
      </c>
      <c r="C198" s="72"/>
      <c r="D198" s="73"/>
      <c r="E198" s="72"/>
      <c r="F198" s="74"/>
      <c r="G198" s="75"/>
      <c r="H198" s="74"/>
      <c r="I198" s="75"/>
      <c r="J198" s="74"/>
      <c r="K198" s="74"/>
      <c r="L198" s="81"/>
      <c r="M198" s="82"/>
      <c r="N198" s="83"/>
      <c r="O198" s="82"/>
      <c r="P198" s="82"/>
      <c r="Q198" s="74"/>
      <c r="R198" s="82"/>
      <c r="S198" s="74"/>
      <c r="T198" s="82"/>
      <c r="U198" s="82"/>
      <c r="V198" s="76"/>
      <c r="W198" s="76"/>
      <c r="X198" s="77"/>
      <c r="Y198" s="78"/>
      <c r="Z198" s="78"/>
      <c r="AA198" s="77"/>
      <c r="AB198" s="74"/>
      <c r="AC198" s="72"/>
      <c r="AD198" s="72"/>
      <c r="AE198" s="72"/>
      <c r="AF198" s="79"/>
      <c r="AG198" s="80"/>
      <c r="AH198" s="70"/>
      <c r="AI198" s="66"/>
      <c r="AJ198" s="66"/>
      <c r="AK198" s="71"/>
      <c r="AL198" s="71"/>
      <c r="AM198" s="84"/>
      <c r="AN198" s="68"/>
    </row>
    <row r="199" spans="2:40">
      <c r="B199" s="55">
        <v>6</v>
      </c>
      <c r="C199" s="72"/>
      <c r="D199" s="73"/>
      <c r="E199" s="72"/>
      <c r="F199" s="74"/>
      <c r="G199" s="75"/>
      <c r="H199" s="74"/>
      <c r="I199" s="75"/>
      <c r="J199" s="74"/>
      <c r="K199" s="74"/>
      <c r="L199" s="81"/>
      <c r="M199" s="82"/>
      <c r="N199" s="83"/>
      <c r="O199" s="82"/>
      <c r="P199" s="82"/>
      <c r="Q199" s="74"/>
      <c r="R199" s="82"/>
      <c r="S199" s="74"/>
      <c r="T199" s="82"/>
      <c r="U199" s="82"/>
      <c r="V199" s="76"/>
      <c r="W199" s="76"/>
      <c r="X199" s="77"/>
      <c r="Y199" s="78"/>
      <c r="Z199" s="78"/>
      <c r="AA199" s="77"/>
      <c r="AB199" s="74"/>
      <c r="AC199" s="72"/>
      <c r="AD199" s="72"/>
      <c r="AE199" s="72"/>
      <c r="AF199" s="79"/>
      <c r="AG199" s="80"/>
      <c r="AH199" s="70"/>
      <c r="AI199" s="66"/>
      <c r="AJ199" s="66"/>
      <c r="AK199" s="71"/>
      <c r="AL199" s="71"/>
      <c r="AM199" s="84"/>
      <c r="AN199" s="69"/>
    </row>
    <row r="200" spans="2:40">
      <c r="B200" s="55">
        <v>7</v>
      </c>
      <c r="C200" s="72"/>
      <c r="D200" s="73"/>
      <c r="E200" s="72"/>
      <c r="F200" s="74"/>
      <c r="G200" s="75"/>
      <c r="H200" s="74"/>
      <c r="I200" s="75"/>
      <c r="J200" s="74"/>
      <c r="K200" s="74"/>
      <c r="L200" s="81"/>
      <c r="M200" s="82"/>
      <c r="N200" s="83"/>
      <c r="O200" s="82"/>
      <c r="P200" s="82"/>
      <c r="Q200" s="74"/>
      <c r="R200" s="82"/>
      <c r="S200" s="74"/>
      <c r="T200" s="82"/>
      <c r="U200" s="82"/>
      <c r="V200" s="76"/>
      <c r="W200" s="76"/>
      <c r="X200" s="77"/>
      <c r="Y200" s="78"/>
      <c r="Z200" s="78"/>
      <c r="AA200" s="77"/>
      <c r="AB200" s="74"/>
      <c r="AC200" s="72"/>
      <c r="AD200" s="72"/>
      <c r="AE200" s="72"/>
      <c r="AF200" s="79"/>
      <c r="AG200" s="80"/>
      <c r="AH200" s="70"/>
      <c r="AI200" s="66"/>
      <c r="AJ200" s="66"/>
      <c r="AK200" s="71"/>
      <c r="AL200" s="71"/>
      <c r="AM200" s="84"/>
      <c r="AN200" s="68"/>
    </row>
    <row r="201" spans="2:40">
      <c r="B201" s="55">
        <v>8</v>
      </c>
      <c r="C201" s="72"/>
      <c r="D201" s="73"/>
      <c r="E201" s="72"/>
      <c r="F201" s="74"/>
      <c r="G201" s="75"/>
      <c r="H201" s="74"/>
      <c r="I201" s="75"/>
      <c r="J201" s="74"/>
      <c r="K201" s="74"/>
      <c r="L201" s="81"/>
      <c r="M201" s="82"/>
      <c r="N201" s="83"/>
      <c r="O201" s="82"/>
      <c r="P201" s="82"/>
      <c r="Q201" s="74"/>
      <c r="R201" s="82"/>
      <c r="S201" s="74"/>
      <c r="T201" s="82"/>
      <c r="U201" s="82"/>
      <c r="V201" s="76"/>
      <c r="W201" s="76"/>
      <c r="X201" s="77"/>
      <c r="Y201" s="78"/>
      <c r="Z201" s="78"/>
      <c r="AA201" s="77"/>
      <c r="AB201" s="74"/>
      <c r="AC201" s="72"/>
      <c r="AD201" s="72"/>
      <c r="AE201" s="72"/>
      <c r="AF201" s="79"/>
      <c r="AG201" s="80"/>
      <c r="AH201" s="70"/>
      <c r="AI201" s="66"/>
      <c r="AJ201" s="66"/>
      <c r="AK201" s="71"/>
      <c r="AL201" s="71"/>
      <c r="AM201" s="84"/>
      <c r="AN201" s="69"/>
    </row>
    <row r="202" spans="2:40">
      <c r="B202" s="55">
        <v>9</v>
      </c>
      <c r="C202" s="72"/>
      <c r="D202" s="73"/>
      <c r="E202" s="72"/>
      <c r="F202" s="74"/>
      <c r="G202" s="75"/>
      <c r="H202" s="74"/>
      <c r="I202" s="75"/>
      <c r="J202" s="74"/>
      <c r="K202" s="74"/>
      <c r="L202" s="81"/>
      <c r="M202" s="82"/>
      <c r="N202" s="83"/>
      <c r="O202" s="82"/>
      <c r="P202" s="82"/>
      <c r="Q202" s="74"/>
      <c r="R202" s="82"/>
      <c r="S202" s="74"/>
      <c r="T202" s="82"/>
      <c r="U202" s="82"/>
      <c r="V202" s="90"/>
      <c r="W202" s="76"/>
      <c r="X202" s="77"/>
      <c r="Y202" s="78"/>
      <c r="Z202" s="78"/>
      <c r="AA202" s="77"/>
      <c r="AB202" s="74"/>
      <c r="AC202" s="72"/>
      <c r="AD202" s="72"/>
      <c r="AE202" s="72"/>
      <c r="AF202" s="79"/>
      <c r="AG202" s="80"/>
      <c r="AH202" s="70"/>
      <c r="AI202" s="66"/>
      <c r="AJ202" s="66"/>
      <c r="AK202" s="71"/>
      <c r="AL202" s="71"/>
      <c r="AM202" s="84"/>
      <c r="AN202" s="68"/>
    </row>
    <row r="203" spans="2:40">
      <c r="B203" s="55">
        <v>10</v>
      </c>
      <c r="C203" s="72"/>
      <c r="D203" s="73"/>
      <c r="E203" s="72"/>
      <c r="F203" s="74"/>
      <c r="G203" s="75"/>
      <c r="H203" s="74"/>
      <c r="I203" s="75"/>
      <c r="J203" s="74"/>
      <c r="K203" s="74"/>
      <c r="L203" s="81"/>
      <c r="M203" s="82"/>
      <c r="N203" s="83"/>
      <c r="O203" s="82"/>
      <c r="P203" s="82"/>
      <c r="Q203" s="74"/>
      <c r="R203" s="82"/>
      <c r="S203" s="74"/>
      <c r="T203" s="82"/>
      <c r="U203" s="82"/>
      <c r="V203" s="76"/>
      <c r="W203" s="76"/>
      <c r="X203" s="77"/>
      <c r="Y203" s="78"/>
      <c r="Z203" s="78"/>
      <c r="AA203" s="77"/>
      <c r="AB203" s="74"/>
      <c r="AC203" s="72"/>
      <c r="AD203" s="72"/>
      <c r="AE203" s="72"/>
      <c r="AF203" s="79"/>
      <c r="AG203" s="80"/>
      <c r="AH203" s="70"/>
      <c r="AI203" s="66"/>
      <c r="AJ203" s="66"/>
      <c r="AK203" s="71"/>
      <c r="AL203" s="71"/>
      <c r="AM203" s="84"/>
      <c r="AN203" s="69"/>
    </row>
    <row r="204" spans="2:40">
      <c r="B204" s="55">
        <v>11</v>
      </c>
      <c r="C204" s="72"/>
      <c r="D204" s="73"/>
      <c r="E204" s="72"/>
      <c r="F204" s="74"/>
      <c r="G204" s="75"/>
      <c r="H204" s="74"/>
      <c r="I204" s="75"/>
      <c r="J204" s="74"/>
      <c r="K204" s="74"/>
      <c r="L204" s="81"/>
      <c r="M204" s="82"/>
      <c r="N204" s="83"/>
      <c r="O204" s="82"/>
      <c r="P204" s="82"/>
      <c r="Q204" s="74"/>
      <c r="R204" s="82"/>
      <c r="S204" s="74"/>
      <c r="T204" s="82"/>
      <c r="U204" s="82"/>
      <c r="V204" s="76"/>
      <c r="W204" s="76"/>
      <c r="X204" s="77"/>
      <c r="Y204" s="78"/>
      <c r="Z204" s="78"/>
      <c r="AA204" s="77"/>
      <c r="AB204" s="74"/>
      <c r="AC204" s="72"/>
      <c r="AD204" s="72"/>
      <c r="AE204" s="72"/>
      <c r="AF204" s="79"/>
      <c r="AG204" s="80"/>
      <c r="AH204" s="70"/>
      <c r="AI204" s="66"/>
      <c r="AJ204" s="66"/>
      <c r="AK204" s="71"/>
      <c r="AL204" s="71"/>
      <c r="AM204" s="84"/>
      <c r="AN204" s="68"/>
    </row>
    <row r="205" spans="2:40">
      <c r="B205" s="55">
        <v>12</v>
      </c>
      <c r="C205" s="72"/>
      <c r="D205" s="73"/>
      <c r="E205" s="72"/>
      <c r="F205" s="74"/>
      <c r="G205" s="75"/>
      <c r="H205" s="74"/>
      <c r="I205" s="75"/>
      <c r="J205" s="74"/>
      <c r="K205" s="74"/>
      <c r="L205" s="81"/>
      <c r="M205" s="82"/>
      <c r="N205" s="83"/>
      <c r="O205" s="82"/>
      <c r="P205" s="82"/>
      <c r="Q205" s="74"/>
      <c r="R205" s="82"/>
      <c r="S205" s="74"/>
      <c r="T205" s="82"/>
      <c r="U205" s="82"/>
      <c r="V205" s="76"/>
      <c r="W205" s="76"/>
      <c r="X205" s="77"/>
      <c r="Y205" s="78"/>
      <c r="Z205" s="78"/>
      <c r="AA205" s="77"/>
      <c r="AB205" s="74"/>
      <c r="AC205" s="72"/>
      <c r="AD205" s="72"/>
      <c r="AE205" s="72"/>
      <c r="AF205" s="79"/>
      <c r="AG205" s="80"/>
      <c r="AH205" s="70"/>
      <c r="AI205" s="66"/>
      <c r="AJ205" s="66"/>
      <c r="AK205" s="71"/>
      <c r="AL205" s="71"/>
      <c r="AM205" s="84"/>
      <c r="AN205" s="69"/>
    </row>
    <row r="206" spans="2:40">
      <c r="B206" s="55">
        <v>13</v>
      </c>
      <c r="C206" s="72"/>
      <c r="D206" s="73"/>
      <c r="E206" s="72"/>
      <c r="F206" s="74"/>
      <c r="G206" s="75"/>
      <c r="H206" s="74"/>
      <c r="I206" s="75"/>
      <c r="J206" s="74"/>
      <c r="K206" s="74"/>
      <c r="L206" s="81"/>
      <c r="M206" s="82"/>
      <c r="N206" s="83"/>
      <c r="O206" s="82"/>
      <c r="P206" s="82"/>
      <c r="Q206" s="74"/>
      <c r="R206" s="82"/>
      <c r="S206" s="74"/>
      <c r="T206" s="82"/>
      <c r="U206" s="82"/>
      <c r="V206" s="76"/>
      <c r="W206" s="76"/>
      <c r="X206" s="77"/>
      <c r="Y206" s="78"/>
      <c r="Z206" s="78"/>
      <c r="AA206" s="77"/>
      <c r="AB206" s="74"/>
      <c r="AC206" s="72"/>
      <c r="AD206" s="72"/>
      <c r="AE206" s="72"/>
      <c r="AF206" s="79"/>
      <c r="AG206" s="80"/>
      <c r="AH206" s="70"/>
      <c r="AI206" s="66"/>
      <c r="AJ206" s="66"/>
      <c r="AK206" s="71"/>
      <c r="AL206" s="71"/>
      <c r="AM206" s="84"/>
      <c r="AN206" s="68"/>
    </row>
    <row r="207" spans="2:40">
      <c r="B207" s="55">
        <v>14</v>
      </c>
      <c r="C207" s="72"/>
      <c r="D207" s="73"/>
      <c r="E207" s="72"/>
      <c r="F207" s="74"/>
      <c r="G207" s="75"/>
      <c r="H207" s="74"/>
      <c r="I207" s="75"/>
      <c r="J207" s="74"/>
      <c r="K207" s="74"/>
      <c r="L207" s="81"/>
      <c r="M207" s="82"/>
      <c r="N207" s="83"/>
      <c r="O207" s="82"/>
      <c r="P207" s="82"/>
      <c r="Q207" s="74"/>
      <c r="R207" s="82"/>
      <c r="S207" s="74"/>
      <c r="T207" s="82"/>
      <c r="U207" s="82"/>
      <c r="V207" s="90"/>
      <c r="W207" s="76"/>
      <c r="X207" s="77"/>
      <c r="Y207" s="78"/>
      <c r="Z207" s="78"/>
      <c r="AA207" s="77"/>
      <c r="AB207" s="74"/>
      <c r="AC207" s="72"/>
      <c r="AD207" s="72"/>
      <c r="AE207" s="72"/>
      <c r="AF207" s="79"/>
      <c r="AG207" s="80"/>
      <c r="AH207" s="70"/>
      <c r="AI207" s="66"/>
      <c r="AJ207" s="66"/>
      <c r="AK207" s="71"/>
      <c r="AL207" s="71"/>
      <c r="AM207" s="84"/>
      <c r="AN207" s="69"/>
    </row>
    <row r="208" spans="2:40">
      <c r="B208" s="55">
        <v>15</v>
      </c>
      <c r="C208" s="72"/>
      <c r="D208" s="73"/>
      <c r="E208" s="72"/>
      <c r="F208" s="74"/>
      <c r="G208" s="75"/>
      <c r="H208" s="74"/>
      <c r="I208" s="75"/>
      <c r="J208" s="74"/>
      <c r="K208" s="74"/>
      <c r="L208" s="81"/>
      <c r="M208" s="82"/>
      <c r="N208" s="83"/>
      <c r="O208" s="82"/>
      <c r="P208" s="82"/>
      <c r="Q208" s="74"/>
      <c r="R208" s="82"/>
      <c r="S208" s="74"/>
      <c r="T208" s="82"/>
      <c r="U208" s="82"/>
      <c r="V208" s="76"/>
      <c r="W208" s="76"/>
      <c r="X208" s="77"/>
      <c r="Y208" s="78"/>
      <c r="Z208" s="78"/>
      <c r="AA208" s="77"/>
      <c r="AB208" s="74"/>
      <c r="AC208" s="72"/>
      <c r="AD208" s="72"/>
      <c r="AE208" s="72"/>
      <c r="AF208" s="79"/>
      <c r="AG208" s="80"/>
      <c r="AH208" s="70"/>
      <c r="AI208" s="66"/>
      <c r="AJ208" s="66"/>
      <c r="AK208" s="71"/>
      <c r="AL208" s="71"/>
      <c r="AM208" s="84"/>
      <c r="AN208" s="68"/>
    </row>
    <row r="209" spans="2:40">
      <c r="B209" s="55">
        <v>16</v>
      </c>
      <c r="C209" s="72"/>
      <c r="D209" s="73"/>
      <c r="E209" s="72"/>
      <c r="F209" s="74"/>
      <c r="G209" s="75"/>
      <c r="H209" s="74"/>
      <c r="I209" s="75"/>
      <c r="J209" s="74"/>
      <c r="K209" s="74"/>
      <c r="L209" s="81"/>
      <c r="M209" s="82"/>
      <c r="N209" s="83"/>
      <c r="O209" s="82"/>
      <c r="P209" s="82"/>
      <c r="Q209" s="74"/>
      <c r="R209" s="82"/>
      <c r="S209" s="74"/>
      <c r="T209" s="82"/>
      <c r="U209" s="82"/>
      <c r="V209" s="76"/>
      <c r="W209" s="76"/>
      <c r="X209" s="77"/>
      <c r="Y209" s="78"/>
      <c r="Z209" s="78"/>
      <c r="AA209" s="77"/>
      <c r="AB209" s="74"/>
      <c r="AC209" s="72"/>
      <c r="AD209" s="72"/>
      <c r="AE209" s="72"/>
      <c r="AF209" s="79"/>
      <c r="AG209" s="80"/>
      <c r="AH209" s="70"/>
      <c r="AI209" s="66"/>
      <c r="AJ209" s="66"/>
      <c r="AK209" s="71"/>
      <c r="AL209" s="71"/>
      <c r="AM209" s="84"/>
      <c r="AN209" s="69"/>
    </row>
    <row r="210" spans="2:40">
      <c r="B210" s="55">
        <v>17</v>
      </c>
      <c r="C210" s="72"/>
      <c r="D210" s="73"/>
      <c r="E210" s="72"/>
      <c r="F210" s="74"/>
      <c r="G210" s="75"/>
      <c r="H210" s="74"/>
      <c r="I210" s="75"/>
      <c r="J210" s="74"/>
      <c r="K210" s="74"/>
      <c r="L210" s="81"/>
      <c r="M210" s="82"/>
      <c r="N210" s="83"/>
      <c r="O210" s="82"/>
      <c r="P210" s="82"/>
      <c r="Q210" s="74"/>
      <c r="R210" s="82"/>
      <c r="S210" s="74"/>
      <c r="T210" s="82"/>
      <c r="U210" s="82"/>
      <c r="V210" s="76"/>
      <c r="W210" s="76"/>
      <c r="X210" s="77"/>
      <c r="Y210" s="78"/>
      <c r="Z210" s="78"/>
      <c r="AA210" s="77"/>
      <c r="AB210" s="74"/>
      <c r="AC210" s="72"/>
      <c r="AD210" s="72"/>
      <c r="AE210" s="72"/>
      <c r="AF210" s="79"/>
      <c r="AG210" s="80"/>
      <c r="AH210" s="70"/>
      <c r="AI210" s="66"/>
      <c r="AJ210" s="66"/>
      <c r="AK210" s="71"/>
      <c r="AL210" s="71"/>
      <c r="AM210" s="84"/>
      <c r="AN210" s="68"/>
    </row>
    <row r="211" spans="2:40">
      <c r="B211" s="55">
        <v>18</v>
      </c>
      <c r="C211" s="72"/>
      <c r="D211" s="73"/>
      <c r="E211" s="72"/>
      <c r="F211" s="74"/>
      <c r="G211" s="75"/>
      <c r="H211" s="74"/>
      <c r="I211" s="75"/>
      <c r="J211" s="74"/>
      <c r="K211" s="74"/>
      <c r="L211" s="81"/>
      <c r="M211" s="82"/>
      <c r="N211" s="83"/>
      <c r="O211" s="82"/>
      <c r="P211" s="82"/>
      <c r="Q211" s="74"/>
      <c r="R211" s="82"/>
      <c r="S211" s="74"/>
      <c r="T211" s="82"/>
      <c r="U211" s="82"/>
      <c r="V211" s="76"/>
      <c r="W211" s="76"/>
      <c r="X211" s="77"/>
      <c r="Y211" s="78"/>
      <c r="Z211" s="78"/>
      <c r="AA211" s="77"/>
      <c r="AB211" s="74"/>
      <c r="AC211" s="72"/>
      <c r="AD211" s="72"/>
      <c r="AE211" s="72"/>
      <c r="AF211" s="79"/>
      <c r="AG211" s="80"/>
      <c r="AH211" s="70"/>
      <c r="AI211" s="66"/>
      <c r="AJ211" s="66"/>
      <c r="AK211" s="71"/>
      <c r="AL211" s="71"/>
      <c r="AM211" s="84"/>
      <c r="AN211" s="69"/>
    </row>
    <row r="212" spans="2:40">
      <c r="B212" s="55">
        <v>19</v>
      </c>
      <c r="C212" s="72"/>
      <c r="D212" s="73"/>
      <c r="E212" s="72"/>
      <c r="F212" s="74"/>
      <c r="G212" s="75"/>
      <c r="H212" s="74"/>
      <c r="I212" s="75"/>
      <c r="J212" s="74"/>
      <c r="K212" s="74"/>
      <c r="L212" s="81"/>
      <c r="M212" s="82"/>
      <c r="N212" s="83"/>
      <c r="O212" s="82"/>
      <c r="P212" s="82"/>
      <c r="Q212" s="74"/>
      <c r="R212" s="82"/>
      <c r="S212" s="74"/>
      <c r="T212" s="82"/>
      <c r="U212" s="82"/>
      <c r="V212" s="90"/>
      <c r="W212" s="76"/>
      <c r="X212" s="77"/>
      <c r="Y212" s="78"/>
      <c r="Z212" s="78"/>
      <c r="AA212" s="77"/>
      <c r="AB212" s="74"/>
      <c r="AC212" s="72"/>
      <c r="AD212" s="72"/>
      <c r="AE212" s="72"/>
      <c r="AF212" s="79"/>
      <c r="AG212" s="80"/>
      <c r="AH212" s="70"/>
      <c r="AI212" s="66"/>
      <c r="AJ212" s="66"/>
      <c r="AK212" s="71"/>
      <c r="AL212" s="71"/>
      <c r="AM212" s="84"/>
      <c r="AN212" s="68"/>
    </row>
    <row r="213" spans="2:40">
      <c r="B213" s="55">
        <v>20</v>
      </c>
      <c r="C213" s="72"/>
      <c r="D213" s="73"/>
      <c r="E213" s="72"/>
      <c r="F213" s="74"/>
      <c r="G213" s="75"/>
      <c r="H213" s="74"/>
      <c r="I213" s="75"/>
      <c r="J213" s="74"/>
      <c r="K213" s="74"/>
      <c r="L213" s="81"/>
      <c r="M213" s="82"/>
      <c r="N213" s="83"/>
      <c r="O213" s="82"/>
      <c r="P213" s="82"/>
      <c r="Q213" s="74"/>
      <c r="R213" s="82"/>
      <c r="S213" s="74"/>
      <c r="T213" s="82"/>
      <c r="U213" s="82"/>
      <c r="V213" s="76"/>
      <c r="W213" s="76"/>
      <c r="X213" s="77"/>
      <c r="Y213" s="78"/>
      <c r="Z213" s="78"/>
      <c r="AA213" s="77"/>
      <c r="AB213" s="74"/>
      <c r="AC213" s="72"/>
      <c r="AD213" s="72"/>
      <c r="AE213" s="72"/>
      <c r="AF213" s="79"/>
      <c r="AG213" s="80"/>
      <c r="AH213" s="70"/>
      <c r="AI213" s="66"/>
      <c r="AJ213" s="66"/>
      <c r="AK213" s="71"/>
      <c r="AL213" s="71"/>
      <c r="AM213" s="84"/>
      <c r="AN213" s="69"/>
    </row>
    <row r="214" spans="2:40">
      <c r="B214" s="55">
        <v>21</v>
      </c>
      <c r="C214" s="72"/>
      <c r="D214" s="73"/>
      <c r="E214" s="72"/>
      <c r="F214" s="74"/>
      <c r="G214" s="75"/>
      <c r="H214" s="74"/>
      <c r="I214" s="75"/>
      <c r="J214" s="74"/>
      <c r="K214" s="74"/>
      <c r="L214" s="81"/>
      <c r="M214" s="82"/>
      <c r="N214" s="83"/>
      <c r="O214" s="82"/>
      <c r="P214" s="82"/>
      <c r="Q214" s="74"/>
      <c r="R214" s="82"/>
      <c r="S214" s="74"/>
      <c r="T214" s="82"/>
      <c r="U214" s="82"/>
      <c r="V214" s="76"/>
      <c r="W214" s="76"/>
      <c r="X214" s="77"/>
      <c r="Y214" s="78"/>
      <c r="Z214" s="78"/>
      <c r="AA214" s="77"/>
      <c r="AB214" s="74"/>
      <c r="AC214" s="72"/>
      <c r="AD214" s="72"/>
      <c r="AE214" s="72"/>
      <c r="AF214" s="79"/>
      <c r="AG214" s="80"/>
      <c r="AH214" s="70"/>
      <c r="AI214" s="66"/>
      <c r="AJ214" s="66"/>
      <c r="AK214" s="71"/>
      <c r="AL214" s="71"/>
      <c r="AM214" s="84"/>
      <c r="AN214" s="68"/>
    </row>
    <row r="215" spans="2:40">
      <c r="B215" s="55">
        <v>22</v>
      </c>
      <c r="C215" s="72"/>
      <c r="D215" s="73"/>
      <c r="E215" s="72"/>
      <c r="F215" s="74"/>
      <c r="G215" s="75"/>
      <c r="H215" s="74"/>
      <c r="I215" s="75"/>
      <c r="J215" s="74"/>
      <c r="K215" s="74"/>
      <c r="L215" s="81"/>
      <c r="M215" s="82"/>
      <c r="N215" s="83"/>
      <c r="O215" s="82"/>
      <c r="P215" s="82"/>
      <c r="Q215" s="74"/>
      <c r="R215" s="82"/>
      <c r="S215" s="74"/>
      <c r="T215" s="82"/>
      <c r="U215" s="82"/>
      <c r="V215" s="76"/>
      <c r="W215" s="76"/>
      <c r="X215" s="77"/>
      <c r="Y215" s="78"/>
      <c r="Z215" s="78"/>
      <c r="AA215" s="77"/>
      <c r="AB215" s="74"/>
      <c r="AC215" s="72"/>
      <c r="AD215" s="72"/>
      <c r="AE215" s="72"/>
      <c r="AF215" s="79"/>
      <c r="AG215" s="80"/>
      <c r="AH215" s="70"/>
      <c r="AI215" s="66"/>
      <c r="AJ215" s="66"/>
      <c r="AK215" s="71"/>
      <c r="AL215" s="71"/>
      <c r="AM215" s="84"/>
      <c r="AN215" s="69"/>
    </row>
    <row r="216" spans="2:40">
      <c r="B216" s="55">
        <v>23</v>
      </c>
      <c r="C216" s="72"/>
      <c r="D216" s="73"/>
      <c r="E216" s="72"/>
      <c r="F216" s="74"/>
      <c r="G216" s="75"/>
      <c r="H216" s="74"/>
      <c r="I216" s="75"/>
      <c r="J216" s="74"/>
      <c r="K216" s="74"/>
      <c r="L216" s="81"/>
      <c r="M216" s="82"/>
      <c r="N216" s="83"/>
      <c r="O216" s="82"/>
      <c r="P216" s="82"/>
      <c r="Q216" s="74"/>
      <c r="R216" s="82"/>
      <c r="S216" s="74"/>
      <c r="T216" s="82"/>
      <c r="U216" s="82"/>
      <c r="V216" s="76"/>
      <c r="W216" s="76"/>
      <c r="X216" s="77"/>
      <c r="Y216" s="78"/>
      <c r="Z216" s="78"/>
      <c r="AA216" s="77"/>
      <c r="AB216" s="74"/>
      <c r="AC216" s="72"/>
      <c r="AD216" s="72"/>
      <c r="AE216" s="72"/>
      <c r="AF216" s="79"/>
      <c r="AG216" s="80"/>
      <c r="AH216" s="70"/>
      <c r="AI216" s="66"/>
      <c r="AJ216" s="66"/>
      <c r="AK216" s="71"/>
      <c r="AL216" s="71"/>
      <c r="AM216" s="84"/>
      <c r="AN216" s="68"/>
    </row>
    <row r="217" spans="2:40">
      <c r="B217" s="55">
        <v>24</v>
      </c>
      <c r="C217" s="72"/>
      <c r="D217" s="73"/>
      <c r="E217" s="72"/>
      <c r="F217" s="74"/>
      <c r="G217" s="75"/>
      <c r="H217" s="74"/>
      <c r="I217" s="75"/>
      <c r="J217" s="74"/>
      <c r="K217" s="74"/>
      <c r="L217" s="81"/>
      <c r="M217" s="82"/>
      <c r="N217" s="83"/>
      <c r="O217" s="82"/>
      <c r="P217" s="82"/>
      <c r="Q217" s="74"/>
      <c r="R217" s="82"/>
      <c r="S217" s="74"/>
      <c r="T217" s="82"/>
      <c r="U217" s="82"/>
      <c r="V217" s="90"/>
      <c r="W217" s="76"/>
      <c r="X217" s="77"/>
      <c r="Y217" s="78"/>
      <c r="Z217" s="78"/>
      <c r="AA217" s="77"/>
      <c r="AB217" s="74"/>
      <c r="AC217" s="72"/>
      <c r="AD217" s="72"/>
      <c r="AE217" s="72"/>
      <c r="AF217" s="79"/>
      <c r="AG217" s="80"/>
      <c r="AH217" s="70"/>
      <c r="AI217" s="66"/>
      <c r="AJ217" s="66"/>
      <c r="AK217" s="71"/>
      <c r="AL217" s="71"/>
      <c r="AM217" s="84"/>
      <c r="AN217" s="69"/>
    </row>
    <row r="218" spans="2:40">
      <c r="B218" s="55">
        <v>25</v>
      </c>
      <c r="C218" s="72"/>
      <c r="D218" s="73"/>
      <c r="E218" s="72"/>
      <c r="F218" s="74"/>
      <c r="G218" s="75"/>
      <c r="H218" s="74"/>
      <c r="I218" s="75"/>
      <c r="J218" s="74"/>
      <c r="K218" s="74"/>
      <c r="L218" s="81"/>
      <c r="M218" s="82"/>
      <c r="N218" s="83"/>
      <c r="O218" s="82"/>
      <c r="P218" s="82"/>
      <c r="Q218" s="74"/>
      <c r="R218" s="82"/>
      <c r="S218" s="74"/>
      <c r="T218" s="82"/>
      <c r="U218" s="82"/>
      <c r="V218" s="76"/>
      <c r="W218" s="76"/>
      <c r="X218" s="77"/>
      <c r="Y218" s="78"/>
      <c r="Z218" s="78"/>
      <c r="AA218" s="77"/>
      <c r="AB218" s="74"/>
      <c r="AC218" s="72"/>
      <c r="AD218" s="72"/>
      <c r="AE218" s="72"/>
      <c r="AF218" s="79"/>
      <c r="AG218" s="80"/>
      <c r="AH218" s="70"/>
      <c r="AI218" s="66"/>
      <c r="AJ218" s="66"/>
      <c r="AK218" s="71"/>
      <c r="AL218" s="71"/>
      <c r="AM218" s="84"/>
      <c r="AN218" s="68"/>
    </row>
    <row r="219" spans="2:40">
      <c r="B219" s="55">
        <v>26</v>
      </c>
      <c r="C219" s="72"/>
      <c r="D219" s="73"/>
      <c r="E219" s="72"/>
      <c r="F219" s="74"/>
      <c r="G219" s="75"/>
      <c r="H219" s="74"/>
      <c r="I219" s="75"/>
      <c r="J219" s="74"/>
      <c r="K219" s="74"/>
      <c r="L219" s="81"/>
      <c r="M219" s="82"/>
      <c r="N219" s="83"/>
      <c r="O219" s="82"/>
      <c r="P219" s="82"/>
      <c r="Q219" s="74"/>
      <c r="R219" s="82"/>
      <c r="S219" s="74"/>
      <c r="T219" s="82"/>
      <c r="U219" s="82"/>
      <c r="V219" s="76"/>
      <c r="W219" s="76"/>
      <c r="X219" s="77"/>
      <c r="Y219" s="78"/>
      <c r="Z219" s="78"/>
      <c r="AA219" s="77"/>
      <c r="AB219" s="74"/>
      <c r="AC219" s="72"/>
      <c r="AD219" s="72"/>
      <c r="AE219" s="72"/>
      <c r="AF219" s="79"/>
      <c r="AG219" s="80"/>
      <c r="AH219" s="70"/>
      <c r="AI219" s="66"/>
      <c r="AJ219" s="66"/>
      <c r="AK219" s="71"/>
      <c r="AL219" s="71"/>
      <c r="AM219" s="84"/>
      <c r="AN219" s="69"/>
    </row>
    <row r="220" spans="2:40">
      <c r="B220" s="55">
        <v>27</v>
      </c>
      <c r="C220" s="72"/>
      <c r="D220" s="73"/>
      <c r="E220" s="72"/>
      <c r="F220" s="74"/>
      <c r="G220" s="75"/>
      <c r="H220" s="74"/>
      <c r="I220" s="75"/>
      <c r="J220" s="74"/>
      <c r="K220" s="74"/>
      <c r="L220" s="81"/>
      <c r="M220" s="82"/>
      <c r="N220" s="83"/>
      <c r="O220" s="82"/>
      <c r="P220" s="82"/>
      <c r="Q220" s="74"/>
      <c r="R220" s="82"/>
      <c r="S220" s="74"/>
      <c r="T220" s="82"/>
      <c r="U220" s="82"/>
      <c r="V220" s="76"/>
      <c r="W220" s="76"/>
      <c r="X220" s="77"/>
      <c r="Y220" s="78"/>
      <c r="Z220" s="78"/>
      <c r="AA220" s="77"/>
      <c r="AB220" s="74"/>
      <c r="AC220" s="72"/>
      <c r="AD220" s="72"/>
      <c r="AE220" s="72"/>
      <c r="AF220" s="79"/>
      <c r="AG220" s="80"/>
      <c r="AH220" s="70"/>
      <c r="AI220" s="66"/>
      <c r="AJ220" s="66"/>
      <c r="AK220" s="71"/>
      <c r="AL220" s="71"/>
      <c r="AM220" s="84"/>
      <c r="AN220" s="68"/>
    </row>
    <row r="221" spans="2:40">
      <c r="B221" s="55">
        <v>28</v>
      </c>
      <c r="C221" s="72"/>
      <c r="D221" s="73"/>
      <c r="E221" s="72"/>
      <c r="F221" s="74"/>
      <c r="G221" s="75"/>
      <c r="H221" s="74"/>
      <c r="I221" s="75"/>
      <c r="J221" s="74"/>
      <c r="K221" s="74"/>
      <c r="L221" s="81"/>
      <c r="M221" s="82"/>
      <c r="N221" s="83"/>
      <c r="O221" s="82"/>
      <c r="P221" s="82"/>
      <c r="Q221" s="74"/>
      <c r="R221" s="82"/>
      <c r="S221" s="74"/>
      <c r="T221" s="82"/>
      <c r="U221" s="82"/>
      <c r="V221" s="76"/>
      <c r="W221" s="76"/>
      <c r="X221" s="77"/>
      <c r="Y221" s="78"/>
      <c r="Z221" s="78"/>
      <c r="AA221" s="77"/>
      <c r="AB221" s="74"/>
      <c r="AC221" s="72"/>
      <c r="AD221" s="72"/>
      <c r="AE221" s="72"/>
      <c r="AF221" s="79"/>
      <c r="AG221" s="80"/>
      <c r="AH221" s="70"/>
      <c r="AI221" s="66"/>
      <c r="AJ221" s="66"/>
      <c r="AK221" s="71"/>
      <c r="AL221" s="71"/>
      <c r="AM221" s="84"/>
      <c r="AN221" s="69"/>
    </row>
    <row r="222" spans="2:40">
      <c r="B222" s="55">
        <v>29</v>
      </c>
      <c r="C222" s="72"/>
      <c r="D222" s="73"/>
      <c r="E222" s="72"/>
      <c r="F222" s="74"/>
      <c r="G222" s="75"/>
      <c r="H222" s="74"/>
      <c r="I222" s="75"/>
      <c r="J222" s="74"/>
      <c r="K222" s="74"/>
      <c r="L222" s="81"/>
      <c r="M222" s="82"/>
      <c r="N222" s="83"/>
      <c r="O222" s="82"/>
      <c r="P222" s="82"/>
      <c r="Q222" s="74"/>
      <c r="R222" s="82"/>
      <c r="S222" s="74"/>
      <c r="T222" s="82"/>
      <c r="U222" s="82"/>
      <c r="V222" s="90"/>
      <c r="W222" s="76"/>
      <c r="X222" s="77"/>
      <c r="Y222" s="78"/>
      <c r="Z222" s="78"/>
      <c r="AA222" s="77"/>
      <c r="AB222" s="74"/>
      <c r="AC222" s="72"/>
      <c r="AD222" s="72"/>
      <c r="AE222" s="72"/>
      <c r="AF222" s="79"/>
      <c r="AG222" s="80"/>
      <c r="AH222" s="70"/>
      <c r="AI222" s="66"/>
      <c r="AJ222" s="66"/>
      <c r="AK222" s="71"/>
      <c r="AL222" s="71"/>
      <c r="AM222" s="84"/>
      <c r="AN222" s="68"/>
    </row>
    <row r="223" spans="2:40">
      <c r="B223" s="55">
        <v>30</v>
      </c>
      <c r="C223" s="72"/>
      <c r="D223" s="73"/>
      <c r="E223" s="72"/>
      <c r="F223" s="74"/>
      <c r="G223" s="75"/>
      <c r="H223" s="74"/>
      <c r="I223" s="75"/>
      <c r="J223" s="74"/>
      <c r="K223" s="74"/>
      <c r="L223" s="81"/>
      <c r="M223" s="82"/>
      <c r="N223" s="83"/>
      <c r="O223" s="82"/>
      <c r="P223" s="82"/>
      <c r="Q223" s="74"/>
      <c r="R223" s="82"/>
      <c r="S223" s="74"/>
      <c r="T223" s="82"/>
      <c r="U223" s="82"/>
      <c r="V223" s="76"/>
      <c r="W223" s="76"/>
      <c r="X223" s="77"/>
      <c r="Y223" s="78"/>
      <c r="Z223" s="78"/>
      <c r="AA223" s="77"/>
      <c r="AB223" s="74"/>
      <c r="AC223" s="72"/>
      <c r="AD223" s="72"/>
      <c r="AE223" s="72"/>
      <c r="AF223" s="79"/>
      <c r="AG223" s="80"/>
      <c r="AH223" s="70"/>
      <c r="AI223" s="66"/>
      <c r="AJ223" s="66"/>
      <c r="AK223" s="71"/>
      <c r="AL223" s="71"/>
      <c r="AM223" s="84"/>
      <c r="AN223" s="69"/>
    </row>
    <row r="224" spans="2:40">
      <c r="B224" s="55">
        <v>31</v>
      </c>
      <c r="C224" s="72"/>
      <c r="D224" s="73"/>
      <c r="E224" s="72"/>
      <c r="F224" s="74"/>
      <c r="G224" s="75"/>
      <c r="H224" s="74"/>
      <c r="I224" s="75"/>
      <c r="J224" s="74"/>
      <c r="K224" s="74"/>
      <c r="L224" s="81"/>
      <c r="M224" s="82"/>
      <c r="N224" s="83"/>
      <c r="O224" s="82"/>
      <c r="P224" s="82"/>
      <c r="Q224" s="74"/>
      <c r="R224" s="82"/>
      <c r="S224" s="74"/>
      <c r="T224" s="82"/>
      <c r="U224" s="82"/>
      <c r="V224" s="76"/>
      <c r="W224" s="76"/>
      <c r="X224" s="77"/>
      <c r="Y224" s="78"/>
      <c r="Z224" s="78"/>
      <c r="AA224" s="77"/>
      <c r="AB224" s="74"/>
      <c r="AC224" s="72"/>
      <c r="AD224" s="72"/>
      <c r="AE224" s="72"/>
      <c r="AF224" s="79"/>
      <c r="AG224" s="80"/>
      <c r="AH224" s="70"/>
      <c r="AI224" s="66"/>
      <c r="AJ224" s="66"/>
      <c r="AK224" s="71"/>
      <c r="AL224" s="71"/>
      <c r="AM224" s="84"/>
      <c r="AN224" s="68"/>
    </row>
    <row r="225" spans="2:40">
      <c r="B225" s="55">
        <v>32</v>
      </c>
      <c r="C225" s="72"/>
      <c r="D225" s="73"/>
      <c r="E225" s="72"/>
      <c r="F225" s="74"/>
      <c r="G225" s="75"/>
      <c r="H225" s="74"/>
      <c r="I225" s="75"/>
      <c r="J225" s="74"/>
      <c r="K225" s="74"/>
      <c r="L225" s="81"/>
      <c r="M225" s="82"/>
      <c r="N225" s="83"/>
      <c r="O225" s="82"/>
      <c r="P225" s="82"/>
      <c r="Q225" s="74"/>
      <c r="R225" s="82"/>
      <c r="S225" s="74"/>
      <c r="T225" s="82"/>
      <c r="U225" s="82"/>
      <c r="V225" s="76"/>
      <c r="W225" s="76"/>
      <c r="X225" s="77"/>
      <c r="Y225" s="78"/>
      <c r="Z225" s="78"/>
      <c r="AA225" s="77"/>
      <c r="AB225" s="74"/>
      <c r="AC225" s="72"/>
      <c r="AD225" s="72"/>
      <c r="AE225" s="72"/>
      <c r="AF225" s="79"/>
      <c r="AG225" s="80"/>
      <c r="AH225" s="70"/>
      <c r="AI225" s="66"/>
      <c r="AJ225" s="66"/>
      <c r="AK225" s="71"/>
      <c r="AL225" s="71"/>
      <c r="AM225" s="84"/>
      <c r="AN225" s="69"/>
    </row>
    <row r="226" spans="2:40">
      <c r="B226" s="55">
        <v>33</v>
      </c>
      <c r="C226" s="72"/>
      <c r="D226" s="73"/>
      <c r="E226" s="72"/>
      <c r="F226" s="74"/>
      <c r="G226" s="75"/>
      <c r="H226" s="74"/>
      <c r="I226" s="75"/>
      <c r="J226" s="74"/>
      <c r="K226" s="74"/>
      <c r="L226" s="81"/>
      <c r="M226" s="82"/>
      <c r="N226" s="83"/>
      <c r="O226" s="82"/>
      <c r="P226" s="82"/>
      <c r="Q226" s="74"/>
      <c r="R226" s="82"/>
      <c r="S226" s="74"/>
      <c r="T226" s="82"/>
      <c r="U226" s="82"/>
      <c r="V226" s="76"/>
      <c r="W226" s="76"/>
      <c r="X226" s="77"/>
      <c r="Y226" s="78"/>
      <c r="Z226" s="78"/>
      <c r="AA226" s="77"/>
      <c r="AB226" s="74"/>
      <c r="AC226" s="72"/>
      <c r="AD226" s="72"/>
      <c r="AE226" s="72"/>
      <c r="AF226" s="79"/>
      <c r="AG226" s="80"/>
      <c r="AH226" s="70"/>
      <c r="AI226" s="66"/>
      <c r="AJ226" s="66"/>
      <c r="AK226" s="71"/>
      <c r="AL226" s="71"/>
      <c r="AM226" s="84"/>
      <c r="AN226" s="68"/>
    </row>
    <row r="227" spans="2:40">
      <c r="B227" s="55">
        <v>34</v>
      </c>
      <c r="C227" s="72"/>
      <c r="D227" s="73"/>
      <c r="E227" s="72"/>
      <c r="F227" s="74"/>
      <c r="G227" s="75"/>
      <c r="H227" s="74"/>
      <c r="I227" s="75"/>
      <c r="J227" s="74"/>
      <c r="K227" s="74"/>
      <c r="L227" s="81"/>
      <c r="M227" s="82"/>
      <c r="N227" s="83"/>
      <c r="O227" s="82"/>
      <c r="P227" s="82"/>
      <c r="Q227" s="74"/>
      <c r="R227" s="82"/>
      <c r="S227" s="74"/>
      <c r="T227" s="82"/>
      <c r="U227" s="82"/>
      <c r="V227" s="90"/>
      <c r="W227" s="76"/>
      <c r="X227" s="77"/>
      <c r="Y227" s="78"/>
      <c r="Z227" s="78"/>
      <c r="AA227" s="77"/>
      <c r="AB227" s="74"/>
      <c r="AC227" s="72"/>
      <c r="AD227" s="72"/>
      <c r="AE227" s="72"/>
      <c r="AF227" s="79"/>
      <c r="AG227" s="80"/>
      <c r="AH227" s="70"/>
      <c r="AI227" s="66"/>
      <c r="AJ227" s="66"/>
      <c r="AK227" s="71"/>
      <c r="AL227" s="71"/>
      <c r="AM227" s="84"/>
      <c r="AN227" s="69"/>
    </row>
    <row r="228" spans="2:40">
      <c r="B228" s="55">
        <v>35</v>
      </c>
      <c r="C228" s="72"/>
      <c r="D228" s="73"/>
      <c r="E228" s="72"/>
      <c r="F228" s="74"/>
      <c r="G228" s="75"/>
      <c r="H228" s="74"/>
      <c r="I228" s="75"/>
      <c r="J228" s="74"/>
      <c r="K228" s="74"/>
      <c r="L228" s="81"/>
      <c r="M228" s="82"/>
      <c r="N228" s="83"/>
      <c r="O228" s="82"/>
      <c r="P228" s="82"/>
      <c r="Q228" s="74"/>
      <c r="R228" s="82"/>
      <c r="S228" s="74"/>
      <c r="T228" s="82"/>
      <c r="U228" s="82"/>
      <c r="V228" s="76"/>
      <c r="W228" s="76"/>
      <c r="X228" s="77"/>
      <c r="Y228" s="78"/>
      <c r="Z228" s="78"/>
      <c r="AA228" s="77"/>
      <c r="AB228" s="74"/>
      <c r="AC228" s="72"/>
      <c r="AD228" s="72"/>
      <c r="AE228" s="72"/>
      <c r="AF228" s="79"/>
      <c r="AG228" s="80"/>
      <c r="AH228" s="70"/>
      <c r="AI228" s="66"/>
      <c r="AJ228" s="66"/>
      <c r="AK228" s="71"/>
      <c r="AL228" s="71"/>
      <c r="AM228" s="84"/>
      <c r="AN228" s="68"/>
    </row>
    <row r="229" spans="2:40">
      <c r="B229" s="55">
        <v>36</v>
      </c>
      <c r="C229" s="72"/>
      <c r="D229" s="73"/>
      <c r="E229" s="72"/>
      <c r="F229" s="74"/>
      <c r="G229" s="75"/>
      <c r="H229" s="74"/>
      <c r="I229" s="75"/>
      <c r="J229" s="74"/>
      <c r="K229" s="74"/>
      <c r="L229" s="81"/>
      <c r="M229" s="82"/>
      <c r="N229" s="83"/>
      <c r="O229" s="82"/>
      <c r="P229" s="82"/>
      <c r="Q229" s="74"/>
      <c r="R229" s="82"/>
      <c r="S229" s="74"/>
      <c r="T229" s="82"/>
      <c r="U229" s="82"/>
      <c r="V229" s="76"/>
      <c r="W229" s="76"/>
      <c r="X229" s="77"/>
      <c r="Y229" s="78"/>
      <c r="Z229" s="78"/>
      <c r="AA229" s="77"/>
      <c r="AB229" s="74"/>
      <c r="AC229" s="72"/>
      <c r="AD229" s="72"/>
      <c r="AE229" s="72"/>
      <c r="AF229" s="79"/>
      <c r="AG229" s="80"/>
      <c r="AH229" s="70"/>
      <c r="AI229" s="66"/>
      <c r="AJ229" s="66"/>
      <c r="AK229" s="71"/>
      <c r="AL229" s="71"/>
      <c r="AM229" s="84"/>
      <c r="AN229" s="69"/>
    </row>
    <row r="230" spans="2:40">
      <c r="B230" s="55">
        <v>37</v>
      </c>
      <c r="C230" s="72"/>
      <c r="D230" s="73"/>
      <c r="E230" s="72"/>
      <c r="F230" s="74"/>
      <c r="G230" s="75"/>
      <c r="H230" s="74"/>
      <c r="I230" s="75"/>
      <c r="J230" s="74"/>
      <c r="K230" s="74"/>
      <c r="L230" s="81"/>
      <c r="M230" s="82"/>
      <c r="N230" s="83"/>
      <c r="O230" s="82"/>
      <c r="P230" s="82"/>
      <c r="Q230" s="74"/>
      <c r="R230" s="82"/>
      <c r="S230" s="74"/>
      <c r="T230" s="82"/>
      <c r="U230" s="82"/>
      <c r="V230" s="76"/>
      <c r="W230" s="76"/>
      <c r="X230" s="77"/>
      <c r="Y230" s="78"/>
      <c r="Z230" s="78"/>
      <c r="AA230" s="77"/>
      <c r="AB230" s="74"/>
      <c r="AC230" s="72"/>
      <c r="AD230" s="72"/>
      <c r="AE230" s="72"/>
      <c r="AF230" s="79"/>
      <c r="AG230" s="80"/>
      <c r="AH230" s="70"/>
      <c r="AI230" s="66"/>
      <c r="AJ230" s="66"/>
      <c r="AK230" s="71"/>
      <c r="AL230" s="71"/>
      <c r="AM230" s="84"/>
      <c r="AN230" s="68"/>
    </row>
    <row r="231" spans="2:40">
      <c r="B231" s="55">
        <v>38</v>
      </c>
      <c r="C231" s="72"/>
      <c r="D231" s="73"/>
      <c r="E231" s="72"/>
      <c r="F231" s="74"/>
      <c r="G231" s="75"/>
      <c r="H231" s="74"/>
      <c r="I231" s="75"/>
      <c r="J231" s="74"/>
      <c r="K231" s="74"/>
      <c r="L231" s="81"/>
      <c r="M231" s="82"/>
      <c r="N231" s="83"/>
      <c r="O231" s="82"/>
      <c r="P231" s="82"/>
      <c r="Q231" s="74"/>
      <c r="R231" s="82"/>
      <c r="S231" s="74"/>
      <c r="T231" s="82"/>
      <c r="U231" s="82"/>
      <c r="V231" s="76"/>
      <c r="W231" s="76"/>
      <c r="X231" s="77"/>
      <c r="Y231" s="78"/>
      <c r="Z231" s="78"/>
      <c r="AA231" s="77"/>
      <c r="AB231" s="74"/>
      <c r="AC231" s="72"/>
      <c r="AD231" s="72"/>
      <c r="AE231" s="72"/>
      <c r="AF231" s="79"/>
      <c r="AG231" s="80"/>
      <c r="AH231" s="70"/>
      <c r="AI231" s="66"/>
      <c r="AJ231" s="66"/>
      <c r="AK231" s="71"/>
      <c r="AL231" s="71"/>
      <c r="AM231" s="84"/>
      <c r="AN231" s="69"/>
    </row>
    <row r="232" spans="2:40">
      <c r="B232" s="55">
        <v>39</v>
      </c>
      <c r="C232" s="72"/>
      <c r="D232" s="73"/>
      <c r="E232" s="72"/>
      <c r="F232" s="74"/>
      <c r="G232" s="75"/>
      <c r="H232" s="74"/>
      <c r="I232" s="75"/>
      <c r="J232" s="74"/>
      <c r="K232" s="74"/>
      <c r="L232" s="81"/>
      <c r="M232" s="82"/>
      <c r="N232" s="83"/>
      <c r="O232" s="82"/>
      <c r="P232" s="82"/>
      <c r="Q232" s="74"/>
      <c r="R232" s="82"/>
      <c r="S232" s="74"/>
      <c r="T232" s="82"/>
      <c r="U232" s="82"/>
      <c r="V232" s="90"/>
      <c r="W232" s="76"/>
      <c r="X232" s="77"/>
      <c r="Y232" s="78"/>
      <c r="Z232" s="78"/>
      <c r="AA232" s="77"/>
      <c r="AB232" s="74"/>
      <c r="AC232" s="72"/>
      <c r="AD232" s="72"/>
      <c r="AE232" s="72"/>
      <c r="AF232" s="79"/>
      <c r="AG232" s="80"/>
      <c r="AH232" s="70"/>
      <c r="AI232" s="66"/>
      <c r="AJ232" s="66"/>
      <c r="AK232" s="71"/>
      <c r="AL232" s="71"/>
      <c r="AM232" s="84"/>
      <c r="AN232" s="68"/>
    </row>
    <row r="233" spans="2:40">
      <c r="B233" s="55">
        <v>40</v>
      </c>
      <c r="C233" s="72"/>
      <c r="D233" s="73"/>
      <c r="E233" s="72"/>
      <c r="F233" s="74"/>
      <c r="G233" s="75"/>
      <c r="H233" s="74"/>
      <c r="I233" s="75"/>
      <c r="J233" s="74"/>
      <c r="K233" s="74"/>
      <c r="L233" s="81"/>
      <c r="M233" s="82"/>
      <c r="N233" s="83"/>
      <c r="O233" s="82"/>
      <c r="P233" s="82"/>
      <c r="Q233" s="74"/>
      <c r="R233" s="82"/>
      <c r="S233" s="74"/>
      <c r="T233" s="82"/>
      <c r="U233" s="82"/>
      <c r="V233" s="76"/>
      <c r="W233" s="76"/>
      <c r="X233" s="77"/>
      <c r="Y233" s="78"/>
      <c r="Z233" s="78"/>
      <c r="AA233" s="77"/>
      <c r="AB233" s="74"/>
      <c r="AC233" s="72"/>
      <c r="AD233" s="72"/>
      <c r="AE233" s="72"/>
      <c r="AF233" s="79"/>
      <c r="AG233" s="80"/>
      <c r="AH233" s="70"/>
      <c r="AI233" s="66"/>
      <c r="AJ233" s="66"/>
      <c r="AK233" s="71"/>
      <c r="AL233" s="71"/>
      <c r="AM233" s="84"/>
      <c r="AN233" s="69"/>
    </row>
    <row r="234" spans="2:40">
      <c r="B234" s="55">
        <v>41</v>
      </c>
      <c r="C234" s="72"/>
      <c r="D234" s="73"/>
      <c r="E234" s="72"/>
      <c r="F234" s="74"/>
      <c r="G234" s="75"/>
      <c r="H234" s="74"/>
      <c r="I234" s="75"/>
      <c r="J234" s="74"/>
      <c r="K234" s="74"/>
      <c r="L234" s="81"/>
      <c r="M234" s="82"/>
      <c r="N234" s="83"/>
      <c r="O234" s="82"/>
      <c r="P234" s="82"/>
      <c r="Q234" s="74"/>
      <c r="R234" s="82"/>
      <c r="S234" s="74"/>
      <c r="T234" s="82"/>
      <c r="U234" s="82"/>
      <c r="V234" s="76"/>
      <c r="W234" s="76"/>
      <c r="X234" s="77"/>
      <c r="Y234" s="78"/>
      <c r="Z234" s="78"/>
      <c r="AA234" s="77"/>
      <c r="AB234" s="74"/>
      <c r="AC234" s="72"/>
      <c r="AD234" s="72"/>
      <c r="AE234" s="72"/>
      <c r="AF234" s="79"/>
      <c r="AG234" s="80"/>
      <c r="AH234" s="70"/>
      <c r="AI234" s="66"/>
      <c r="AJ234" s="66"/>
      <c r="AK234" s="71"/>
      <c r="AL234" s="71"/>
      <c r="AM234" s="84"/>
      <c r="AN234" s="68"/>
    </row>
    <row r="235" spans="2:40">
      <c r="B235" s="55">
        <v>42</v>
      </c>
      <c r="C235" s="72"/>
      <c r="D235" s="73"/>
      <c r="E235" s="72"/>
      <c r="F235" s="74"/>
      <c r="G235" s="75"/>
      <c r="H235" s="74"/>
      <c r="I235" s="75"/>
      <c r="J235" s="74"/>
      <c r="K235" s="74"/>
      <c r="L235" s="81"/>
      <c r="M235" s="82"/>
      <c r="N235" s="83"/>
      <c r="O235" s="82"/>
      <c r="P235" s="82"/>
      <c r="Q235" s="74"/>
      <c r="R235" s="82"/>
      <c r="S235" s="74"/>
      <c r="T235" s="82"/>
      <c r="U235" s="82"/>
      <c r="V235" s="76"/>
      <c r="W235" s="76"/>
      <c r="X235" s="77"/>
      <c r="Y235" s="78"/>
      <c r="Z235" s="78"/>
      <c r="AA235" s="77"/>
      <c r="AB235" s="74"/>
      <c r="AC235" s="72"/>
      <c r="AD235" s="72"/>
      <c r="AE235" s="72"/>
      <c r="AF235" s="79"/>
      <c r="AG235" s="80"/>
      <c r="AH235" s="70"/>
      <c r="AI235" s="66"/>
      <c r="AJ235" s="66"/>
      <c r="AK235" s="71"/>
      <c r="AL235" s="71"/>
      <c r="AM235" s="84"/>
      <c r="AN235" s="69"/>
    </row>
    <row r="236" spans="2:40">
      <c r="B236" s="55">
        <v>43</v>
      </c>
      <c r="C236" s="72"/>
      <c r="D236" s="73"/>
      <c r="E236" s="72"/>
      <c r="F236" s="74"/>
      <c r="G236" s="75"/>
      <c r="H236" s="74"/>
      <c r="I236" s="75"/>
      <c r="J236" s="74"/>
      <c r="K236" s="74"/>
      <c r="L236" s="81"/>
      <c r="M236" s="82"/>
      <c r="N236" s="83"/>
      <c r="O236" s="82"/>
      <c r="P236" s="82"/>
      <c r="Q236" s="74"/>
      <c r="R236" s="82"/>
      <c r="S236" s="74"/>
      <c r="T236" s="82"/>
      <c r="U236" s="82"/>
      <c r="V236" s="76"/>
      <c r="W236" s="76"/>
      <c r="X236" s="77"/>
      <c r="Y236" s="78"/>
      <c r="Z236" s="78"/>
      <c r="AA236" s="77"/>
      <c r="AB236" s="74"/>
      <c r="AC236" s="72"/>
      <c r="AD236" s="72"/>
      <c r="AE236" s="72"/>
      <c r="AF236" s="79"/>
      <c r="AG236" s="80"/>
      <c r="AH236" s="70"/>
      <c r="AI236" s="66"/>
      <c r="AJ236" s="66"/>
      <c r="AK236" s="71"/>
      <c r="AL236" s="71"/>
      <c r="AM236" s="84"/>
      <c r="AN236" s="68"/>
    </row>
    <row r="237" spans="2:40">
      <c r="B237" s="55">
        <v>44</v>
      </c>
      <c r="C237" s="72"/>
      <c r="D237" s="73"/>
      <c r="E237" s="72"/>
      <c r="F237" s="74"/>
      <c r="G237" s="75"/>
      <c r="H237" s="74"/>
      <c r="I237" s="75"/>
      <c r="J237" s="74"/>
      <c r="K237" s="74"/>
      <c r="L237" s="81"/>
      <c r="M237" s="82"/>
      <c r="N237" s="83"/>
      <c r="O237" s="82"/>
      <c r="P237" s="82"/>
      <c r="Q237" s="74"/>
      <c r="R237" s="83"/>
      <c r="S237" s="74"/>
      <c r="T237" s="83"/>
      <c r="U237" s="82"/>
      <c r="V237" s="76"/>
      <c r="W237" s="76"/>
      <c r="X237" s="77"/>
      <c r="Y237" s="78"/>
      <c r="Z237" s="78"/>
      <c r="AA237" s="77"/>
      <c r="AB237" s="74"/>
      <c r="AC237" s="72"/>
      <c r="AD237" s="72"/>
      <c r="AE237" s="72"/>
      <c r="AF237" s="79"/>
      <c r="AG237" s="80"/>
      <c r="AH237" s="70"/>
      <c r="AI237" s="66"/>
      <c r="AJ237" s="66"/>
      <c r="AK237" s="71"/>
      <c r="AL237" s="71"/>
      <c r="AM237" s="84"/>
      <c r="AN237" s="69"/>
    </row>
    <row r="238" spans="2:40">
      <c r="B238" s="55">
        <v>45</v>
      </c>
      <c r="C238" s="72"/>
      <c r="D238" s="73"/>
      <c r="E238" s="72"/>
      <c r="F238" s="74"/>
      <c r="G238" s="75"/>
      <c r="H238" s="74"/>
      <c r="I238" s="75"/>
      <c r="J238" s="74"/>
      <c r="K238" s="74"/>
      <c r="L238" s="81"/>
      <c r="M238" s="82"/>
      <c r="N238" s="83"/>
      <c r="O238" s="82"/>
      <c r="P238" s="82"/>
      <c r="Q238" s="74"/>
      <c r="R238" s="82"/>
      <c r="S238" s="74"/>
      <c r="T238" s="82"/>
      <c r="U238" s="82"/>
      <c r="V238" s="76"/>
      <c r="W238" s="76"/>
      <c r="X238" s="77"/>
      <c r="Y238" s="78"/>
      <c r="Z238" s="78"/>
      <c r="AA238" s="77"/>
      <c r="AB238" s="74"/>
      <c r="AC238" s="72"/>
      <c r="AD238" s="72"/>
      <c r="AE238" s="72"/>
      <c r="AF238" s="79"/>
      <c r="AG238" s="80"/>
      <c r="AH238" s="70"/>
      <c r="AI238" s="66"/>
      <c r="AJ238" s="66"/>
      <c r="AK238" s="71"/>
      <c r="AL238" s="71"/>
      <c r="AM238" s="84"/>
      <c r="AN238" s="68"/>
    </row>
    <row r="239" spans="2:40">
      <c r="B239" s="55">
        <v>46</v>
      </c>
      <c r="C239" s="72"/>
      <c r="D239" s="73"/>
      <c r="E239" s="72"/>
      <c r="F239" s="74"/>
      <c r="G239" s="75"/>
      <c r="H239" s="74"/>
      <c r="I239" s="75"/>
      <c r="J239" s="74"/>
      <c r="K239" s="74"/>
      <c r="L239" s="81"/>
      <c r="M239" s="82"/>
      <c r="N239" s="83"/>
      <c r="O239" s="82"/>
      <c r="P239" s="82"/>
      <c r="Q239" s="74"/>
      <c r="R239" s="82"/>
      <c r="S239" s="74"/>
      <c r="T239" s="82"/>
      <c r="U239" s="82"/>
      <c r="V239" s="76"/>
      <c r="W239" s="76"/>
      <c r="X239" s="77"/>
      <c r="Y239" s="78"/>
      <c r="Z239" s="78"/>
      <c r="AA239" s="77"/>
      <c r="AB239" s="74"/>
      <c r="AC239" s="72"/>
      <c r="AD239" s="72"/>
      <c r="AE239" s="72"/>
      <c r="AF239" s="79"/>
      <c r="AG239" s="80"/>
      <c r="AH239" s="70"/>
      <c r="AI239" s="66"/>
      <c r="AJ239" s="66"/>
      <c r="AK239" s="71"/>
      <c r="AL239" s="71"/>
      <c r="AM239" s="84"/>
      <c r="AN239" s="69"/>
    </row>
    <row r="240" spans="2:40">
      <c r="B240" s="55">
        <v>47</v>
      </c>
      <c r="C240" s="72"/>
      <c r="D240" s="73"/>
      <c r="E240" s="72"/>
      <c r="F240" s="74"/>
      <c r="G240" s="75"/>
      <c r="H240" s="74"/>
      <c r="I240" s="75"/>
      <c r="J240" s="74"/>
      <c r="K240" s="74"/>
      <c r="L240" s="81"/>
      <c r="M240" s="82"/>
      <c r="N240" s="90"/>
      <c r="O240" s="82"/>
      <c r="P240" s="82"/>
      <c r="Q240" s="74"/>
      <c r="R240" s="82"/>
      <c r="S240" s="74"/>
      <c r="T240" s="82"/>
      <c r="U240" s="82"/>
      <c r="V240" s="76"/>
      <c r="W240" s="76"/>
      <c r="X240" s="77"/>
      <c r="Y240" s="78"/>
      <c r="Z240" s="78"/>
      <c r="AA240" s="77"/>
      <c r="AB240" s="74"/>
      <c r="AC240" s="72"/>
      <c r="AD240" s="72"/>
      <c r="AE240" s="72"/>
      <c r="AF240" s="79"/>
      <c r="AG240" s="80"/>
      <c r="AH240" s="70"/>
      <c r="AI240" s="66"/>
      <c r="AJ240" s="66"/>
      <c r="AK240" s="71"/>
      <c r="AL240" s="71"/>
      <c r="AM240" s="84"/>
      <c r="AN240" s="68"/>
    </row>
    <row r="241" spans="2:40">
      <c r="B241" s="55">
        <v>48</v>
      </c>
      <c r="C241" s="72"/>
      <c r="D241" s="73"/>
      <c r="E241" s="72"/>
      <c r="F241" s="74"/>
      <c r="G241" s="75"/>
      <c r="H241" s="74"/>
      <c r="I241" s="75"/>
      <c r="J241" s="74"/>
      <c r="K241" s="74"/>
      <c r="L241" s="81"/>
      <c r="M241" s="82"/>
      <c r="N241" s="83"/>
      <c r="O241" s="82"/>
      <c r="P241" s="82"/>
      <c r="Q241" s="74"/>
      <c r="R241" s="82"/>
      <c r="S241" s="74"/>
      <c r="T241" s="82"/>
      <c r="U241" s="82"/>
      <c r="V241" s="76"/>
      <c r="W241" s="76"/>
      <c r="X241" s="77"/>
      <c r="Y241" s="78"/>
      <c r="Z241" s="78"/>
      <c r="AA241" s="77"/>
      <c r="AB241" s="74"/>
      <c r="AC241" s="72"/>
      <c r="AD241" s="72"/>
      <c r="AE241" s="72"/>
      <c r="AF241" s="79"/>
      <c r="AG241" s="80"/>
      <c r="AH241" s="70"/>
      <c r="AI241" s="66"/>
      <c r="AJ241" s="66"/>
      <c r="AK241" s="71"/>
      <c r="AL241" s="71"/>
      <c r="AM241" s="84"/>
      <c r="AN241" s="69"/>
    </row>
    <row r="242" spans="2:40">
      <c r="B242" s="55">
        <v>49</v>
      </c>
      <c r="C242" s="72"/>
      <c r="D242" s="73"/>
      <c r="E242" s="72"/>
      <c r="F242" s="74"/>
      <c r="G242" s="75"/>
      <c r="H242" s="74"/>
      <c r="I242" s="75"/>
      <c r="J242" s="74"/>
      <c r="K242" s="74"/>
      <c r="L242" s="81"/>
      <c r="M242" s="82"/>
      <c r="N242" s="83"/>
      <c r="O242" s="82"/>
      <c r="P242" s="82"/>
      <c r="Q242" s="74"/>
      <c r="R242" s="82"/>
      <c r="S242" s="74"/>
      <c r="T242" s="82"/>
      <c r="U242" s="82"/>
      <c r="V242" s="76"/>
      <c r="W242" s="76"/>
      <c r="X242" s="77"/>
      <c r="Y242" s="78"/>
      <c r="Z242" s="78"/>
      <c r="AA242" s="77"/>
      <c r="AB242" s="74"/>
      <c r="AC242" s="72"/>
      <c r="AD242" s="72"/>
      <c r="AE242" s="72"/>
      <c r="AF242" s="79"/>
      <c r="AG242" s="80"/>
      <c r="AH242" s="70"/>
      <c r="AI242" s="66"/>
      <c r="AJ242" s="66"/>
      <c r="AK242" s="71"/>
      <c r="AL242" s="71"/>
      <c r="AM242" s="84"/>
      <c r="AN242" s="68"/>
    </row>
    <row r="243" spans="2:40">
      <c r="B243" s="55">
        <v>50</v>
      </c>
      <c r="C243" s="37"/>
      <c r="D243" s="38"/>
      <c r="E243" s="37"/>
      <c r="F243" s="13"/>
      <c r="G243" s="14"/>
      <c r="H243" s="13"/>
      <c r="I243" s="14"/>
      <c r="J243" s="13"/>
      <c r="K243" s="13"/>
      <c r="L243" s="39"/>
      <c r="M243" s="40"/>
      <c r="N243" s="41"/>
      <c r="O243" s="40"/>
      <c r="P243" s="40"/>
      <c r="Q243" s="13"/>
      <c r="R243" s="40"/>
      <c r="S243" s="13"/>
      <c r="T243" s="40"/>
      <c r="U243" s="40"/>
      <c r="V243" s="42"/>
      <c r="W243" s="42"/>
      <c r="X243" s="43"/>
      <c r="Y243" s="44"/>
      <c r="Z243" s="44"/>
      <c r="AA243" s="43"/>
      <c r="AB243" s="13"/>
      <c r="AC243" s="37"/>
      <c r="AD243" s="37"/>
      <c r="AE243" s="37"/>
      <c r="AF243" s="45"/>
      <c r="AG243" s="46"/>
      <c r="AH243" s="47"/>
      <c r="AI243" s="71"/>
      <c r="AJ243" s="71"/>
      <c r="AK243" s="71"/>
      <c r="AL243" s="71"/>
      <c r="AM243" s="84"/>
      <c r="AN243" s="69"/>
    </row>
    <row r="244" spans="2:40">
      <c r="B244" s="55">
        <v>51</v>
      </c>
      <c r="C244" s="37"/>
      <c r="D244" s="38"/>
      <c r="E244" s="37"/>
      <c r="F244" s="13"/>
      <c r="G244" s="14"/>
      <c r="H244" s="13"/>
      <c r="I244" s="14"/>
      <c r="J244" s="13"/>
      <c r="K244" s="13"/>
      <c r="L244" s="39"/>
      <c r="M244" s="40"/>
      <c r="N244" s="41"/>
      <c r="O244" s="40"/>
      <c r="P244" s="40"/>
      <c r="Q244" s="13"/>
      <c r="R244" s="40"/>
      <c r="S244" s="13"/>
      <c r="T244" s="40"/>
      <c r="U244" s="40"/>
      <c r="V244" s="42"/>
      <c r="W244" s="42"/>
      <c r="X244" s="43"/>
      <c r="Y244" s="44"/>
      <c r="Z244" s="44"/>
      <c r="AA244" s="43"/>
      <c r="AB244" s="13"/>
      <c r="AC244" s="37"/>
      <c r="AD244" s="37"/>
      <c r="AE244" s="37"/>
      <c r="AF244" s="45"/>
      <c r="AG244" s="46"/>
      <c r="AH244" s="47"/>
      <c r="AI244" s="71"/>
      <c r="AJ244" s="71"/>
      <c r="AK244" s="71"/>
      <c r="AL244" s="71"/>
      <c r="AM244" s="84"/>
      <c r="AN244" s="68"/>
    </row>
    <row r="245" spans="2:40">
      <c r="B245" s="55">
        <v>52</v>
      </c>
      <c r="C245" s="37"/>
      <c r="D245" s="38"/>
      <c r="E245" s="37"/>
      <c r="F245" s="13"/>
      <c r="G245" s="14"/>
      <c r="H245" s="13"/>
      <c r="I245" s="14"/>
      <c r="J245" s="13"/>
      <c r="K245" s="13"/>
      <c r="L245" s="39"/>
      <c r="M245" s="40"/>
      <c r="N245" s="41"/>
      <c r="O245" s="40"/>
      <c r="P245" s="40"/>
      <c r="Q245" s="13"/>
      <c r="R245" s="40"/>
      <c r="S245" s="13"/>
      <c r="T245" s="40"/>
      <c r="U245" s="40"/>
      <c r="V245" s="42"/>
      <c r="W245" s="42"/>
      <c r="X245" s="43"/>
      <c r="Y245" s="44"/>
      <c r="Z245" s="44"/>
      <c r="AA245" s="43"/>
      <c r="AB245" s="13"/>
      <c r="AC245" s="37"/>
      <c r="AD245" s="37"/>
      <c r="AE245" s="37"/>
      <c r="AF245" s="45"/>
      <c r="AG245" s="46"/>
      <c r="AH245" s="47"/>
      <c r="AI245" s="71"/>
      <c r="AJ245" s="71"/>
      <c r="AK245" s="71"/>
      <c r="AL245" s="71"/>
      <c r="AM245" s="84"/>
      <c r="AN245" s="69"/>
    </row>
    <row r="246" spans="2:40">
      <c r="B246" s="55">
        <v>53</v>
      </c>
      <c r="C246" s="37"/>
      <c r="D246" s="38"/>
      <c r="E246" s="37"/>
      <c r="F246" s="13"/>
      <c r="G246" s="14"/>
      <c r="H246" s="13"/>
      <c r="I246" s="14"/>
      <c r="J246" s="13"/>
      <c r="K246" s="13"/>
      <c r="L246" s="39"/>
      <c r="M246" s="40"/>
      <c r="N246" s="88"/>
      <c r="O246" s="40"/>
      <c r="P246" s="40"/>
      <c r="Q246" s="13"/>
      <c r="R246" s="40"/>
      <c r="S246" s="13"/>
      <c r="T246" s="40"/>
      <c r="U246" s="40"/>
      <c r="V246" s="42"/>
      <c r="W246" s="42"/>
      <c r="X246" s="43"/>
      <c r="Y246" s="44"/>
      <c r="Z246" s="44"/>
      <c r="AA246" s="43"/>
      <c r="AB246" s="13"/>
      <c r="AC246" s="37"/>
      <c r="AD246" s="37"/>
      <c r="AE246" s="37"/>
      <c r="AF246" s="45"/>
      <c r="AG246" s="46"/>
      <c r="AH246" s="47"/>
      <c r="AI246" s="71"/>
      <c r="AJ246" s="71"/>
      <c r="AK246" s="71"/>
      <c r="AL246" s="71"/>
      <c r="AM246" s="84"/>
      <c r="AN246" s="68"/>
    </row>
    <row r="247" spans="2:40">
      <c r="B247" s="55">
        <v>54</v>
      </c>
      <c r="C247" s="37"/>
      <c r="D247" s="38"/>
      <c r="E247" s="37"/>
      <c r="F247" s="13"/>
      <c r="G247" s="14"/>
      <c r="H247" s="13"/>
      <c r="I247" s="14"/>
      <c r="J247" s="13"/>
      <c r="K247" s="13"/>
      <c r="L247" s="39"/>
      <c r="M247" s="40"/>
      <c r="N247" s="41"/>
      <c r="O247" s="40"/>
      <c r="P247" s="40"/>
      <c r="Q247" s="13"/>
      <c r="R247" s="40"/>
      <c r="S247" s="13"/>
      <c r="T247" s="40"/>
      <c r="U247" s="40"/>
      <c r="V247" s="42"/>
      <c r="W247" s="42"/>
      <c r="X247" s="43"/>
      <c r="Y247" s="44"/>
      <c r="Z247" s="44"/>
      <c r="AA247" s="43"/>
      <c r="AB247" s="13"/>
      <c r="AC247" s="37"/>
      <c r="AD247" s="37"/>
      <c r="AE247" s="37"/>
      <c r="AF247" s="45"/>
      <c r="AG247" s="46"/>
      <c r="AH247" s="47"/>
      <c r="AI247" s="71"/>
      <c r="AJ247" s="71"/>
      <c r="AK247" s="71"/>
      <c r="AL247" s="71"/>
      <c r="AM247" s="84"/>
      <c r="AN247" s="69"/>
    </row>
    <row r="248" spans="2:40">
      <c r="B248" s="55">
        <v>55</v>
      </c>
      <c r="C248" s="37"/>
      <c r="D248" s="38"/>
      <c r="E248" s="37"/>
      <c r="F248" s="13"/>
      <c r="G248" s="14"/>
      <c r="H248" s="13"/>
      <c r="I248" s="14"/>
      <c r="J248" s="13"/>
      <c r="K248" s="13"/>
      <c r="L248" s="39"/>
      <c r="M248" s="40"/>
      <c r="N248" s="41"/>
      <c r="O248" s="40"/>
      <c r="P248" s="40"/>
      <c r="Q248" s="13"/>
      <c r="R248" s="40"/>
      <c r="S248" s="13"/>
      <c r="T248" s="40"/>
      <c r="U248" s="40"/>
      <c r="V248" s="42"/>
      <c r="W248" s="42"/>
      <c r="X248" s="43"/>
      <c r="Y248" s="44"/>
      <c r="Z248" s="44"/>
      <c r="AA248" s="43"/>
      <c r="AB248" s="13"/>
      <c r="AC248" s="37"/>
      <c r="AD248" s="37"/>
      <c r="AE248" s="37"/>
      <c r="AF248" s="45"/>
      <c r="AG248" s="46"/>
      <c r="AH248" s="47"/>
      <c r="AI248" s="71"/>
      <c r="AJ248" s="71"/>
      <c r="AK248" s="71"/>
      <c r="AL248" s="71"/>
      <c r="AM248" s="84"/>
      <c r="AN248" s="68"/>
    </row>
    <row r="249" spans="2:40">
      <c r="B249" s="55">
        <v>56</v>
      </c>
      <c r="C249" s="37"/>
      <c r="D249" s="38"/>
      <c r="E249" s="37"/>
      <c r="F249" s="13"/>
      <c r="G249" s="14"/>
      <c r="H249" s="13"/>
      <c r="I249" s="14"/>
      <c r="J249" s="13"/>
      <c r="K249" s="13"/>
      <c r="L249" s="39"/>
      <c r="M249" s="40"/>
      <c r="N249" s="41"/>
      <c r="O249" s="40"/>
      <c r="P249" s="40"/>
      <c r="Q249" s="13"/>
      <c r="R249" s="40"/>
      <c r="S249" s="13"/>
      <c r="T249" s="40"/>
      <c r="U249" s="40"/>
      <c r="V249" s="42"/>
      <c r="W249" s="42"/>
      <c r="X249" s="43"/>
      <c r="Y249" s="44"/>
      <c r="Z249" s="44"/>
      <c r="AA249" s="43"/>
      <c r="AB249" s="13"/>
      <c r="AC249" s="37"/>
      <c r="AD249" s="37"/>
      <c r="AE249" s="37"/>
      <c r="AF249" s="45"/>
      <c r="AG249" s="46"/>
      <c r="AH249" s="47"/>
      <c r="AI249" s="71"/>
      <c r="AJ249" s="71"/>
      <c r="AK249" s="71"/>
      <c r="AL249" s="71"/>
      <c r="AM249" s="84"/>
      <c r="AN249" s="69"/>
    </row>
    <row r="250" spans="2:40">
      <c r="B250" s="55">
        <v>57</v>
      </c>
      <c r="C250" s="37"/>
      <c r="D250" s="38"/>
      <c r="E250" s="37"/>
      <c r="F250" s="13"/>
      <c r="G250" s="14"/>
      <c r="H250" s="13"/>
      <c r="I250" s="14"/>
      <c r="J250" s="13"/>
      <c r="K250" s="13"/>
      <c r="L250" s="39"/>
      <c r="M250" s="40"/>
      <c r="N250" s="41"/>
      <c r="O250" s="40"/>
      <c r="P250" s="40"/>
      <c r="Q250" s="13"/>
      <c r="R250" s="40"/>
      <c r="S250" s="13"/>
      <c r="T250" s="40"/>
      <c r="U250" s="40"/>
      <c r="V250" s="42"/>
      <c r="W250" s="42"/>
      <c r="X250" s="43"/>
      <c r="Y250" s="44"/>
      <c r="Z250" s="44"/>
      <c r="AA250" s="43"/>
      <c r="AB250" s="13"/>
      <c r="AC250" s="37"/>
      <c r="AD250" s="37"/>
      <c r="AE250" s="37"/>
      <c r="AF250" s="45"/>
      <c r="AG250" s="46"/>
      <c r="AH250" s="47"/>
      <c r="AI250" s="71"/>
      <c r="AJ250" s="71"/>
      <c r="AK250" s="71"/>
      <c r="AL250" s="71"/>
      <c r="AM250" s="84"/>
      <c r="AN250" s="68"/>
    </row>
    <row r="251" spans="2:40">
      <c r="B251" s="55">
        <v>58</v>
      </c>
      <c r="C251" s="37"/>
      <c r="D251" s="38"/>
      <c r="E251" s="37"/>
      <c r="F251" s="13"/>
      <c r="G251" s="14"/>
      <c r="H251" s="13"/>
      <c r="I251" s="14"/>
      <c r="J251" s="13"/>
      <c r="K251" s="13"/>
      <c r="L251" s="39"/>
      <c r="M251" s="40"/>
      <c r="N251" s="41"/>
      <c r="O251" s="40"/>
      <c r="P251" s="40"/>
      <c r="Q251" s="13"/>
      <c r="R251" s="40"/>
      <c r="S251" s="13"/>
      <c r="T251" s="40"/>
      <c r="U251" s="40"/>
      <c r="V251" s="42"/>
      <c r="W251" s="42"/>
      <c r="X251" s="43"/>
      <c r="Y251" s="44"/>
      <c r="Z251" s="44"/>
      <c r="AA251" s="43"/>
      <c r="AB251" s="13"/>
      <c r="AC251" s="37"/>
      <c r="AD251" s="37"/>
      <c r="AE251" s="37"/>
      <c r="AF251" s="45"/>
      <c r="AG251" s="46"/>
      <c r="AH251" s="47"/>
      <c r="AI251" s="71"/>
      <c r="AJ251" s="71"/>
      <c r="AK251" s="71"/>
      <c r="AL251" s="71"/>
      <c r="AM251" s="84"/>
      <c r="AN251" s="69"/>
    </row>
    <row r="252" spans="2:40">
      <c r="B252" s="55">
        <v>59</v>
      </c>
      <c r="C252" s="37"/>
      <c r="D252" s="38"/>
      <c r="E252" s="37"/>
      <c r="F252" s="13"/>
      <c r="G252" s="14"/>
      <c r="H252" s="13"/>
      <c r="I252" s="14"/>
      <c r="J252" s="13"/>
      <c r="K252" s="13"/>
      <c r="L252" s="39"/>
      <c r="M252" s="40"/>
      <c r="N252" s="88"/>
      <c r="O252" s="40"/>
      <c r="P252" s="40"/>
      <c r="Q252" s="13"/>
      <c r="R252" s="40"/>
      <c r="S252" s="13"/>
      <c r="T252" s="40"/>
      <c r="U252" s="40"/>
      <c r="V252" s="42"/>
      <c r="W252" s="42"/>
      <c r="X252" s="43"/>
      <c r="Y252" s="44"/>
      <c r="Z252" s="44"/>
      <c r="AA252" s="43"/>
      <c r="AB252" s="13"/>
      <c r="AC252" s="37"/>
      <c r="AD252" s="37"/>
      <c r="AE252" s="37"/>
      <c r="AF252" s="45"/>
      <c r="AG252" s="46"/>
      <c r="AH252" s="47"/>
      <c r="AI252" s="71"/>
      <c r="AJ252" s="71"/>
      <c r="AK252" s="71"/>
      <c r="AL252" s="71"/>
      <c r="AM252" s="84"/>
      <c r="AN252" s="68"/>
    </row>
    <row r="253" spans="2:40">
      <c r="B253" s="55">
        <v>60</v>
      </c>
      <c r="C253" s="37"/>
      <c r="D253" s="38"/>
      <c r="E253" s="37"/>
      <c r="F253" s="13"/>
      <c r="G253" s="14"/>
      <c r="H253" s="13"/>
      <c r="I253" s="14"/>
      <c r="J253" s="13"/>
      <c r="K253" s="13"/>
      <c r="L253" s="39"/>
      <c r="M253" s="40"/>
      <c r="N253" s="41"/>
      <c r="O253" s="40"/>
      <c r="P253" s="40"/>
      <c r="Q253" s="13"/>
      <c r="R253" s="40"/>
      <c r="S253" s="13"/>
      <c r="T253" s="40"/>
      <c r="U253" s="40"/>
      <c r="V253" s="42"/>
      <c r="W253" s="42"/>
      <c r="X253" s="43"/>
      <c r="Y253" s="44"/>
      <c r="Z253" s="44"/>
      <c r="AA253" s="43"/>
      <c r="AB253" s="13"/>
      <c r="AC253" s="37"/>
      <c r="AD253" s="37"/>
      <c r="AE253" s="37"/>
      <c r="AF253" s="45"/>
      <c r="AG253" s="46"/>
      <c r="AH253" s="47"/>
      <c r="AI253" s="71"/>
      <c r="AJ253" s="71"/>
      <c r="AK253" s="71"/>
      <c r="AL253" s="71"/>
      <c r="AM253" s="84"/>
      <c r="AN253" s="69"/>
    </row>
    <row r="254" spans="2:40">
      <c r="B254" s="55">
        <v>61</v>
      </c>
      <c r="C254" s="37"/>
      <c r="D254" s="38"/>
      <c r="E254" s="37"/>
      <c r="F254" s="13"/>
      <c r="G254" s="14"/>
      <c r="H254" s="13"/>
      <c r="I254" s="14"/>
      <c r="J254" s="13"/>
      <c r="K254" s="13"/>
      <c r="L254" s="39"/>
      <c r="M254" s="40"/>
      <c r="N254" s="41"/>
      <c r="O254" s="40"/>
      <c r="P254" s="40"/>
      <c r="Q254" s="13"/>
      <c r="R254" s="40"/>
      <c r="S254" s="13"/>
      <c r="T254" s="40"/>
      <c r="U254" s="40"/>
      <c r="V254" s="42"/>
      <c r="W254" s="42"/>
      <c r="X254" s="43"/>
      <c r="Y254" s="44"/>
      <c r="Z254" s="44"/>
      <c r="AA254" s="43"/>
      <c r="AB254" s="13"/>
      <c r="AC254" s="37"/>
      <c r="AD254" s="37"/>
      <c r="AE254" s="37"/>
      <c r="AF254" s="45"/>
      <c r="AG254" s="46"/>
      <c r="AH254" s="47"/>
      <c r="AI254" s="71"/>
      <c r="AJ254" s="71"/>
      <c r="AK254" s="71"/>
      <c r="AL254" s="71"/>
      <c r="AM254" s="84"/>
      <c r="AN254" s="68"/>
    </row>
    <row r="255" spans="2:40">
      <c r="B255" s="55">
        <v>62</v>
      </c>
      <c r="C255" s="37"/>
      <c r="D255" s="38"/>
      <c r="E255" s="37"/>
      <c r="F255" s="13"/>
      <c r="G255" s="14"/>
      <c r="H255" s="13"/>
      <c r="I255" s="14"/>
      <c r="J255" s="13"/>
      <c r="K255" s="13"/>
      <c r="L255" s="39"/>
      <c r="M255" s="40"/>
      <c r="N255" s="41"/>
      <c r="O255" s="40"/>
      <c r="P255" s="40"/>
      <c r="Q255" s="13"/>
      <c r="R255" s="40"/>
      <c r="S255" s="13"/>
      <c r="T255" s="40"/>
      <c r="U255" s="40"/>
      <c r="V255" s="42"/>
      <c r="W255" s="42"/>
      <c r="X255" s="43"/>
      <c r="Y255" s="44"/>
      <c r="Z255" s="44"/>
      <c r="AA255" s="43"/>
      <c r="AB255" s="13"/>
      <c r="AC255" s="37"/>
      <c r="AD255" s="37"/>
      <c r="AE255" s="37"/>
      <c r="AF255" s="45"/>
      <c r="AG255" s="46"/>
      <c r="AH255" s="47"/>
      <c r="AI255" s="71"/>
      <c r="AJ255" s="71"/>
      <c r="AK255" s="71"/>
      <c r="AL255" s="71"/>
      <c r="AM255" s="84"/>
      <c r="AN255" s="69"/>
    </row>
    <row r="256" spans="2:40">
      <c r="B256" s="55">
        <v>63</v>
      </c>
      <c r="C256" s="37"/>
      <c r="D256" s="38"/>
      <c r="E256" s="37"/>
      <c r="F256" s="13"/>
      <c r="G256" s="14"/>
      <c r="H256" s="13"/>
      <c r="I256" s="14"/>
      <c r="J256" s="13"/>
      <c r="K256" s="13"/>
      <c r="L256" s="39"/>
      <c r="M256" s="40"/>
      <c r="N256" s="41"/>
      <c r="O256" s="40"/>
      <c r="P256" s="40"/>
      <c r="Q256" s="13"/>
      <c r="R256" s="40"/>
      <c r="S256" s="13"/>
      <c r="T256" s="40"/>
      <c r="U256" s="40"/>
      <c r="V256" s="42"/>
      <c r="W256" s="42"/>
      <c r="X256" s="43"/>
      <c r="Y256" s="44"/>
      <c r="Z256" s="44"/>
      <c r="AA256" s="43"/>
      <c r="AB256" s="13"/>
      <c r="AC256" s="37"/>
      <c r="AD256" s="37"/>
      <c r="AE256" s="37"/>
      <c r="AF256" s="45"/>
      <c r="AG256" s="46"/>
      <c r="AH256" s="47"/>
      <c r="AI256" s="71"/>
      <c r="AJ256" s="71"/>
      <c r="AK256" s="71"/>
      <c r="AL256" s="71"/>
      <c r="AM256" s="84"/>
      <c r="AN256" s="68"/>
    </row>
    <row r="257" spans="2:40">
      <c r="B257" s="55">
        <v>64</v>
      </c>
      <c r="C257" s="37"/>
      <c r="D257" s="38"/>
      <c r="E257" s="37"/>
      <c r="F257" s="13"/>
      <c r="G257" s="14"/>
      <c r="H257" s="13"/>
      <c r="I257" s="14"/>
      <c r="J257" s="13"/>
      <c r="K257" s="13"/>
      <c r="L257" s="39"/>
      <c r="M257" s="40"/>
      <c r="N257" s="41"/>
      <c r="O257" s="40"/>
      <c r="P257" s="40"/>
      <c r="Q257" s="13"/>
      <c r="R257" s="40"/>
      <c r="S257" s="13"/>
      <c r="T257" s="40"/>
      <c r="U257" s="40"/>
      <c r="V257" s="42"/>
      <c r="W257" s="42"/>
      <c r="X257" s="43"/>
      <c r="Y257" s="44"/>
      <c r="Z257" s="44"/>
      <c r="AA257" s="43"/>
      <c r="AB257" s="13"/>
      <c r="AC257" s="37"/>
      <c r="AD257" s="37"/>
      <c r="AE257" s="37"/>
      <c r="AF257" s="45"/>
      <c r="AG257" s="46"/>
      <c r="AH257" s="47"/>
      <c r="AI257" s="71"/>
      <c r="AJ257" s="71"/>
      <c r="AK257" s="71"/>
      <c r="AL257" s="71"/>
      <c r="AM257" s="84"/>
      <c r="AN257" s="69"/>
    </row>
    <row r="258" spans="2:40">
      <c r="B258" s="55">
        <v>65</v>
      </c>
      <c r="C258" s="37"/>
      <c r="D258" s="38"/>
      <c r="E258" s="37"/>
      <c r="F258" s="13"/>
      <c r="G258" s="14"/>
      <c r="H258" s="13"/>
      <c r="I258" s="14"/>
      <c r="J258" s="13"/>
      <c r="K258" s="13"/>
      <c r="L258" s="39"/>
      <c r="M258" s="40"/>
      <c r="N258" s="88"/>
      <c r="O258" s="40"/>
      <c r="P258" s="40"/>
      <c r="Q258" s="13"/>
      <c r="R258" s="40"/>
      <c r="S258" s="13"/>
      <c r="T258" s="40"/>
      <c r="U258" s="40"/>
      <c r="V258" s="42"/>
      <c r="W258" s="42"/>
      <c r="X258" s="43"/>
      <c r="Y258" s="44"/>
      <c r="Z258" s="44"/>
      <c r="AA258" s="43"/>
      <c r="AB258" s="13"/>
      <c r="AC258" s="37"/>
      <c r="AD258" s="37"/>
      <c r="AE258" s="37"/>
      <c r="AF258" s="45"/>
      <c r="AG258" s="46"/>
      <c r="AH258" s="47"/>
      <c r="AI258" s="71"/>
      <c r="AJ258" s="71"/>
      <c r="AK258" s="71"/>
      <c r="AL258" s="71"/>
      <c r="AM258" s="84"/>
      <c r="AN258" s="68"/>
    </row>
    <row r="259" spans="2:40">
      <c r="B259" s="55">
        <v>66</v>
      </c>
      <c r="C259" s="37"/>
      <c r="D259" s="38"/>
      <c r="E259" s="37"/>
      <c r="F259" s="13"/>
      <c r="G259" s="14"/>
      <c r="H259" s="13"/>
      <c r="I259" s="14"/>
      <c r="J259" s="13"/>
      <c r="K259" s="13"/>
      <c r="L259" s="39"/>
      <c r="M259" s="40"/>
      <c r="N259" s="41"/>
      <c r="O259" s="40"/>
      <c r="P259" s="40"/>
      <c r="Q259" s="13"/>
      <c r="R259" s="40"/>
      <c r="S259" s="13"/>
      <c r="T259" s="40"/>
      <c r="U259" s="40"/>
      <c r="V259" s="42"/>
      <c r="W259" s="42"/>
      <c r="X259" s="43"/>
      <c r="Y259" s="44"/>
      <c r="Z259" s="44"/>
      <c r="AA259" s="43"/>
      <c r="AB259" s="13"/>
      <c r="AC259" s="37"/>
      <c r="AD259" s="37"/>
      <c r="AE259" s="37"/>
      <c r="AF259" s="45"/>
      <c r="AG259" s="46"/>
      <c r="AH259" s="47"/>
      <c r="AI259" s="71"/>
      <c r="AJ259" s="71"/>
      <c r="AK259" s="71"/>
      <c r="AL259" s="71"/>
      <c r="AM259" s="84"/>
      <c r="AN259" s="69"/>
    </row>
    <row r="260" spans="2:40">
      <c r="B260" s="55">
        <v>67</v>
      </c>
      <c r="C260" s="37"/>
      <c r="D260" s="38"/>
      <c r="E260" s="37"/>
      <c r="F260" s="13"/>
      <c r="G260" s="14"/>
      <c r="H260" s="13"/>
      <c r="I260" s="14"/>
      <c r="J260" s="13"/>
      <c r="K260" s="13"/>
      <c r="L260" s="39"/>
      <c r="M260" s="40"/>
      <c r="N260" s="41"/>
      <c r="O260" s="40"/>
      <c r="P260" s="40"/>
      <c r="Q260" s="13"/>
      <c r="R260" s="40"/>
      <c r="S260" s="13"/>
      <c r="T260" s="40"/>
      <c r="U260" s="40"/>
      <c r="V260" s="42"/>
      <c r="W260" s="42"/>
      <c r="X260" s="43"/>
      <c r="Y260" s="44"/>
      <c r="Z260" s="44"/>
      <c r="AA260" s="43"/>
      <c r="AB260" s="13"/>
      <c r="AC260" s="37"/>
      <c r="AD260" s="37"/>
      <c r="AE260" s="37"/>
      <c r="AF260" s="45"/>
      <c r="AG260" s="46"/>
      <c r="AH260" s="47"/>
      <c r="AI260" s="71"/>
      <c r="AJ260" s="71"/>
      <c r="AK260" s="71"/>
      <c r="AL260" s="71"/>
      <c r="AM260" s="84"/>
      <c r="AN260" s="68"/>
    </row>
    <row r="261" spans="2:40">
      <c r="B261" s="55">
        <v>68</v>
      </c>
      <c r="C261" s="37"/>
      <c r="D261" s="38"/>
      <c r="E261" s="37"/>
      <c r="F261" s="13"/>
      <c r="G261" s="14"/>
      <c r="H261" s="13"/>
      <c r="I261" s="14"/>
      <c r="J261" s="13"/>
      <c r="K261" s="13"/>
      <c r="L261" s="39"/>
      <c r="M261" s="40"/>
      <c r="N261" s="41"/>
      <c r="O261" s="40"/>
      <c r="P261" s="40"/>
      <c r="Q261" s="13"/>
      <c r="R261" s="40"/>
      <c r="S261" s="13"/>
      <c r="T261" s="40"/>
      <c r="U261" s="40"/>
      <c r="V261" s="42"/>
      <c r="W261" s="42"/>
      <c r="X261" s="43"/>
      <c r="Y261" s="44"/>
      <c r="Z261" s="44"/>
      <c r="AA261" s="43"/>
      <c r="AB261" s="13"/>
      <c r="AC261" s="37"/>
      <c r="AD261" s="37"/>
      <c r="AE261" s="37"/>
      <c r="AF261" s="45"/>
      <c r="AG261" s="46"/>
      <c r="AH261" s="47"/>
      <c r="AI261" s="71"/>
      <c r="AJ261" s="71"/>
      <c r="AK261" s="71"/>
      <c r="AL261" s="71"/>
      <c r="AM261" s="84"/>
      <c r="AN261" s="69"/>
    </row>
    <row r="262" spans="2:40">
      <c r="B262" s="55">
        <v>69</v>
      </c>
      <c r="C262" s="37"/>
      <c r="D262" s="38"/>
      <c r="E262" s="37"/>
      <c r="F262" s="13"/>
      <c r="G262" s="14"/>
      <c r="H262" s="13"/>
      <c r="I262" s="14"/>
      <c r="J262" s="13"/>
      <c r="K262" s="13"/>
      <c r="L262" s="39"/>
      <c r="M262" s="40"/>
      <c r="N262" s="41"/>
      <c r="O262" s="40"/>
      <c r="P262" s="40"/>
      <c r="Q262" s="13"/>
      <c r="R262" s="40"/>
      <c r="S262" s="13"/>
      <c r="T262" s="40"/>
      <c r="U262" s="40"/>
      <c r="V262" s="42"/>
      <c r="W262" s="42"/>
      <c r="X262" s="43"/>
      <c r="Y262" s="44"/>
      <c r="Z262" s="44"/>
      <c r="AA262" s="43"/>
      <c r="AB262" s="13"/>
      <c r="AC262" s="37"/>
      <c r="AD262" s="37"/>
      <c r="AE262" s="37"/>
      <c r="AF262" s="45"/>
      <c r="AG262" s="46"/>
      <c r="AH262" s="47"/>
      <c r="AI262" s="71"/>
      <c r="AJ262" s="71"/>
      <c r="AK262" s="71"/>
      <c r="AL262" s="71"/>
      <c r="AM262" s="84"/>
      <c r="AN262" s="68"/>
    </row>
    <row r="263" spans="2:40">
      <c r="B263" s="55">
        <v>70</v>
      </c>
      <c r="C263" s="37"/>
      <c r="D263" s="38"/>
      <c r="E263" s="37"/>
      <c r="F263" s="13"/>
      <c r="G263" s="14"/>
      <c r="H263" s="13"/>
      <c r="I263" s="14"/>
      <c r="J263" s="13"/>
      <c r="K263" s="13"/>
      <c r="L263" s="39"/>
      <c r="M263" s="40"/>
      <c r="N263" s="41"/>
      <c r="O263" s="40"/>
      <c r="P263" s="40"/>
      <c r="Q263" s="13"/>
      <c r="R263" s="40"/>
      <c r="S263" s="13"/>
      <c r="T263" s="40"/>
      <c r="U263" s="40"/>
      <c r="V263" s="42"/>
      <c r="W263" s="42"/>
      <c r="X263" s="43"/>
      <c r="Y263" s="44"/>
      <c r="Z263" s="44"/>
      <c r="AA263" s="43"/>
      <c r="AB263" s="13"/>
      <c r="AC263" s="37"/>
      <c r="AD263" s="37"/>
      <c r="AE263" s="37"/>
      <c r="AF263" s="45"/>
      <c r="AG263" s="46"/>
      <c r="AH263" s="47"/>
      <c r="AI263" s="71"/>
      <c r="AJ263" s="71"/>
      <c r="AK263" s="71"/>
      <c r="AL263" s="71"/>
      <c r="AM263" s="84"/>
      <c r="AN263" s="68"/>
    </row>
    <row r="264" spans="2:40">
      <c r="B264" s="55">
        <v>71</v>
      </c>
      <c r="C264" s="37"/>
      <c r="D264" s="38"/>
      <c r="E264" s="37"/>
      <c r="F264" s="13"/>
      <c r="G264" s="14"/>
      <c r="H264" s="13"/>
      <c r="I264" s="14"/>
      <c r="J264" s="13"/>
      <c r="K264" s="13"/>
      <c r="L264" s="39"/>
      <c r="M264" s="40"/>
      <c r="N264" s="88"/>
      <c r="O264" s="40"/>
      <c r="P264" s="40"/>
      <c r="Q264" s="13"/>
      <c r="R264" s="40"/>
      <c r="S264" s="13"/>
      <c r="T264" s="40"/>
      <c r="U264" s="40"/>
      <c r="V264" s="42"/>
      <c r="W264" s="42"/>
      <c r="X264" s="43"/>
      <c r="Y264" s="44"/>
      <c r="Z264" s="44"/>
      <c r="AA264" s="43"/>
      <c r="AB264" s="13"/>
      <c r="AC264" s="37"/>
      <c r="AD264" s="37"/>
      <c r="AE264" s="37"/>
      <c r="AF264" s="45"/>
      <c r="AG264" s="46"/>
      <c r="AH264" s="47"/>
      <c r="AI264" s="71"/>
      <c r="AJ264" s="71"/>
      <c r="AK264" s="71"/>
      <c r="AL264" s="71"/>
      <c r="AM264" s="84"/>
      <c r="AN264" s="68"/>
    </row>
    <row r="265" spans="2:40">
      <c r="B265" s="55">
        <v>72</v>
      </c>
      <c r="C265" s="37"/>
      <c r="D265" s="38"/>
      <c r="E265" s="37"/>
      <c r="F265" s="13"/>
      <c r="G265" s="14"/>
      <c r="H265" s="13"/>
      <c r="I265" s="14"/>
      <c r="J265" s="13"/>
      <c r="K265" s="13"/>
      <c r="L265" s="39"/>
      <c r="M265" s="40"/>
      <c r="N265" s="41"/>
      <c r="O265" s="40"/>
      <c r="P265" s="40"/>
      <c r="Q265" s="13"/>
      <c r="R265" s="40"/>
      <c r="S265" s="13"/>
      <c r="T265" s="40"/>
      <c r="U265" s="40"/>
      <c r="V265" s="42"/>
      <c r="W265" s="42"/>
      <c r="X265" s="43"/>
      <c r="Y265" s="44"/>
      <c r="Z265" s="44"/>
      <c r="AA265" s="43"/>
      <c r="AB265" s="13"/>
      <c r="AC265" s="37"/>
      <c r="AD265" s="37"/>
      <c r="AE265" s="37"/>
      <c r="AF265" s="45"/>
      <c r="AG265" s="46"/>
      <c r="AH265" s="47"/>
      <c r="AI265" s="71"/>
      <c r="AJ265" s="71"/>
      <c r="AK265" s="71"/>
      <c r="AL265" s="71"/>
      <c r="AM265" s="84"/>
      <c r="AN265" s="69"/>
    </row>
    <row r="266" spans="2:40">
      <c r="B266" s="55">
        <v>73</v>
      </c>
      <c r="C266" s="37"/>
      <c r="D266" s="38"/>
      <c r="E266" s="37"/>
      <c r="F266" s="13"/>
      <c r="G266" s="14"/>
      <c r="H266" s="13"/>
      <c r="I266" s="14"/>
      <c r="J266" s="13"/>
      <c r="K266" s="13"/>
      <c r="L266" s="39"/>
      <c r="M266" s="40"/>
      <c r="N266" s="41"/>
      <c r="O266" s="40"/>
      <c r="P266" s="40"/>
      <c r="Q266" s="13"/>
      <c r="R266" s="40"/>
      <c r="S266" s="13"/>
      <c r="T266" s="40"/>
      <c r="U266" s="40"/>
      <c r="V266" s="42"/>
      <c r="W266" s="42"/>
      <c r="X266" s="43"/>
      <c r="Y266" s="44"/>
      <c r="Z266" s="44"/>
      <c r="AA266" s="43"/>
      <c r="AB266" s="13"/>
      <c r="AC266" s="37"/>
      <c r="AD266" s="37"/>
      <c r="AE266" s="37"/>
      <c r="AF266" s="45"/>
      <c r="AG266" s="46"/>
      <c r="AH266" s="47"/>
      <c r="AI266" s="71"/>
      <c r="AJ266" s="71"/>
      <c r="AK266" s="71"/>
      <c r="AL266" s="71"/>
      <c r="AM266" s="84"/>
      <c r="AN266" s="68"/>
    </row>
    <row r="267" spans="2:40">
      <c r="B267" s="55">
        <v>74</v>
      </c>
      <c r="C267" s="37"/>
      <c r="D267" s="38"/>
      <c r="E267" s="37"/>
      <c r="F267" s="13"/>
      <c r="G267" s="14"/>
      <c r="H267" s="13"/>
      <c r="I267" s="14"/>
      <c r="J267" s="13"/>
      <c r="K267" s="13"/>
      <c r="L267" s="39"/>
      <c r="M267" s="40"/>
      <c r="N267" s="41"/>
      <c r="O267" s="40"/>
      <c r="P267" s="40"/>
      <c r="Q267" s="13"/>
      <c r="R267" s="40"/>
      <c r="S267" s="13"/>
      <c r="T267" s="40"/>
      <c r="U267" s="40"/>
      <c r="V267" s="42"/>
      <c r="W267" s="42"/>
      <c r="X267" s="43"/>
      <c r="Y267" s="44"/>
      <c r="Z267" s="44"/>
      <c r="AA267" s="43"/>
      <c r="AB267" s="13"/>
      <c r="AC267" s="37"/>
      <c r="AD267" s="37"/>
      <c r="AE267" s="37"/>
      <c r="AF267" s="45"/>
      <c r="AG267" s="46"/>
      <c r="AH267" s="47"/>
      <c r="AI267" s="71"/>
      <c r="AJ267" s="71"/>
      <c r="AK267" s="71"/>
      <c r="AL267" s="71"/>
      <c r="AM267" s="84"/>
      <c r="AN267" s="69"/>
    </row>
    <row r="268" spans="2:40">
      <c r="B268" s="55">
        <v>75</v>
      </c>
      <c r="C268" s="37"/>
      <c r="D268" s="38"/>
      <c r="E268" s="37"/>
      <c r="F268" s="13"/>
      <c r="G268" s="14"/>
      <c r="H268" s="13"/>
      <c r="I268" s="14"/>
      <c r="J268" s="13"/>
      <c r="K268" s="13"/>
      <c r="L268" s="39"/>
      <c r="M268" s="40"/>
      <c r="N268" s="41"/>
      <c r="O268" s="40"/>
      <c r="P268" s="40"/>
      <c r="Q268" s="13"/>
      <c r="R268" s="40"/>
      <c r="S268" s="13"/>
      <c r="T268" s="40"/>
      <c r="U268" s="40"/>
      <c r="V268" s="42"/>
      <c r="W268" s="42"/>
      <c r="X268" s="43"/>
      <c r="Y268" s="44"/>
      <c r="Z268" s="44"/>
      <c r="AA268" s="43"/>
      <c r="AB268" s="13"/>
      <c r="AC268" s="37"/>
      <c r="AD268" s="37"/>
      <c r="AE268" s="37"/>
      <c r="AF268" s="45"/>
      <c r="AG268" s="46"/>
      <c r="AH268" s="47"/>
    </row>
    <row r="269" spans="2:40">
      <c r="B269" s="55">
        <v>76</v>
      </c>
      <c r="C269" s="37"/>
      <c r="D269" s="38"/>
      <c r="E269" s="37"/>
      <c r="F269" s="13"/>
      <c r="G269" s="14"/>
      <c r="H269" s="13"/>
      <c r="I269" s="14"/>
      <c r="J269" s="13"/>
      <c r="K269" s="13"/>
      <c r="L269" s="39"/>
      <c r="M269" s="40"/>
      <c r="N269" s="41"/>
      <c r="O269" s="40"/>
      <c r="P269" s="40"/>
      <c r="Q269" s="13"/>
      <c r="R269" s="40"/>
      <c r="S269" s="13"/>
      <c r="T269" s="40"/>
      <c r="U269" s="40"/>
      <c r="V269" s="42"/>
      <c r="W269" s="42"/>
      <c r="X269" s="43"/>
      <c r="Y269" s="44"/>
      <c r="Z269" s="44"/>
      <c r="AA269" s="43"/>
      <c r="AB269" s="13"/>
      <c r="AC269" s="37"/>
      <c r="AD269" s="37"/>
      <c r="AE269" s="37"/>
      <c r="AF269" s="45"/>
      <c r="AG269" s="46"/>
      <c r="AH269" s="47"/>
      <c r="AI269" s="518" t="s">
        <v>165</v>
      </c>
      <c r="AJ269" s="540" t="s">
        <v>166</v>
      </c>
      <c r="AK269" s="541"/>
      <c r="AL269" s="519" t="s">
        <v>167</v>
      </c>
    </row>
    <row r="270" spans="2:40">
      <c r="B270" s="525"/>
      <c r="C270" s="526"/>
      <c r="D270" s="526"/>
      <c r="E270" s="526"/>
      <c r="F270" s="526"/>
      <c r="G270" s="526"/>
      <c r="H270" s="526"/>
      <c r="I270" s="526"/>
      <c r="J270" s="526"/>
      <c r="K270" s="526"/>
      <c r="L270" s="526"/>
      <c r="M270" s="527"/>
      <c r="N270" s="525"/>
      <c r="O270" s="526"/>
      <c r="P270" s="526"/>
      <c r="Q270" s="526"/>
      <c r="R270" s="526"/>
      <c r="S270" s="526"/>
      <c r="T270" s="526"/>
      <c r="U270" s="526"/>
      <c r="V270" s="527"/>
      <c r="W270" s="525"/>
      <c r="X270" s="526"/>
      <c r="Y270" s="526"/>
      <c r="Z270" s="526"/>
      <c r="AA270" s="526"/>
      <c r="AB270" s="526"/>
      <c r="AC270" s="526"/>
      <c r="AD270" s="526"/>
      <c r="AE270" s="526"/>
      <c r="AF270" s="526"/>
      <c r="AG270" s="527"/>
      <c r="AI270" s="531"/>
      <c r="AJ270" s="522"/>
      <c r="AK270" s="522"/>
      <c r="AL270" s="522"/>
    </row>
    <row r="271" spans="2:40">
      <c r="B271" s="528"/>
      <c r="C271" s="529"/>
      <c r="D271" s="529"/>
      <c r="E271" s="529"/>
      <c r="F271" s="529"/>
      <c r="G271" s="529"/>
      <c r="H271" s="529"/>
      <c r="I271" s="529"/>
      <c r="J271" s="529"/>
      <c r="K271" s="529"/>
      <c r="L271" s="529"/>
      <c r="M271" s="530"/>
      <c r="N271" s="528"/>
      <c r="O271" s="529"/>
      <c r="P271" s="529"/>
      <c r="Q271" s="529"/>
      <c r="R271" s="529"/>
      <c r="S271" s="529"/>
      <c r="T271" s="529"/>
      <c r="U271" s="529"/>
      <c r="V271" s="530"/>
      <c r="W271" s="528"/>
      <c r="X271" s="529"/>
      <c r="Y271" s="529"/>
      <c r="Z271" s="529"/>
      <c r="AA271" s="529"/>
      <c r="AB271" s="529"/>
      <c r="AC271" s="529"/>
      <c r="AD271" s="529"/>
      <c r="AE271" s="529"/>
      <c r="AF271" s="529"/>
      <c r="AG271" s="530"/>
      <c r="AI271" s="532"/>
      <c r="AJ271" s="523"/>
      <c r="AK271" s="523"/>
      <c r="AL271" s="523"/>
    </row>
    <row r="272" spans="2:40">
      <c r="B272" s="525"/>
      <c r="C272" s="526"/>
      <c r="D272" s="526"/>
      <c r="E272" s="526"/>
      <c r="F272" s="526"/>
      <c r="G272" s="526"/>
      <c r="H272" s="526"/>
      <c r="I272" s="526"/>
      <c r="J272" s="526"/>
      <c r="K272" s="526"/>
      <c r="L272" s="526"/>
      <c r="M272" s="527"/>
      <c r="N272" s="525"/>
      <c r="O272" s="526"/>
      <c r="P272" s="526"/>
      <c r="Q272" s="526"/>
      <c r="R272" s="526"/>
      <c r="S272" s="526"/>
      <c r="T272" s="526"/>
      <c r="U272" s="526"/>
      <c r="V272" s="527"/>
      <c r="W272" s="525"/>
      <c r="X272" s="526"/>
      <c r="Y272" s="526"/>
      <c r="Z272" s="526"/>
      <c r="AA272" s="526"/>
      <c r="AB272" s="526"/>
      <c r="AC272" s="526"/>
      <c r="AD272" s="526"/>
      <c r="AE272" s="526"/>
      <c r="AF272" s="526"/>
      <c r="AG272" s="527"/>
      <c r="AI272" s="533"/>
      <c r="AJ272" s="524"/>
      <c r="AK272" s="524"/>
      <c r="AL272" s="523"/>
    </row>
    <row r="273" spans="2:40">
      <c r="B273" s="528"/>
      <c r="C273" s="529"/>
      <c r="D273" s="529"/>
      <c r="E273" s="529"/>
      <c r="F273" s="529"/>
      <c r="G273" s="529"/>
      <c r="H273" s="529"/>
      <c r="I273" s="529"/>
      <c r="J273" s="529"/>
      <c r="K273" s="529"/>
      <c r="L273" s="529"/>
      <c r="M273" s="530"/>
      <c r="N273" s="528"/>
      <c r="O273" s="529"/>
      <c r="P273" s="529"/>
      <c r="Q273" s="529"/>
      <c r="R273" s="529"/>
      <c r="S273" s="529"/>
      <c r="T273" s="529"/>
      <c r="U273" s="529"/>
      <c r="V273" s="530"/>
      <c r="W273" s="528"/>
      <c r="X273" s="529"/>
      <c r="Y273" s="529"/>
      <c r="Z273" s="529"/>
      <c r="AA273" s="529"/>
      <c r="AB273" s="529"/>
      <c r="AC273" s="529"/>
      <c r="AD273" s="529"/>
      <c r="AE273" s="529"/>
      <c r="AF273" s="529"/>
      <c r="AG273" s="530"/>
      <c r="AI273" s="518" t="s">
        <v>168</v>
      </c>
      <c r="AJ273" s="520" t="s">
        <v>491</v>
      </c>
      <c r="AK273" s="520" t="s">
        <v>492</v>
      </c>
      <c r="AL273" s="524"/>
    </row>
    <row r="274" spans="2:40">
      <c r="B274" s="525"/>
      <c r="C274" s="526"/>
      <c r="D274" s="526"/>
      <c r="E274" s="526"/>
      <c r="F274" s="526"/>
      <c r="G274" s="526"/>
      <c r="H274" s="526"/>
      <c r="I274" s="526"/>
      <c r="J274" s="526"/>
      <c r="K274" s="526"/>
      <c r="L274" s="526"/>
      <c r="M274" s="527"/>
      <c r="N274" s="525"/>
      <c r="O274" s="526"/>
      <c r="P274" s="526"/>
      <c r="Q274" s="526"/>
      <c r="R274" s="526"/>
      <c r="S274" s="526"/>
      <c r="T274" s="526"/>
      <c r="U274" s="526"/>
      <c r="V274" s="527"/>
      <c r="W274" s="525"/>
      <c r="X274" s="526"/>
      <c r="Y274" s="526"/>
      <c r="Z274" s="526"/>
      <c r="AA274" s="526"/>
      <c r="AB274" s="526"/>
      <c r="AC274" s="526"/>
      <c r="AD274" s="526"/>
      <c r="AE274" s="526"/>
      <c r="AF274" s="526"/>
      <c r="AG274" s="527"/>
      <c r="AI274" s="522"/>
      <c r="AJ274" s="522"/>
      <c r="AK274" s="522"/>
      <c r="AL274" s="519" t="s">
        <v>169</v>
      </c>
    </row>
    <row r="275" spans="2:40">
      <c r="B275" s="528"/>
      <c r="C275" s="529"/>
      <c r="D275" s="529"/>
      <c r="E275" s="529"/>
      <c r="F275" s="529"/>
      <c r="G275" s="529"/>
      <c r="H275" s="529"/>
      <c r="I275" s="529"/>
      <c r="J275" s="529"/>
      <c r="K275" s="529"/>
      <c r="L275" s="529"/>
      <c r="M275" s="530"/>
      <c r="N275" s="528"/>
      <c r="O275" s="529"/>
      <c r="P275" s="529"/>
      <c r="Q275" s="529"/>
      <c r="R275" s="529"/>
      <c r="S275" s="529"/>
      <c r="T275" s="529"/>
      <c r="U275" s="529"/>
      <c r="V275" s="530"/>
      <c r="W275" s="528"/>
      <c r="X275" s="529"/>
      <c r="Y275" s="529"/>
      <c r="Z275" s="529"/>
      <c r="AA275" s="529"/>
      <c r="AB275" s="529"/>
      <c r="AC275" s="529"/>
      <c r="AD275" s="529"/>
      <c r="AE275" s="529"/>
      <c r="AF275" s="529"/>
      <c r="AG275" s="530"/>
      <c r="AI275" s="523"/>
      <c r="AJ275" s="523"/>
      <c r="AK275" s="523"/>
      <c r="AL275" s="522"/>
    </row>
    <row r="276" spans="2:40">
      <c r="B276" s="525"/>
      <c r="C276" s="526"/>
      <c r="D276" s="526"/>
      <c r="E276" s="526"/>
      <c r="F276" s="526"/>
      <c r="G276" s="526"/>
      <c r="H276" s="526"/>
      <c r="I276" s="526"/>
      <c r="J276" s="526"/>
      <c r="K276" s="526"/>
      <c r="L276" s="526"/>
      <c r="M276" s="527"/>
      <c r="N276" s="525"/>
      <c r="O276" s="526"/>
      <c r="P276" s="526"/>
      <c r="Q276" s="526"/>
      <c r="R276" s="526"/>
      <c r="S276" s="526"/>
      <c r="T276" s="526"/>
      <c r="U276" s="526"/>
      <c r="V276" s="527"/>
      <c r="W276" s="525"/>
      <c r="X276" s="526"/>
      <c r="Y276" s="526"/>
      <c r="Z276" s="526"/>
      <c r="AA276" s="526"/>
      <c r="AB276" s="526"/>
      <c r="AC276" s="526"/>
      <c r="AD276" s="526"/>
      <c r="AE276" s="526"/>
      <c r="AF276" s="526"/>
      <c r="AG276" s="527"/>
      <c r="AI276" s="524"/>
      <c r="AJ276" s="524"/>
      <c r="AK276" s="524"/>
      <c r="AL276" s="523"/>
    </row>
    <row r="277" spans="2:40">
      <c r="B277" s="528"/>
      <c r="C277" s="529"/>
      <c r="D277" s="529"/>
      <c r="E277" s="529"/>
      <c r="F277" s="529"/>
      <c r="G277" s="529"/>
      <c r="H277" s="529"/>
      <c r="I277" s="529"/>
      <c r="J277" s="529"/>
      <c r="K277" s="529"/>
      <c r="L277" s="529"/>
      <c r="M277" s="530"/>
      <c r="N277" s="528"/>
      <c r="O277" s="529"/>
      <c r="P277" s="529"/>
      <c r="Q277" s="529"/>
      <c r="R277" s="529"/>
      <c r="S277" s="529"/>
      <c r="T277" s="529"/>
      <c r="U277" s="529"/>
      <c r="V277" s="530"/>
      <c r="W277" s="528"/>
      <c r="X277" s="529"/>
      <c r="Y277" s="529"/>
      <c r="Z277" s="529"/>
      <c r="AA277" s="529"/>
      <c r="AB277" s="529"/>
      <c r="AC277" s="529"/>
      <c r="AD277" s="529"/>
      <c r="AE277" s="529"/>
      <c r="AF277" s="529"/>
      <c r="AG277" s="530"/>
      <c r="AI277" s="518" t="s">
        <v>168</v>
      </c>
      <c r="AJ277" s="520" t="s">
        <v>481</v>
      </c>
      <c r="AK277" s="520" t="s">
        <v>492</v>
      </c>
      <c r="AL277" s="523"/>
    </row>
    <row r="278" spans="2:40">
      <c r="B278" s="525"/>
      <c r="C278" s="526"/>
      <c r="D278" s="526"/>
      <c r="E278" s="526"/>
      <c r="F278" s="526"/>
      <c r="G278" s="526"/>
      <c r="H278" s="526"/>
      <c r="I278" s="526"/>
      <c r="J278" s="526"/>
      <c r="K278" s="526"/>
      <c r="L278" s="526"/>
      <c r="M278" s="527"/>
      <c r="N278" s="525"/>
      <c r="O278" s="526"/>
      <c r="P278" s="526"/>
      <c r="Q278" s="526"/>
      <c r="R278" s="526"/>
      <c r="S278" s="526"/>
      <c r="T278" s="526"/>
      <c r="U278" s="526"/>
      <c r="V278" s="527"/>
      <c r="W278" s="525"/>
      <c r="X278" s="526"/>
      <c r="Y278" s="526"/>
      <c r="Z278" s="526"/>
      <c r="AA278" s="526"/>
      <c r="AB278" s="526"/>
      <c r="AC278" s="526"/>
      <c r="AD278" s="526"/>
      <c r="AE278" s="526"/>
      <c r="AF278" s="526"/>
      <c r="AG278" s="527"/>
      <c r="AL278" s="524"/>
    </row>
    <row r="279" spans="2:40">
      <c r="B279" s="528"/>
      <c r="C279" s="529"/>
      <c r="D279" s="529"/>
      <c r="E279" s="529"/>
      <c r="F279" s="529"/>
      <c r="G279" s="529"/>
      <c r="H279" s="529"/>
      <c r="I279" s="529"/>
      <c r="J279" s="529"/>
      <c r="K279" s="529"/>
      <c r="L279" s="529"/>
      <c r="M279" s="530"/>
      <c r="N279" s="528"/>
      <c r="O279" s="529"/>
      <c r="P279" s="529"/>
      <c r="Q279" s="529"/>
      <c r="R279" s="529"/>
      <c r="S279" s="529"/>
      <c r="T279" s="529"/>
      <c r="U279" s="529"/>
      <c r="V279" s="530"/>
      <c r="W279" s="528"/>
      <c r="X279" s="529"/>
      <c r="Y279" s="529"/>
      <c r="Z279" s="529"/>
      <c r="AA279" s="529"/>
      <c r="AB279" s="529"/>
      <c r="AC279" s="529"/>
      <c r="AD279" s="529"/>
      <c r="AE279" s="529"/>
      <c r="AF279" s="529"/>
      <c r="AG279" s="530"/>
    </row>
    <row r="280" spans="2:40" ht="17.25">
      <c r="C280" s="49" t="s">
        <v>150</v>
      </c>
      <c r="AF280" s="534">
        <v>2020</v>
      </c>
      <c r="AG280" s="534"/>
      <c r="AH280" s="516" t="s">
        <v>151</v>
      </c>
      <c r="AI280" s="50"/>
      <c r="AJ280" s="516" t="s">
        <v>173</v>
      </c>
      <c r="AK280" s="50"/>
      <c r="AL280" s="516"/>
      <c r="AM280" s="49" t="s">
        <v>153</v>
      </c>
    </row>
    <row r="281" spans="2:40">
      <c r="AL281" s="51" t="s">
        <v>154</v>
      </c>
    </row>
    <row r="282" spans="2:40" ht="42">
      <c r="K282" s="52" t="s">
        <v>155</v>
      </c>
      <c r="X282" s="53" t="s">
        <v>156</v>
      </c>
      <c r="Y282" s="535"/>
      <c r="Z282" s="535"/>
      <c r="AA282" s="535"/>
      <c r="AB282" s="535"/>
      <c r="AC282" s="535"/>
      <c r="AD282" s="517"/>
      <c r="AE282" s="54" t="s">
        <v>170</v>
      </c>
      <c r="AF282" s="535"/>
      <c r="AG282" s="535"/>
      <c r="AH282" s="536"/>
      <c r="AI282" s="53" t="s">
        <v>158</v>
      </c>
      <c r="AJ282" s="535"/>
      <c r="AK282" s="535"/>
      <c r="AL282" s="536"/>
    </row>
    <row r="286" spans="2:40" ht="48">
      <c r="B286" s="55" t="s">
        <v>493</v>
      </c>
      <c r="C286" s="56" t="s">
        <v>494</v>
      </c>
      <c r="D286" s="56" t="s">
        <v>160</v>
      </c>
      <c r="E286" s="57" t="s">
        <v>488</v>
      </c>
      <c r="F286" s="58" t="s">
        <v>81</v>
      </c>
      <c r="G286" s="57" t="s">
        <v>82</v>
      </c>
      <c r="H286" s="57" t="s">
        <v>83</v>
      </c>
      <c r="I286" s="59" t="s">
        <v>84</v>
      </c>
      <c r="J286" s="59" t="s">
        <v>495</v>
      </c>
      <c r="K286" s="58" t="s">
        <v>490</v>
      </c>
      <c r="L286" s="60" t="s">
        <v>87</v>
      </c>
      <c r="M286" s="61" t="s">
        <v>88</v>
      </c>
      <c r="N286" s="61" t="s">
        <v>89</v>
      </c>
      <c r="O286" s="61" t="s">
        <v>90</v>
      </c>
      <c r="P286" s="61" t="s">
        <v>91</v>
      </c>
      <c r="Q286" s="61" t="s">
        <v>92</v>
      </c>
      <c r="R286" s="61" t="s">
        <v>93</v>
      </c>
      <c r="S286" s="61" t="s">
        <v>94</v>
      </c>
      <c r="T286" s="61" t="s">
        <v>95</v>
      </c>
      <c r="U286" s="61" t="s">
        <v>96</v>
      </c>
      <c r="V286" s="62" t="s">
        <v>97</v>
      </c>
      <c r="W286" s="60" t="s">
        <v>98</v>
      </c>
      <c r="X286" s="60" t="s">
        <v>99</v>
      </c>
      <c r="Y286" s="60" t="s">
        <v>100</v>
      </c>
      <c r="Z286" s="60" t="s">
        <v>101</v>
      </c>
      <c r="AA286" s="60" t="s">
        <v>102</v>
      </c>
      <c r="AB286" s="60" t="s">
        <v>103</v>
      </c>
      <c r="AC286" s="60" t="s">
        <v>104</v>
      </c>
      <c r="AD286" s="60" t="s">
        <v>105</v>
      </c>
      <c r="AE286" s="60" t="s">
        <v>106</v>
      </c>
      <c r="AF286" s="63" t="s">
        <v>162</v>
      </c>
      <c r="AG286" s="64" t="s">
        <v>171</v>
      </c>
      <c r="AH286" s="537" t="s">
        <v>164</v>
      </c>
      <c r="AI286" s="538"/>
      <c r="AJ286" s="538"/>
      <c r="AK286" s="538"/>
      <c r="AL286" s="538"/>
      <c r="AM286" s="539"/>
      <c r="AN286" s="65"/>
    </row>
    <row r="287" spans="2:40">
      <c r="B287" s="55">
        <v>1</v>
      </c>
      <c r="C287" s="37"/>
      <c r="D287" s="38"/>
      <c r="E287" s="37"/>
      <c r="F287" s="13"/>
      <c r="G287" s="14"/>
      <c r="H287" s="13"/>
      <c r="I287" s="14"/>
      <c r="J287" s="13"/>
      <c r="K287" s="13"/>
      <c r="L287" s="39"/>
      <c r="M287" s="40"/>
      <c r="N287" s="41"/>
      <c r="O287" s="41"/>
      <c r="P287" s="40"/>
      <c r="Q287" s="13"/>
      <c r="R287" s="40"/>
      <c r="S287" s="13"/>
      <c r="T287" s="40"/>
      <c r="U287" s="40"/>
      <c r="V287" s="42"/>
      <c r="W287" s="42"/>
      <c r="X287" s="43"/>
      <c r="Y287" s="44"/>
      <c r="Z287" s="44"/>
      <c r="AA287" s="43"/>
      <c r="AB287" s="13"/>
      <c r="AC287" s="37"/>
      <c r="AD287" s="37"/>
      <c r="AE287" s="37"/>
      <c r="AF287" s="45"/>
      <c r="AG287" s="46"/>
      <c r="AH287" s="91"/>
      <c r="AI287" s="71"/>
      <c r="AJ287" s="71"/>
      <c r="AK287" s="71"/>
      <c r="AL287" s="71"/>
      <c r="AM287" s="84"/>
      <c r="AN287" s="68"/>
    </row>
    <row r="288" spans="2:40">
      <c r="B288" s="55">
        <v>2</v>
      </c>
      <c r="C288" s="37"/>
      <c r="D288" s="38"/>
      <c r="E288" s="37"/>
      <c r="F288" s="13"/>
      <c r="G288" s="14"/>
      <c r="H288" s="13"/>
      <c r="I288" s="14"/>
      <c r="J288" s="13"/>
      <c r="K288" s="13"/>
      <c r="L288" s="39"/>
      <c r="M288" s="40"/>
      <c r="N288" s="41"/>
      <c r="O288" s="41"/>
      <c r="P288" s="40"/>
      <c r="Q288" s="13"/>
      <c r="R288" s="40"/>
      <c r="S288" s="13"/>
      <c r="T288" s="40"/>
      <c r="U288" s="40"/>
      <c r="V288" s="42"/>
      <c r="W288" s="42"/>
      <c r="X288" s="43"/>
      <c r="Y288" s="44"/>
      <c r="Z288" s="44"/>
      <c r="AA288" s="43"/>
      <c r="AB288" s="13"/>
      <c r="AC288" s="37"/>
      <c r="AD288" s="37"/>
      <c r="AE288" s="37"/>
      <c r="AF288" s="45"/>
      <c r="AG288" s="46"/>
      <c r="AH288" s="91"/>
      <c r="AI288" s="71"/>
      <c r="AJ288" s="71"/>
      <c r="AK288" s="71"/>
      <c r="AL288" s="71"/>
      <c r="AM288" s="84"/>
      <c r="AN288" s="69"/>
    </row>
    <row r="289" spans="2:40">
      <c r="B289" s="55">
        <v>3</v>
      </c>
      <c r="C289" s="37"/>
      <c r="D289" s="38"/>
      <c r="E289" s="37"/>
      <c r="F289" s="13"/>
      <c r="G289" s="14"/>
      <c r="H289" s="13"/>
      <c r="I289" s="14"/>
      <c r="J289" s="13"/>
      <c r="K289" s="13"/>
      <c r="L289" s="39"/>
      <c r="M289" s="40"/>
      <c r="N289" s="41"/>
      <c r="O289" s="41"/>
      <c r="P289" s="40"/>
      <c r="Q289" s="13"/>
      <c r="R289" s="40"/>
      <c r="S289" s="13"/>
      <c r="T289" s="40"/>
      <c r="U289" s="40"/>
      <c r="V289" s="42"/>
      <c r="W289" s="42"/>
      <c r="X289" s="43"/>
      <c r="Y289" s="44"/>
      <c r="Z289" s="44"/>
      <c r="AA289" s="43"/>
      <c r="AB289" s="13"/>
      <c r="AC289" s="37"/>
      <c r="AD289" s="37"/>
      <c r="AE289" s="37"/>
      <c r="AF289" s="45"/>
      <c r="AG289" s="46"/>
      <c r="AH289" s="91"/>
      <c r="AI289" s="71"/>
      <c r="AJ289" s="71"/>
      <c r="AK289" s="71"/>
      <c r="AL289" s="71"/>
      <c r="AM289" s="84"/>
      <c r="AN289" s="68"/>
    </row>
    <row r="290" spans="2:40">
      <c r="B290" s="55">
        <v>4</v>
      </c>
      <c r="C290" s="37"/>
      <c r="D290" s="38"/>
      <c r="E290" s="37"/>
      <c r="F290" s="13"/>
      <c r="G290" s="14"/>
      <c r="H290" s="13"/>
      <c r="I290" s="14"/>
      <c r="J290" s="13"/>
      <c r="K290" s="13"/>
      <c r="L290" s="39"/>
      <c r="M290" s="40"/>
      <c r="N290" s="41"/>
      <c r="O290" s="41"/>
      <c r="P290" s="40"/>
      <c r="Q290" s="13"/>
      <c r="R290" s="40"/>
      <c r="S290" s="13"/>
      <c r="T290" s="40"/>
      <c r="U290" s="40"/>
      <c r="V290" s="42"/>
      <c r="W290" s="42"/>
      <c r="X290" s="43"/>
      <c r="Y290" s="44"/>
      <c r="Z290" s="44"/>
      <c r="AA290" s="43"/>
      <c r="AB290" s="13"/>
      <c r="AC290" s="37"/>
      <c r="AD290" s="37"/>
      <c r="AE290" s="37"/>
      <c r="AF290" s="45"/>
      <c r="AG290" s="46"/>
      <c r="AH290" s="91"/>
      <c r="AI290" s="71"/>
      <c r="AJ290" s="71"/>
      <c r="AK290" s="71"/>
      <c r="AL290" s="71"/>
      <c r="AM290" s="84"/>
      <c r="AN290" s="69"/>
    </row>
    <row r="291" spans="2:40">
      <c r="B291" s="55">
        <v>5</v>
      </c>
      <c r="C291" s="37"/>
      <c r="D291" s="38"/>
      <c r="E291" s="37"/>
      <c r="F291" s="13"/>
      <c r="G291" s="14"/>
      <c r="H291" s="13"/>
      <c r="I291" s="14"/>
      <c r="J291" s="13"/>
      <c r="K291" s="13"/>
      <c r="L291" s="39"/>
      <c r="M291" s="40"/>
      <c r="N291" s="41"/>
      <c r="O291" s="41"/>
      <c r="P291" s="40"/>
      <c r="Q291" s="13"/>
      <c r="R291" s="40"/>
      <c r="S291" s="13"/>
      <c r="T291" s="40"/>
      <c r="U291" s="40"/>
      <c r="V291" s="42"/>
      <c r="W291" s="42"/>
      <c r="X291" s="43"/>
      <c r="Y291" s="44"/>
      <c r="Z291" s="44"/>
      <c r="AA291" s="43"/>
      <c r="AB291" s="13"/>
      <c r="AC291" s="37"/>
      <c r="AD291" s="37"/>
      <c r="AE291" s="37"/>
      <c r="AF291" s="45"/>
      <c r="AG291" s="46"/>
      <c r="AH291" s="91"/>
      <c r="AI291" s="71"/>
      <c r="AJ291" s="71"/>
      <c r="AK291" s="71"/>
      <c r="AL291" s="71"/>
      <c r="AM291" s="84"/>
      <c r="AN291" s="68"/>
    </row>
    <row r="292" spans="2:40">
      <c r="B292" s="55">
        <v>6</v>
      </c>
      <c r="C292" s="37"/>
      <c r="D292" s="38"/>
      <c r="E292" s="37"/>
      <c r="F292" s="13"/>
      <c r="G292" s="14"/>
      <c r="H292" s="13"/>
      <c r="I292" s="14"/>
      <c r="J292" s="13"/>
      <c r="K292" s="13"/>
      <c r="L292" s="39"/>
      <c r="M292" s="40"/>
      <c r="N292" s="41"/>
      <c r="O292" s="41"/>
      <c r="P292" s="40"/>
      <c r="Q292" s="13"/>
      <c r="R292" s="40"/>
      <c r="S292" s="13"/>
      <c r="T292" s="40"/>
      <c r="U292" s="40"/>
      <c r="V292" s="42"/>
      <c r="W292" s="42"/>
      <c r="X292" s="43"/>
      <c r="Y292" s="44"/>
      <c r="Z292" s="44"/>
      <c r="AA292" s="43"/>
      <c r="AB292" s="13"/>
      <c r="AC292" s="37"/>
      <c r="AD292" s="37"/>
      <c r="AE292" s="37"/>
      <c r="AF292" s="45"/>
      <c r="AG292" s="46"/>
      <c r="AH292" s="91"/>
      <c r="AI292" s="71"/>
      <c r="AJ292" s="71"/>
      <c r="AK292" s="71"/>
      <c r="AL292" s="71"/>
      <c r="AM292" s="84"/>
      <c r="AN292" s="69"/>
    </row>
    <row r="293" spans="2:40">
      <c r="B293" s="55">
        <v>7</v>
      </c>
      <c r="C293" s="37"/>
      <c r="D293" s="38"/>
      <c r="E293" s="37"/>
      <c r="F293" s="13"/>
      <c r="G293" s="14"/>
      <c r="H293" s="13"/>
      <c r="I293" s="14"/>
      <c r="J293" s="13"/>
      <c r="K293" s="13"/>
      <c r="L293" s="39"/>
      <c r="M293" s="40"/>
      <c r="N293" s="41"/>
      <c r="O293" s="41"/>
      <c r="P293" s="40"/>
      <c r="Q293" s="13"/>
      <c r="R293" s="40"/>
      <c r="S293" s="13"/>
      <c r="T293" s="40"/>
      <c r="U293" s="40"/>
      <c r="V293" s="42"/>
      <c r="W293" s="42"/>
      <c r="X293" s="43"/>
      <c r="Y293" s="44"/>
      <c r="Z293" s="44"/>
      <c r="AA293" s="43"/>
      <c r="AB293" s="13"/>
      <c r="AC293" s="37"/>
      <c r="AD293" s="37"/>
      <c r="AE293" s="37"/>
      <c r="AF293" s="45"/>
      <c r="AG293" s="46"/>
      <c r="AH293" s="91"/>
      <c r="AI293" s="71"/>
      <c r="AJ293" s="71"/>
      <c r="AK293" s="71"/>
      <c r="AL293" s="71"/>
      <c r="AM293" s="84"/>
      <c r="AN293" s="68"/>
    </row>
    <row r="294" spans="2:40">
      <c r="B294" s="55">
        <v>8</v>
      </c>
      <c r="C294" s="37"/>
      <c r="D294" s="38"/>
      <c r="E294" s="37"/>
      <c r="F294" s="13"/>
      <c r="G294" s="14"/>
      <c r="H294" s="13"/>
      <c r="I294" s="14"/>
      <c r="J294" s="13"/>
      <c r="K294" s="13"/>
      <c r="L294" s="39"/>
      <c r="M294" s="40"/>
      <c r="N294" s="41"/>
      <c r="O294" s="41"/>
      <c r="P294" s="40"/>
      <c r="Q294" s="13"/>
      <c r="R294" s="40"/>
      <c r="S294" s="13"/>
      <c r="T294" s="40"/>
      <c r="U294" s="40"/>
      <c r="V294" s="42"/>
      <c r="W294" s="42"/>
      <c r="X294" s="43"/>
      <c r="Y294" s="44"/>
      <c r="Z294" s="44"/>
      <c r="AA294" s="43"/>
      <c r="AB294" s="13"/>
      <c r="AC294" s="37"/>
      <c r="AD294" s="37"/>
      <c r="AE294" s="37"/>
      <c r="AF294" s="45"/>
      <c r="AG294" s="46"/>
      <c r="AH294" s="91"/>
      <c r="AI294" s="71"/>
      <c r="AJ294" s="71"/>
      <c r="AK294" s="71"/>
      <c r="AL294" s="71"/>
      <c r="AM294" s="84"/>
      <c r="AN294" s="69"/>
    </row>
    <row r="295" spans="2:40">
      <c r="B295" s="55">
        <v>9</v>
      </c>
      <c r="C295" s="37"/>
      <c r="D295" s="38"/>
      <c r="E295" s="37"/>
      <c r="F295" s="13"/>
      <c r="G295" s="14"/>
      <c r="H295" s="13"/>
      <c r="I295" s="14"/>
      <c r="J295" s="13"/>
      <c r="K295" s="13"/>
      <c r="L295" s="39"/>
      <c r="M295" s="40"/>
      <c r="N295" s="41"/>
      <c r="O295" s="41"/>
      <c r="P295" s="40"/>
      <c r="Q295" s="13"/>
      <c r="R295" s="40"/>
      <c r="S295" s="13"/>
      <c r="T295" s="40"/>
      <c r="U295" s="40"/>
      <c r="V295" s="42"/>
      <c r="W295" s="42"/>
      <c r="X295" s="43"/>
      <c r="Y295" s="44"/>
      <c r="Z295" s="44"/>
      <c r="AA295" s="43"/>
      <c r="AB295" s="13"/>
      <c r="AC295" s="37"/>
      <c r="AD295" s="37"/>
      <c r="AE295" s="37"/>
      <c r="AF295" s="45"/>
      <c r="AG295" s="46"/>
      <c r="AH295" s="91"/>
      <c r="AI295" s="71"/>
      <c r="AJ295" s="71"/>
      <c r="AK295" s="71"/>
      <c r="AL295" s="71"/>
      <c r="AM295" s="84"/>
      <c r="AN295" s="68"/>
    </row>
    <row r="296" spans="2:40">
      <c r="B296" s="55">
        <v>10</v>
      </c>
      <c r="C296" s="37"/>
      <c r="D296" s="38"/>
      <c r="E296" s="37"/>
      <c r="F296" s="13"/>
      <c r="G296" s="14"/>
      <c r="H296" s="13"/>
      <c r="I296" s="14"/>
      <c r="J296" s="13"/>
      <c r="K296" s="13"/>
      <c r="L296" s="39"/>
      <c r="M296" s="40"/>
      <c r="N296" s="41"/>
      <c r="O296" s="41"/>
      <c r="P296" s="40"/>
      <c r="Q296" s="13"/>
      <c r="R296" s="40"/>
      <c r="S296" s="13"/>
      <c r="T296" s="40"/>
      <c r="U296" s="40"/>
      <c r="V296" s="42"/>
      <c r="W296" s="42"/>
      <c r="X296" s="43"/>
      <c r="Y296" s="44"/>
      <c r="Z296" s="44"/>
      <c r="AA296" s="43"/>
      <c r="AB296" s="13"/>
      <c r="AC296" s="37"/>
      <c r="AD296" s="37"/>
      <c r="AE296" s="37"/>
      <c r="AF296" s="45"/>
      <c r="AG296" s="46"/>
      <c r="AH296" s="91"/>
      <c r="AI296" s="71"/>
      <c r="AJ296" s="71"/>
      <c r="AK296" s="71"/>
      <c r="AL296" s="71"/>
      <c r="AM296" s="84"/>
      <c r="AN296" s="69"/>
    </row>
    <row r="297" spans="2:40">
      <c r="B297" s="55">
        <v>11</v>
      </c>
      <c r="C297" s="37"/>
      <c r="D297" s="38"/>
      <c r="E297" s="37"/>
      <c r="F297" s="13"/>
      <c r="G297" s="14"/>
      <c r="H297" s="13"/>
      <c r="I297" s="14"/>
      <c r="J297" s="13"/>
      <c r="K297" s="13"/>
      <c r="L297" s="39"/>
      <c r="M297" s="40"/>
      <c r="N297" s="41"/>
      <c r="O297" s="41"/>
      <c r="P297" s="40"/>
      <c r="Q297" s="13"/>
      <c r="R297" s="40"/>
      <c r="S297" s="13"/>
      <c r="T297" s="40"/>
      <c r="U297" s="40"/>
      <c r="V297" s="42"/>
      <c r="W297" s="42"/>
      <c r="X297" s="43"/>
      <c r="Y297" s="44"/>
      <c r="Z297" s="44"/>
      <c r="AA297" s="43"/>
      <c r="AB297" s="13"/>
      <c r="AC297" s="37"/>
      <c r="AD297" s="37"/>
      <c r="AE297" s="37"/>
      <c r="AF297" s="45"/>
      <c r="AG297" s="46"/>
      <c r="AH297" s="91"/>
      <c r="AI297" s="71"/>
      <c r="AJ297" s="71"/>
      <c r="AK297" s="71"/>
      <c r="AL297" s="71"/>
      <c r="AM297" s="84"/>
      <c r="AN297" s="68"/>
    </row>
    <row r="298" spans="2:40">
      <c r="B298" s="55">
        <v>12</v>
      </c>
      <c r="C298" s="37"/>
      <c r="D298" s="38"/>
      <c r="E298" s="37"/>
      <c r="F298" s="13"/>
      <c r="G298" s="14"/>
      <c r="H298" s="13"/>
      <c r="I298" s="14"/>
      <c r="J298" s="13"/>
      <c r="K298" s="13"/>
      <c r="L298" s="39"/>
      <c r="M298" s="40"/>
      <c r="N298" s="41"/>
      <c r="O298" s="41"/>
      <c r="P298" s="40"/>
      <c r="Q298" s="13"/>
      <c r="R298" s="40"/>
      <c r="S298" s="13"/>
      <c r="T298" s="40"/>
      <c r="U298" s="40"/>
      <c r="V298" s="42"/>
      <c r="W298" s="42"/>
      <c r="X298" s="43"/>
      <c r="Y298" s="44"/>
      <c r="Z298" s="44"/>
      <c r="AA298" s="43"/>
      <c r="AB298" s="13"/>
      <c r="AC298" s="37"/>
      <c r="AD298" s="37"/>
      <c r="AE298" s="37"/>
      <c r="AF298" s="45"/>
      <c r="AG298" s="46"/>
      <c r="AH298" s="91"/>
      <c r="AI298" s="71"/>
      <c r="AJ298" s="71"/>
      <c r="AK298" s="71"/>
      <c r="AL298" s="71"/>
      <c r="AM298" s="84"/>
      <c r="AN298" s="69"/>
    </row>
    <row r="299" spans="2:40">
      <c r="B299" s="55">
        <v>13</v>
      </c>
      <c r="C299" s="37"/>
      <c r="D299" s="38"/>
      <c r="E299" s="37"/>
      <c r="F299" s="13"/>
      <c r="G299" s="13"/>
      <c r="H299" s="13"/>
      <c r="I299" s="14"/>
      <c r="J299" s="14"/>
      <c r="K299" s="13"/>
      <c r="L299" s="39"/>
      <c r="M299" s="40"/>
      <c r="N299" s="88"/>
      <c r="O299" s="88"/>
      <c r="P299" s="40"/>
      <c r="Q299" s="13"/>
      <c r="R299" s="88"/>
      <c r="S299" s="13"/>
      <c r="T299" s="88"/>
      <c r="U299" s="40"/>
      <c r="V299" s="42"/>
      <c r="W299" s="42"/>
      <c r="X299" s="43"/>
      <c r="Y299" s="44"/>
      <c r="Z299" s="44"/>
      <c r="AA299" s="43"/>
      <c r="AB299" s="13"/>
      <c r="AC299" s="37"/>
      <c r="AD299" s="37"/>
      <c r="AE299" s="37"/>
      <c r="AF299" s="45"/>
      <c r="AG299" s="46"/>
      <c r="AH299" s="47"/>
      <c r="AI299" s="71"/>
      <c r="AJ299" s="71"/>
      <c r="AK299" s="71"/>
      <c r="AL299" s="71"/>
      <c r="AM299" s="84"/>
      <c r="AN299" s="68"/>
    </row>
    <row r="300" spans="2:40">
      <c r="B300" s="55">
        <v>14</v>
      </c>
      <c r="C300" s="37"/>
      <c r="D300" s="38"/>
      <c r="E300" s="37"/>
      <c r="F300" s="13"/>
      <c r="G300" s="13"/>
      <c r="H300" s="13"/>
      <c r="I300" s="14"/>
      <c r="J300" s="14"/>
      <c r="K300" s="13"/>
      <c r="L300" s="39"/>
      <c r="M300" s="40"/>
      <c r="N300" s="88"/>
      <c r="O300" s="88"/>
      <c r="P300" s="40"/>
      <c r="Q300" s="13"/>
      <c r="R300" s="88"/>
      <c r="S300" s="13"/>
      <c r="T300" s="88"/>
      <c r="U300" s="40"/>
      <c r="V300" s="42"/>
      <c r="W300" s="42"/>
      <c r="X300" s="43"/>
      <c r="Y300" s="44"/>
      <c r="Z300" s="44"/>
      <c r="AA300" s="43"/>
      <c r="AB300" s="13"/>
      <c r="AC300" s="37"/>
      <c r="AD300" s="37"/>
      <c r="AE300" s="37"/>
      <c r="AF300" s="45"/>
      <c r="AG300" s="46"/>
      <c r="AH300" s="47"/>
      <c r="AI300" s="71"/>
      <c r="AJ300" s="71"/>
      <c r="AK300" s="71"/>
      <c r="AL300" s="71"/>
      <c r="AM300" s="84"/>
      <c r="AN300" s="69"/>
    </row>
    <row r="301" spans="2:40">
      <c r="B301" s="55">
        <v>15</v>
      </c>
      <c r="C301" s="37"/>
      <c r="D301" s="38"/>
      <c r="E301" s="37"/>
      <c r="F301" s="13"/>
      <c r="G301" s="14"/>
      <c r="H301" s="13"/>
      <c r="I301" s="14"/>
      <c r="J301" s="14"/>
      <c r="K301" s="13"/>
      <c r="L301" s="39"/>
      <c r="M301" s="40"/>
      <c r="N301" s="88"/>
      <c r="O301" s="88"/>
      <c r="P301" s="40"/>
      <c r="Q301" s="13"/>
      <c r="R301" s="88"/>
      <c r="S301" s="13"/>
      <c r="T301" s="88"/>
      <c r="U301" s="40"/>
      <c r="V301" s="42"/>
      <c r="W301" s="42"/>
      <c r="X301" s="43"/>
      <c r="Y301" s="44"/>
      <c r="Z301" s="44"/>
      <c r="AA301" s="43"/>
      <c r="AB301" s="13"/>
      <c r="AC301" s="37"/>
      <c r="AD301" s="37"/>
      <c r="AE301" s="37"/>
      <c r="AF301" s="45"/>
      <c r="AG301" s="46"/>
      <c r="AH301" s="47"/>
      <c r="AI301" s="71"/>
      <c r="AJ301" s="71"/>
      <c r="AK301" s="71"/>
      <c r="AL301" s="71"/>
      <c r="AM301" s="84"/>
      <c r="AN301" s="68"/>
    </row>
    <row r="302" spans="2:40">
      <c r="B302" s="55">
        <v>16</v>
      </c>
      <c r="C302" s="37"/>
      <c r="D302" s="38"/>
      <c r="E302" s="37"/>
      <c r="F302" s="13"/>
      <c r="G302" s="14"/>
      <c r="H302" s="13"/>
      <c r="I302" s="14"/>
      <c r="J302" s="14"/>
      <c r="K302" s="13"/>
      <c r="L302" s="39"/>
      <c r="M302" s="40"/>
      <c r="N302" s="88"/>
      <c r="O302" s="88"/>
      <c r="P302" s="40"/>
      <c r="Q302" s="13"/>
      <c r="R302" s="88"/>
      <c r="S302" s="13"/>
      <c r="T302" s="88"/>
      <c r="U302" s="40"/>
      <c r="V302" s="42"/>
      <c r="W302" s="42"/>
      <c r="X302" s="43"/>
      <c r="Y302" s="44"/>
      <c r="Z302" s="44"/>
      <c r="AA302" s="43"/>
      <c r="AB302" s="13"/>
      <c r="AC302" s="37"/>
      <c r="AD302" s="37"/>
      <c r="AE302" s="37"/>
      <c r="AF302" s="45"/>
      <c r="AG302" s="46"/>
      <c r="AH302" s="47"/>
      <c r="AI302" s="71"/>
      <c r="AJ302" s="71"/>
      <c r="AK302" s="71"/>
      <c r="AL302" s="71"/>
      <c r="AM302" s="84"/>
      <c r="AN302" s="69"/>
    </row>
    <row r="303" spans="2:40">
      <c r="B303" s="55">
        <v>17</v>
      </c>
      <c r="C303" s="72"/>
      <c r="D303" s="73"/>
      <c r="E303" s="72"/>
      <c r="F303" s="74"/>
      <c r="G303" s="75"/>
      <c r="H303" s="74"/>
      <c r="I303" s="75"/>
      <c r="J303" s="74"/>
      <c r="K303" s="74"/>
      <c r="L303" s="81"/>
      <c r="M303" s="82"/>
      <c r="N303" s="83"/>
      <c r="O303" s="82"/>
      <c r="P303" s="82"/>
      <c r="Q303" s="74"/>
      <c r="R303" s="82"/>
      <c r="S303" s="74"/>
      <c r="T303" s="82"/>
      <c r="U303" s="82"/>
      <c r="V303" s="76"/>
      <c r="W303" s="76"/>
      <c r="X303" s="77"/>
      <c r="Y303" s="78"/>
      <c r="Z303" s="78"/>
      <c r="AA303" s="77"/>
      <c r="AB303" s="74"/>
      <c r="AC303" s="72"/>
      <c r="AD303" s="72"/>
      <c r="AE303" s="72"/>
      <c r="AF303" s="79"/>
      <c r="AG303" s="80"/>
      <c r="AH303" s="47"/>
      <c r="AI303" s="71"/>
      <c r="AJ303" s="71"/>
      <c r="AK303" s="71"/>
      <c r="AL303" s="71"/>
      <c r="AM303" s="84"/>
      <c r="AN303" s="68"/>
    </row>
    <row r="304" spans="2:40">
      <c r="B304" s="55">
        <v>18</v>
      </c>
      <c r="C304" s="37"/>
      <c r="D304" s="38"/>
      <c r="E304" s="37"/>
      <c r="F304" s="13"/>
      <c r="G304" s="14"/>
      <c r="H304" s="13"/>
      <c r="I304" s="14"/>
      <c r="J304" s="13"/>
      <c r="K304" s="13"/>
      <c r="L304" s="39"/>
      <c r="M304" s="40"/>
      <c r="N304" s="40"/>
      <c r="O304" s="40"/>
      <c r="P304" s="40"/>
      <c r="Q304" s="13"/>
      <c r="R304" s="40"/>
      <c r="S304" s="13"/>
      <c r="T304" s="40"/>
      <c r="U304" s="40"/>
      <c r="V304" s="42"/>
      <c r="W304" s="42"/>
      <c r="X304" s="43"/>
      <c r="Y304" s="44"/>
      <c r="Z304" s="44"/>
      <c r="AA304" s="43"/>
      <c r="AB304" s="13"/>
      <c r="AC304" s="37"/>
      <c r="AD304" s="37"/>
      <c r="AE304" s="37"/>
      <c r="AF304" s="45"/>
      <c r="AG304" s="46"/>
      <c r="AH304" s="47"/>
      <c r="AI304" s="71"/>
      <c r="AJ304" s="71"/>
      <c r="AK304" s="71"/>
      <c r="AL304" s="71"/>
      <c r="AM304" s="84"/>
      <c r="AN304" s="69"/>
    </row>
    <row r="305" spans="2:40">
      <c r="B305" s="55">
        <v>19</v>
      </c>
      <c r="C305" s="37"/>
      <c r="D305" s="38"/>
      <c r="E305" s="37"/>
      <c r="F305" s="13"/>
      <c r="G305" s="14"/>
      <c r="H305" s="13"/>
      <c r="I305" s="14"/>
      <c r="J305" s="13"/>
      <c r="K305" s="13"/>
      <c r="L305" s="39"/>
      <c r="M305" s="40"/>
      <c r="N305" s="41"/>
      <c r="O305" s="40"/>
      <c r="P305" s="40"/>
      <c r="Q305" s="13"/>
      <c r="R305" s="40"/>
      <c r="S305" s="13"/>
      <c r="T305" s="40"/>
      <c r="U305" s="40"/>
      <c r="V305" s="42"/>
      <c r="W305" s="42"/>
      <c r="X305" s="43"/>
      <c r="Y305" s="44"/>
      <c r="Z305" s="44"/>
      <c r="AA305" s="43"/>
      <c r="AB305" s="13"/>
      <c r="AC305" s="37"/>
      <c r="AD305" s="37"/>
      <c r="AE305" s="37"/>
      <c r="AF305" s="45"/>
      <c r="AG305" s="46"/>
      <c r="AH305" s="47"/>
      <c r="AI305" s="71"/>
      <c r="AJ305" s="71"/>
      <c r="AK305" s="71"/>
      <c r="AL305" s="71"/>
      <c r="AM305" s="84"/>
      <c r="AN305" s="68"/>
    </row>
    <row r="306" spans="2:40">
      <c r="B306" s="55">
        <v>20</v>
      </c>
      <c r="C306" s="37"/>
      <c r="D306" s="38"/>
      <c r="E306" s="37"/>
      <c r="F306" s="13"/>
      <c r="G306" s="14"/>
      <c r="H306" s="13"/>
      <c r="I306" s="14"/>
      <c r="J306" s="13"/>
      <c r="K306" s="13"/>
      <c r="L306" s="39"/>
      <c r="M306" s="40"/>
      <c r="N306" s="41"/>
      <c r="O306" s="40"/>
      <c r="P306" s="40"/>
      <c r="Q306" s="13"/>
      <c r="R306" s="40"/>
      <c r="S306" s="13"/>
      <c r="T306" s="40"/>
      <c r="U306" s="40"/>
      <c r="V306" s="42"/>
      <c r="W306" s="42"/>
      <c r="X306" s="43"/>
      <c r="Y306" s="44"/>
      <c r="Z306" s="44"/>
      <c r="AA306" s="43"/>
      <c r="AB306" s="13"/>
      <c r="AC306" s="37"/>
      <c r="AD306" s="37"/>
      <c r="AE306" s="37"/>
      <c r="AF306" s="45"/>
      <c r="AG306" s="46"/>
      <c r="AH306" s="47"/>
      <c r="AI306" s="71"/>
      <c r="AJ306" s="71"/>
      <c r="AK306" s="71"/>
      <c r="AL306" s="71"/>
      <c r="AM306" s="84"/>
      <c r="AN306" s="69"/>
    </row>
    <row r="307" spans="2:40">
      <c r="B307" s="55">
        <v>21</v>
      </c>
      <c r="C307" s="37"/>
      <c r="D307" s="38"/>
      <c r="E307" s="37"/>
      <c r="F307" s="13"/>
      <c r="G307" s="13"/>
      <c r="H307" s="13"/>
      <c r="I307" s="87"/>
      <c r="J307" s="13"/>
      <c r="K307" s="13"/>
      <c r="L307" s="39"/>
      <c r="M307" s="40"/>
      <c r="N307" s="88"/>
      <c r="O307" s="40"/>
      <c r="P307" s="40"/>
      <c r="Q307" s="13"/>
      <c r="R307" s="40"/>
      <c r="S307" s="13"/>
      <c r="T307" s="40"/>
      <c r="U307" s="40"/>
      <c r="V307" s="42"/>
      <c r="W307" s="42"/>
      <c r="X307" s="43"/>
      <c r="Y307" s="44"/>
      <c r="Z307" s="44"/>
      <c r="AA307" s="43"/>
      <c r="AB307" s="13"/>
      <c r="AC307" s="37"/>
      <c r="AD307" s="37"/>
      <c r="AE307" s="37"/>
      <c r="AF307" s="45"/>
      <c r="AG307" s="46"/>
      <c r="AH307" s="91"/>
      <c r="AI307" s="71"/>
      <c r="AJ307" s="71"/>
      <c r="AK307" s="71"/>
      <c r="AL307" s="71"/>
      <c r="AM307" s="84"/>
      <c r="AN307" s="68"/>
    </row>
    <row r="308" spans="2:40">
      <c r="B308" s="55">
        <v>22</v>
      </c>
      <c r="C308" s="37"/>
      <c r="D308" s="38"/>
      <c r="E308" s="37"/>
      <c r="F308" s="13"/>
      <c r="G308" s="13"/>
      <c r="H308" s="13"/>
      <c r="I308" s="87"/>
      <c r="J308" s="13"/>
      <c r="K308" s="13"/>
      <c r="L308" s="39"/>
      <c r="M308" s="40"/>
      <c r="N308" s="88"/>
      <c r="O308" s="40"/>
      <c r="P308" s="40"/>
      <c r="Q308" s="13"/>
      <c r="R308" s="40"/>
      <c r="S308" s="13"/>
      <c r="T308" s="40"/>
      <c r="U308" s="40"/>
      <c r="V308" s="42"/>
      <c r="W308" s="42"/>
      <c r="X308" s="13"/>
      <c r="Y308" s="89"/>
      <c r="Z308" s="44"/>
      <c r="AA308" s="43"/>
      <c r="AB308" s="13"/>
      <c r="AC308" s="37"/>
      <c r="AD308" s="37"/>
      <c r="AE308" s="37"/>
      <c r="AF308" s="45"/>
      <c r="AG308" s="46"/>
      <c r="AH308" s="91"/>
      <c r="AI308" s="71"/>
      <c r="AJ308" s="71"/>
      <c r="AK308" s="71"/>
      <c r="AL308" s="71"/>
      <c r="AM308" s="84"/>
      <c r="AN308" s="69"/>
    </row>
    <row r="309" spans="2:40">
      <c r="B309" s="55">
        <v>23</v>
      </c>
      <c r="C309" s="37"/>
      <c r="D309" s="38"/>
      <c r="E309" s="37"/>
      <c r="F309" s="13"/>
      <c r="G309" s="14"/>
      <c r="H309" s="13"/>
      <c r="I309" s="87"/>
      <c r="J309" s="13"/>
      <c r="K309" s="13"/>
      <c r="L309" s="39"/>
      <c r="M309" s="40"/>
      <c r="N309" s="88"/>
      <c r="O309" s="40"/>
      <c r="P309" s="40"/>
      <c r="Q309" s="13"/>
      <c r="R309" s="40"/>
      <c r="S309" s="13"/>
      <c r="T309" s="40"/>
      <c r="U309" s="40"/>
      <c r="V309" s="42"/>
      <c r="W309" s="42"/>
      <c r="X309" s="43"/>
      <c r="Y309" s="44"/>
      <c r="Z309" s="44"/>
      <c r="AA309" s="43"/>
      <c r="AB309" s="13"/>
      <c r="AC309" s="37"/>
      <c r="AD309" s="37"/>
      <c r="AE309" s="37"/>
      <c r="AF309" s="45"/>
      <c r="AG309" s="46"/>
      <c r="AH309" s="91"/>
      <c r="AI309" s="71"/>
      <c r="AJ309" s="71"/>
      <c r="AK309" s="71"/>
      <c r="AL309" s="71"/>
      <c r="AM309" s="84"/>
      <c r="AN309" s="68"/>
    </row>
    <row r="310" spans="2:40">
      <c r="B310" s="55">
        <v>24</v>
      </c>
      <c r="C310" s="37"/>
      <c r="D310" s="38"/>
      <c r="E310" s="37"/>
      <c r="F310" s="13"/>
      <c r="G310" s="14"/>
      <c r="H310" s="13"/>
      <c r="I310" s="14"/>
      <c r="J310" s="13"/>
      <c r="K310" s="13"/>
      <c r="L310" s="39"/>
      <c r="M310" s="40"/>
      <c r="N310" s="41"/>
      <c r="O310" s="40"/>
      <c r="P310" s="40"/>
      <c r="Q310" s="13"/>
      <c r="R310" s="40"/>
      <c r="S310" s="13"/>
      <c r="T310" s="40"/>
      <c r="U310" s="40"/>
      <c r="V310" s="42"/>
      <c r="W310" s="42"/>
      <c r="X310" s="43"/>
      <c r="Y310" s="44"/>
      <c r="Z310" s="44"/>
      <c r="AA310" s="43"/>
      <c r="AB310" s="13"/>
      <c r="AC310" s="37"/>
      <c r="AD310" s="37"/>
      <c r="AE310" s="37"/>
      <c r="AF310" s="45"/>
      <c r="AG310" s="46"/>
      <c r="AH310" s="91"/>
      <c r="AI310" s="71"/>
      <c r="AJ310" s="71"/>
      <c r="AK310" s="71"/>
      <c r="AL310" s="71"/>
      <c r="AM310" s="84"/>
      <c r="AN310" s="69"/>
    </row>
    <row r="311" spans="2:40">
      <c r="B311" s="55">
        <v>25</v>
      </c>
      <c r="C311" s="37"/>
      <c r="D311" s="38"/>
      <c r="E311" s="37"/>
      <c r="F311" s="13"/>
      <c r="G311" s="13"/>
      <c r="H311" s="13"/>
      <c r="I311" s="14"/>
      <c r="J311" s="13"/>
      <c r="K311" s="13"/>
      <c r="L311" s="39"/>
      <c r="M311" s="40"/>
      <c r="N311" s="88"/>
      <c r="O311" s="40"/>
      <c r="P311" s="40"/>
      <c r="Q311" s="13"/>
      <c r="R311" s="40"/>
      <c r="S311" s="13"/>
      <c r="T311" s="40"/>
      <c r="U311" s="40"/>
      <c r="V311" s="92"/>
      <c r="W311" s="42"/>
      <c r="X311" s="13"/>
      <c r="Y311" s="89"/>
      <c r="Z311" s="44"/>
      <c r="AA311" s="43"/>
      <c r="AB311" s="13"/>
      <c r="AC311" s="37"/>
      <c r="AD311" s="37"/>
      <c r="AE311" s="37"/>
      <c r="AF311" s="45"/>
      <c r="AG311" s="46"/>
      <c r="AH311" s="91"/>
      <c r="AI311" s="71"/>
      <c r="AJ311" s="71"/>
      <c r="AK311" s="71"/>
      <c r="AL311" s="71"/>
      <c r="AM311" s="84"/>
      <c r="AN311" s="68"/>
    </row>
    <row r="312" spans="2:40">
      <c r="B312" s="55">
        <v>26</v>
      </c>
      <c r="C312" s="37"/>
      <c r="D312" s="38"/>
      <c r="E312" s="37"/>
      <c r="F312" s="13"/>
      <c r="G312" s="13"/>
      <c r="H312" s="13"/>
      <c r="I312" s="87"/>
      <c r="J312" s="13"/>
      <c r="K312" s="13"/>
      <c r="L312" s="39"/>
      <c r="M312" s="40"/>
      <c r="N312" s="88"/>
      <c r="O312" s="40"/>
      <c r="P312" s="40"/>
      <c r="Q312" s="13"/>
      <c r="R312" s="40"/>
      <c r="S312" s="13"/>
      <c r="T312" s="40"/>
      <c r="U312" s="40"/>
      <c r="V312" s="42"/>
      <c r="W312" s="42"/>
      <c r="X312" s="43"/>
      <c r="Y312" s="44"/>
      <c r="Z312" s="44"/>
      <c r="AA312" s="43"/>
      <c r="AB312" s="13"/>
      <c r="AC312" s="37"/>
      <c r="AD312" s="37"/>
      <c r="AE312" s="37"/>
      <c r="AF312" s="45"/>
      <c r="AG312" s="46"/>
      <c r="AH312" s="91"/>
      <c r="AI312" s="71"/>
      <c r="AJ312" s="71"/>
      <c r="AK312" s="71"/>
      <c r="AL312" s="71"/>
      <c r="AM312" s="84"/>
      <c r="AN312" s="69"/>
    </row>
    <row r="313" spans="2:40">
      <c r="B313" s="55">
        <v>27</v>
      </c>
      <c r="C313" s="37"/>
      <c r="D313" s="38"/>
      <c r="E313" s="37"/>
      <c r="F313" s="13"/>
      <c r="G313" s="13"/>
      <c r="H313" s="13"/>
      <c r="I313" s="87"/>
      <c r="J313" s="13"/>
      <c r="K313" s="13"/>
      <c r="L313" s="39"/>
      <c r="M313" s="40"/>
      <c r="N313" s="88"/>
      <c r="O313" s="40"/>
      <c r="P313" s="40"/>
      <c r="Q313" s="13"/>
      <c r="R313" s="40"/>
      <c r="S313" s="13"/>
      <c r="T313" s="40"/>
      <c r="U313" s="40"/>
      <c r="V313" s="42"/>
      <c r="W313" s="42"/>
      <c r="X313" s="43"/>
      <c r="Y313" s="44"/>
      <c r="Z313" s="44"/>
      <c r="AA313" s="43"/>
      <c r="AB313" s="13"/>
      <c r="AC313" s="37"/>
      <c r="AD313" s="37"/>
      <c r="AE313" s="37"/>
      <c r="AF313" s="45"/>
      <c r="AG313" s="46"/>
      <c r="AH313" s="91"/>
      <c r="AI313" s="71"/>
      <c r="AJ313" s="71"/>
      <c r="AK313" s="71"/>
      <c r="AL313" s="71"/>
      <c r="AM313" s="84"/>
      <c r="AN313" s="68"/>
    </row>
    <row r="314" spans="2:40">
      <c r="B314" s="55">
        <v>28</v>
      </c>
      <c r="C314" s="37"/>
      <c r="D314" s="38"/>
      <c r="E314" s="37"/>
      <c r="F314" s="13"/>
      <c r="G314" s="13"/>
      <c r="H314" s="13"/>
      <c r="I314" s="87"/>
      <c r="J314" s="13"/>
      <c r="K314" s="13"/>
      <c r="L314" s="39"/>
      <c r="M314" s="40"/>
      <c r="N314" s="88"/>
      <c r="O314" s="40"/>
      <c r="P314" s="40"/>
      <c r="Q314" s="13"/>
      <c r="R314" s="40"/>
      <c r="S314" s="13"/>
      <c r="T314" s="40"/>
      <c r="U314" s="40"/>
      <c r="V314" s="42"/>
      <c r="W314" s="42"/>
      <c r="X314" s="13"/>
      <c r="Y314" s="89"/>
      <c r="Z314" s="44"/>
      <c r="AA314" s="43"/>
      <c r="AB314" s="13"/>
      <c r="AC314" s="37"/>
      <c r="AD314" s="37"/>
      <c r="AE314" s="37"/>
      <c r="AF314" s="45"/>
      <c r="AG314" s="46"/>
      <c r="AH314" s="91"/>
      <c r="AI314" s="71"/>
      <c r="AJ314" s="71"/>
      <c r="AK314" s="71"/>
      <c r="AL314" s="71"/>
      <c r="AM314" s="84"/>
      <c r="AN314" s="69"/>
    </row>
    <row r="315" spans="2:40">
      <c r="B315" s="55">
        <v>29</v>
      </c>
      <c r="C315" s="37"/>
      <c r="D315" s="38"/>
      <c r="E315" s="37"/>
      <c r="F315" s="13"/>
      <c r="G315" s="14"/>
      <c r="H315" s="13"/>
      <c r="I315" s="87"/>
      <c r="J315" s="13"/>
      <c r="K315" s="13"/>
      <c r="L315" s="39"/>
      <c r="M315" s="40"/>
      <c r="N315" s="88"/>
      <c r="O315" s="40"/>
      <c r="P315" s="40"/>
      <c r="Q315" s="13"/>
      <c r="R315" s="40"/>
      <c r="S315" s="13"/>
      <c r="T315" s="40"/>
      <c r="U315" s="40"/>
      <c r="V315" s="42"/>
      <c r="W315" s="42"/>
      <c r="X315" s="43"/>
      <c r="Y315" s="44"/>
      <c r="Z315" s="44"/>
      <c r="AA315" s="43"/>
      <c r="AB315" s="13"/>
      <c r="AC315" s="37"/>
      <c r="AD315" s="37"/>
      <c r="AE315" s="37"/>
      <c r="AF315" s="45"/>
      <c r="AG315" s="46"/>
      <c r="AH315" s="47"/>
      <c r="AI315" s="71"/>
      <c r="AJ315" s="71"/>
      <c r="AK315" s="71"/>
      <c r="AL315" s="71"/>
      <c r="AM315" s="84"/>
      <c r="AN315" s="68"/>
    </row>
    <row r="316" spans="2:40">
      <c r="B316" s="55">
        <v>30</v>
      </c>
      <c r="C316" s="37"/>
      <c r="D316" s="38"/>
      <c r="E316" s="37"/>
      <c r="F316" s="13"/>
      <c r="G316" s="14"/>
      <c r="H316" s="13"/>
      <c r="I316" s="14"/>
      <c r="J316" s="13"/>
      <c r="K316" s="13"/>
      <c r="L316" s="39"/>
      <c r="M316" s="40"/>
      <c r="N316" s="41"/>
      <c r="O316" s="40"/>
      <c r="P316" s="40"/>
      <c r="Q316" s="13"/>
      <c r="R316" s="40"/>
      <c r="S316" s="13"/>
      <c r="T316" s="40"/>
      <c r="U316" s="40"/>
      <c r="V316" s="42"/>
      <c r="W316" s="42"/>
      <c r="X316" s="43"/>
      <c r="Y316" s="44"/>
      <c r="Z316" s="44"/>
      <c r="AA316" s="43"/>
      <c r="AB316" s="13"/>
      <c r="AC316" s="37"/>
      <c r="AD316" s="37"/>
      <c r="AE316" s="37"/>
      <c r="AF316" s="45"/>
      <c r="AG316" s="46"/>
      <c r="AH316" s="47"/>
      <c r="AI316" s="71"/>
      <c r="AJ316" s="71"/>
      <c r="AK316" s="71"/>
      <c r="AL316" s="71"/>
      <c r="AM316" s="84"/>
      <c r="AN316" s="69"/>
    </row>
    <row r="317" spans="2:40">
      <c r="B317" s="55">
        <v>31</v>
      </c>
      <c r="C317" s="37"/>
      <c r="D317" s="38"/>
      <c r="E317" s="37"/>
      <c r="F317" s="13"/>
      <c r="G317" s="14"/>
      <c r="H317" s="13"/>
      <c r="I317" s="14"/>
      <c r="J317" s="13"/>
      <c r="K317" s="13"/>
      <c r="L317" s="39"/>
      <c r="M317" s="40"/>
      <c r="N317" s="41"/>
      <c r="O317" s="40"/>
      <c r="P317" s="40"/>
      <c r="Q317" s="13"/>
      <c r="R317" s="40"/>
      <c r="S317" s="13"/>
      <c r="T317" s="40"/>
      <c r="U317" s="40"/>
      <c r="V317" s="42"/>
      <c r="W317" s="42"/>
      <c r="X317" s="43"/>
      <c r="Y317" s="44"/>
      <c r="Z317" s="44"/>
      <c r="AA317" s="43"/>
      <c r="AB317" s="13"/>
      <c r="AC317" s="37"/>
      <c r="AD317" s="37"/>
      <c r="AE317" s="37"/>
      <c r="AF317" s="45"/>
      <c r="AG317" s="46"/>
      <c r="AH317" s="47"/>
      <c r="AI317" s="71"/>
      <c r="AJ317" s="71"/>
      <c r="AK317" s="71"/>
      <c r="AL317" s="71"/>
      <c r="AM317" s="84"/>
      <c r="AN317" s="68"/>
    </row>
    <row r="318" spans="2:40">
      <c r="B318" s="55">
        <v>32</v>
      </c>
      <c r="C318" s="37"/>
      <c r="D318" s="38"/>
      <c r="E318" s="37"/>
      <c r="F318" s="13"/>
      <c r="G318" s="13"/>
      <c r="H318" s="13"/>
      <c r="I318" s="87"/>
      <c r="J318" s="13"/>
      <c r="K318" s="13"/>
      <c r="L318" s="39"/>
      <c r="M318" s="40"/>
      <c r="N318" s="88"/>
      <c r="O318" s="40"/>
      <c r="P318" s="40"/>
      <c r="Q318" s="13"/>
      <c r="R318" s="40"/>
      <c r="S318" s="13"/>
      <c r="T318" s="40"/>
      <c r="U318" s="40"/>
      <c r="V318" s="42"/>
      <c r="W318" s="42"/>
      <c r="X318" s="43"/>
      <c r="Y318" s="44"/>
      <c r="Z318" s="44"/>
      <c r="AA318" s="43"/>
      <c r="AB318" s="13"/>
      <c r="AC318" s="37"/>
      <c r="AD318" s="37"/>
      <c r="AE318" s="37"/>
      <c r="AF318" s="45"/>
      <c r="AG318" s="46"/>
      <c r="AH318" s="47"/>
      <c r="AI318" s="71"/>
      <c r="AJ318" s="71"/>
      <c r="AK318" s="71"/>
      <c r="AL318" s="71"/>
      <c r="AM318" s="84"/>
      <c r="AN318" s="69"/>
    </row>
    <row r="319" spans="2:40">
      <c r="B319" s="55">
        <v>33</v>
      </c>
      <c r="C319" s="37"/>
      <c r="D319" s="38"/>
      <c r="E319" s="37"/>
      <c r="F319" s="13"/>
      <c r="G319" s="13"/>
      <c r="H319" s="13"/>
      <c r="I319" s="87"/>
      <c r="J319" s="13"/>
      <c r="K319" s="13"/>
      <c r="L319" s="39"/>
      <c r="M319" s="40"/>
      <c r="N319" s="88"/>
      <c r="O319" s="40"/>
      <c r="P319" s="40"/>
      <c r="Q319" s="13"/>
      <c r="R319" s="40"/>
      <c r="S319" s="13"/>
      <c r="T319" s="40"/>
      <c r="U319" s="40"/>
      <c r="V319" s="42"/>
      <c r="W319" s="42"/>
      <c r="X319" s="43"/>
      <c r="Y319" s="44"/>
      <c r="Z319" s="44"/>
      <c r="AA319" s="43"/>
      <c r="AB319" s="13"/>
      <c r="AC319" s="37"/>
      <c r="AD319" s="37"/>
      <c r="AE319" s="37"/>
      <c r="AF319" s="45"/>
      <c r="AG319" s="46"/>
      <c r="AH319" s="47"/>
      <c r="AI319" s="71"/>
      <c r="AJ319" s="71"/>
      <c r="AK319" s="71"/>
      <c r="AL319" s="71"/>
      <c r="AM319" s="84"/>
      <c r="AN319" s="68"/>
    </row>
    <row r="320" spans="2:40">
      <c r="B320" s="55">
        <v>34</v>
      </c>
      <c r="C320" s="37"/>
      <c r="D320" s="38"/>
      <c r="E320" s="37"/>
      <c r="F320" s="13"/>
      <c r="G320" s="13"/>
      <c r="H320" s="13"/>
      <c r="I320" s="87"/>
      <c r="J320" s="13"/>
      <c r="K320" s="13"/>
      <c r="L320" s="39"/>
      <c r="M320" s="40"/>
      <c r="N320" s="88"/>
      <c r="O320" s="40"/>
      <c r="P320" s="40"/>
      <c r="Q320" s="13"/>
      <c r="R320" s="40"/>
      <c r="S320" s="13"/>
      <c r="T320" s="40"/>
      <c r="U320" s="40"/>
      <c r="V320" s="42"/>
      <c r="W320" s="42"/>
      <c r="X320" s="13"/>
      <c r="Y320" s="89"/>
      <c r="Z320" s="44"/>
      <c r="AA320" s="43"/>
      <c r="AB320" s="13"/>
      <c r="AC320" s="37"/>
      <c r="AD320" s="37"/>
      <c r="AE320" s="37"/>
      <c r="AF320" s="45"/>
      <c r="AG320" s="46"/>
      <c r="AH320" s="47"/>
      <c r="AI320" s="71"/>
      <c r="AJ320" s="71"/>
      <c r="AK320" s="71"/>
      <c r="AL320" s="71"/>
      <c r="AM320" s="84"/>
      <c r="AN320" s="69"/>
    </row>
    <row r="321" spans="2:40">
      <c r="B321" s="55">
        <v>35</v>
      </c>
      <c r="C321" s="37"/>
      <c r="D321" s="38"/>
      <c r="E321" s="37"/>
      <c r="F321" s="13"/>
      <c r="G321" s="14"/>
      <c r="H321" s="13"/>
      <c r="I321" s="87"/>
      <c r="J321" s="13"/>
      <c r="K321" s="13"/>
      <c r="L321" s="39"/>
      <c r="M321" s="40"/>
      <c r="N321" s="88"/>
      <c r="O321" s="40"/>
      <c r="P321" s="40"/>
      <c r="Q321" s="13"/>
      <c r="R321" s="40"/>
      <c r="S321" s="13"/>
      <c r="T321" s="40"/>
      <c r="U321" s="40"/>
      <c r="V321" s="42"/>
      <c r="W321" s="42"/>
      <c r="X321" s="43"/>
      <c r="Y321" s="44"/>
      <c r="Z321" s="44"/>
      <c r="AA321" s="43"/>
      <c r="AB321" s="13"/>
      <c r="AC321" s="37"/>
      <c r="AD321" s="37"/>
      <c r="AE321" s="37"/>
      <c r="AF321" s="45"/>
      <c r="AG321" s="46"/>
      <c r="AH321" s="47"/>
      <c r="AI321" s="71"/>
      <c r="AJ321" s="71"/>
      <c r="AK321" s="71"/>
      <c r="AL321" s="71"/>
      <c r="AM321" s="84"/>
      <c r="AN321" s="68"/>
    </row>
    <row r="322" spans="2:40">
      <c r="B322" s="55">
        <v>36</v>
      </c>
      <c r="C322" s="37"/>
      <c r="D322" s="38"/>
      <c r="E322" s="37"/>
      <c r="F322" s="13"/>
      <c r="G322" s="14"/>
      <c r="H322" s="13"/>
      <c r="I322" s="14"/>
      <c r="J322" s="13"/>
      <c r="K322" s="13"/>
      <c r="L322" s="39"/>
      <c r="M322" s="40"/>
      <c r="N322" s="41"/>
      <c r="O322" s="40"/>
      <c r="P322" s="40"/>
      <c r="Q322" s="13"/>
      <c r="R322" s="40"/>
      <c r="S322" s="13"/>
      <c r="T322" s="40"/>
      <c r="U322" s="40"/>
      <c r="V322" s="42"/>
      <c r="W322" s="42"/>
      <c r="X322" s="43"/>
      <c r="Y322" s="44"/>
      <c r="Z322" s="44"/>
      <c r="AA322" s="43"/>
      <c r="AB322" s="13"/>
      <c r="AC322" s="37"/>
      <c r="AD322" s="37"/>
      <c r="AE322" s="37"/>
      <c r="AF322" s="45"/>
      <c r="AG322" s="46"/>
      <c r="AH322" s="47"/>
      <c r="AI322" s="71"/>
      <c r="AJ322" s="71"/>
      <c r="AK322" s="71"/>
      <c r="AL322" s="71"/>
      <c r="AM322" s="84"/>
      <c r="AN322" s="69"/>
    </row>
    <row r="323" spans="2:40">
      <c r="B323" s="55">
        <v>37</v>
      </c>
      <c r="C323" s="37"/>
      <c r="D323" s="38"/>
      <c r="E323" s="37"/>
      <c r="F323" s="13"/>
      <c r="G323" s="14"/>
      <c r="H323" s="13"/>
      <c r="I323" s="14"/>
      <c r="J323" s="13"/>
      <c r="K323" s="13"/>
      <c r="L323" s="39"/>
      <c r="M323" s="40"/>
      <c r="N323" s="41"/>
      <c r="O323" s="40"/>
      <c r="P323" s="40"/>
      <c r="Q323" s="13"/>
      <c r="R323" s="40"/>
      <c r="S323" s="13"/>
      <c r="T323" s="40"/>
      <c r="U323" s="40"/>
      <c r="V323" s="42"/>
      <c r="W323" s="42"/>
      <c r="X323" s="43"/>
      <c r="Y323" s="44"/>
      <c r="Z323" s="44"/>
      <c r="AA323" s="43"/>
      <c r="AB323" s="13"/>
      <c r="AC323" s="37"/>
      <c r="AD323" s="37"/>
      <c r="AE323" s="37"/>
      <c r="AF323" s="45"/>
      <c r="AG323" s="46"/>
      <c r="AH323" s="47"/>
      <c r="AI323" s="71"/>
      <c r="AJ323" s="71"/>
      <c r="AK323" s="71"/>
      <c r="AL323" s="71"/>
      <c r="AM323" s="84"/>
      <c r="AN323" s="68"/>
    </row>
    <row r="324" spans="2:40">
      <c r="B324" s="55">
        <v>38</v>
      </c>
      <c r="C324" s="37"/>
      <c r="D324" s="38"/>
      <c r="E324" s="37"/>
      <c r="F324" s="13"/>
      <c r="G324" s="14"/>
      <c r="H324" s="13"/>
      <c r="I324" s="14"/>
      <c r="J324" s="13"/>
      <c r="K324" s="13"/>
      <c r="L324" s="39"/>
      <c r="M324" s="40"/>
      <c r="N324" s="41"/>
      <c r="O324" s="40"/>
      <c r="P324" s="40"/>
      <c r="Q324" s="13"/>
      <c r="R324" s="40"/>
      <c r="S324" s="13"/>
      <c r="T324" s="40"/>
      <c r="U324" s="40"/>
      <c r="V324" s="42"/>
      <c r="W324" s="42"/>
      <c r="X324" s="43"/>
      <c r="Y324" s="44"/>
      <c r="Z324" s="44"/>
      <c r="AA324" s="43"/>
      <c r="AB324" s="13"/>
      <c r="AC324" s="37"/>
      <c r="AD324" s="37"/>
      <c r="AE324" s="37"/>
      <c r="AF324" s="45"/>
      <c r="AG324" s="46"/>
      <c r="AH324" s="47"/>
      <c r="AI324" s="71"/>
      <c r="AJ324" s="71"/>
      <c r="AK324" s="71"/>
      <c r="AL324" s="71"/>
      <c r="AM324" s="84"/>
      <c r="AN324" s="69"/>
    </row>
    <row r="325" spans="2:40">
      <c r="B325" s="55">
        <v>39</v>
      </c>
      <c r="C325" s="37"/>
      <c r="D325" s="38"/>
      <c r="E325" s="37"/>
      <c r="F325" s="13"/>
      <c r="G325" s="14"/>
      <c r="H325" s="13"/>
      <c r="I325" s="14"/>
      <c r="J325" s="13"/>
      <c r="K325" s="13"/>
      <c r="L325" s="39"/>
      <c r="M325" s="40"/>
      <c r="N325" s="41"/>
      <c r="O325" s="40"/>
      <c r="P325" s="40"/>
      <c r="Q325" s="13"/>
      <c r="R325" s="40"/>
      <c r="S325" s="13"/>
      <c r="T325" s="40"/>
      <c r="U325" s="40"/>
      <c r="V325" s="42"/>
      <c r="W325" s="42"/>
      <c r="X325" s="43"/>
      <c r="Y325" s="44"/>
      <c r="Z325" s="44"/>
      <c r="AA325" s="43"/>
      <c r="AB325" s="13"/>
      <c r="AC325" s="37"/>
      <c r="AD325" s="37"/>
      <c r="AE325" s="37"/>
      <c r="AF325" s="45"/>
      <c r="AG325" s="46"/>
      <c r="AH325" s="47"/>
      <c r="AI325" s="71"/>
      <c r="AJ325" s="71"/>
      <c r="AK325" s="71"/>
      <c r="AL325" s="71"/>
      <c r="AM325" s="84"/>
      <c r="AN325" s="68"/>
    </row>
    <row r="326" spans="2:40">
      <c r="B326" s="55">
        <v>40</v>
      </c>
      <c r="C326" s="37"/>
      <c r="D326" s="38"/>
      <c r="E326" s="37"/>
      <c r="F326" s="13"/>
      <c r="G326" s="14"/>
      <c r="H326" s="13"/>
      <c r="I326" s="14"/>
      <c r="J326" s="13"/>
      <c r="K326" s="13"/>
      <c r="L326" s="39"/>
      <c r="M326" s="40"/>
      <c r="N326" s="41"/>
      <c r="O326" s="40"/>
      <c r="P326" s="40"/>
      <c r="Q326" s="13"/>
      <c r="R326" s="40"/>
      <c r="S326" s="13"/>
      <c r="T326" s="40"/>
      <c r="U326" s="40"/>
      <c r="V326" s="42"/>
      <c r="W326" s="42"/>
      <c r="X326" s="43"/>
      <c r="Y326" s="44"/>
      <c r="Z326" s="44"/>
      <c r="AA326" s="43"/>
      <c r="AB326" s="13"/>
      <c r="AC326" s="37"/>
      <c r="AD326" s="37"/>
      <c r="AE326" s="37"/>
      <c r="AF326" s="45"/>
      <c r="AG326" s="46"/>
      <c r="AH326" s="47"/>
      <c r="AI326" s="71"/>
      <c r="AJ326" s="71"/>
      <c r="AK326" s="71"/>
      <c r="AL326" s="71"/>
      <c r="AM326" s="84"/>
      <c r="AN326" s="69"/>
    </row>
    <row r="327" spans="2:40">
      <c r="B327" s="55">
        <v>41</v>
      </c>
      <c r="C327" s="37"/>
      <c r="D327" s="38"/>
      <c r="E327" s="37"/>
      <c r="F327" s="13"/>
      <c r="G327" s="14"/>
      <c r="H327" s="13"/>
      <c r="I327" s="14"/>
      <c r="J327" s="13"/>
      <c r="K327" s="13"/>
      <c r="L327" s="39"/>
      <c r="M327" s="40"/>
      <c r="N327" s="40"/>
      <c r="O327" s="40"/>
      <c r="P327" s="40"/>
      <c r="Q327" s="13"/>
      <c r="R327" s="40"/>
      <c r="S327" s="13"/>
      <c r="T327" s="40"/>
      <c r="U327" s="40"/>
      <c r="V327" s="42"/>
      <c r="W327" s="42"/>
      <c r="X327" s="43"/>
      <c r="Y327" s="44"/>
      <c r="Z327" s="44"/>
      <c r="AA327" s="43"/>
      <c r="AB327" s="13"/>
      <c r="AC327" s="37"/>
      <c r="AD327" s="37"/>
      <c r="AE327" s="37"/>
      <c r="AF327" s="45"/>
      <c r="AG327" s="46"/>
      <c r="AH327" s="47"/>
      <c r="AI327" s="71"/>
      <c r="AJ327" s="71"/>
      <c r="AK327" s="71"/>
      <c r="AL327" s="71"/>
      <c r="AM327" s="84"/>
      <c r="AN327" s="68"/>
    </row>
    <row r="328" spans="2:40">
      <c r="B328" s="55">
        <v>42</v>
      </c>
      <c r="C328" s="37"/>
      <c r="D328" s="38"/>
      <c r="E328" s="37"/>
      <c r="F328" s="13"/>
      <c r="G328" s="14"/>
      <c r="H328" s="13"/>
      <c r="I328" s="14"/>
      <c r="J328" s="13"/>
      <c r="K328" s="13"/>
      <c r="L328" s="39"/>
      <c r="M328" s="40"/>
      <c r="N328" s="41"/>
      <c r="O328" s="40"/>
      <c r="P328" s="40"/>
      <c r="Q328" s="13"/>
      <c r="R328" s="40"/>
      <c r="S328" s="13"/>
      <c r="T328" s="40"/>
      <c r="U328" s="40"/>
      <c r="V328" s="42"/>
      <c r="W328" s="42"/>
      <c r="X328" s="43"/>
      <c r="Y328" s="44"/>
      <c r="Z328" s="44"/>
      <c r="AA328" s="43"/>
      <c r="AB328" s="13"/>
      <c r="AC328" s="37"/>
      <c r="AD328" s="37"/>
      <c r="AE328" s="37"/>
      <c r="AF328" s="45"/>
      <c r="AG328" s="46"/>
      <c r="AH328" s="47"/>
      <c r="AI328" s="71"/>
      <c r="AJ328" s="71"/>
      <c r="AK328" s="71"/>
      <c r="AL328" s="71"/>
      <c r="AM328" s="84"/>
      <c r="AN328" s="69"/>
    </row>
    <row r="329" spans="2:40">
      <c r="B329" s="55">
        <v>43</v>
      </c>
      <c r="C329" s="37"/>
      <c r="D329" s="38"/>
      <c r="E329" s="37"/>
      <c r="F329" s="13"/>
      <c r="G329" s="14"/>
      <c r="H329" s="13"/>
      <c r="I329" s="14"/>
      <c r="J329" s="13"/>
      <c r="K329" s="13"/>
      <c r="L329" s="39"/>
      <c r="M329" s="40"/>
      <c r="N329" s="41"/>
      <c r="O329" s="40"/>
      <c r="P329" s="40"/>
      <c r="Q329" s="13"/>
      <c r="R329" s="40"/>
      <c r="S329" s="13"/>
      <c r="T329" s="40"/>
      <c r="U329" s="40"/>
      <c r="V329" s="42"/>
      <c r="W329" s="42"/>
      <c r="X329" s="43"/>
      <c r="Y329" s="44"/>
      <c r="Z329" s="44"/>
      <c r="AA329" s="43"/>
      <c r="AB329" s="13"/>
      <c r="AC329" s="37"/>
      <c r="AD329" s="37"/>
      <c r="AE329" s="37"/>
      <c r="AF329" s="45"/>
      <c r="AG329" s="46"/>
      <c r="AH329" s="47"/>
      <c r="AI329" s="71"/>
      <c r="AJ329" s="71"/>
      <c r="AK329" s="71"/>
      <c r="AL329" s="71"/>
      <c r="AM329" s="84"/>
      <c r="AN329" s="68"/>
    </row>
    <row r="330" spans="2:40">
      <c r="B330" s="55">
        <v>44</v>
      </c>
      <c r="C330" s="37"/>
      <c r="D330" s="38"/>
      <c r="E330" s="37"/>
      <c r="F330" s="13"/>
      <c r="G330" s="14"/>
      <c r="H330" s="13"/>
      <c r="I330" s="14"/>
      <c r="J330" s="13"/>
      <c r="K330" s="13"/>
      <c r="L330" s="39"/>
      <c r="M330" s="40"/>
      <c r="N330" s="41"/>
      <c r="O330" s="40"/>
      <c r="P330" s="40"/>
      <c r="Q330" s="13"/>
      <c r="R330" s="40"/>
      <c r="S330" s="13"/>
      <c r="T330" s="40"/>
      <c r="U330" s="40"/>
      <c r="V330" s="42"/>
      <c r="W330" s="42"/>
      <c r="X330" s="43"/>
      <c r="Y330" s="44"/>
      <c r="Z330" s="44"/>
      <c r="AA330" s="43"/>
      <c r="AB330" s="13"/>
      <c r="AC330" s="37"/>
      <c r="AD330" s="37"/>
      <c r="AE330" s="37"/>
      <c r="AF330" s="45"/>
      <c r="AG330" s="46"/>
      <c r="AH330" s="47"/>
      <c r="AI330" s="71"/>
      <c r="AJ330" s="71"/>
      <c r="AK330" s="71"/>
      <c r="AL330" s="71"/>
      <c r="AM330" s="84"/>
      <c r="AN330" s="69"/>
    </row>
    <row r="331" spans="2:40">
      <c r="B331" s="55">
        <v>45</v>
      </c>
      <c r="C331" s="37"/>
      <c r="D331" s="38"/>
      <c r="E331" s="37"/>
      <c r="F331" s="13"/>
      <c r="G331" s="14"/>
      <c r="H331" s="13"/>
      <c r="I331" s="14"/>
      <c r="J331" s="13"/>
      <c r="K331" s="13"/>
      <c r="L331" s="39"/>
      <c r="M331" s="40"/>
      <c r="N331" s="41"/>
      <c r="O331" s="40"/>
      <c r="P331" s="40"/>
      <c r="Q331" s="13"/>
      <c r="R331" s="40"/>
      <c r="S331" s="13"/>
      <c r="T331" s="40"/>
      <c r="U331" s="40"/>
      <c r="V331" s="42"/>
      <c r="W331" s="42"/>
      <c r="X331" s="43"/>
      <c r="Y331" s="44"/>
      <c r="Z331" s="44"/>
      <c r="AA331" s="43"/>
      <c r="AB331" s="13"/>
      <c r="AC331" s="37"/>
      <c r="AD331" s="37"/>
      <c r="AE331" s="37"/>
      <c r="AF331" s="45"/>
      <c r="AG331" s="46"/>
      <c r="AH331" s="47"/>
      <c r="AI331" s="71"/>
      <c r="AJ331" s="71"/>
      <c r="AK331" s="71"/>
      <c r="AL331" s="71"/>
      <c r="AM331" s="84"/>
      <c r="AN331" s="68"/>
    </row>
    <row r="332" spans="2:40">
      <c r="B332" s="55">
        <v>46</v>
      </c>
      <c r="C332" s="37"/>
      <c r="D332" s="38"/>
      <c r="E332" s="37"/>
      <c r="F332" s="13"/>
      <c r="G332" s="14"/>
      <c r="H332" s="13"/>
      <c r="I332" s="14"/>
      <c r="J332" s="13"/>
      <c r="K332" s="13"/>
      <c r="L332" s="39"/>
      <c r="M332" s="40"/>
      <c r="N332" s="41"/>
      <c r="O332" s="40"/>
      <c r="P332" s="40"/>
      <c r="Q332" s="13"/>
      <c r="R332" s="40"/>
      <c r="S332" s="13"/>
      <c r="T332" s="40"/>
      <c r="U332" s="40"/>
      <c r="V332" s="42"/>
      <c r="W332" s="42"/>
      <c r="X332" s="43"/>
      <c r="Y332" s="44"/>
      <c r="Z332" s="44"/>
      <c r="AA332" s="43"/>
      <c r="AB332" s="13"/>
      <c r="AC332" s="37"/>
      <c r="AD332" s="37"/>
      <c r="AE332" s="37"/>
      <c r="AF332" s="45"/>
      <c r="AG332" s="46"/>
      <c r="AH332" s="47"/>
      <c r="AI332" s="71"/>
      <c r="AJ332" s="71"/>
      <c r="AK332" s="71"/>
      <c r="AL332" s="71"/>
      <c r="AM332" s="84"/>
      <c r="AN332" s="69"/>
    </row>
    <row r="333" spans="2:40">
      <c r="B333" s="55">
        <v>47</v>
      </c>
      <c r="C333" s="37"/>
      <c r="D333" s="38"/>
      <c r="E333" s="37"/>
      <c r="F333" s="13"/>
      <c r="G333" s="14"/>
      <c r="H333" s="13"/>
      <c r="I333" s="14"/>
      <c r="J333" s="13"/>
      <c r="K333" s="13"/>
      <c r="L333" s="39"/>
      <c r="M333" s="40"/>
      <c r="N333" s="88"/>
      <c r="O333" s="40"/>
      <c r="P333" s="40"/>
      <c r="Q333" s="13"/>
      <c r="R333" s="40"/>
      <c r="S333" s="13"/>
      <c r="T333" s="40"/>
      <c r="U333" s="40"/>
      <c r="V333" s="42"/>
      <c r="W333" s="42"/>
      <c r="X333" s="43"/>
      <c r="Y333" s="44"/>
      <c r="Z333" s="44"/>
      <c r="AA333" s="43"/>
      <c r="AB333" s="13"/>
      <c r="AC333" s="37"/>
      <c r="AD333" s="37"/>
      <c r="AE333" s="37"/>
      <c r="AF333" s="45"/>
      <c r="AG333" s="46"/>
      <c r="AH333" s="47"/>
      <c r="AI333" s="71"/>
      <c r="AJ333" s="71"/>
      <c r="AK333" s="71"/>
      <c r="AL333" s="71"/>
      <c r="AM333" s="84"/>
      <c r="AN333" s="68"/>
    </row>
    <row r="334" spans="2:40">
      <c r="B334" s="55">
        <v>48</v>
      </c>
      <c r="C334" s="37"/>
      <c r="D334" s="38"/>
      <c r="E334" s="37"/>
      <c r="F334" s="13"/>
      <c r="G334" s="14"/>
      <c r="H334" s="13"/>
      <c r="I334" s="14"/>
      <c r="J334" s="13"/>
      <c r="K334" s="13"/>
      <c r="L334" s="39"/>
      <c r="M334" s="40"/>
      <c r="N334" s="41"/>
      <c r="O334" s="40"/>
      <c r="P334" s="40"/>
      <c r="Q334" s="13"/>
      <c r="R334" s="40"/>
      <c r="S334" s="13"/>
      <c r="T334" s="40"/>
      <c r="U334" s="40"/>
      <c r="V334" s="42"/>
      <c r="W334" s="42"/>
      <c r="X334" s="43"/>
      <c r="Y334" s="44"/>
      <c r="Z334" s="44"/>
      <c r="AA334" s="43"/>
      <c r="AB334" s="13"/>
      <c r="AC334" s="37"/>
      <c r="AD334" s="37"/>
      <c r="AE334" s="37"/>
      <c r="AF334" s="45"/>
      <c r="AG334" s="46"/>
      <c r="AH334" s="47"/>
      <c r="AI334" s="71"/>
      <c r="AJ334" s="71"/>
      <c r="AK334" s="71"/>
      <c r="AL334" s="71"/>
      <c r="AM334" s="84"/>
      <c r="AN334" s="69"/>
    </row>
    <row r="335" spans="2:40">
      <c r="B335" s="55">
        <v>49</v>
      </c>
      <c r="C335" s="37"/>
      <c r="D335" s="38"/>
      <c r="E335" s="37"/>
      <c r="F335" s="13"/>
      <c r="G335" s="14"/>
      <c r="H335" s="13"/>
      <c r="I335" s="14"/>
      <c r="J335" s="13"/>
      <c r="K335" s="13"/>
      <c r="L335" s="39"/>
      <c r="M335" s="40"/>
      <c r="N335" s="41"/>
      <c r="O335" s="40"/>
      <c r="P335" s="40"/>
      <c r="Q335" s="13"/>
      <c r="R335" s="40"/>
      <c r="S335" s="13"/>
      <c r="T335" s="40"/>
      <c r="U335" s="40"/>
      <c r="V335" s="42"/>
      <c r="W335" s="42"/>
      <c r="X335" s="43"/>
      <c r="Y335" s="44"/>
      <c r="Z335" s="44"/>
      <c r="AA335" s="43"/>
      <c r="AB335" s="13"/>
      <c r="AC335" s="37"/>
      <c r="AD335" s="37"/>
      <c r="AE335" s="37"/>
      <c r="AF335" s="45"/>
      <c r="AG335" s="46"/>
      <c r="AH335" s="47"/>
      <c r="AI335" s="71"/>
      <c r="AJ335" s="71"/>
      <c r="AK335" s="71"/>
      <c r="AL335" s="71"/>
      <c r="AM335" s="84"/>
      <c r="AN335" s="68"/>
    </row>
    <row r="336" spans="2:40">
      <c r="B336" s="55">
        <v>50</v>
      </c>
      <c r="C336" s="37"/>
      <c r="D336" s="38"/>
      <c r="E336" s="37"/>
      <c r="F336" s="13"/>
      <c r="G336" s="14"/>
      <c r="H336" s="13"/>
      <c r="I336" s="14"/>
      <c r="J336" s="13"/>
      <c r="K336" s="13"/>
      <c r="L336" s="39"/>
      <c r="M336" s="40"/>
      <c r="N336" s="41"/>
      <c r="O336" s="40"/>
      <c r="P336" s="40"/>
      <c r="Q336" s="13"/>
      <c r="R336" s="40"/>
      <c r="S336" s="13"/>
      <c r="T336" s="40"/>
      <c r="U336" s="40"/>
      <c r="V336" s="42"/>
      <c r="W336" s="42"/>
      <c r="X336" s="43"/>
      <c r="Y336" s="44"/>
      <c r="Z336" s="44"/>
      <c r="AA336" s="43"/>
      <c r="AB336" s="13"/>
      <c r="AC336" s="37"/>
      <c r="AD336" s="37"/>
      <c r="AE336" s="37"/>
      <c r="AF336" s="45"/>
      <c r="AG336" s="46"/>
      <c r="AH336" s="47"/>
      <c r="AI336" s="71"/>
      <c r="AJ336" s="71"/>
      <c r="AK336" s="71"/>
      <c r="AL336" s="71"/>
      <c r="AM336" s="84"/>
      <c r="AN336" s="69"/>
    </row>
    <row r="337" spans="2:40">
      <c r="B337" s="55">
        <v>51</v>
      </c>
      <c r="C337" s="37"/>
      <c r="D337" s="38"/>
      <c r="E337" s="37"/>
      <c r="F337" s="13"/>
      <c r="G337" s="14"/>
      <c r="H337" s="13"/>
      <c r="I337" s="14"/>
      <c r="J337" s="13"/>
      <c r="K337" s="13"/>
      <c r="L337" s="39"/>
      <c r="M337" s="40"/>
      <c r="N337" s="41"/>
      <c r="O337" s="40"/>
      <c r="P337" s="40"/>
      <c r="Q337" s="13"/>
      <c r="R337" s="40"/>
      <c r="S337" s="13"/>
      <c r="T337" s="40"/>
      <c r="U337" s="40"/>
      <c r="V337" s="42"/>
      <c r="W337" s="42"/>
      <c r="X337" s="43"/>
      <c r="Y337" s="44"/>
      <c r="Z337" s="44"/>
      <c r="AA337" s="43"/>
      <c r="AB337" s="13"/>
      <c r="AC337" s="37"/>
      <c r="AD337" s="37"/>
      <c r="AE337" s="37"/>
      <c r="AF337" s="45"/>
      <c r="AG337" s="46"/>
      <c r="AH337" s="47"/>
      <c r="AI337" s="71"/>
      <c r="AJ337" s="71"/>
      <c r="AK337" s="71"/>
      <c r="AL337" s="71"/>
      <c r="AM337" s="84"/>
      <c r="AN337" s="68"/>
    </row>
    <row r="338" spans="2:40">
      <c r="B338" s="55">
        <v>52</v>
      </c>
      <c r="C338" s="37"/>
      <c r="D338" s="38"/>
      <c r="E338" s="37"/>
      <c r="F338" s="13"/>
      <c r="G338" s="14"/>
      <c r="H338" s="13"/>
      <c r="I338" s="14"/>
      <c r="J338" s="13"/>
      <c r="K338" s="13"/>
      <c r="L338" s="39"/>
      <c r="M338" s="40"/>
      <c r="N338" s="41"/>
      <c r="O338" s="40"/>
      <c r="P338" s="40"/>
      <c r="Q338" s="13"/>
      <c r="R338" s="40"/>
      <c r="S338" s="13"/>
      <c r="T338" s="40"/>
      <c r="U338" s="40"/>
      <c r="V338" s="42"/>
      <c r="W338" s="42"/>
      <c r="X338" s="43"/>
      <c r="Y338" s="44"/>
      <c r="Z338" s="44"/>
      <c r="AA338" s="43"/>
      <c r="AB338" s="13"/>
      <c r="AC338" s="37"/>
      <c r="AD338" s="37"/>
      <c r="AE338" s="37"/>
      <c r="AF338" s="45"/>
      <c r="AG338" s="46"/>
      <c r="AH338" s="47"/>
      <c r="AI338" s="71"/>
      <c r="AJ338" s="71"/>
      <c r="AK338" s="71"/>
      <c r="AL338" s="71"/>
      <c r="AM338" s="84"/>
      <c r="AN338" s="69"/>
    </row>
    <row r="339" spans="2:40">
      <c r="B339" s="55">
        <v>53</v>
      </c>
      <c r="C339" s="37"/>
      <c r="D339" s="38"/>
      <c r="E339" s="37"/>
      <c r="F339" s="13"/>
      <c r="G339" s="14"/>
      <c r="H339" s="13"/>
      <c r="I339" s="14"/>
      <c r="J339" s="13"/>
      <c r="K339" s="13"/>
      <c r="L339" s="39"/>
      <c r="M339" s="40"/>
      <c r="N339" s="88"/>
      <c r="O339" s="40"/>
      <c r="P339" s="40"/>
      <c r="Q339" s="13"/>
      <c r="R339" s="40"/>
      <c r="S339" s="13"/>
      <c r="T339" s="40"/>
      <c r="U339" s="40"/>
      <c r="V339" s="42"/>
      <c r="W339" s="42"/>
      <c r="X339" s="43"/>
      <c r="Y339" s="44"/>
      <c r="Z339" s="44"/>
      <c r="AA339" s="43"/>
      <c r="AB339" s="13"/>
      <c r="AC339" s="37"/>
      <c r="AD339" s="37"/>
      <c r="AE339" s="37"/>
      <c r="AF339" s="45"/>
      <c r="AG339" s="46"/>
      <c r="AH339" s="47"/>
      <c r="AI339" s="71"/>
      <c r="AJ339" s="71"/>
      <c r="AK339" s="71"/>
      <c r="AL339" s="71"/>
      <c r="AM339" s="84"/>
      <c r="AN339" s="68"/>
    </row>
    <row r="340" spans="2:40">
      <c r="B340" s="55">
        <v>54</v>
      </c>
      <c r="C340" s="37"/>
      <c r="D340" s="38"/>
      <c r="E340" s="37"/>
      <c r="F340" s="13"/>
      <c r="G340" s="14"/>
      <c r="H340" s="13"/>
      <c r="I340" s="14"/>
      <c r="J340" s="13"/>
      <c r="K340" s="13"/>
      <c r="L340" s="39"/>
      <c r="M340" s="40"/>
      <c r="N340" s="41"/>
      <c r="O340" s="40"/>
      <c r="P340" s="40"/>
      <c r="Q340" s="13"/>
      <c r="R340" s="40"/>
      <c r="S340" s="13"/>
      <c r="T340" s="40"/>
      <c r="U340" s="40"/>
      <c r="V340" s="42"/>
      <c r="W340" s="42"/>
      <c r="X340" s="43"/>
      <c r="Y340" s="44"/>
      <c r="Z340" s="44"/>
      <c r="AA340" s="43"/>
      <c r="AB340" s="13"/>
      <c r="AC340" s="37"/>
      <c r="AD340" s="37"/>
      <c r="AE340" s="37"/>
      <c r="AF340" s="45"/>
      <c r="AG340" s="46"/>
      <c r="AH340" s="47"/>
      <c r="AI340" s="71"/>
      <c r="AJ340" s="71"/>
      <c r="AK340" s="71"/>
      <c r="AL340" s="71"/>
      <c r="AM340" s="84"/>
      <c r="AN340" s="69"/>
    </row>
    <row r="341" spans="2:40">
      <c r="B341" s="55">
        <v>55</v>
      </c>
      <c r="C341" s="37"/>
      <c r="D341" s="38"/>
      <c r="E341" s="37"/>
      <c r="F341" s="13"/>
      <c r="G341" s="14"/>
      <c r="H341" s="13"/>
      <c r="I341" s="14"/>
      <c r="J341" s="13"/>
      <c r="K341" s="13"/>
      <c r="L341" s="39"/>
      <c r="M341" s="40"/>
      <c r="N341" s="41"/>
      <c r="O341" s="40"/>
      <c r="P341" s="40"/>
      <c r="Q341" s="13"/>
      <c r="R341" s="40"/>
      <c r="S341" s="13"/>
      <c r="T341" s="40"/>
      <c r="U341" s="40"/>
      <c r="V341" s="42"/>
      <c r="W341" s="42"/>
      <c r="X341" s="43"/>
      <c r="Y341" s="44"/>
      <c r="Z341" s="44"/>
      <c r="AA341" s="43"/>
      <c r="AB341" s="13"/>
      <c r="AC341" s="37"/>
      <c r="AD341" s="37"/>
      <c r="AE341" s="37"/>
      <c r="AF341" s="45"/>
      <c r="AG341" s="46"/>
      <c r="AH341" s="47"/>
      <c r="AI341" s="71"/>
      <c r="AJ341" s="71"/>
      <c r="AK341" s="71"/>
      <c r="AL341" s="71"/>
      <c r="AM341" s="84"/>
      <c r="AN341" s="68"/>
    </row>
    <row r="342" spans="2:40">
      <c r="B342" s="55">
        <v>56</v>
      </c>
      <c r="C342" s="37"/>
      <c r="D342" s="38"/>
      <c r="E342" s="37"/>
      <c r="F342" s="13"/>
      <c r="G342" s="14"/>
      <c r="H342" s="13"/>
      <c r="I342" s="14"/>
      <c r="J342" s="13"/>
      <c r="K342" s="13"/>
      <c r="L342" s="39"/>
      <c r="M342" s="40"/>
      <c r="N342" s="41"/>
      <c r="O342" s="40"/>
      <c r="P342" s="40"/>
      <c r="Q342" s="13"/>
      <c r="R342" s="40"/>
      <c r="S342" s="13"/>
      <c r="T342" s="40"/>
      <c r="U342" s="40"/>
      <c r="V342" s="42"/>
      <c r="W342" s="42"/>
      <c r="X342" s="43"/>
      <c r="Y342" s="44"/>
      <c r="Z342" s="44"/>
      <c r="AA342" s="43"/>
      <c r="AB342" s="13"/>
      <c r="AC342" s="37"/>
      <c r="AD342" s="37"/>
      <c r="AE342" s="37"/>
      <c r="AF342" s="45"/>
      <c r="AG342" s="46"/>
      <c r="AH342" s="47"/>
      <c r="AI342" s="71"/>
      <c r="AJ342" s="71"/>
      <c r="AK342" s="71"/>
      <c r="AL342" s="71"/>
      <c r="AM342" s="84"/>
      <c r="AN342" s="69"/>
    </row>
    <row r="343" spans="2:40">
      <c r="B343" s="55">
        <v>57</v>
      </c>
      <c r="C343" s="37"/>
      <c r="D343" s="38"/>
      <c r="E343" s="37"/>
      <c r="F343" s="13"/>
      <c r="G343" s="14"/>
      <c r="H343" s="13"/>
      <c r="I343" s="14"/>
      <c r="J343" s="13"/>
      <c r="K343" s="13"/>
      <c r="L343" s="39"/>
      <c r="M343" s="40"/>
      <c r="N343" s="41"/>
      <c r="O343" s="40"/>
      <c r="P343" s="40"/>
      <c r="Q343" s="13"/>
      <c r="R343" s="40"/>
      <c r="S343" s="13"/>
      <c r="T343" s="40"/>
      <c r="U343" s="40"/>
      <c r="V343" s="42"/>
      <c r="W343" s="42"/>
      <c r="X343" s="43"/>
      <c r="Y343" s="44"/>
      <c r="Z343" s="44"/>
      <c r="AA343" s="43"/>
      <c r="AB343" s="13"/>
      <c r="AC343" s="37"/>
      <c r="AD343" s="37"/>
      <c r="AE343" s="37"/>
      <c r="AF343" s="45"/>
      <c r="AG343" s="46"/>
      <c r="AH343" s="47"/>
      <c r="AI343" s="71"/>
      <c r="AJ343" s="71"/>
      <c r="AK343" s="71"/>
      <c r="AL343" s="71"/>
      <c r="AM343" s="84"/>
      <c r="AN343" s="68"/>
    </row>
    <row r="344" spans="2:40">
      <c r="B344" s="55">
        <v>58</v>
      </c>
      <c r="C344" s="37"/>
      <c r="D344" s="38"/>
      <c r="E344" s="37"/>
      <c r="F344" s="13"/>
      <c r="G344" s="14"/>
      <c r="H344" s="13"/>
      <c r="I344" s="14"/>
      <c r="J344" s="13"/>
      <c r="K344" s="13"/>
      <c r="L344" s="39"/>
      <c r="M344" s="40"/>
      <c r="N344" s="41"/>
      <c r="O344" s="40"/>
      <c r="P344" s="40"/>
      <c r="Q344" s="13"/>
      <c r="R344" s="40"/>
      <c r="S344" s="13"/>
      <c r="T344" s="40"/>
      <c r="U344" s="40"/>
      <c r="V344" s="42"/>
      <c r="W344" s="42"/>
      <c r="X344" s="43"/>
      <c r="Y344" s="44"/>
      <c r="Z344" s="44"/>
      <c r="AA344" s="43"/>
      <c r="AB344" s="13"/>
      <c r="AC344" s="37"/>
      <c r="AD344" s="37"/>
      <c r="AE344" s="37"/>
      <c r="AF344" s="45"/>
      <c r="AG344" s="46"/>
      <c r="AH344" s="47"/>
      <c r="AI344" s="71"/>
      <c r="AJ344" s="71"/>
      <c r="AK344" s="71"/>
      <c r="AL344" s="71"/>
      <c r="AM344" s="84"/>
      <c r="AN344" s="69"/>
    </row>
    <row r="345" spans="2:40">
      <c r="B345" s="55">
        <v>59</v>
      </c>
      <c r="C345" s="37"/>
      <c r="D345" s="38"/>
      <c r="E345" s="37"/>
      <c r="F345" s="13"/>
      <c r="G345" s="14"/>
      <c r="H345" s="13"/>
      <c r="I345" s="14"/>
      <c r="J345" s="13"/>
      <c r="K345" s="13"/>
      <c r="L345" s="39"/>
      <c r="M345" s="40"/>
      <c r="N345" s="88"/>
      <c r="O345" s="40"/>
      <c r="P345" s="40"/>
      <c r="Q345" s="13"/>
      <c r="R345" s="40"/>
      <c r="S345" s="13"/>
      <c r="T345" s="40"/>
      <c r="U345" s="40"/>
      <c r="V345" s="42"/>
      <c r="W345" s="42"/>
      <c r="X345" s="43"/>
      <c r="Y345" s="44"/>
      <c r="Z345" s="44"/>
      <c r="AA345" s="43"/>
      <c r="AB345" s="13"/>
      <c r="AC345" s="37"/>
      <c r="AD345" s="37"/>
      <c r="AE345" s="37"/>
      <c r="AF345" s="45"/>
      <c r="AG345" s="46"/>
      <c r="AH345" s="47"/>
      <c r="AI345" s="71"/>
      <c r="AJ345" s="71"/>
      <c r="AK345" s="71"/>
      <c r="AL345" s="71"/>
      <c r="AM345" s="84"/>
      <c r="AN345" s="68"/>
    </row>
    <row r="346" spans="2:40">
      <c r="B346" s="55">
        <v>60</v>
      </c>
      <c r="C346" s="37"/>
      <c r="D346" s="38"/>
      <c r="E346" s="37"/>
      <c r="F346" s="13"/>
      <c r="G346" s="14"/>
      <c r="H346" s="13"/>
      <c r="I346" s="14"/>
      <c r="J346" s="13"/>
      <c r="K346" s="13"/>
      <c r="L346" s="39"/>
      <c r="M346" s="40"/>
      <c r="N346" s="41"/>
      <c r="O346" s="40"/>
      <c r="P346" s="40"/>
      <c r="Q346" s="13"/>
      <c r="R346" s="40"/>
      <c r="S346" s="13"/>
      <c r="T346" s="40"/>
      <c r="U346" s="40"/>
      <c r="V346" s="42"/>
      <c r="W346" s="42"/>
      <c r="X346" s="43"/>
      <c r="Y346" s="44"/>
      <c r="Z346" s="44"/>
      <c r="AA346" s="43"/>
      <c r="AB346" s="13"/>
      <c r="AC346" s="37"/>
      <c r="AD346" s="37"/>
      <c r="AE346" s="37"/>
      <c r="AF346" s="45"/>
      <c r="AG346" s="46"/>
      <c r="AH346" s="47"/>
      <c r="AI346" s="71"/>
      <c r="AJ346" s="71"/>
      <c r="AK346" s="71"/>
      <c r="AL346" s="71"/>
      <c r="AM346" s="84"/>
      <c r="AN346" s="69"/>
    </row>
    <row r="347" spans="2:40">
      <c r="B347" s="55">
        <v>61</v>
      </c>
      <c r="C347" s="37"/>
      <c r="D347" s="38"/>
      <c r="E347" s="37"/>
      <c r="F347" s="13"/>
      <c r="G347" s="14"/>
      <c r="H347" s="13"/>
      <c r="I347" s="14"/>
      <c r="J347" s="13"/>
      <c r="K347" s="13"/>
      <c r="L347" s="39"/>
      <c r="M347" s="40"/>
      <c r="N347" s="41"/>
      <c r="O347" s="40"/>
      <c r="P347" s="40"/>
      <c r="Q347" s="13"/>
      <c r="R347" s="40"/>
      <c r="S347" s="13"/>
      <c r="T347" s="40"/>
      <c r="U347" s="40"/>
      <c r="V347" s="42"/>
      <c r="W347" s="42"/>
      <c r="X347" s="43"/>
      <c r="Y347" s="44"/>
      <c r="Z347" s="44"/>
      <c r="AA347" s="43"/>
      <c r="AB347" s="13"/>
      <c r="AC347" s="37"/>
      <c r="AD347" s="37"/>
      <c r="AE347" s="37"/>
      <c r="AF347" s="45"/>
      <c r="AG347" s="46"/>
      <c r="AH347" s="47"/>
      <c r="AI347" s="71"/>
      <c r="AJ347" s="71"/>
      <c r="AK347" s="71"/>
      <c r="AL347" s="71"/>
      <c r="AM347" s="84"/>
      <c r="AN347" s="68"/>
    </row>
    <row r="348" spans="2:40">
      <c r="B348" s="55">
        <v>62</v>
      </c>
      <c r="C348" s="37"/>
      <c r="D348" s="38"/>
      <c r="E348" s="37"/>
      <c r="F348" s="13"/>
      <c r="G348" s="14"/>
      <c r="H348" s="13"/>
      <c r="I348" s="14"/>
      <c r="J348" s="13"/>
      <c r="K348" s="13"/>
      <c r="L348" s="39"/>
      <c r="M348" s="40"/>
      <c r="N348" s="41"/>
      <c r="O348" s="40"/>
      <c r="P348" s="40"/>
      <c r="Q348" s="13"/>
      <c r="R348" s="40"/>
      <c r="S348" s="13"/>
      <c r="T348" s="40"/>
      <c r="U348" s="40"/>
      <c r="V348" s="42"/>
      <c r="W348" s="42"/>
      <c r="X348" s="43"/>
      <c r="Y348" s="44"/>
      <c r="Z348" s="44"/>
      <c r="AA348" s="43"/>
      <c r="AB348" s="13"/>
      <c r="AC348" s="37"/>
      <c r="AD348" s="37"/>
      <c r="AE348" s="37"/>
      <c r="AF348" s="45"/>
      <c r="AG348" s="46"/>
      <c r="AH348" s="47"/>
      <c r="AI348" s="71"/>
      <c r="AJ348" s="71"/>
      <c r="AK348" s="71"/>
      <c r="AL348" s="71"/>
      <c r="AM348" s="84"/>
      <c r="AN348" s="69"/>
    </row>
    <row r="349" spans="2:40">
      <c r="B349" s="55">
        <v>63</v>
      </c>
      <c r="C349" s="37"/>
      <c r="D349" s="38"/>
      <c r="E349" s="37"/>
      <c r="F349" s="13"/>
      <c r="G349" s="14"/>
      <c r="H349" s="13"/>
      <c r="I349" s="14"/>
      <c r="J349" s="13"/>
      <c r="K349" s="13"/>
      <c r="L349" s="39"/>
      <c r="M349" s="40"/>
      <c r="N349" s="41"/>
      <c r="O349" s="40"/>
      <c r="P349" s="40"/>
      <c r="Q349" s="13"/>
      <c r="R349" s="40"/>
      <c r="S349" s="13"/>
      <c r="T349" s="40"/>
      <c r="U349" s="40"/>
      <c r="V349" s="42"/>
      <c r="W349" s="42"/>
      <c r="X349" s="43"/>
      <c r="Y349" s="44"/>
      <c r="Z349" s="44"/>
      <c r="AA349" s="43"/>
      <c r="AB349" s="13"/>
      <c r="AC349" s="37"/>
      <c r="AD349" s="37"/>
      <c r="AE349" s="37"/>
      <c r="AF349" s="45"/>
      <c r="AG349" s="46"/>
      <c r="AH349" s="47"/>
      <c r="AI349" s="71"/>
      <c r="AJ349" s="71"/>
      <c r="AK349" s="71"/>
      <c r="AL349" s="71"/>
      <c r="AM349" s="84"/>
      <c r="AN349" s="68"/>
    </row>
    <row r="350" spans="2:40">
      <c r="B350" s="55">
        <v>64</v>
      </c>
      <c r="C350" s="37"/>
      <c r="D350" s="38"/>
      <c r="E350" s="37"/>
      <c r="F350" s="13"/>
      <c r="G350" s="14"/>
      <c r="H350" s="13"/>
      <c r="I350" s="14"/>
      <c r="J350" s="13"/>
      <c r="K350" s="13"/>
      <c r="L350" s="39"/>
      <c r="M350" s="40"/>
      <c r="N350" s="41"/>
      <c r="O350" s="40"/>
      <c r="P350" s="40"/>
      <c r="Q350" s="13"/>
      <c r="R350" s="40"/>
      <c r="S350" s="13"/>
      <c r="T350" s="40"/>
      <c r="U350" s="40"/>
      <c r="V350" s="42"/>
      <c r="W350" s="42"/>
      <c r="X350" s="43"/>
      <c r="Y350" s="44"/>
      <c r="Z350" s="44"/>
      <c r="AA350" s="43"/>
      <c r="AB350" s="13"/>
      <c r="AC350" s="37"/>
      <c r="AD350" s="37"/>
      <c r="AE350" s="37"/>
      <c r="AF350" s="45"/>
      <c r="AG350" s="46"/>
      <c r="AH350" s="47"/>
      <c r="AI350" s="71"/>
      <c r="AJ350" s="71"/>
      <c r="AK350" s="71"/>
      <c r="AL350" s="71"/>
      <c r="AM350" s="84"/>
      <c r="AN350" s="69"/>
    </row>
    <row r="351" spans="2:40">
      <c r="B351" s="55">
        <v>65</v>
      </c>
      <c r="C351" s="37"/>
      <c r="D351" s="38"/>
      <c r="E351" s="37"/>
      <c r="F351" s="13"/>
      <c r="G351" s="14"/>
      <c r="H351" s="13"/>
      <c r="I351" s="14"/>
      <c r="J351" s="13"/>
      <c r="K351" s="13"/>
      <c r="L351" s="39"/>
      <c r="M351" s="40"/>
      <c r="N351" s="88"/>
      <c r="O351" s="40"/>
      <c r="P351" s="40"/>
      <c r="Q351" s="13"/>
      <c r="R351" s="40"/>
      <c r="S351" s="13"/>
      <c r="T351" s="40"/>
      <c r="U351" s="40"/>
      <c r="V351" s="42"/>
      <c r="W351" s="42"/>
      <c r="X351" s="43"/>
      <c r="Y351" s="44"/>
      <c r="Z351" s="44"/>
      <c r="AA351" s="43"/>
      <c r="AB351" s="13"/>
      <c r="AC351" s="37"/>
      <c r="AD351" s="37"/>
      <c r="AE351" s="37"/>
      <c r="AF351" s="45"/>
      <c r="AG351" s="46"/>
      <c r="AH351" s="47"/>
      <c r="AI351" s="71"/>
      <c r="AJ351" s="71"/>
      <c r="AK351" s="71"/>
      <c r="AL351" s="71"/>
      <c r="AM351" s="84"/>
      <c r="AN351" s="68"/>
    </row>
    <row r="352" spans="2:40">
      <c r="B352" s="55">
        <v>66</v>
      </c>
      <c r="C352" s="37"/>
      <c r="D352" s="38"/>
      <c r="E352" s="37"/>
      <c r="F352" s="13"/>
      <c r="G352" s="14"/>
      <c r="H352" s="13"/>
      <c r="I352" s="14"/>
      <c r="J352" s="13"/>
      <c r="K352" s="13"/>
      <c r="L352" s="39"/>
      <c r="M352" s="40"/>
      <c r="N352" s="41"/>
      <c r="O352" s="40"/>
      <c r="P352" s="40"/>
      <c r="Q352" s="13"/>
      <c r="R352" s="40"/>
      <c r="S352" s="13"/>
      <c r="T352" s="40"/>
      <c r="U352" s="40"/>
      <c r="V352" s="42"/>
      <c r="W352" s="42"/>
      <c r="X352" s="43"/>
      <c r="Y352" s="44"/>
      <c r="Z352" s="44"/>
      <c r="AA352" s="43"/>
      <c r="AB352" s="13"/>
      <c r="AC352" s="37"/>
      <c r="AD352" s="37"/>
      <c r="AE352" s="37"/>
      <c r="AF352" s="45"/>
      <c r="AG352" s="46"/>
      <c r="AH352" s="47"/>
      <c r="AI352" s="71"/>
      <c r="AJ352" s="71"/>
      <c r="AK352" s="71"/>
      <c r="AL352" s="71"/>
      <c r="AM352" s="84"/>
      <c r="AN352" s="69"/>
    </row>
    <row r="353" spans="2:40">
      <c r="B353" s="55">
        <v>67</v>
      </c>
      <c r="C353" s="37"/>
      <c r="D353" s="38"/>
      <c r="E353" s="37"/>
      <c r="F353" s="13"/>
      <c r="G353" s="14"/>
      <c r="H353" s="13"/>
      <c r="I353" s="14"/>
      <c r="J353" s="13"/>
      <c r="K353" s="13"/>
      <c r="L353" s="39"/>
      <c r="M353" s="40"/>
      <c r="N353" s="41"/>
      <c r="O353" s="40"/>
      <c r="P353" s="40"/>
      <c r="Q353" s="13"/>
      <c r="R353" s="40"/>
      <c r="S353" s="13"/>
      <c r="T353" s="40"/>
      <c r="U353" s="40"/>
      <c r="V353" s="42"/>
      <c r="W353" s="42"/>
      <c r="X353" s="43"/>
      <c r="Y353" s="44"/>
      <c r="Z353" s="44"/>
      <c r="AA353" s="43"/>
      <c r="AB353" s="13"/>
      <c r="AC353" s="37"/>
      <c r="AD353" s="37"/>
      <c r="AE353" s="37"/>
      <c r="AF353" s="45"/>
      <c r="AG353" s="46"/>
      <c r="AH353" s="47"/>
      <c r="AI353" s="71"/>
      <c r="AJ353" s="71"/>
      <c r="AK353" s="71"/>
      <c r="AL353" s="71"/>
      <c r="AM353" s="84"/>
      <c r="AN353" s="68"/>
    </row>
    <row r="354" spans="2:40">
      <c r="B354" s="55">
        <v>68</v>
      </c>
      <c r="C354" s="37"/>
      <c r="D354" s="38"/>
      <c r="E354" s="37"/>
      <c r="F354" s="13"/>
      <c r="G354" s="14"/>
      <c r="H354" s="13"/>
      <c r="I354" s="14"/>
      <c r="J354" s="13"/>
      <c r="K354" s="13"/>
      <c r="L354" s="39"/>
      <c r="M354" s="40"/>
      <c r="N354" s="41"/>
      <c r="O354" s="40"/>
      <c r="P354" s="40"/>
      <c r="Q354" s="13"/>
      <c r="R354" s="40"/>
      <c r="S354" s="13"/>
      <c r="T354" s="40"/>
      <c r="U354" s="40"/>
      <c r="V354" s="42"/>
      <c r="W354" s="42"/>
      <c r="X354" s="43"/>
      <c r="Y354" s="44"/>
      <c r="Z354" s="44"/>
      <c r="AA354" s="43"/>
      <c r="AB354" s="13"/>
      <c r="AC354" s="37"/>
      <c r="AD354" s="37"/>
      <c r="AE354" s="37"/>
      <c r="AF354" s="45"/>
      <c r="AG354" s="46"/>
      <c r="AH354" s="47"/>
      <c r="AI354" s="71"/>
      <c r="AJ354" s="71"/>
      <c r="AK354" s="71"/>
      <c r="AL354" s="71"/>
      <c r="AM354" s="84"/>
      <c r="AN354" s="69"/>
    </row>
    <row r="355" spans="2:40">
      <c r="B355" s="55">
        <v>69</v>
      </c>
      <c r="C355" s="37"/>
      <c r="D355" s="38"/>
      <c r="E355" s="37"/>
      <c r="F355" s="13"/>
      <c r="G355" s="14"/>
      <c r="H355" s="13"/>
      <c r="I355" s="14"/>
      <c r="J355" s="13"/>
      <c r="K355" s="13"/>
      <c r="L355" s="39"/>
      <c r="M355" s="40"/>
      <c r="N355" s="41"/>
      <c r="O355" s="40"/>
      <c r="P355" s="40"/>
      <c r="Q355" s="13"/>
      <c r="R355" s="40"/>
      <c r="S355" s="13"/>
      <c r="T355" s="40"/>
      <c r="U355" s="40"/>
      <c r="V355" s="42"/>
      <c r="W355" s="42"/>
      <c r="X355" s="43"/>
      <c r="Y355" s="44"/>
      <c r="Z355" s="44"/>
      <c r="AA355" s="43"/>
      <c r="AB355" s="13"/>
      <c r="AC355" s="37"/>
      <c r="AD355" s="37"/>
      <c r="AE355" s="37"/>
      <c r="AF355" s="45"/>
      <c r="AG355" s="46"/>
      <c r="AH355" s="47"/>
      <c r="AI355" s="71"/>
      <c r="AJ355" s="71"/>
      <c r="AK355" s="71"/>
      <c r="AL355" s="71"/>
      <c r="AM355" s="84"/>
      <c r="AN355" s="68"/>
    </row>
    <row r="356" spans="2:40">
      <c r="B356" s="55">
        <v>70</v>
      </c>
      <c r="C356" s="37"/>
      <c r="D356" s="38"/>
      <c r="E356" s="37"/>
      <c r="F356" s="13"/>
      <c r="G356" s="14"/>
      <c r="H356" s="13"/>
      <c r="I356" s="14"/>
      <c r="J356" s="13"/>
      <c r="K356" s="13"/>
      <c r="L356" s="39"/>
      <c r="M356" s="40"/>
      <c r="N356" s="41"/>
      <c r="O356" s="40"/>
      <c r="P356" s="40"/>
      <c r="Q356" s="13"/>
      <c r="R356" s="40"/>
      <c r="S356" s="13"/>
      <c r="T356" s="40"/>
      <c r="U356" s="40"/>
      <c r="V356" s="42"/>
      <c r="W356" s="42"/>
      <c r="X356" s="43"/>
      <c r="Y356" s="44"/>
      <c r="Z356" s="44"/>
      <c r="AA356" s="43"/>
      <c r="AB356" s="13"/>
      <c r="AC356" s="37"/>
      <c r="AD356" s="37"/>
      <c r="AE356" s="37"/>
      <c r="AF356" s="45"/>
      <c r="AG356" s="46"/>
      <c r="AH356" s="47"/>
      <c r="AI356" s="71"/>
      <c r="AJ356" s="71"/>
      <c r="AK356" s="71"/>
      <c r="AL356" s="71"/>
      <c r="AM356" s="84"/>
      <c r="AN356" s="68"/>
    </row>
    <row r="357" spans="2:40">
      <c r="B357" s="55">
        <v>71</v>
      </c>
      <c r="C357" s="37"/>
      <c r="D357" s="38"/>
      <c r="E357" s="37"/>
      <c r="F357" s="13"/>
      <c r="G357" s="14"/>
      <c r="H357" s="13"/>
      <c r="I357" s="14"/>
      <c r="J357" s="13"/>
      <c r="K357" s="13"/>
      <c r="L357" s="39"/>
      <c r="M357" s="40"/>
      <c r="N357" s="88"/>
      <c r="O357" s="40"/>
      <c r="P357" s="40"/>
      <c r="Q357" s="13"/>
      <c r="R357" s="40"/>
      <c r="S357" s="13"/>
      <c r="T357" s="40"/>
      <c r="U357" s="40"/>
      <c r="V357" s="42"/>
      <c r="W357" s="42"/>
      <c r="X357" s="43"/>
      <c r="Y357" s="44"/>
      <c r="Z357" s="44"/>
      <c r="AA357" s="43"/>
      <c r="AB357" s="13"/>
      <c r="AC357" s="37"/>
      <c r="AD357" s="37"/>
      <c r="AE357" s="37"/>
      <c r="AF357" s="45"/>
      <c r="AG357" s="46"/>
      <c r="AH357" s="47"/>
      <c r="AI357" s="71"/>
      <c r="AJ357" s="71"/>
      <c r="AK357" s="71"/>
      <c r="AL357" s="71"/>
      <c r="AM357" s="84"/>
      <c r="AN357" s="68"/>
    </row>
    <row r="358" spans="2:40">
      <c r="B358" s="55">
        <v>72</v>
      </c>
      <c r="C358" s="37"/>
      <c r="D358" s="38"/>
      <c r="E358" s="37"/>
      <c r="F358" s="13"/>
      <c r="G358" s="14"/>
      <c r="H358" s="13"/>
      <c r="I358" s="14"/>
      <c r="J358" s="13"/>
      <c r="K358" s="13"/>
      <c r="L358" s="39"/>
      <c r="M358" s="40"/>
      <c r="N358" s="41"/>
      <c r="O358" s="40"/>
      <c r="P358" s="40"/>
      <c r="Q358" s="13"/>
      <c r="R358" s="40"/>
      <c r="S358" s="13"/>
      <c r="T358" s="40"/>
      <c r="U358" s="40"/>
      <c r="V358" s="42"/>
      <c r="W358" s="42"/>
      <c r="X358" s="43"/>
      <c r="Y358" s="44"/>
      <c r="Z358" s="44"/>
      <c r="AA358" s="43"/>
      <c r="AB358" s="13"/>
      <c r="AC358" s="37"/>
      <c r="AD358" s="37"/>
      <c r="AE358" s="37"/>
      <c r="AF358" s="45"/>
      <c r="AG358" s="46"/>
      <c r="AH358" s="47"/>
      <c r="AI358" s="71"/>
      <c r="AJ358" s="71"/>
      <c r="AK358" s="71"/>
      <c r="AL358" s="71"/>
      <c r="AM358" s="84"/>
      <c r="AN358" s="69"/>
    </row>
    <row r="359" spans="2:40">
      <c r="B359" s="55">
        <v>73</v>
      </c>
      <c r="C359" s="37"/>
      <c r="D359" s="38"/>
      <c r="E359" s="37"/>
      <c r="F359" s="13"/>
      <c r="G359" s="14"/>
      <c r="H359" s="13"/>
      <c r="I359" s="14"/>
      <c r="J359" s="13"/>
      <c r="K359" s="13"/>
      <c r="L359" s="39"/>
      <c r="M359" s="40"/>
      <c r="N359" s="41"/>
      <c r="O359" s="40"/>
      <c r="P359" s="40"/>
      <c r="Q359" s="13"/>
      <c r="R359" s="40"/>
      <c r="S359" s="13"/>
      <c r="T359" s="40"/>
      <c r="U359" s="40"/>
      <c r="V359" s="42"/>
      <c r="W359" s="42"/>
      <c r="X359" s="43"/>
      <c r="Y359" s="44"/>
      <c r="Z359" s="44"/>
      <c r="AA359" s="43"/>
      <c r="AB359" s="13"/>
      <c r="AC359" s="37"/>
      <c r="AD359" s="37"/>
      <c r="AE359" s="37"/>
      <c r="AF359" s="45"/>
      <c r="AG359" s="46"/>
      <c r="AH359" s="47"/>
      <c r="AI359" s="71"/>
      <c r="AJ359" s="71"/>
      <c r="AK359" s="71"/>
      <c r="AL359" s="71"/>
      <c r="AM359" s="84"/>
      <c r="AN359" s="68"/>
    </row>
    <row r="360" spans="2:40">
      <c r="B360" s="55">
        <v>74</v>
      </c>
      <c r="C360" s="37"/>
      <c r="D360" s="38"/>
      <c r="E360" s="37"/>
      <c r="F360" s="13"/>
      <c r="G360" s="14"/>
      <c r="H360" s="13"/>
      <c r="I360" s="14"/>
      <c r="J360" s="13"/>
      <c r="K360" s="13"/>
      <c r="L360" s="39"/>
      <c r="M360" s="40"/>
      <c r="N360" s="41"/>
      <c r="O360" s="40"/>
      <c r="P360" s="40"/>
      <c r="Q360" s="13"/>
      <c r="R360" s="40"/>
      <c r="S360" s="13"/>
      <c r="T360" s="40"/>
      <c r="U360" s="40"/>
      <c r="V360" s="42"/>
      <c r="W360" s="42"/>
      <c r="X360" s="43"/>
      <c r="Y360" s="44"/>
      <c r="Z360" s="44"/>
      <c r="AA360" s="43"/>
      <c r="AB360" s="13"/>
      <c r="AC360" s="37"/>
      <c r="AD360" s="37"/>
      <c r="AE360" s="37"/>
      <c r="AF360" s="45"/>
      <c r="AG360" s="46"/>
      <c r="AH360" s="47"/>
      <c r="AI360" s="71"/>
      <c r="AJ360" s="71"/>
      <c r="AK360" s="71"/>
      <c r="AL360" s="71"/>
      <c r="AM360" s="84"/>
      <c r="AN360" s="69"/>
    </row>
    <row r="361" spans="2:40">
      <c r="B361" s="55">
        <v>75</v>
      </c>
      <c r="C361" s="37"/>
      <c r="D361" s="38"/>
      <c r="E361" s="37"/>
      <c r="F361" s="13"/>
      <c r="G361" s="14"/>
      <c r="H361" s="13"/>
      <c r="I361" s="14"/>
      <c r="J361" s="13"/>
      <c r="K361" s="13"/>
      <c r="L361" s="39"/>
      <c r="M361" s="40"/>
      <c r="N361" s="41"/>
      <c r="O361" s="40"/>
      <c r="P361" s="40"/>
      <c r="Q361" s="13"/>
      <c r="R361" s="40"/>
      <c r="S361" s="13"/>
      <c r="T361" s="40"/>
      <c r="U361" s="40"/>
      <c r="V361" s="42"/>
      <c r="W361" s="42"/>
      <c r="X361" s="43"/>
      <c r="Y361" s="44"/>
      <c r="Z361" s="44"/>
      <c r="AA361" s="43"/>
      <c r="AB361" s="13"/>
      <c r="AC361" s="37"/>
      <c r="AD361" s="37"/>
      <c r="AE361" s="37"/>
      <c r="AF361" s="45"/>
      <c r="AG361" s="46"/>
      <c r="AH361" s="47"/>
    </row>
    <row r="362" spans="2:40">
      <c r="B362" s="55">
        <v>76</v>
      </c>
      <c r="C362" s="37"/>
      <c r="D362" s="38"/>
      <c r="E362" s="37"/>
      <c r="F362" s="13"/>
      <c r="G362" s="14"/>
      <c r="H362" s="13"/>
      <c r="I362" s="14"/>
      <c r="J362" s="13"/>
      <c r="K362" s="13"/>
      <c r="L362" s="39"/>
      <c r="M362" s="40"/>
      <c r="N362" s="41"/>
      <c r="O362" s="40"/>
      <c r="P362" s="40"/>
      <c r="Q362" s="13"/>
      <c r="R362" s="40"/>
      <c r="S362" s="13"/>
      <c r="T362" s="40"/>
      <c r="U362" s="40"/>
      <c r="V362" s="42"/>
      <c r="W362" s="42"/>
      <c r="X362" s="43"/>
      <c r="Y362" s="44"/>
      <c r="Z362" s="44"/>
      <c r="AA362" s="43"/>
      <c r="AB362" s="13"/>
      <c r="AC362" s="37"/>
      <c r="AD362" s="37"/>
      <c r="AE362" s="37"/>
      <c r="AF362" s="45"/>
      <c r="AG362" s="46"/>
      <c r="AH362" s="47"/>
      <c r="AI362" s="518" t="s">
        <v>165</v>
      </c>
      <c r="AJ362" s="540" t="s">
        <v>166</v>
      </c>
      <c r="AK362" s="541"/>
      <c r="AL362" s="519" t="s">
        <v>167</v>
      </c>
    </row>
    <row r="363" spans="2:40">
      <c r="B363" s="525"/>
      <c r="C363" s="526"/>
      <c r="D363" s="526"/>
      <c r="E363" s="526"/>
      <c r="F363" s="526"/>
      <c r="G363" s="526"/>
      <c r="H363" s="526"/>
      <c r="I363" s="526"/>
      <c r="J363" s="526"/>
      <c r="K363" s="526"/>
      <c r="L363" s="526"/>
      <c r="M363" s="527"/>
      <c r="N363" s="525"/>
      <c r="O363" s="526"/>
      <c r="P363" s="526"/>
      <c r="Q363" s="526"/>
      <c r="R363" s="526"/>
      <c r="S363" s="526"/>
      <c r="T363" s="526"/>
      <c r="U363" s="526"/>
      <c r="V363" s="527"/>
      <c r="W363" s="525"/>
      <c r="X363" s="526"/>
      <c r="Y363" s="526"/>
      <c r="Z363" s="526"/>
      <c r="AA363" s="526"/>
      <c r="AB363" s="526"/>
      <c r="AC363" s="526"/>
      <c r="AD363" s="526"/>
      <c r="AE363" s="526"/>
      <c r="AF363" s="526"/>
      <c r="AG363" s="527"/>
      <c r="AI363" s="531"/>
      <c r="AJ363" s="522"/>
      <c r="AK363" s="522"/>
      <c r="AL363" s="522"/>
    </row>
    <row r="364" spans="2:40">
      <c r="B364" s="528"/>
      <c r="C364" s="529"/>
      <c r="D364" s="529"/>
      <c r="E364" s="529"/>
      <c r="F364" s="529"/>
      <c r="G364" s="529"/>
      <c r="H364" s="529"/>
      <c r="I364" s="529"/>
      <c r="J364" s="529"/>
      <c r="K364" s="529"/>
      <c r="L364" s="529"/>
      <c r="M364" s="530"/>
      <c r="N364" s="528"/>
      <c r="O364" s="529"/>
      <c r="P364" s="529"/>
      <c r="Q364" s="529"/>
      <c r="R364" s="529"/>
      <c r="S364" s="529"/>
      <c r="T364" s="529"/>
      <c r="U364" s="529"/>
      <c r="V364" s="530"/>
      <c r="W364" s="528"/>
      <c r="X364" s="529"/>
      <c r="Y364" s="529"/>
      <c r="Z364" s="529"/>
      <c r="AA364" s="529"/>
      <c r="AB364" s="529"/>
      <c r="AC364" s="529"/>
      <c r="AD364" s="529"/>
      <c r="AE364" s="529"/>
      <c r="AF364" s="529"/>
      <c r="AG364" s="530"/>
      <c r="AI364" s="532"/>
      <c r="AJ364" s="523"/>
      <c r="AK364" s="523"/>
      <c r="AL364" s="523"/>
    </row>
    <row r="365" spans="2:40">
      <c r="B365" s="525"/>
      <c r="C365" s="526"/>
      <c r="D365" s="526"/>
      <c r="E365" s="526"/>
      <c r="F365" s="526"/>
      <c r="G365" s="526"/>
      <c r="H365" s="526"/>
      <c r="I365" s="526"/>
      <c r="J365" s="526"/>
      <c r="K365" s="526"/>
      <c r="L365" s="526"/>
      <c r="M365" s="527"/>
      <c r="N365" s="525"/>
      <c r="O365" s="526"/>
      <c r="P365" s="526"/>
      <c r="Q365" s="526"/>
      <c r="R365" s="526"/>
      <c r="S365" s="526"/>
      <c r="T365" s="526"/>
      <c r="U365" s="526"/>
      <c r="V365" s="527"/>
      <c r="W365" s="525"/>
      <c r="X365" s="526"/>
      <c r="Y365" s="526"/>
      <c r="Z365" s="526"/>
      <c r="AA365" s="526"/>
      <c r="AB365" s="526"/>
      <c r="AC365" s="526"/>
      <c r="AD365" s="526"/>
      <c r="AE365" s="526"/>
      <c r="AF365" s="526"/>
      <c r="AG365" s="527"/>
      <c r="AI365" s="533"/>
      <c r="AJ365" s="524"/>
      <c r="AK365" s="524"/>
      <c r="AL365" s="523"/>
    </row>
    <row r="366" spans="2:40">
      <c r="B366" s="528"/>
      <c r="C366" s="529"/>
      <c r="D366" s="529"/>
      <c r="E366" s="529"/>
      <c r="F366" s="529"/>
      <c r="G366" s="529"/>
      <c r="H366" s="529"/>
      <c r="I366" s="529"/>
      <c r="J366" s="529"/>
      <c r="K366" s="529"/>
      <c r="L366" s="529"/>
      <c r="M366" s="530"/>
      <c r="N366" s="528"/>
      <c r="O366" s="529"/>
      <c r="P366" s="529"/>
      <c r="Q366" s="529"/>
      <c r="R366" s="529"/>
      <c r="S366" s="529"/>
      <c r="T366" s="529"/>
      <c r="U366" s="529"/>
      <c r="V366" s="530"/>
      <c r="W366" s="528"/>
      <c r="X366" s="529"/>
      <c r="Y366" s="529"/>
      <c r="Z366" s="529"/>
      <c r="AA366" s="529"/>
      <c r="AB366" s="529"/>
      <c r="AC366" s="529"/>
      <c r="AD366" s="529"/>
      <c r="AE366" s="529"/>
      <c r="AF366" s="529"/>
      <c r="AG366" s="530"/>
      <c r="AI366" s="518" t="s">
        <v>168</v>
      </c>
      <c r="AJ366" s="520" t="s">
        <v>491</v>
      </c>
      <c r="AK366" s="520" t="s">
        <v>486</v>
      </c>
      <c r="AL366" s="524"/>
    </row>
    <row r="367" spans="2:40">
      <c r="B367" s="525"/>
      <c r="C367" s="526"/>
      <c r="D367" s="526"/>
      <c r="E367" s="526"/>
      <c r="F367" s="526"/>
      <c r="G367" s="526"/>
      <c r="H367" s="526"/>
      <c r="I367" s="526"/>
      <c r="J367" s="526"/>
      <c r="K367" s="526"/>
      <c r="L367" s="526"/>
      <c r="M367" s="527"/>
      <c r="N367" s="525"/>
      <c r="O367" s="526"/>
      <c r="P367" s="526"/>
      <c r="Q367" s="526"/>
      <c r="R367" s="526"/>
      <c r="S367" s="526"/>
      <c r="T367" s="526"/>
      <c r="U367" s="526"/>
      <c r="V367" s="527"/>
      <c r="W367" s="525"/>
      <c r="X367" s="526"/>
      <c r="Y367" s="526"/>
      <c r="Z367" s="526"/>
      <c r="AA367" s="526"/>
      <c r="AB367" s="526"/>
      <c r="AC367" s="526"/>
      <c r="AD367" s="526"/>
      <c r="AE367" s="526"/>
      <c r="AF367" s="526"/>
      <c r="AG367" s="527"/>
      <c r="AI367" s="522"/>
      <c r="AJ367" s="522"/>
      <c r="AK367" s="522"/>
      <c r="AL367" s="519" t="s">
        <v>169</v>
      </c>
    </row>
    <row r="368" spans="2:40">
      <c r="B368" s="528"/>
      <c r="C368" s="529"/>
      <c r="D368" s="529"/>
      <c r="E368" s="529"/>
      <c r="F368" s="529"/>
      <c r="G368" s="529"/>
      <c r="H368" s="529"/>
      <c r="I368" s="529"/>
      <c r="J368" s="529"/>
      <c r="K368" s="529"/>
      <c r="L368" s="529"/>
      <c r="M368" s="530"/>
      <c r="N368" s="528"/>
      <c r="O368" s="529"/>
      <c r="P368" s="529"/>
      <c r="Q368" s="529"/>
      <c r="R368" s="529"/>
      <c r="S368" s="529"/>
      <c r="T368" s="529"/>
      <c r="U368" s="529"/>
      <c r="V368" s="530"/>
      <c r="W368" s="528"/>
      <c r="X368" s="529"/>
      <c r="Y368" s="529"/>
      <c r="Z368" s="529"/>
      <c r="AA368" s="529"/>
      <c r="AB368" s="529"/>
      <c r="AC368" s="529"/>
      <c r="AD368" s="529"/>
      <c r="AE368" s="529"/>
      <c r="AF368" s="529"/>
      <c r="AG368" s="530"/>
      <c r="AI368" s="523"/>
      <c r="AJ368" s="523"/>
      <c r="AK368" s="523"/>
      <c r="AL368" s="522"/>
    </row>
    <row r="369" spans="2:38">
      <c r="B369" s="525"/>
      <c r="C369" s="526"/>
      <c r="D369" s="526"/>
      <c r="E369" s="526"/>
      <c r="F369" s="526"/>
      <c r="G369" s="526"/>
      <c r="H369" s="526"/>
      <c r="I369" s="526"/>
      <c r="J369" s="526"/>
      <c r="K369" s="526"/>
      <c r="L369" s="526"/>
      <c r="M369" s="527"/>
      <c r="N369" s="525"/>
      <c r="O369" s="526"/>
      <c r="P369" s="526"/>
      <c r="Q369" s="526"/>
      <c r="R369" s="526"/>
      <c r="S369" s="526"/>
      <c r="T369" s="526"/>
      <c r="U369" s="526"/>
      <c r="V369" s="527"/>
      <c r="W369" s="525"/>
      <c r="X369" s="526"/>
      <c r="Y369" s="526"/>
      <c r="Z369" s="526"/>
      <c r="AA369" s="526"/>
      <c r="AB369" s="526"/>
      <c r="AC369" s="526"/>
      <c r="AD369" s="526"/>
      <c r="AE369" s="526"/>
      <c r="AF369" s="526"/>
      <c r="AG369" s="527"/>
      <c r="AI369" s="524"/>
      <c r="AJ369" s="524"/>
      <c r="AK369" s="524"/>
      <c r="AL369" s="523"/>
    </row>
    <row r="370" spans="2:38">
      <c r="B370" s="528"/>
      <c r="C370" s="529"/>
      <c r="D370" s="529"/>
      <c r="E370" s="529"/>
      <c r="F370" s="529"/>
      <c r="G370" s="529"/>
      <c r="H370" s="529"/>
      <c r="I370" s="529"/>
      <c r="J370" s="529"/>
      <c r="K370" s="529"/>
      <c r="L370" s="529"/>
      <c r="M370" s="530"/>
      <c r="N370" s="528"/>
      <c r="O370" s="529"/>
      <c r="P370" s="529"/>
      <c r="Q370" s="529"/>
      <c r="R370" s="529"/>
      <c r="S370" s="529"/>
      <c r="T370" s="529"/>
      <c r="U370" s="529"/>
      <c r="V370" s="530"/>
      <c r="W370" s="528"/>
      <c r="X370" s="529"/>
      <c r="Y370" s="529"/>
      <c r="Z370" s="529"/>
      <c r="AA370" s="529"/>
      <c r="AB370" s="529"/>
      <c r="AC370" s="529"/>
      <c r="AD370" s="529"/>
      <c r="AE370" s="529"/>
      <c r="AF370" s="529"/>
      <c r="AG370" s="530"/>
      <c r="AI370" s="518" t="s">
        <v>168</v>
      </c>
      <c r="AJ370" s="520" t="s">
        <v>486</v>
      </c>
      <c r="AK370" s="520" t="s">
        <v>496</v>
      </c>
      <c r="AL370" s="523"/>
    </row>
    <row r="371" spans="2:38">
      <c r="B371" s="525"/>
      <c r="C371" s="526"/>
      <c r="D371" s="526"/>
      <c r="E371" s="526"/>
      <c r="F371" s="526"/>
      <c r="G371" s="526"/>
      <c r="H371" s="526"/>
      <c r="I371" s="526"/>
      <c r="J371" s="526"/>
      <c r="K371" s="526"/>
      <c r="L371" s="526"/>
      <c r="M371" s="527"/>
      <c r="N371" s="525"/>
      <c r="O371" s="526"/>
      <c r="P371" s="526"/>
      <c r="Q371" s="526"/>
      <c r="R371" s="526"/>
      <c r="S371" s="526"/>
      <c r="T371" s="526"/>
      <c r="U371" s="526"/>
      <c r="V371" s="527"/>
      <c r="W371" s="525"/>
      <c r="X371" s="526"/>
      <c r="Y371" s="526"/>
      <c r="Z371" s="526"/>
      <c r="AA371" s="526"/>
      <c r="AB371" s="526"/>
      <c r="AC371" s="526"/>
      <c r="AD371" s="526"/>
      <c r="AE371" s="526"/>
      <c r="AF371" s="526"/>
      <c r="AG371" s="527"/>
      <c r="AL371" s="524"/>
    </row>
    <row r="372" spans="2:38">
      <c r="B372" s="528"/>
      <c r="C372" s="529"/>
      <c r="D372" s="529"/>
      <c r="E372" s="529"/>
      <c r="F372" s="529"/>
      <c r="G372" s="529"/>
      <c r="H372" s="529"/>
      <c r="I372" s="529"/>
      <c r="J372" s="529"/>
      <c r="K372" s="529"/>
      <c r="L372" s="529"/>
      <c r="M372" s="530"/>
      <c r="N372" s="528"/>
      <c r="O372" s="529"/>
      <c r="P372" s="529"/>
      <c r="Q372" s="529"/>
      <c r="R372" s="529"/>
      <c r="S372" s="529"/>
      <c r="T372" s="529"/>
      <c r="U372" s="529"/>
      <c r="V372" s="530"/>
      <c r="W372" s="528"/>
      <c r="X372" s="529"/>
      <c r="Y372" s="529"/>
      <c r="Z372" s="529"/>
      <c r="AA372" s="529"/>
      <c r="AB372" s="529"/>
      <c r="AC372" s="529"/>
      <c r="AD372" s="529"/>
      <c r="AE372" s="529"/>
      <c r="AF372" s="529"/>
      <c r="AG372" s="530"/>
    </row>
  </sheetData>
  <mergeCells count="116">
    <mergeCell ref="AL368:AL371"/>
    <mergeCell ref="B369:M370"/>
    <mergeCell ref="N369:V370"/>
    <mergeCell ref="W369:AG370"/>
    <mergeCell ref="B371:M372"/>
    <mergeCell ref="N371:V372"/>
    <mergeCell ref="W371:AG372"/>
    <mergeCell ref="AL363:AL366"/>
    <mergeCell ref="B365:M366"/>
    <mergeCell ref="N365:V366"/>
    <mergeCell ref="W365:AG366"/>
    <mergeCell ref="B367:M368"/>
    <mergeCell ref="N367:V368"/>
    <mergeCell ref="W367:AG368"/>
    <mergeCell ref="AI367:AI369"/>
    <mergeCell ref="AJ367:AJ369"/>
    <mergeCell ref="AK367:AK369"/>
    <mergeCell ref="B363:M364"/>
    <mergeCell ref="N363:V364"/>
    <mergeCell ref="W363:AG364"/>
    <mergeCell ref="AI363:AI365"/>
    <mergeCell ref="AJ363:AJ365"/>
    <mergeCell ref="AK363:AK365"/>
    <mergeCell ref="AF280:AG280"/>
    <mergeCell ref="Y282:AC282"/>
    <mergeCell ref="AF282:AH282"/>
    <mergeCell ref="AJ282:AL282"/>
    <mergeCell ref="AH286:AM286"/>
    <mergeCell ref="AJ362:AK362"/>
    <mergeCell ref="AL275:AL278"/>
    <mergeCell ref="B276:M277"/>
    <mergeCell ref="N276:V277"/>
    <mergeCell ref="W276:AG277"/>
    <mergeCell ref="B278:M279"/>
    <mergeCell ref="N278:V279"/>
    <mergeCell ref="W278:AG279"/>
    <mergeCell ref="AL270:AL273"/>
    <mergeCell ref="B272:M273"/>
    <mergeCell ref="N272:V273"/>
    <mergeCell ref="W272:AG273"/>
    <mergeCell ref="B274:M275"/>
    <mergeCell ref="N274:V275"/>
    <mergeCell ref="W274:AG275"/>
    <mergeCell ref="AI274:AI276"/>
    <mergeCell ref="AJ274:AJ276"/>
    <mergeCell ref="AK274:AK276"/>
    <mergeCell ref="B270:M271"/>
    <mergeCell ref="N270:V271"/>
    <mergeCell ref="W270:AG271"/>
    <mergeCell ref="AI270:AI272"/>
    <mergeCell ref="AJ270:AJ272"/>
    <mergeCell ref="AK270:AK272"/>
    <mergeCell ref="AF187:AG187"/>
    <mergeCell ref="Y189:AC189"/>
    <mergeCell ref="AF189:AH189"/>
    <mergeCell ref="AJ189:AL189"/>
    <mergeCell ref="AH193:AM193"/>
    <mergeCell ref="AJ269:AK269"/>
    <mergeCell ref="AL182:AL185"/>
    <mergeCell ref="B183:M184"/>
    <mergeCell ref="N183:V184"/>
    <mergeCell ref="W183:AG184"/>
    <mergeCell ref="B185:M186"/>
    <mergeCell ref="N185:V186"/>
    <mergeCell ref="W185:AG186"/>
    <mergeCell ref="AL177:AL180"/>
    <mergeCell ref="B179:M180"/>
    <mergeCell ref="N179:V180"/>
    <mergeCell ref="W179:AG180"/>
    <mergeCell ref="B181:M182"/>
    <mergeCell ref="N181:V182"/>
    <mergeCell ref="W181:AG182"/>
    <mergeCell ref="AI181:AI183"/>
    <mergeCell ref="AJ181:AJ183"/>
    <mergeCell ref="AK181:AK183"/>
    <mergeCell ref="B177:M178"/>
    <mergeCell ref="N177:V178"/>
    <mergeCell ref="W177:AG178"/>
    <mergeCell ref="AI177:AI179"/>
    <mergeCell ref="AJ177:AJ179"/>
    <mergeCell ref="AK177:AK179"/>
    <mergeCell ref="AF94:AG94"/>
    <mergeCell ref="Y96:AB96"/>
    <mergeCell ref="AD96:AH96"/>
    <mergeCell ref="AJ96:AL96"/>
    <mergeCell ref="AH100:AM100"/>
    <mergeCell ref="AJ176:AK176"/>
    <mergeCell ref="AL89:AL92"/>
    <mergeCell ref="B90:M91"/>
    <mergeCell ref="N90:V91"/>
    <mergeCell ref="W90:AG91"/>
    <mergeCell ref="B92:M93"/>
    <mergeCell ref="N92:V93"/>
    <mergeCell ref="W92:AG93"/>
    <mergeCell ref="AL84:AL87"/>
    <mergeCell ref="B86:M87"/>
    <mergeCell ref="N86:V87"/>
    <mergeCell ref="W86:AG87"/>
    <mergeCell ref="B88:M89"/>
    <mergeCell ref="N88:V89"/>
    <mergeCell ref="W88:AG89"/>
    <mergeCell ref="AI88:AI90"/>
    <mergeCell ref="AJ88:AJ90"/>
    <mergeCell ref="AK88:AK90"/>
    <mergeCell ref="B84:M85"/>
    <mergeCell ref="N84:V85"/>
    <mergeCell ref="W84:AG85"/>
    <mergeCell ref="AI84:AI86"/>
    <mergeCell ref="AJ84:AJ86"/>
    <mergeCell ref="AK84:AK86"/>
    <mergeCell ref="AF1:AG1"/>
    <mergeCell ref="Y3:AB3"/>
    <mergeCell ref="AD3:AH3"/>
    <mergeCell ref="AJ3:AL3"/>
    <mergeCell ref="AH7:AM7"/>
    <mergeCell ref="AJ83:AK83"/>
  </mergeCells>
  <phoneticPr fontId="4"/>
  <conditionalFormatting sqref="AF78">
    <cfRule type="cellIs" dxfId="5212" priority="1412" stopIfTrue="1" operator="notEqual">
      <formula>"FWP"</formula>
    </cfRule>
  </conditionalFormatting>
  <conditionalFormatting sqref="AE78">
    <cfRule type="containsText" dxfId="5211" priority="1407" operator="containsText" text="ＮＧ">
      <formula>NOT(ISERROR(SEARCH("ＮＧ",AE78)))</formula>
    </cfRule>
    <cfRule type="containsText" dxfId="5210" priority="1408" operator="containsText" text="保留">
      <formula>NOT(ISERROR(SEARCH("保留",AE78)))</formula>
    </cfRule>
    <cfRule type="containsText" dxfId="5209" priority="1409" operator="containsText" text="良短">
      <formula>NOT(ISERROR(SEARCH("良短",AE78)))</formula>
    </cfRule>
    <cfRule type="containsText" dxfId="5208" priority="1410" operator="containsText" text="合短">
      <formula>NOT(ISERROR(SEARCH("合短",AE78)))</formula>
    </cfRule>
    <cfRule type="containsText" dxfId="5207" priority="1411" operator="containsText" text="合定">
      <formula>NOT(ISERROR(SEARCH("合定",AE78)))</formula>
    </cfRule>
  </conditionalFormatting>
  <conditionalFormatting sqref="AF78">
    <cfRule type="cellIs" dxfId="5206" priority="1406" stopIfTrue="1" operator="notEqual">
      <formula>"FWP"</formula>
    </cfRule>
  </conditionalFormatting>
  <conditionalFormatting sqref="AE78">
    <cfRule type="containsText" dxfId="5205" priority="1401" operator="containsText" text="ＮＧ">
      <formula>NOT(ISERROR(SEARCH("ＮＧ",AE78)))</formula>
    </cfRule>
    <cfRule type="containsText" dxfId="5204" priority="1402" operator="containsText" text="保留">
      <formula>NOT(ISERROR(SEARCH("保留",AE78)))</formula>
    </cfRule>
    <cfRule type="containsText" dxfId="5203" priority="1403" operator="containsText" text="良短">
      <formula>NOT(ISERROR(SEARCH("良短",AE78)))</formula>
    </cfRule>
    <cfRule type="containsText" dxfId="5202" priority="1404" operator="containsText" text="合短">
      <formula>NOT(ISERROR(SEARCH("合短",AE78)))</formula>
    </cfRule>
    <cfRule type="containsText" dxfId="5201" priority="1405" operator="containsText" text="合定">
      <formula>NOT(ISERROR(SEARCH("合定",AE78)))</formula>
    </cfRule>
  </conditionalFormatting>
  <conditionalFormatting sqref="AF78">
    <cfRule type="cellIs" dxfId="5200" priority="1400" stopIfTrue="1" operator="notEqual">
      <formula>"FWP"</formula>
    </cfRule>
  </conditionalFormatting>
  <conditionalFormatting sqref="AE75:AE77 AE79:AE83">
    <cfRule type="containsText" dxfId="5199" priority="1425" operator="containsText" text="ＮＧ">
      <formula>NOT(ISERROR(SEARCH("ＮＧ",AE75)))</formula>
    </cfRule>
    <cfRule type="containsText" dxfId="5198" priority="1426" operator="containsText" text="保留">
      <formula>NOT(ISERROR(SEARCH("保留",AE75)))</formula>
    </cfRule>
    <cfRule type="containsText" dxfId="5197" priority="1427" operator="containsText" text="良短">
      <formula>NOT(ISERROR(SEARCH("良短",AE75)))</formula>
    </cfRule>
    <cfRule type="containsText" dxfId="5196" priority="1428" operator="containsText" text="合短">
      <formula>NOT(ISERROR(SEARCH("合短",AE75)))</formula>
    </cfRule>
    <cfRule type="containsText" dxfId="5195" priority="1429" operator="containsText" text="合定">
      <formula>NOT(ISERROR(SEARCH("合定",AE75)))</formula>
    </cfRule>
  </conditionalFormatting>
  <conditionalFormatting sqref="AF75:AF77 AF79:AF83">
    <cfRule type="cellIs" dxfId="5194" priority="1424" stopIfTrue="1" operator="notEqual">
      <formula>"FWP"</formula>
    </cfRule>
  </conditionalFormatting>
  <conditionalFormatting sqref="AE72">
    <cfRule type="containsText" dxfId="5193" priority="1449" operator="containsText" text="ＮＧ">
      <formula>NOT(ISERROR(SEARCH("ＮＧ",AE72)))</formula>
    </cfRule>
    <cfRule type="containsText" dxfId="5192" priority="1450" operator="containsText" text="保留">
      <formula>NOT(ISERROR(SEARCH("保留",AE72)))</formula>
    </cfRule>
    <cfRule type="containsText" dxfId="5191" priority="1451" operator="containsText" text="良短">
      <formula>NOT(ISERROR(SEARCH("良短",AE72)))</formula>
    </cfRule>
    <cfRule type="containsText" dxfId="5190" priority="1452" operator="containsText" text="合短">
      <formula>NOT(ISERROR(SEARCH("合短",AE72)))</formula>
    </cfRule>
    <cfRule type="containsText" dxfId="5189" priority="1453" operator="containsText" text="合定">
      <formula>NOT(ISERROR(SEARCH("合定",AE72)))</formula>
    </cfRule>
  </conditionalFormatting>
  <conditionalFormatting sqref="AF72">
    <cfRule type="cellIs" dxfId="5188" priority="1448" stopIfTrue="1" operator="notEqual">
      <formula>"FWP"</formula>
    </cfRule>
  </conditionalFormatting>
  <conditionalFormatting sqref="AE72">
    <cfRule type="containsText" dxfId="5187" priority="1443" operator="containsText" text="ＮＧ">
      <formula>NOT(ISERROR(SEARCH("ＮＧ",AE72)))</formula>
    </cfRule>
    <cfRule type="containsText" dxfId="5186" priority="1444" operator="containsText" text="保留">
      <formula>NOT(ISERROR(SEARCH("保留",AE72)))</formula>
    </cfRule>
    <cfRule type="containsText" dxfId="5185" priority="1445" operator="containsText" text="良短">
      <formula>NOT(ISERROR(SEARCH("良短",AE72)))</formula>
    </cfRule>
    <cfRule type="containsText" dxfId="5184" priority="1446" operator="containsText" text="合短">
      <formula>NOT(ISERROR(SEARCH("合短",AE72)))</formula>
    </cfRule>
    <cfRule type="containsText" dxfId="5183" priority="1447" operator="containsText" text="合定">
      <formula>NOT(ISERROR(SEARCH("合定",AE72)))</formula>
    </cfRule>
  </conditionalFormatting>
  <conditionalFormatting sqref="AF72">
    <cfRule type="cellIs" dxfId="5182" priority="1442" stopIfTrue="1" operator="notEqual">
      <formula>"FWP"</formula>
    </cfRule>
  </conditionalFormatting>
  <conditionalFormatting sqref="AE72">
    <cfRule type="containsText" dxfId="5181" priority="1437" operator="containsText" text="ＮＧ">
      <formula>NOT(ISERROR(SEARCH("ＮＧ",AE72)))</formula>
    </cfRule>
    <cfRule type="containsText" dxfId="5180" priority="1438" operator="containsText" text="保留">
      <formula>NOT(ISERROR(SEARCH("保留",AE72)))</formula>
    </cfRule>
    <cfRule type="containsText" dxfId="5179" priority="1439" operator="containsText" text="良短">
      <formula>NOT(ISERROR(SEARCH("良短",AE72)))</formula>
    </cfRule>
    <cfRule type="containsText" dxfId="5178" priority="1440" operator="containsText" text="合短">
      <formula>NOT(ISERROR(SEARCH("合短",AE72)))</formula>
    </cfRule>
    <cfRule type="containsText" dxfId="5177" priority="1441" operator="containsText" text="合定">
      <formula>NOT(ISERROR(SEARCH("合定",AE72)))</formula>
    </cfRule>
  </conditionalFormatting>
  <conditionalFormatting sqref="AF72">
    <cfRule type="cellIs" dxfId="5176" priority="1436" stopIfTrue="1" operator="notEqual">
      <formula>"FWP"</formula>
    </cfRule>
  </conditionalFormatting>
  <conditionalFormatting sqref="AE75:AE77 AE79:AE83">
    <cfRule type="containsText" dxfId="5175" priority="1431" operator="containsText" text="ＮＧ">
      <formula>NOT(ISERROR(SEARCH("ＮＧ",AE75)))</formula>
    </cfRule>
    <cfRule type="containsText" dxfId="5174" priority="1432" operator="containsText" text="保留">
      <formula>NOT(ISERROR(SEARCH("保留",AE75)))</formula>
    </cfRule>
    <cfRule type="containsText" dxfId="5173" priority="1433" operator="containsText" text="良短">
      <formula>NOT(ISERROR(SEARCH("良短",AE75)))</formula>
    </cfRule>
    <cfRule type="containsText" dxfId="5172" priority="1434" operator="containsText" text="合短">
      <formula>NOT(ISERROR(SEARCH("合短",AE75)))</formula>
    </cfRule>
    <cfRule type="containsText" dxfId="5171" priority="1435" operator="containsText" text="合定">
      <formula>NOT(ISERROR(SEARCH("合定",AE75)))</formula>
    </cfRule>
  </conditionalFormatting>
  <conditionalFormatting sqref="AF75:AF77 AF79:AF83">
    <cfRule type="cellIs" dxfId="5170" priority="1430" stopIfTrue="1" operator="notEqual">
      <formula>"FWP"</formula>
    </cfRule>
  </conditionalFormatting>
  <conditionalFormatting sqref="AE75:AE77 AE79:AE83">
    <cfRule type="containsText" dxfId="5169" priority="1419" operator="containsText" text="ＮＧ">
      <formula>NOT(ISERROR(SEARCH("ＮＧ",AE75)))</formula>
    </cfRule>
    <cfRule type="containsText" dxfId="5168" priority="1420" operator="containsText" text="保留">
      <formula>NOT(ISERROR(SEARCH("保留",AE75)))</formula>
    </cfRule>
    <cfRule type="containsText" dxfId="5167" priority="1421" operator="containsText" text="良短">
      <formula>NOT(ISERROR(SEARCH("良短",AE75)))</formula>
    </cfRule>
    <cfRule type="containsText" dxfId="5166" priority="1422" operator="containsText" text="合短">
      <formula>NOT(ISERROR(SEARCH("合短",AE75)))</formula>
    </cfRule>
    <cfRule type="containsText" dxfId="5165" priority="1423" operator="containsText" text="合定">
      <formula>NOT(ISERROR(SEARCH("合定",AE75)))</formula>
    </cfRule>
  </conditionalFormatting>
  <conditionalFormatting sqref="AF75:AF77 AF79:AF83">
    <cfRule type="cellIs" dxfId="5164" priority="1418" stopIfTrue="1" operator="notEqual">
      <formula>"FWP"</formula>
    </cfRule>
  </conditionalFormatting>
  <conditionalFormatting sqref="AE78">
    <cfRule type="containsText" dxfId="5163" priority="1413" operator="containsText" text="ＮＧ">
      <formula>NOT(ISERROR(SEARCH("ＮＧ",AE78)))</formula>
    </cfRule>
    <cfRule type="containsText" dxfId="5162" priority="1414" operator="containsText" text="保留">
      <formula>NOT(ISERROR(SEARCH("保留",AE78)))</formula>
    </cfRule>
    <cfRule type="containsText" dxfId="5161" priority="1415" operator="containsText" text="良短">
      <formula>NOT(ISERROR(SEARCH("良短",AE78)))</formula>
    </cfRule>
    <cfRule type="containsText" dxfId="5160" priority="1416" operator="containsText" text="合短">
      <formula>NOT(ISERROR(SEARCH("合短",AE78)))</formula>
    </cfRule>
    <cfRule type="containsText" dxfId="5159" priority="1417" operator="containsText" text="合定">
      <formula>NOT(ISERROR(SEARCH("合定",AE78)))</formula>
    </cfRule>
  </conditionalFormatting>
  <conditionalFormatting sqref="AF73">
    <cfRule type="cellIs" dxfId="5158" priority="1484" stopIfTrue="1" operator="notEqual">
      <formula>"FWP"</formula>
    </cfRule>
  </conditionalFormatting>
  <conditionalFormatting sqref="AE154:AE155 AE145:AE146 AE148:AE152">
    <cfRule type="containsText" dxfId="5157" priority="1395" operator="containsText" text="ＮＧ">
      <formula>NOT(ISERROR(SEARCH("ＮＧ",AE145)))</formula>
    </cfRule>
    <cfRule type="containsText" dxfId="5156" priority="1396" operator="containsText" text="保留">
      <formula>NOT(ISERROR(SEARCH("保留",AE145)))</formula>
    </cfRule>
    <cfRule type="containsText" dxfId="5155" priority="1397" operator="containsText" text="良短">
      <formula>NOT(ISERROR(SEARCH("良短",AE145)))</formula>
    </cfRule>
    <cfRule type="containsText" dxfId="5154" priority="1398" operator="containsText" text="合短">
      <formula>NOT(ISERROR(SEARCH("合短",AE145)))</formula>
    </cfRule>
    <cfRule type="containsText" dxfId="5153" priority="1399" operator="containsText" text="合定">
      <formula>NOT(ISERROR(SEARCH("合定",AE145)))</formula>
    </cfRule>
  </conditionalFormatting>
  <conditionalFormatting sqref="AF171">
    <cfRule type="cellIs" dxfId="5152" priority="1262" stopIfTrue="1" operator="notEqual">
      <formula>"FWP"</formula>
    </cfRule>
  </conditionalFormatting>
  <conditionalFormatting sqref="AE73">
    <cfRule type="containsText" dxfId="5151" priority="1485" operator="containsText" text="ＮＧ">
      <formula>NOT(ISERROR(SEARCH("ＮＧ",AE73)))</formula>
    </cfRule>
    <cfRule type="containsText" dxfId="5150" priority="1486" operator="containsText" text="保留">
      <formula>NOT(ISERROR(SEARCH("保留",AE73)))</formula>
    </cfRule>
    <cfRule type="containsText" dxfId="5149" priority="1487" operator="containsText" text="良短">
      <formula>NOT(ISERROR(SEARCH("良短",AE73)))</formula>
    </cfRule>
    <cfRule type="containsText" dxfId="5148" priority="1488" operator="containsText" text="合短">
      <formula>NOT(ISERROR(SEARCH("合短",AE73)))</formula>
    </cfRule>
    <cfRule type="containsText" dxfId="5147" priority="1489" operator="containsText" text="合定">
      <formula>NOT(ISERROR(SEARCH("合定",AE73)))</formula>
    </cfRule>
  </conditionalFormatting>
  <conditionalFormatting sqref="AE73">
    <cfRule type="containsText" dxfId="5146" priority="1479" operator="containsText" text="ＮＧ">
      <formula>NOT(ISERROR(SEARCH("ＮＧ",AE73)))</formula>
    </cfRule>
    <cfRule type="containsText" dxfId="5145" priority="1480" operator="containsText" text="保留">
      <formula>NOT(ISERROR(SEARCH("保留",AE73)))</formula>
    </cfRule>
    <cfRule type="containsText" dxfId="5144" priority="1481" operator="containsText" text="良短">
      <formula>NOT(ISERROR(SEARCH("良短",AE73)))</formula>
    </cfRule>
    <cfRule type="containsText" dxfId="5143" priority="1482" operator="containsText" text="合短">
      <formula>NOT(ISERROR(SEARCH("合短",AE73)))</formula>
    </cfRule>
    <cfRule type="containsText" dxfId="5142" priority="1483" operator="containsText" text="合定">
      <formula>NOT(ISERROR(SEARCH("合定",AE73)))</formula>
    </cfRule>
  </conditionalFormatting>
  <conditionalFormatting sqref="AF73">
    <cfRule type="cellIs" dxfId="5141" priority="1478" stopIfTrue="1" operator="notEqual">
      <formula>"FWP"</formula>
    </cfRule>
  </conditionalFormatting>
  <conditionalFormatting sqref="AE73">
    <cfRule type="containsText" dxfId="5140" priority="1473" operator="containsText" text="ＮＧ">
      <formula>NOT(ISERROR(SEARCH("ＮＧ",AE73)))</formula>
    </cfRule>
    <cfRule type="containsText" dxfId="5139" priority="1474" operator="containsText" text="保留">
      <formula>NOT(ISERROR(SEARCH("保留",AE73)))</formula>
    </cfRule>
    <cfRule type="containsText" dxfId="5138" priority="1475" operator="containsText" text="良短">
      <formula>NOT(ISERROR(SEARCH("良短",AE73)))</formula>
    </cfRule>
    <cfRule type="containsText" dxfId="5137" priority="1476" operator="containsText" text="合短">
      <formula>NOT(ISERROR(SEARCH("合短",AE73)))</formula>
    </cfRule>
    <cfRule type="containsText" dxfId="5136" priority="1477" operator="containsText" text="合定">
      <formula>NOT(ISERROR(SEARCH("合定",AE73)))</formula>
    </cfRule>
  </conditionalFormatting>
  <conditionalFormatting sqref="AF73">
    <cfRule type="cellIs" dxfId="5135" priority="1472" stopIfTrue="1" operator="notEqual">
      <formula>"FWP"</formula>
    </cfRule>
  </conditionalFormatting>
  <conditionalFormatting sqref="AE69:AE71 AE74">
    <cfRule type="containsText" dxfId="5134" priority="1467" operator="containsText" text="ＮＧ">
      <formula>NOT(ISERROR(SEARCH("ＮＧ",AE69)))</formula>
    </cfRule>
    <cfRule type="containsText" dxfId="5133" priority="1468" operator="containsText" text="保留">
      <formula>NOT(ISERROR(SEARCH("保留",AE69)))</formula>
    </cfRule>
    <cfRule type="containsText" dxfId="5132" priority="1469" operator="containsText" text="良短">
      <formula>NOT(ISERROR(SEARCH("良短",AE69)))</formula>
    </cfRule>
    <cfRule type="containsText" dxfId="5131" priority="1470" operator="containsText" text="合短">
      <formula>NOT(ISERROR(SEARCH("合短",AE69)))</formula>
    </cfRule>
    <cfRule type="containsText" dxfId="5130" priority="1471" operator="containsText" text="合定">
      <formula>NOT(ISERROR(SEARCH("合定",AE69)))</formula>
    </cfRule>
  </conditionalFormatting>
  <conditionalFormatting sqref="AF69:AF71 AF74">
    <cfRule type="cellIs" dxfId="5129" priority="1466" stopIfTrue="1" operator="notEqual">
      <formula>"FWP"</formula>
    </cfRule>
  </conditionalFormatting>
  <conditionalFormatting sqref="AE69:AE71 AE74">
    <cfRule type="containsText" dxfId="5128" priority="1461" operator="containsText" text="ＮＧ">
      <formula>NOT(ISERROR(SEARCH("ＮＧ",AE69)))</formula>
    </cfRule>
    <cfRule type="containsText" dxfId="5127" priority="1462" operator="containsText" text="保留">
      <formula>NOT(ISERROR(SEARCH("保留",AE69)))</formula>
    </cfRule>
    <cfRule type="containsText" dxfId="5126" priority="1463" operator="containsText" text="良短">
      <formula>NOT(ISERROR(SEARCH("良短",AE69)))</formula>
    </cfRule>
    <cfRule type="containsText" dxfId="5125" priority="1464" operator="containsText" text="合短">
      <formula>NOT(ISERROR(SEARCH("合短",AE69)))</formula>
    </cfRule>
    <cfRule type="containsText" dxfId="5124" priority="1465" operator="containsText" text="合定">
      <formula>NOT(ISERROR(SEARCH("合定",AE69)))</formula>
    </cfRule>
  </conditionalFormatting>
  <conditionalFormatting sqref="AF69:AF71 AF74">
    <cfRule type="cellIs" dxfId="5123" priority="1460" stopIfTrue="1" operator="notEqual">
      <formula>"FWP"</formula>
    </cfRule>
  </conditionalFormatting>
  <conditionalFormatting sqref="AE69:AE71 AE74">
    <cfRule type="containsText" dxfId="5122" priority="1455" operator="containsText" text="ＮＧ">
      <formula>NOT(ISERROR(SEARCH("ＮＧ",AE69)))</formula>
    </cfRule>
    <cfRule type="containsText" dxfId="5121" priority="1456" operator="containsText" text="保留">
      <formula>NOT(ISERROR(SEARCH("保留",AE69)))</formula>
    </cfRule>
    <cfRule type="containsText" dxfId="5120" priority="1457" operator="containsText" text="良短">
      <formula>NOT(ISERROR(SEARCH("良短",AE69)))</formula>
    </cfRule>
    <cfRule type="containsText" dxfId="5119" priority="1458" operator="containsText" text="合短">
      <formula>NOT(ISERROR(SEARCH("合短",AE69)))</formula>
    </cfRule>
    <cfRule type="containsText" dxfId="5118" priority="1459" operator="containsText" text="合定">
      <formula>NOT(ISERROR(SEARCH("合定",AE69)))</formula>
    </cfRule>
  </conditionalFormatting>
  <conditionalFormatting sqref="AF69:AF71 AF74">
    <cfRule type="cellIs" dxfId="5117" priority="1454" stopIfTrue="1" operator="notEqual">
      <formula>"FWP"</formula>
    </cfRule>
  </conditionalFormatting>
  <conditionalFormatting sqref="AE165">
    <cfRule type="containsText" dxfId="5116" priority="1305" operator="containsText" text="ＮＧ">
      <formula>NOT(ISERROR(SEARCH("ＮＧ",AE165)))</formula>
    </cfRule>
    <cfRule type="containsText" dxfId="5115" priority="1306" operator="containsText" text="保留">
      <formula>NOT(ISERROR(SEARCH("保留",AE165)))</formula>
    </cfRule>
    <cfRule type="containsText" dxfId="5114" priority="1307" operator="containsText" text="良短">
      <formula>NOT(ISERROR(SEARCH("良短",AE165)))</formula>
    </cfRule>
    <cfRule type="containsText" dxfId="5113" priority="1308" operator="containsText" text="合短">
      <formula>NOT(ISERROR(SEARCH("合短",AE165)))</formula>
    </cfRule>
    <cfRule type="containsText" dxfId="5112" priority="1309" operator="containsText" text="合定">
      <formula>NOT(ISERROR(SEARCH("合定",AE165)))</formula>
    </cfRule>
  </conditionalFormatting>
  <conditionalFormatting sqref="AF165">
    <cfRule type="cellIs" dxfId="5111" priority="1304" stopIfTrue="1" operator="notEqual">
      <formula>"FWP"</formula>
    </cfRule>
  </conditionalFormatting>
  <conditionalFormatting sqref="AE165">
    <cfRule type="containsText" dxfId="5110" priority="1299" operator="containsText" text="ＮＧ">
      <formula>NOT(ISERROR(SEARCH("ＮＧ",AE165)))</formula>
    </cfRule>
    <cfRule type="containsText" dxfId="5109" priority="1300" operator="containsText" text="保留">
      <formula>NOT(ISERROR(SEARCH("保留",AE165)))</formula>
    </cfRule>
    <cfRule type="containsText" dxfId="5108" priority="1301" operator="containsText" text="良短">
      <formula>NOT(ISERROR(SEARCH("良短",AE165)))</formula>
    </cfRule>
    <cfRule type="containsText" dxfId="5107" priority="1302" operator="containsText" text="合短">
      <formula>NOT(ISERROR(SEARCH("合短",AE165)))</formula>
    </cfRule>
    <cfRule type="containsText" dxfId="5106" priority="1303" operator="containsText" text="合定">
      <formula>NOT(ISERROR(SEARCH("合定",AE165)))</formula>
    </cfRule>
  </conditionalFormatting>
  <conditionalFormatting sqref="AF165">
    <cfRule type="cellIs" dxfId="5105" priority="1298" stopIfTrue="1" operator="notEqual">
      <formula>"FWP"</formula>
    </cfRule>
  </conditionalFormatting>
  <conditionalFormatting sqref="AE165">
    <cfRule type="containsText" dxfId="5104" priority="1293" operator="containsText" text="ＮＧ">
      <formula>NOT(ISERROR(SEARCH("ＮＧ",AE165)))</formula>
    </cfRule>
    <cfRule type="containsText" dxfId="5103" priority="1294" operator="containsText" text="保留">
      <formula>NOT(ISERROR(SEARCH("保留",AE165)))</formula>
    </cfRule>
    <cfRule type="containsText" dxfId="5102" priority="1295" operator="containsText" text="良短">
      <formula>NOT(ISERROR(SEARCH("良短",AE165)))</formula>
    </cfRule>
    <cfRule type="containsText" dxfId="5101" priority="1296" operator="containsText" text="合短">
      <formula>NOT(ISERROR(SEARCH("合短",AE165)))</formula>
    </cfRule>
    <cfRule type="containsText" dxfId="5100" priority="1297" operator="containsText" text="合定">
      <formula>NOT(ISERROR(SEARCH("合定",AE165)))</formula>
    </cfRule>
  </conditionalFormatting>
  <conditionalFormatting sqref="AF165">
    <cfRule type="cellIs" dxfId="5099" priority="1292" stopIfTrue="1" operator="notEqual">
      <formula>"FWP"</formula>
    </cfRule>
  </conditionalFormatting>
  <conditionalFormatting sqref="AE168:AE170 AE172:AE176">
    <cfRule type="containsText" dxfId="5098" priority="1287" operator="containsText" text="ＮＧ">
      <formula>NOT(ISERROR(SEARCH("ＮＧ",AE168)))</formula>
    </cfRule>
    <cfRule type="containsText" dxfId="5097" priority="1288" operator="containsText" text="保留">
      <formula>NOT(ISERROR(SEARCH("保留",AE168)))</formula>
    </cfRule>
    <cfRule type="containsText" dxfId="5096" priority="1289" operator="containsText" text="良短">
      <formula>NOT(ISERROR(SEARCH("良短",AE168)))</formula>
    </cfRule>
    <cfRule type="containsText" dxfId="5095" priority="1290" operator="containsText" text="合短">
      <formula>NOT(ISERROR(SEARCH("合短",AE168)))</formula>
    </cfRule>
    <cfRule type="containsText" dxfId="5094" priority="1291" operator="containsText" text="合定">
      <formula>NOT(ISERROR(SEARCH("合定",AE168)))</formula>
    </cfRule>
  </conditionalFormatting>
  <conditionalFormatting sqref="AF168:AF170 AF172:AF176">
    <cfRule type="cellIs" dxfId="5093" priority="1286" stopIfTrue="1" operator="notEqual">
      <formula>"FWP"</formula>
    </cfRule>
  </conditionalFormatting>
  <conditionalFormatting sqref="AE168:AE170 AE172:AE176">
    <cfRule type="containsText" dxfId="5092" priority="1281" operator="containsText" text="ＮＧ">
      <formula>NOT(ISERROR(SEARCH("ＮＧ",AE168)))</formula>
    </cfRule>
    <cfRule type="containsText" dxfId="5091" priority="1282" operator="containsText" text="保留">
      <formula>NOT(ISERROR(SEARCH("保留",AE168)))</formula>
    </cfRule>
    <cfRule type="containsText" dxfId="5090" priority="1283" operator="containsText" text="良短">
      <formula>NOT(ISERROR(SEARCH("良短",AE168)))</formula>
    </cfRule>
    <cfRule type="containsText" dxfId="5089" priority="1284" operator="containsText" text="合短">
      <formula>NOT(ISERROR(SEARCH("合短",AE168)))</formula>
    </cfRule>
    <cfRule type="containsText" dxfId="5088" priority="1285" operator="containsText" text="合定">
      <formula>NOT(ISERROR(SEARCH("合定",AE168)))</formula>
    </cfRule>
  </conditionalFormatting>
  <conditionalFormatting sqref="AF168:AF170 AF172:AF176">
    <cfRule type="cellIs" dxfId="5087" priority="1280" stopIfTrue="1" operator="notEqual">
      <formula>"FWP"</formula>
    </cfRule>
  </conditionalFormatting>
  <conditionalFormatting sqref="AE168:AE170 AE172:AE176">
    <cfRule type="containsText" dxfId="5086" priority="1275" operator="containsText" text="ＮＧ">
      <formula>NOT(ISERROR(SEARCH("ＮＧ",AE168)))</formula>
    </cfRule>
    <cfRule type="containsText" dxfId="5085" priority="1276" operator="containsText" text="保留">
      <formula>NOT(ISERROR(SEARCH("保留",AE168)))</formula>
    </cfRule>
    <cfRule type="containsText" dxfId="5084" priority="1277" operator="containsText" text="良短">
      <formula>NOT(ISERROR(SEARCH("良短",AE168)))</formula>
    </cfRule>
    <cfRule type="containsText" dxfId="5083" priority="1278" operator="containsText" text="合短">
      <formula>NOT(ISERROR(SEARCH("合短",AE168)))</formula>
    </cfRule>
    <cfRule type="containsText" dxfId="5082" priority="1279" operator="containsText" text="合定">
      <formula>NOT(ISERROR(SEARCH("合定",AE168)))</formula>
    </cfRule>
  </conditionalFormatting>
  <conditionalFormatting sqref="AF168:AF170 AF172:AF176">
    <cfRule type="cellIs" dxfId="5081" priority="1274" stopIfTrue="1" operator="notEqual">
      <formula>"FWP"</formula>
    </cfRule>
  </conditionalFormatting>
  <conditionalFormatting sqref="AE171">
    <cfRule type="containsText" dxfId="5080" priority="1269" operator="containsText" text="ＮＧ">
      <formula>NOT(ISERROR(SEARCH("ＮＧ",AE171)))</formula>
    </cfRule>
    <cfRule type="containsText" dxfId="5079" priority="1270" operator="containsText" text="保留">
      <formula>NOT(ISERROR(SEARCH("保留",AE171)))</formula>
    </cfRule>
    <cfRule type="containsText" dxfId="5078" priority="1271" operator="containsText" text="良短">
      <formula>NOT(ISERROR(SEARCH("良短",AE171)))</formula>
    </cfRule>
    <cfRule type="containsText" dxfId="5077" priority="1272" operator="containsText" text="合短">
      <formula>NOT(ISERROR(SEARCH("合短",AE171)))</formula>
    </cfRule>
    <cfRule type="containsText" dxfId="5076" priority="1273" operator="containsText" text="合定">
      <formula>NOT(ISERROR(SEARCH("合定",AE171)))</formula>
    </cfRule>
  </conditionalFormatting>
  <conditionalFormatting sqref="AF171">
    <cfRule type="cellIs" dxfId="5075" priority="1268" stopIfTrue="1" operator="notEqual">
      <formula>"FWP"</formula>
    </cfRule>
  </conditionalFormatting>
  <conditionalFormatting sqref="AE171">
    <cfRule type="containsText" dxfId="5074" priority="1263" operator="containsText" text="ＮＧ">
      <formula>NOT(ISERROR(SEARCH("ＮＧ",AE171)))</formula>
    </cfRule>
    <cfRule type="containsText" dxfId="5073" priority="1264" operator="containsText" text="保留">
      <formula>NOT(ISERROR(SEARCH("保留",AE171)))</formula>
    </cfRule>
    <cfRule type="containsText" dxfId="5072" priority="1265" operator="containsText" text="良短">
      <formula>NOT(ISERROR(SEARCH("良短",AE171)))</formula>
    </cfRule>
    <cfRule type="containsText" dxfId="5071" priority="1266" operator="containsText" text="合短">
      <formula>NOT(ISERROR(SEARCH("合短",AE171)))</formula>
    </cfRule>
    <cfRule type="containsText" dxfId="5070" priority="1267" operator="containsText" text="合定">
      <formula>NOT(ISERROR(SEARCH("合定",AE171)))</formula>
    </cfRule>
  </conditionalFormatting>
  <conditionalFormatting sqref="AE171">
    <cfRule type="containsText" dxfId="5069" priority="1257" operator="containsText" text="ＮＧ">
      <formula>NOT(ISERROR(SEARCH("ＮＧ",AE171)))</formula>
    </cfRule>
    <cfRule type="containsText" dxfId="5068" priority="1258" operator="containsText" text="保留">
      <formula>NOT(ISERROR(SEARCH("保留",AE171)))</formula>
    </cfRule>
    <cfRule type="containsText" dxfId="5067" priority="1259" operator="containsText" text="良短">
      <formula>NOT(ISERROR(SEARCH("良短",AE171)))</formula>
    </cfRule>
    <cfRule type="containsText" dxfId="5066" priority="1260" operator="containsText" text="合短">
      <formula>NOT(ISERROR(SEARCH("合短",AE171)))</formula>
    </cfRule>
    <cfRule type="containsText" dxfId="5065" priority="1261" operator="containsText" text="合定">
      <formula>NOT(ISERROR(SEARCH("合定",AE171)))</formula>
    </cfRule>
  </conditionalFormatting>
  <conditionalFormatting sqref="AF171">
    <cfRule type="cellIs" dxfId="5064" priority="1256" stopIfTrue="1" operator="notEqual">
      <formula>"FWP"</formula>
    </cfRule>
  </conditionalFormatting>
  <conditionalFormatting sqref="AF154:AF155 AF145:AF146 AF148:AF152">
    <cfRule type="cellIs" dxfId="5063" priority="1394" stopIfTrue="1" operator="notEqual">
      <formula>"FWP"</formula>
    </cfRule>
  </conditionalFormatting>
  <conditionalFormatting sqref="AE154:AE155 AE145:AE146 AE148:AE152">
    <cfRule type="containsText" dxfId="5062" priority="1389" operator="containsText" text="ＮＧ">
      <formula>NOT(ISERROR(SEARCH("ＮＧ",AE145)))</formula>
    </cfRule>
    <cfRule type="containsText" dxfId="5061" priority="1390" operator="containsText" text="保留">
      <formula>NOT(ISERROR(SEARCH("保留",AE145)))</formula>
    </cfRule>
    <cfRule type="containsText" dxfId="5060" priority="1391" operator="containsText" text="良短">
      <formula>NOT(ISERROR(SEARCH("良短",AE145)))</formula>
    </cfRule>
    <cfRule type="containsText" dxfId="5059" priority="1392" operator="containsText" text="合短">
      <formula>NOT(ISERROR(SEARCH("合短",AE145)))</formula>
    </cfRule>
    <cfRule type="containsText" dxfId="5058" priority="1393" operator="containsText" text="合定">
      <formula>NOT(ISERROR(SEARCH("合定",AE145)))</formula>
    </cfRule>
  </conditionalFormatting>
  <conditionalFormatting sqref="AF154:AF155 AF145:AF146 AF148:AF152">
    <cfRule type="cellIs" dxfId="5057" priority="1388" stopIfTrue="1" operator="notEqual">
      <formula>"FWP"</formula>
    </cfRule>
  </conditionalFormatting>
  <conditionalFormatting sqref="AE154:AE155 AE145:AE146 AE148:AE152">
    <cfRule type="containsText" dxfId="5056" priority="1383" operator="containsText" text="ＮＧ">
      <formula>NOT(ISERROR(SEARCH("ＮＧ",AE145)))</formula>
    </cfRule>
    <cfRule type="containsText" dxfId="5055" priority="1384" operator="containsText" text="保留">
      <formula>NOT(ISERROR(SEARCH("保留",AE145)))</formula>
    </cfRule>
    <cfRule type="containsText" dxfId="5054" priority="1385" operator="containsText" text="良短">
      <formula>NOT(ISERROR(SEARCH("良短",AE145)))</formula>
    </cfRule>
    <cfRule type="containsText" dxfId="5053" priority="1386" operator="containsText" text="合短">
      <formula>NOT(ISERROR(SEARCH("合短",AE145)))</formula>
    </cfRule>
    <cfRule type="containsText" dxfId="5052" priority="1387" operator="containsText" text="合定">
      <formula>NOT(ISERROR(SEARCH("合定",AE145)))</formula>
    </cfRule>
  </conditionalFormatting>
  <conditionalFormatting sqref="AF154:AF155 AF145:AF146 AF148:AF152">
    <cfRule type="cellIs" dxfId="5051" priority="1382" stopIfTrue="1" operator="notEqual">
      <formula>"FWP"</formula>
    </cfRule>
  </conditionalFormatting>
  <conditionalFormatting sqref="AE153 AE147">
    <cfRule type="containsText" dxfId="5050" priority="1377" operator="containsText" text="ＮＧ">
      <formula>NOT(ISERROR(SEARCH("ＮＧ",AE147)))</formula>
    </cfRule>
    <cfRule type="containsText" dxfId="5049" priority="1378" operator="containsText" text="保留">
      <formula>NOT(ISERROR(SEARCH("保留",AE147)))</formula>
    </cfRule>
    <cfRule type="containsText" dxfId="5048" priority="1379" operator="containsText" text="良短">
      <formula>NOT(ISERROR(SEARCH("良短",AE147)))</formula>
    </cfRule>
    <cfRule type="containsText" dxfId="5047" priority="1380" operator="containsText" text="合短">
      <formula>NOT(ISERROR(SEARCH("合短",AE147)))</formula>
    </cfRule>
    <cfRule type="containsText" dxfId="5046" priority="1381" operator="containsText" text="合定">
      <formula>NOT(ISERROR(SEARCH("合定",AE147)))</formula>
    </cfRule>
  </conditionalFormatting>
  <conditionalFormatting sqref="AF153 AF147">
    <cfRule type="cellIs" dxfId="5045" priority="1376" stopIfTrue="1" operator="notEqual">
      <formula>"FWP"</formula>
    </cfRule>
  </conditionalFormatting>
  <conditionalFormatting sqref="AE153 AE147">
    <cfRule type="containsText" dxfId="5044" priority="1371" operator="containsText" text="ＮＧ">
      <formula>NOT(ISERROR(SEARCH("ＮＧ",AE147)))</formula>
    </cfRule>
    <cfRule type="containsText" dxfId="5043" priority="1372" operator="containsText" text="保留">
      <formula>NOT(ISERROR(SEARCH("保留",AE147)))</formula>
    </cfRule>
    <cfRule type="containsText" dxfId="5042" priority="1373" operator="containsText" text="良短">
      <formula>NOT(ISERROR(SEARCH("良短",AE147)))</formula>
    </cfRule>
    <cfRule type="containsText" dxfId="5041" priority="1374" operator="containsText" text="合短">
      <formula>NOT(ISERROR(SEARCH("合短",AE147)))</formula>
    </cfRule>
    <cfRule type="containsText" dxfId="5040" priority="1375" operator="containsText" text="合定">
      <formula>NOT(ISERROR(SEARCH("合定",AE147)))</formula>
    </cfRule>
  </conditionalFormatting>
  <conditionalFormatting sqref="AF153 AF147">
    <cfRule type="cellIs" dxfId="5039" priority="1370" stopIfTrue="1" operator="notEqual">
      <formula>"FWP"</formula>
    </cfRule>
  </conditionalFormatting>
  <conditionalFormatting sqref="AE153 AE147">
    <cfRule type="containsText" dxfId="5038" priority="1365" operator="containsText" text="ＮＧ">
      <formula>NOT(ISERROR(SEARCH("ＮＧ",AE147)))</formula>
    </cfRule>
    <cfRule type="containsText" dxfId="5037" priority="1366" operator="containsText" text="保留">
      <formula>NOT(ISERROR(SEARCH("保留",AE147)))</formula>
    </cfRule>
    <cfRule type="containsText" dxfId="5036" priority="1367" operator="containsText" text="良短">
      <formula>NOT(ISERROR(SEARCH("良短",AE147)))</formula>
    </cfRule>
    <cfRule type="containsText" dxfId="5035" priority="1368" operator="containsText" text="合短">
      <formula>NOT(ISERROR(SEARCH("合短",AE147)))</formula>
    </cfRule>
    <cfRule type="containsText" dxfId="5034" priority="1369" operator="containsText" text="合定">
      <formula>NOT(ISERROR(SEARCH("合定",AE147)))</formula>
    </cfRule>
  </conditionalFormatting>
  <conditionalFormatting sqref="AF153 AF147">
    <cfRule type="cellIs" dxfId="5033" priority="1364" stopIfTrue="1" operator="notEqual">
      <formula>"FWP"</formula>
    </cfRule>
  </conditionalFormatting>
  <conditionalFormatting sqref="AE156:AE158 AE160:AE161 AE166">
    <cfRule type="containsText" dxfId="5032" priority="1359" operator="containsText" text="ＮＧ">
      <formula>NOT(ISERROR(SEARCH("ＮＧ",AE156)))</formula>
    </cfRule>
    <cfRule type="containsText" dxfId="5031" priority="1360" operator="containsText" text="保留">
      <formula>NOT(ISERROR(SEARCH("保留",AE156)))</formula>
    </cfRule>
    <cfRule type="containsText" dxfId="5030" priority="1361" operator="containsText" text="良短">
      <formula>NOT(ISERROR(SEARCH("良短",AE156)))</formula>
    </cfRule>
    <cfRule type="containsText" dxfId="5029" priority="1362" operator="containsText" text="合短">
      <formula>NOT(ISERROR(SEARCH("合短",AE156)))</formula>
    </cfRule>
    <cfRule type="containsText" dxfId="5028" priority="1363" operator="containsText" text="合定">
      <formula>NOT(ISERROR(SEARCH("合定",AE156)))</formula>
    </cfRule>
  </conditionalFormatting>
  <conditionalFormatting sqref="AF156:AF158 AF160:AF161 AF166">
    <cfRule type="cellIs" dxfId="5027" priority="1358" stopIfTrue="1" operator="notEqual">
      <formula>"FWP"</formula>
    </cfRule>
  </conditionalFormatting>
  <conditionalFormatting sqref="AE156:AE158 AE160:AE161 AE166">
    <cfRule type="containsText" dxfId="5026" priority="1353" operator="containsText" text="ＮＧ">
      <formula>NOT(ISERROR(SEARCH("ＮＧ",AE156)))</formula>
    </cfRule>
    <cfRule type="containsText" dxfId="5025" priority="1354" operator="containsText" text="保留">
      <formula>NOT(ISERROR(SEARCH("保留",AE156)))</formula>
    </cfRule>
    <cfRule type="containsText" dxfId="5024" priority="1355" operator="containsText" text="良短">
      <formula>NOT(ISERROR(SEARCH("良短",AE156)))</formula>
    </cfRule>
    <cfRule type="containsText" dxfId="5023" priority="1356" operator="containsText" text="合短">
      <formula>NOT(ISERROR(SEARCH("合短",AE156)))</formula>
    </cfRule>
    <cfRule type="containsText" dxfId="5022" priority="1357" operator="containsText" text="合定">
      <formula>NOT(ISERROR(SEARCH("合定",AE156)))</formula>
    </cfRule>
  </conditionalFormatting>
  <conditionalFormatting sqref="AF156:AF158 AF160:AF161 AF166">
    <cfRule type="cellIs" dxfId="5021" priority="1352" stopIfTrue="1" operator="notEqual">
      <formula>"FWP"</formula>
    </cfRule>
  </conditionalFormatting>
  <conditionalFormatting sqref="AE156:AE158 AE160:AE161 AE166">
    <cfRule type="containsText" dxfId="5020" priority="1347" operator="containsText" text="ＮＧ">
      <formula>NOT(ISERROR(SEARCH("ＮＧ",AE156)))</formula>
    </cfRule>
    <cfRule type="containsText" dxfId="5019" priority="1348" operator="containsText" text="保留">
      <formula>NOT(ISERROR(SEARCH("保留",AE156)))</formula>
    </cfRule>
    <cfRule type="containsText" dxfId="5018" priority="1349" operator="containsText" text="良短">
      <formula>NOT(ISERROR(SEARCH("良短",AE156)))</formula>
    </cfRule>
    <cfRule type="containsText" dxfId="5017" priority="1350" operator="containsText" text="合短">
      <formula>NOT(ISERROR(SEARCH("合短",AE156)))</formula>
    </cfRule>
    <cfRule type="containsText" dxfId="5016" priority="1351" operator="containsText" text="合定">
      <formula>NOT(ISERROR(SEARCH("合定",AE156)))</formula>
    </cfRule>
  </conditionalFormatting>
  <conditionalFormatting sqref="AF156:AF158 AF160:AF161 AF166">
    <cfRule type="cellIs" dxfId="5015" priority="1346" stopIfTrue="1" operator="notEqual">
      <formula>"FWP"</formula>
    </cfRule>
  </conditionalFormatting>
  <conditionalFormatting sqref="AE159">
    <cfRule type="containsText" dxfId="5014" priority="1341" operator="containsText" text="ＮＧ">
      <formula>NOT(ISERROR(SEARCH("ＮＧ",AE159)))</formula>
    </cfRule>
    <cfRule type="containsText" dxfId="5013" priority="1342" operator="containsText" text="保留">
      <formula>NOT(ISERROR(SEARCH("保留",AE159)))</formula>
    </cfRule>
    <cfRule type="containsText" dxfId="5012" priority="1343" operator="containsText" text="良短">
      <formula>NOT(ISERROR(SEARCH("良短",AE159)))</formula>
    </cfRule>
    <cfRule type="containsText" dxfId="5011" priority="1344" operator="containsText" text="合短">
      <formula>NOT(ISERROR(SEARCH("合短",AE159)))</formula>
    </cfRule>
    <cfRule type="containsText" dxfId="5010" priority="1345" operator="containsText" text="合定">
      <formula>NOT(ISERROR(SEARCH("合定",AE159)))</formula>
    </cfRule>
  </conditionalFormatting>
  <conditionalFormatting sqref="AF159">
    <cfRule type="cellIs" dxfId="5009" priority="1340" stopIfTrue="1" operator="notEqual">
      <formula>"FWP"</formula>
    </cfRule>
  </conditionalFormatting>
  <conditionalFormatting sqref="AE159">
    <cfRule type="containsText" dxfId="5008" priority="1335" operator="containsText" text="ＮＧ">
      <formula>NOT(ISERROR(SEARCH("ＮＧ",AE159)))</formula>
    </cfRule>
    <cfRule type="containsText" dxfId="5007" priority="1336" operator="containsText" text="保留">
      <formula>NOT(ISERROR(SEARCH("保留",AE159)))</formula>
    </cfRule>
    <cfRule type="containsText" dxfId="5006" priority="1337" operator="containsText" text="良短">
      <formula>NOT(ISERROR(SEARCH("良短",AE159)))</formula>
    </cfRule>
    <cfRule type="containsText" dxfId="5005" priority="1338" operator="containsText" text="合短">
      <formula>NOT(ISERROR(SEARCH("合短",AE159)))</formula>
    </cfRule>
    <cfRule type="containsText" dxfId="5004" priority="1339" operator="containsText" text="合定">
      <formula>NOT(ISERROR(SEARCH("合定",AE159)))</formula>
    </cfRule>
  </conditionalFormatting>
  <conditionalFormatting sqref="AF159">
    <cfRule type="cellIs" dxfId="5003" priority="1334" stopIfTrue="1" operator="notEqual">
      <formula>"FWP"</formula>
    </cfRule>
  </conditionalFormatting>
  <conditionalFormatting sqref="AE159">
    <cfRule type="containsText" dxfId="5002" priority="1329" operator="containsText" text="ＮＧ">
      <formula>NOT(ISERROR(SEARCH("ＮＧ",AE159)))</formula>
    </cfRule>
    <cfRule type="containsText" dxfId="5001" priority="1330" operator="containsText" text="保留">
      <formula>NOT(ISERROR(SEARCH("保留",AE159)))</formula>
    </cfRule>
    <cfRule type="containsText" dxfId="5000" priority="1331" operator="containsText" text="良短">
      <formula>NOT(ISERROR(SEARCH("良短",AE159)))</formula>
    </cfRule>
    <cfRule type="containsText" dxfId="4999" priority="1332" operator="containsText" text="合短">
      <formula>NOT(ISERROR(SEARCH("合短",AE159)))</formula>
    </cfRule>
    <cfRule type="containsText" dxfId="4998" priority="1333" operator="containsText" text="合定">
      <formula>NOT(ISERROR(SEARCH("合定",AE159)))</formula>
    </cfRule>
  </conditionalFormatting>
  <conditionalFormatting sqref="AF159">
    <cfRule type="cellIs" dxfId="4997" priority="1328" stopIfTrue="1" operator="notEqual">
      <formula>"FWP"</formula>
    </cfRule>
  </conditionalFormatting>
  <conditionalFormatting sqref="AE162:AE164 AE167">
    <cfRule type="containsText" dxfId="4996" priority="1323" operator="containsText" text="ＮＧ">
      <formula>NOT(ISERROR(SEARCH("ＮＧ",AE162)))</formula>
    </cfRule>
    <cfRule type="containsText" dxfId="4995" priority="1324" operator="containsText" text="保留">
      <formula>NOT(ISERROR(SEARCH("保留",AE162)))</formula>
    </cfRule>
    <cfRule type="containsText" dxfId="4994" priority="1325" operator="containsText" text="良短">
      <formula>NOT(ISERROR(SEARCH("良短",AE162)))</formula>
    </cfRule>
    <cfRule type="containsText" dxfId="4993" priority="1326" operator="containsText" text="合短">
      <formula>NOT(ISERROR(SEARCH("合短",AE162)))</formula>
    </cfRule>
    <cfRule type="containsText" dxfId="4992" priority="1327" operator="containsText" text="合定">
      <formula>NOT(ISERROR(SEARCH("合定",AE162)))</formula>
    </cfRule>
  </conditionalFormatting>
  <conditionalFormatting sqref="AF162:AF164 AF167">
    <cfRule type="cellIs" dxfId="4991" priority="1322" stopIfTrue="1" operator="notEqual">
      <formula>"FWP"</formula>
    </cfRule>
  </conditionalFormatting>
  <conditionalFormatting sqref="AE162:AE164 AE167">
    <cfRule type="containsText" dxfId="4990" priority="1317" operator="containsText" text="ＮＧ">
      <formula>NOT(ISERROR(SEARCH("ＮＧ",AE162)))</formula>
    </cfRule>
    <cfRule type="containsText" dxfId="4989" priority="1318" operator="containsText" text="保留">
      <formula>NOT(ISERROR(SEARCH("保留",AE162)))</formula>
    </cfRule>
    <cfRule type="containsText" dxfId="4988" priority="1319" operator="containsText" text="良短">
      <formula>NOT(ISERROR(SEARCH("良短",AE162)))</formula>
    </cfRule>
    <cfRule type="containsText" dxfId="4987" priority="1320" operator="containsText" text="合短">
      <formula>NOT(ISERROR(SEARCH("合短",AE162)))</formula>
    </cfRule>
    <cfRule type="containsText" dxfId="4986" priority="1321" operator="containsText" text="合定">
      <formula>NOT(ISERROR(SEARCH("合定",AE162)))</formula>
    </cfRule>
  </conditionalFormatting>
  <conditionalFormatting sqref="AF162:AF164 AF167">
    <cfRule type="cellIs" dxfId="4985" priority="1316" stopIfTrue="1" operator="notEqual">
      <formula>"FWP"</formula>
    </cfRule>
  </conditionalFormatting>
  <conditionalFormatting sqref="AE162:AE164 AE167">
    <cfRule type="containsText" dxfId="4984" priority="1311" operator="containsText" text="ＮＧ">
      <formula>NOT(ISERROR(SEARCH("ＮＧ",AE162)))</formula>
    </cfRule>
    <cfRule type="containsText" dxfId="4983" priority="1312" operator="containsText" text="保留">
      <formula>NOT(ISERROR(SEARCH("保留",AE162)))</formula>
    </cfRule>
    <cfRule type="containsText" dxfId="4982" priority="1313" operator="containsText" text="良短">
      <formula>NOT(ISERROR(SEARCH("良短",AE162)))</formula>
    </cfRule>
    <cfRule type="containsText" dxfId="4981" priority="1314" operator="containsText" text="合短">
      <formula>NOT(ISERROR(SEARCH("合短",AE162)))</formula>
    </cfRule>
    <cfRule type="containsText" dxfId="4980" priority="1315" operator="containsText" text="合定">
      <formula>NOT(ISERROR(SEARCH("合定",AE162)))</formula>
    </cfRule>
  </conditionalFormatting>
  <conditionalFormatting sqref="AF162:AF164 AF167">
    <cfRule type="cellIs" dxfId="4979" priority="1310" stopIfTrue="1" operator="notEqual">
      <formula>"FWP"</formula>
    </cfRule>
  </conditionalFormatting>
  <conditionalFormatting sqref="AE252">
    <cfRule type="containsText" dxfId="4978" priority="1197" operator="containsText" text="ＮＧ">
      <formula>NOT(ISERROR(SEARCH("ＮＧ",AE252)))</formula>
    </cfRule>
    <cfRule type="containsText" dxfId="4977" priority="1198" operator="containsText" text="保留">
      <formula>NOT(ISERROR(SEARCH("保留",AE252)))</formula>
    </cfRule>
    <cfRule type="containsText" dxfId="4976" priority="1199" operator="containsText" text="良短">
      <formula>NOT(ISERROR(SEARCH("良短",AE252)))</formula>
    </cfRule>
    <cfRule type="containsText" dxfId="4975" priority="1200" operator="containsText" text="合短">
      <formula>NOT(ISERROR(SEARCH("合短",AE252)))</formula>
    </cfRule>
    <cfRule type="containsText" dxfId="4974" priority="1201" operator="containsText" text="合定">
      <formula>NOT(ISERROR(SEARCH("合定",AE252)))</formula>
    </cfRule>
  </conditionalFormatting>
  <conditionalFormatting sqref="AF252">
    <cfRule type="cellIs" dxfId="4973" priority="1196" stopIfTrue="1" operator="notEqual">
      <formula>"FWP"</formula>
    </cfRule>
  </conditionalFormatting>
  <conditionalFormatting sqref="AE252">
    <cfRule type="containsText" dxfId="4972" priority="1191" operator="containsText" text="ＮＧ">
      <formula>NOT(ISERROR(SEARCH("ＮＧ",AE252)))</formula>
    </cfRule>
    <cfRule type="containsText" dxfId="4971" priority="1192" operator="containsText" text="保留">
      <formula>NOT(ISERROR(SEARCH("保留",AE252)))</formula>
    </cfRule>
    <cfRule type="containsText" dxfId="4970" priority="1193" operator="containsText" text="良短">
      <formula>NOT(ISERROR(SEARCH("良短",AE252)))</formula>
    </cfRule>
    <cfRule type="containsText" dxfId="4969" priority="1194" operator="containsText" text="合短">
      <formula>NOT(ISERROR(SEARCH("合短",AE252)))</formula>
    </cfRule>
    <cfRule type="containsText" dxfId="4968" priority="1195" operator="containsText" text="合定">
      <formula>NOT(ISERROR(SEARCH("合定",AE252)))</formula>
    </cfRule>
  </conditionalFormatting>
  <conditionalFormatting sqref="AF252">
    <cfRule type="cellIs" dxfId="4967" priority="1190" stopIfTrue="1" operator="notEqual">
      <formula>"FWP"</formula>
    </cfRule>
  </conditionalFormatting>
  <conditionalFormatting sqref="AE252">
    <cfRule type="containsText" dxfId="4966" priority="1185" operator="containsText" text="ＮＧ">
      <formula>NOT(ISERROR(SEARCH("ＮＧ",AE252)))</formula>
    </cfRule>
    <cfRule type="containsText" dxfId="4965" priority="1186" operator="containsText" text="保留">
      <formula>NOT(ISERROR(SEARCH("保留",AE252)))</formula>
    </cfRule>
    <cfRule type="containsText" dxfId="4964" priority="1187" operator="containsText" text="良短">
      <formula>NOT(ISERROR(SEARCH("良短",AE252)))</formula>
    </cfRule>
    <cfRule type="containsText" dxfId="4963" priority="1188" operator="containsText" text="合短">
      <formula>NOT(ISERROR(SEARCH("合短",AE252)))</formula>
    </cfRule>
    <cfRule type="containsText" dxfId="4962" priority="1189" operator="containsText" text="合定">
      <formula>NOT(ISERROR(SEARCH("合定",AE252)))</formula>
    </cfRule>
  </conditionalFormatting>
  <conditionalFormatting sqref="AF252">
    <cfRule type="cellIs" dxfId="4961" priority="1184" stopIfTrue="1" operator="notEqual">
      <formula>"FWP"</formula>
    </cfRule>
  </conditionalFormatting>
  <conditionalFormatting sqref="AE255:AE257 AE260">
    <cfRule type="containsText" dxfId="4960" priority="1179" operator="containsText" text="ＮＧ">
      <formula>NOT(ISERROR(SEARCH("ＮＧ",AE255)))</formula>
    </cfRule>
    <cfRule type="containsText" dxfId="4959" priority="1180" operator="containsText" text="保留">
      <formula>NOT(ISERROR(SEARCH("保留",AE255)))</formula>
    </cfRule>
    <cfRule type="containsText" dxfId="4958" priority="1181" operator="containsText" text="良短">
      <formula>NOT(ISERROR(SEARCH("良短",AE255)))</formula>
    </cfRule>
    <cfRule type="containsText" dxfId="4957" priority="1182" operator="containsText" text="合短">
      <formula>NOT(ISERROR(SEARCH("合短",AE255)))</formula>
    </cfRule>
    <cfRule type="containsText" dxfId="4956" priority="1183" operator="containsText" text="合定">
      <formula>NOT(ISERROR(SEARCH("合定",AE255)))</formula>
    </cfRule>
  </conditionalFormatting>
  <conditionalFormatting sqref="AF255:AF257 AF260">
    <cfRule type="cellIs" dxfId="4955" priority="1178" stopIfTrue="1" operator="notEqual">
      <formula>"FWP"</formula>
    </cfRule>
  </conditionalFormatting>
  <conditionalFormatting sqref="AE255:AE257 AE260">
    <cfRule type="containsText" dxfId="4954" priority="1167" operator="containsText" text="ＮＧ">
      <formula>NOT(ISERROR(SEARCH("ＮＧ",AE255)))</formula>
    </cfRule>
    <cfRule type="containsText" dxfId="4953" priority="1168" operator="containsText" text="保留">
      <formula>NOT(ISERROR(SEARCH("保留",AE255)))</formula>
    </cfRule>
    <cfRule type="containsText" dxfId="4952" priority="1169" operator="containsText" text="良短">
      <formula>NOT(ISERROR(SEARCH("良短",AE255)))</formula>
    </cfRule>
    <cfRule type="containsText" dxfId="4951" priority="1170" operator="containsText" text="合短">
      <formula>NOT(ISERROR(SEARCH("合短",AE255)))</formula>
    </cfRule>
    <cfRule type="containsText" dxfId="4950" priority="1171" operator="containsText" text="合定">
      <formula>NOT(ISERROR(SEARCH("合定",AE255)))</formula>
    </cfRule>
  </conditionalFormatting>
  <conditionalFormatting sqref="AF255:AF257 AF260">
    <cfRule type="cellIs" dxfId="4949" priority="1166" stopIfTrue="1" operator="notEqual">
      <formula>"FWP"</formula>
    </cfRule>
  </conditionalFormatting>
  <conditionalFormatting sqref="AE258">
    <cfRule type="containsText" dxfId="4948" priority="1161" operator="containsText" text="ＮＧ">
      <formula>NOT(ISERROR(SEARCH("ＮＧ",AE258)))</formula>
    </cfRule>
    <cfRule type="containsText" dxfId="4947" priority="1162" operator="containsText" text="保留">
      <formula>NOT(ISERROR(SEARCH("保留",AE258)))</formula>
    </cfRule>
    <cfRule type="containsText" dxfId="4946" priority="1163" operator="containsText" text="良短">
      <formula>NOT(ISERROR(SEARCH("良短",AE258)))</formula>
    </cfRule>
    <cfRule type="containsText" dxfId="4945" priority="1164" operator="containsText" text="合短">
      <formula>NOT(ISERROR(SEARCH("合短",AE258)))</formula>
    </cfRule>
    <cfRule type="containsText" dxfId="4944" priority="1165" operator="containsText" text="合定">
      <formula>NOT(ISERROR(SEARCH("合定",AE258)))</formula>
    </cfRule>
  </conditionalFormatting>
  <conditionalFormatting sqref="AF258">
    <cfRule type="cellIs" dxfId="4943" priority="1160" stopIfTrue="1" operator="notEqual">
      <formula>"FWP"</formula>
    </cfRule>
  </conditionalFormatting>
  <conditionalFormatting sqref="AE258">
    <cfRule type="containsText" dxfId="4942" priority="1155" operator="containsText" text="ＮＧ">
      <formula>NOT(ISERROR(SEARCH("ＮＧ",AE258)))</formula>
    </cfRule>
    <cfRule type="containsText" dxfId="4941" priority="1156" operator="containsText" text="保留">
      <formula>NOT(ISERROR(SEARCH("保留",AE258)))</formula>
    </cfRule>
    <cfRule type="containsText" dxfId="4940" priority="1157" operator="containsText" text="良短">
      <formula>NOT(ISERROR(SEARCH("良短",AE258)))</formula>
    </cfRule>
    <cfRule type="containsText" dxfId="4939" priority="1158" operator="containsText" text="合短">
      <formula>NOT(ISERROR(SEARCH("合短",AE258)))</formula>
    </cfRule>
    <cfRule type="containsText" dxfId="4938" priority="1159" operator="containsText" text="合定">
      <formula>NOT(ISERROR(SEARCH("合定",AE258)))</formula>
    </cfRule>
  </conditionalFormatting>
  <conditionalFormatting sqref="AF258">
    <cfRule type="cellIs" dxfId="4937" priority="1154" stopIfTrue="1" operator="notEqual">
      <formula>"FWP"</formula>
    </cfRule>
  </conditionalFormatting>
  <conditionalFormatting sqref="AE258">
    <cfRule type="containsText" dxfId="4936" priority="1149" operator="containsText" text="ＮＧ">
      <formula>NOT(ISERROR(SEARCH("ＮＧ",AE258)))</formula>
    </cfRule>
    <cfRule type="containsText" dxfId="4935" priority="1150" operator="containsText" text="保留">
      <formula>NOT(ISERROR(SEARCH("保留",AE258)))</formula>
    </cfRule>
    <cfRule type="containsText" dxfId="4934" priority="1151" operator="containsText" text="良短">
      <formula>NOT(ISERROR(SEARCH("良短",AE258)))</formula>
    </cfRule>
    <cfRule type="containsText" dxfId="4933" priority="1152" operator="containsText" text="合短">
      <formula>NOT(ISERROR(SEARCH("合短",AE258)))</formula>
    </cfRule>
    <cfRule type="containsText" dxfId="4932" priority="1153" operator="containsText" text="合定">
      <formula>NOT(ISERROR(SEARCH("合定",AE258)))</formula>
    </cfRule>
  </conditionalFormatting>
  <conditionalFormatting sqref="AF258">
    <cfRule type="cellIs" dxfId="4931" priority="1148" stopIfTrue="1" operator="notEqual">
      <formula>"FWP"</formula>
    </cfRule>
  </conditionalFormatting>
  <conditionalFormatting sqref="AE261:AE263 AE265:AE269">
    <cfRule type="containsText" dxfId="4930" priority="1143" operator="containsText" text="ＮＧ">
      <formula>NOT(ISERROR(SEARCH("ＮＧ",AE261)))</formula>
    </cfRule>
    <cfRule type="containsText" dxfId="4929" priority="1144" operator="containsText" text="保留">
      <formula>NOT(ISERROR(SEARCH("保留",AE261)))</formula>
    </cfRule>
    <cfRule type="containsText" dxfId="4928" priority="1145" operator="containsText" text="良短">
      <formula>NOT(ISERROR(SEARCH("良短",AE261)))</formula>
    </cfRule>
    <cfRule type="containsText" dxfId="4927" priority="1146" operator="containsText" text="合短">
      <formula>NOT(ISERROR(SEARCH("合短",AE261)))</formula>
    </cfRule>
    <cfRule type="containsText" dxfId="4926" priority="1147" operator="containsText" text="合定">
      <formula>NOT(ISERROR(SEARCH("合定",AE261)))</formula>
    </cfRule>
  </conditionalFormatting>
  <conditionalFormatting sqref="AF261:AF263 AF265:AF269">
    <cfRule type="cellIs" dxfId="4925" priority="1142" stopIfTrue="1" operator="notEqual">
      <formula>"FWP"</formula>
    </cfRule>
  </conditionalFormatting>
  <conditionalFormatting sqref="AE261:AE263 AE265:AE269">
    <cfRule type="containsText" dxfId="4924" priority="1137" operator="containsText" text="ＮＧ">
      <formula>NOT(ISERROR(SEARCH("ＮＧ",AE261)))</formula>
    </cfRule>
    <cfRule type="containsText" dxfId="4923" priority="1138" operator="containsText" text="保留">
      <formula>NOT(ISERROR(SEARCH("保留",AE261)))</formula>
    </cfRule>
    <cfRule type="containsText" dxfId="4922" priority="1139" operator="containsText" text="良短">
      <formula>NOT(ISERROR(SEARCH("良短",AE261)))</formula>
    </cfRule>
    <cfRule type="containsText" dxfId="4921" priority="1140" operator="containsText" text="合短">
      <formula>NOT(ISERROR(SEARCH("合短",AE261)))</formula>
    </cfRule>
    <cfRule type="containsText" dxfId="4920" priority="1141" operator="containsText" text="合定">
      <formula>NOT(ISERROR(SEARCH("合定",AE261)))</formula>
    </cfRule>
  </conditionalFormatting>
  <conditionalFormatting sqref="AF261:AF263 AF265:AF269">
    <cfRule type="cellIs" dxfId="4919" priority="1136" stopIfTrue="1" operator="notEqual">
      <formula>"FWP"</formula>
    </cfRule>
  </conditionalFormatting>
  <conditionalFormatting sqref="AE261:AE263 AE265:AE269">
    <cfRule type="containsText" dxfId="4918" priority="1131" operator="containsText" text="ＮＧ">
      <formula>NOT(ISERROR(SEARCH("ＮＧ",AE261)))</formula>
    </cfRule>
    <cfRule type="containsText" dxfId="4917" priority="1132" operator="containsText" text="保留">
      <formula>NOT(ISERROR(SEARCH("保留",AE261)))</formula>
    </cfRule>
    <cfRule type="containsText" dxfId="4916" priority="1133" operator="containsText" text="良短">
      <formula>NOT(ISERROR(SEARCH("良短",AE261)))</formula>
    </cfRule>
    <cfRule type="containsText" dxfId="4915" priority="1134" operator="containsText" text="合短">
      <formula>NOT(ISERROR(SEARCH("合短",AE261)))</formula>
    </cfRule>
    <cfRule type="containsText" dxfId="4914" priority="1135" operator="containsText" text="合定">
      <formula>NOT(ISERROR(SEARCH("合定",AE261)))</formula>
    </cfRule>
  </conditionalFormatting>
  <conditionalFormatting sqref="AF261:AF263 AF265:AF269">
    <cfRule type="cellIs" dxfId="4913" priority="1130" stopIfTrue="1" operator="notEqual">
      <formula>"FWP"</formula>
    </cfRule>
  </conditionalFormatting>
  <conditionalFormatting sqref="AE264">
    <cfRule type="containsText" dxfId="4912" priority="1125" operator="containsText" text="ＮＧ">
      <formula>NOT(ISERROR(SEARCH("ＮＧ",AE264)))</formula>
    </cfRule>
    <cfRule type="containsText" dxfId="4911" priority="1126" operator="containsText" text="保留">
      <formula>NOT(ISERROR(SEARCH("保留",AE264)))</formula>
    </cfRule>
    <cfRule type="containsText" dxfId="4910" priority="1127" operator="containsText" text="良短">
      <formula>NOT(ISERROR(SEARCH("良短",AE264)))</formula>
    </cfRule>
    <cfRule type="containsText" dxfId="4909" priority="1128" operator="containsText" text="合短">
      <formula>NOT(ISERROR(SEARCH("合短",AE264)))</formula>
    </cfRule>
    <cfRule type="containsText" dxfId="4908" priority="1129" operator="containsText" text="合定">
      <formula>NOT(ISERROR(SEARCH("合定",AE264)))</formula>
    </cfRule>
  </conditionalFormatting>
  <conditionalFormatting sqref="AF264">
    <cfRule type="cellIs" dxfId="4907" priority="1124" stopIfTrue="1" operator="notEqual">
      <formula>"FWP"</formula>
    </cfRule>
  </conditionalFormatting>
  <conditionalFormatting sqref="AE264">
    <cfRule type="containsText" dxfId="4906" priority="1119" operator="containsText" text="ＮＧ">
      <formula>NOT(ISERROR(SEARCH("ＮＧ",AE264)))</formula>
    </cfRule>
    <cfRule type="containsText" dxfId="4905" priority="1120" operator="containsText" text="保留">
      <formula>NOT(ISERROR(SEARCH("保留",AE264)))</formula>
    </cfRule>
    <cfRule type="containsText" dxfId="4904" priority="1121" operator="containsText" text="良短">
      <formula>NOT(ISERROR(SEARCH("良短",AE264)))</formula>
    </cfRule>
    <cfRule type="containsText" dxfId="4903" priority="1122" operator="containsText" text="合短">
      <formula>NOT(ISERROR(SEARCH("合短",AE264)))</formula>
    </cfRule>
    <cfRule type="containsText" dxfId="4902" priority="1123" operator="containsText" text="合定">
      <formula>NOT(ISERROR(SEARCH("合定",AE264)))</formula>
    </cfRule>
  </conditionalFormatting>
  <conditionalFormatting sqref="AF264">
    <cfRule type="cellIs" dxfId="4901" priority="1118" stopIfTrue="1" operator="notEqual">
      <formula>"FWP"</formula>
    </cfRule>
  </conditionalFormatting>
  <conditionalFormatting sqref="AE264">
    <cfRule type="containsText" dxfId="4900" priority="1113" operator="containsText" text="ＮＧ">
      <formula>NOT(ISERROR(SEARCH("ＮＧ",AE264)))</formula>
    </cfRule>
    <cfRule type="containsText" dxfId="4899" priority="1114" operator="containsText" text="保留">
      <formula>NOT(ISERROR(SEARCH("保留",AE264)))</formula>
    </cfRule>
    <cfRule type="containsText" dxfId="4898" priority="1115" operator="containsText" text="良短">
      <formula>NOT(ISERROR(SEARCH("良短",AE264)))</formula>
    </cfRule>
    <cfRule type="containsText" dxfId="4897" priority="1116" operator="containsText" text="合短">
      <formula>NOT(ISERROR(SEARCH("合短",AE264)))</formula>
    </cfRule>
    <cfRule type="containsText" dxfId="4896" priority="1117" operator="containsText" text="合定">
      <formula>NOT(ISERROR(SEARCH("合定",AE264)))</formula>
    </cfRule>
  </conditionalFormatting>
  <conditionalFormatting sqref="AF264">
    <cfRule type="cellIs" dxfId="4895" priority="1112" stopIfTrue="1" operator="notEqual">
      <formula>"FWP"</formula>
    </cfRule>
  </conditionalFormatting>
  <conditionalFormatting sqref="AE249:AE251 AE253:AE254 AE259">
    <cfRule type="containsText" dxfId="4894" priority="1203" operator="containsText" text="ＮＧ">
      <formula>NOT(ISERROR(SEARCH("ＮＧ",AE249)))</formula>
    </cfRule>
    <cfRule type="containsText" dxfId="4893" priority="1204" operator="containsText" text="保留">
      <formula>NOT(ISERROR(SEARCH("保留",AE249)))</formula>
    </cfRule>
    <cfRule type="containsText" dxfId="4892" priority="1205" operator="containsText" text="良短">
      <formula>NOT(ISERROR(SEARCH("良短",AE249)))</formula>
    </cfRule>
    <cfRule type="containsText" dxfId="4891" priority="1206" operator="containsText" text="合短">
      <formula>NOT(ISERROR(SEARCH("合短",AE249)))</formula>
    </cfRule>
    <cfRule type="containsText" dxfId="4890" priority="1207" operator="containsText" text="合定">
      <formula>NOT(ISERROR(SEARCH("合定",AE249)))</formula>
    </cfRule>
  </conditionalFormatting>
  <conditionalFormatting sqref="AF249:AF251 AF253:AF254 AF259">
    <cfRule type="cellIs" dxfId="4889" priority="1202" stopIfTrue="1" operator="notEqual">
      <formula>"FWP"</formula>
    </cfRule>
  </conditionalFormatting>
  <conditionalFormatting sqref="AE255:AE257 AE260">
    <cfRule type="containsText" dxfId="4888" priority="1173" operator="containsText" text="ＮＧ">
      <formula>NOT(ISERROR(SEARCH("ＮＧ",AE255)))</formula>
    </cfRule>
    <cfRule type="containsText" dxfId="4887" priority="1174" operator="containsText" text="保留">
      <formula>NOT(ISERROR(SEARCH("保留",AE255)))</formula>
    </cfRule>
    <cfRule type="containsText" dxfId="4886" priority="1175" operator="containsText" text="良短">
      <formula>NOT(ISERROR(SEARCH("良短",AE255)))</formula>
    </cfRule>
    <cfRule type="containsText" dxfId="4885" priority="1176" operator="containsText" text="合短">
      <formula>NOT(ISERROR(SEARCH("合短",AE255)))</formula>
    </cfRule>
    <cfRule type="containsText" dxfId="4884" priority="1177" operator="containsText" text="合定">
      <formula>NOT(ISERROR(SEARCH("合定",AE255)))</formula>
    </cfRule>
  </conditionalFormatting>
  <conditionalFormatting sqref="AF255:AF257 AF260">
    <cfRule type="cellIs" dxfId="4883" priority="1172" stopIfTrue="1" operator="notEqual">
      <formula>"FWP"</formula>
    </cfRule>
  </conditionalFormatting>
  <conditionalFormatting sqref="AE247:AE248 AE241:AE245">
    <cfRule type="containsText" dxfId="4882" priority="1251" operator="containsText" text="ＮＧ">
      <formula>NOT(ISERROR(SEARCH("ＮＧ",AE241)))</formula>
    </cfRule>
    <cfRule type="containsText" dxfId="4881" priority="1252" operator="containsText" text="保留">
      <formula>NOT(ISERROR(SEARCH("保留",AE241)))</formula>
    </cfRule>
    <cfRule type="containsText" dxfId="4880" priority="1253" operator="containsText" text="良短">
      <formula>NOT(ISERROR(SEARCH("良短",AE241)))</formula>
    </cfRule>
    <cfRule type="containsText" dxfId="4879" priority="1254" operator="containsText" text="合短">
      <formula>NOT(ISERROR(SEARCH("合短",AE241)))</formula>
    </cfRule>
    <cfRule type="containsText" dxfId="4878" priority="1255" operator="containsText" text="合定">
      <formula>NOT(ISERROR(SEARCH("合定",AE241)))</formula>
    </cfRule>
  </conditionalFormatting>
  <conditionalFormatting sqref="AF247:AF248 AF241:AF245">
    <cfRule type="cellIs" dxfId="4877" priority="1250" stopIfTrue="1" operator="notEqual">
      <formula>"FWP"</formula>
    </cfRule>
  </conditionalFormatting>
  <conditionalFormatting sqref="AE247:AE248 AE241:AE245">
    <cfRule type="containsText" dxfId="4876" priority="1245" operator="containsText" text="ＮＧ">
      <formula>NOT(ISERROR(SEARCH("ＮＧ",AE241)))</formula>
    </cfRule>
    <cfRule type="containsText" dxfId="4875" priority="1246" operator="containsText" text="保留">
      <formula>NOT(ISERROR(SEARCH("保留",AE241)))</formula>
    </cfRule>
    <cfRule type="containsText" dxfId="4874" priority="1247" operator="containsText" text="良短">
      <formula>NOT(ISERROR(SEARCH("良短",AE241)))</formula>
    </cfRule>
    <cfRule type="containsText" dxfId="4873" priority="1248" operator="containsText" text="合短">
      <formula>NOT(ISERROR(SEARCH("合短",AE241)))</formula>
    </cfRule>
    <cfRule type="containsText" dxfId="4872" priority="1249" operator="containsText" text="合定">
      <formula>NOT(ISERROR(SEARCH("合定",AE241)))</formula>
    </cfRule>
  </conditionalFormatting>
  <conditionalFormatting sqref="AF247:AF248 AF241:AF245">
    <cfRule type="cellIs" dxfId="4871" priority="1244" stopIfTrue="1" operator="notEqual">
      <formula>"FWP"</formula>
    </cfRule>
  </conditionalFormatting>
  <conditionalFormatting sqref="AE247:AE248 AE241:AE245">
    <cfRule type="containsText" dxfId="4870" priority="1239" operator="containsText" text="ＮＧ">
      <formula>NOT(ISERROR(SEARCH("ＮＧ",AE241)))</formula>
    </cfRule>
    <cfRule type="containsText" dxfId="4869" priority="1240" operator="containsText" text="保留">
      <formula>NOT(ISERROR(SEARCH("保留",AE241)))</formula>
    </cfRule>
    <cfRule type="containsText" dxfId="4868" priority="1241" operator="containsText" text="良短">
      <formula>NOT(ISERROR(SEARCH("良短",AE241)))</formula>
    </cfRule>
    <cfRule type="containsText" dxfId="4867" priority="1242" operator="containsText" text="合短">
      <formula>NOT(ISERROR(SEARCH("合短",AE241)))</formula>
    </cfRule>
    <cfRule type="containsText" dxfId="4866" priority="1243" operator="containsText" text="合定">
      <formula>NOT(ISERROR(SEARCH("合定",AE241)))</formula>
    </cfRule>
  </conditionalFormatting>
  <conditionalFormatting sqref="AF247:AF248 AF241:AF245">
    <cfRule type="cellIs" dxfId="4865" priority="1238" stopIfTrue="1" operator="notEqual">
      <formula>"FWP"</formula>
    </cfRule>
  </conditionalFormatting>
  <conditionalFormatting sqref="AE246 AE240">
    <cfRule type="containsText" dxfId="4864" priority="1233" operator="containsText" text="ＮＧ">
      <formula>NOT(ISERROR(SEARCH("ＮＧ",AE240)))</formula>
    </cfRule>
    <cfRule type="containsText" dxfId="4863" priority="1234" operator="containsText" text="保留">
      <formula>NOT(ISERROR(SEARCH("保留",AE240)))</formula>
    </cfRule>
    <cfRule type="containsText" dxfId="4862" priority="1235" operator="containsText" text="良短">
      <formula>NOT(ISERROR(SEARCH("良短",AE240)))</formula>
    </cfRule>
    <cfRule type="containsText" dxfId="4861" priority="1236" operator="containsText" text="合短">
      <formula>NOT(ISERROR(SEARCH("合短",AE240)))</formula>
    </cfRule>
    <cfRule type="containsText" dxfId="4860" priority="1237" operator="containsText" text="合定">
      <formula>NOT(ISERROR(SEARCH("合定",AE240)))</formula>
    </cfRule>
  </conditionalFormatting>
  <conditionalFormatting sqref="AF246 AF240">
    <cfRule type="cellIs" dxfId="4859" priority="1232" stopIfTrue="1" operator="notEqual">
      <formula>"FWP"</formula>
    </cfRule>
  </conditionalFormatting>
  <conditionalFormatting sqref="AE246 AE240">
    <cfRule type="containsText" dxfId="4858" priority="1227" operator="containsText" text="ＮＧ">
      <formula>NOT(ISERROR(SEARCH("ＮＧ",AE240)))</formula>
    </cfRule>
    <cfRule type="containsText" dxfId="4857" priority="1228" operator="containsText" text="保留">
      <formula>NOT(ISERROR(SEARCH("保留",AE240)))</formula>
    </cfRule>
    <cfRule type="containsText" dxfId="4856" priority="1229" operator="containsText" text="良短">
      <formula>NOT(ISERROR(SEARCH("良短",AE240)))</formula>
    </cfRule>
    <cfRule type="containsText" dxfId="4855" priority="1230" operator="containsText" text="合短">
      <formula>NOT(ISERROR(SEARCH("合短",AE240)))</formula>
    </cfRule>
    <cfRule type="containsText" dxfId="4854" priority="1231" operator="containsText" text="合定">
      <formula>NOT(ISERROR(SEARCH("合定",AE240)))</formula>
    </cfRule>
  </conditionalFormatting>
  <conditionalFormatting sqref="AF246 AF240">
    <cfRule type="cellIs" dxfId="4853" priority="1226" stopIfTrue="1" operator="notEqual">
      <formula>"FWP"</formula>
    </cfRule>
  </conditionalFormatting>
  <conditionalFormatting sqref="AE246 AE240">
    <cfRule type="containsText" dxfId="4852" priority="1221" operator="containsText" text="ＮＧ">
      <formula>NOT(ISERROR(SEARCH("ＮＧ",AE240)))</formula>
    </cfRule>
    <cfRule type="containsText" dxfId="4851" priority="1222" operator="containsText" text="保留">
      <formula>NOT(ISERROR(SEARCH("保留",AE240)))</formula>
    </cfRule>
    <cfRule type="containsText" dxfId="4850" priority="1223" operator="containsText" text="良短">
      <formula>NOT(ISERROR(SEARCH("良短",AE240)))</formula>
    </cfRule>
    <cfRule type="containsText" dxfId="4849" priority="1224" operator="containsText" text="合短">
      <formula>NOT(ISERROR(SEARCH("合短",AE240)))</formula>
    </cfRule>
    <cfRule type="containsText" dxfId="4848" priority="1225" operator="containsText" text="合定">
      <formula>NOT(ISERROR(SEARCH("合定",AE240)))</formula>
    </cfRule>
  </conditionalFormatting>
  <conditionalFormatting sqref="AF246 AF240">
    <cfRule type="cellIs" dxfId="4847" priority="1220" stopIfTrue="1" operator="notEqual">
      <formula>"FWP"</formula>
    </cfRule>
  </conditionalFormatting>
  <conditionalFormatting sqref="AE249:AE251 AE253:AE254 AE259">
    <cfRule type="containsText" dxfId="4846" priority="1215" operator="containsText" text="ＮＧ">
      <formula>NOT(ISERROR(SEARCH("ＮＧ",AE249)))</formula>
    </cfRule>
    <cfRule type="containsText" dxfId="4845" priority="1216" operator="containsText" text="保留">
      <formula>NOT(ISERROR(SEARCH("保留",AE249)))</formula>
    </cfRule>
    <cfRule type="containsText" dxfId="4844" priority="1217" operator="containsText" text="良短">
      <formula>NOT(ISERROR(SEARCH("良短",AE249)))</formula>
    </cfRule>
    <cfRule type="containsText" dxfId="4843" priority="1218" operator="containsText" text="合短">
      <formula>NOT(ISERROR(SEARCH("合短",AE249)))</formula>
    </cfRule>
    <cfRule type="containsText" dxfId="4842" priority="1219" operator="containsText" text="合定">
      <formula>NOT(ISERROR(SEARCH("合定",AE249)))</formula>
    </cfRule>
  </conditionalFormatting>
  <conditionalFormatting sqref="AF249:AF251 AF253:AF254 AF259">
    <cfRule type="cellIs" dxfId="4841" priority="1214" stopIfTrue="1" operator="notEqual">
      <formula>"FWP"</formula>
    </cfRule>
  </conditionalFormatting>
  <conditionalFormatting sqref="AE249:AE251 AE253:AE254 AE259">
    <cfRule type="containsText" dxfId="4840" priority="1209" operator="containsText" text="ＮＧ">
      <formula>NOT(ISERROR(SEARCH("ＮＧ",AE249)))</formula>
    </cfRule>
    <cfRule type="containsText" dxfId="4839" priority="1210" operator="containsText" text="保留">
      <formula>NOT(ISERROR(SEARCH("保留",AE249)))</formula>
    </cfRule>
    <cfRule type="containsText" dxfId="4838" priority="1211" operator="containsText" text="良短">
      <formula>NOT(ISERROR(SEARCH("良短",AE249)))</formula>
    </cfRule>
    <cfRule type="containsText" dxfId="4837" priority="1212" operator="containsText" text="合短">
      <formula>NOT(ISERROR(SEARCH("合短",AE249)))</formula>
    </cfRule>
    <cfRule type="containsText" dxfId="4836" priority="1213" operator="containsText" text="合定">
      <formula>NOT(ISERROR(SEARCH("合定",AE249)))</formula>
    </cfRule>
  </conditionalFormatting>
  <conditionalFormatting sqref="AF249:AF251 AF253:AF254 AF259">
    <cfRule type="cellIs" dxfId="4835" priority="1208" stopIfTrue="1" operator="notEqual">
      <formula>"FWP"</formula>
    </cfRule>
  </conditionalFormatting>
  <conditionalFormatting sqref="AE345">
    <cfRule type="containsText" dxfId="4834" priority="942" operator="containsText" text="ＮＧ">
      <formula>NOT(ISERROR(SEARCH("ＮＧ",AE345)))</formula>
    </cfRule>
    <cfRule type="containsText" dxfId="4833" priority="943" operator="containsText" text="保留">
      <formula>NOT(ISERROR(SEARCH("保留",AE345)))</formula>
    </cfRule>
    <cfRule type="containsText" dxfId="4832" priority="944" operator="containsText" text="良短">
      <formula>NOT(ISERROR(SEARCH("良短",AE345)))</formula>
    </cfRule>
    <cfRule type="containsText" dxfId="4831" priority="945" operator="containsText" text="合短">
      <formula>NOT(ISERROR(SEARCH("合短",AE345)))</formula>
    </cfRule>
    <cfRule type="containsText" dxfId="4830" priority="946" operator="containsText" text="合定">
      <formula>NOT(ISERROR(SEARCH("合定",AE345)))</formula>
    </cfRule>
  </conditionalFormatting>
  <conditionalFormatting sqref="AF345">
    <cfRule type="cellIs" dxfId="4829" priority="941" stopIfTrue="1" operator="notEqual">
      <formula>"FWP"</formula>
    </cfRule>
  </conditionalFormatting>
  <conditionalFormatting sqref="AE345">
    <cfRule type="containsText" dxfId="4828" priority="936" operator="containsText" text="ＮＧ">
      <formula>NOT(ISERROR(SEARCH("ＮＧ",AE345)))</formula>
    </cfRule>
    <cfRule type="containsText" dxfId="4827" priority="937" operator="containsText" text="保留">
      <formula>NOT(ISERROR(SEARCH("保留",AE345)))</formula>
    </cfRule>
    <cfRule type="containsText" dxfId="4826" priority="938" operator="containsText" text="良短">
      <formula>NOT(ISERROR(SEARCH("良短",AE345)))</formula>
    </cfRule>
    <cfRule type="containsText" dxfId="4825" priority="939" operator="containsText" text="合短">
      <formula>NOT(ISERROR(SEARCH("合短",AE345)))</formula>
    </cfRule>
    <cfRule type="containsText" dxfId="4824" priority="940" operator="containsText" text="合定">
      <formula>NOT(ISERROR(SEARCH("合定",AE345)))</formula>
    </cfRule>
  </conditionalFormatting>
  <conditionalFormatting sqref="AF345">
    <cfRule type="cellIs" dxfId="4823" priority="935" stopIfTrue="1" operator="notEqual">
      <formula>"FWP"</formula>
    </cfRule>
  </conditionalFormatting>
  <conditionalFormatting sqref="AE345">
    <cfRule type="containsText" dxfId="4822" priority="930" operator="containsText" text="ＮＧ">
      <formula>NOT(ISERROR(SEARCH("ＮＧ",AE345)))</formula>
    </cfRule>
    <cfRule type="containsText" dxfId="4821" priority="931" operator="containsText" text="保留">
      <formula>NOT(ISERROR(SEARCH("保留",AE345)))</formula>
    </cfRule>
    <cfRule type="containsText" dxfId="4820" priority="932" operator="containsText" text="良短">
      <formula>NOT(ISERROR(SEARCH("良短",AE345)))</formula>
    </cfRule>
    <cfRule type="containsText" dxfId="4819" priority="933" operator="containsText" text="合短">
      <formula>NOT(ISERROR(SEARCH("合短",AE345)))</formula>
    </cfRule>
    <cfRule type="containsText" dxfId="4818" priority="934" operator="containsText" text="合定">
      <formula>NOT(ISERROR(SEARCH("合定",AE345)))</formula>
    </cfRule>
  </conditionalFormatting>
  <conditionalFormatting sqref="AF345">
    <cfRule type="cellIs" dxfId="4817" priority="929" stopIfTrue="1" operator="notEqual">
      <formula>"FWP"</formula>
    </cfRule>
  </conditionalFormatting>
  <conditionalFormatting sqref="AE348:AE350 AE353">
    <cfRule type="containsText" dxfId="4816" priority="924" operator="containsText" text="ＮＧ">
      <formula>NOT(ISERROR(SEARCH("ＮＧ",AE348)))</formula>
    </cfRule>
    <cfRule type="containsText" dxfId="4815" priority="925" operator="containsText" text="保留">
      <formula>NOT(ISERROR(SEARCH("保留",AE348)))</formula>
    </cfRule>
    <cfRule type="containsText" dxfId="4814" priority="926" operator="containsText" text="良短">
      <formula>NOT(ISERROR(SEARCH("良短",AE348)))</formula>
    </cfRule>
    <cfRule type="containsText" dxfId="4813" priority="927" operator="containsText" text="合短">
      <formula>NOT(ISERROR(SEARCH("合短",AE348)))</formula>
    </cfRule>
    <cfRule type="containsText" dxfId="4812" priority="928" operator="containsText" text="合定">
      <formula>NOT(ISERROR(SEARCH("合定",AE348)))</formula>
    </cfRule>
  </conditionalFormatting>
  <conditionalFormatting sqref="AF348:AF350 AF353">
    <cfRule type="cellIs" dxfId="4811" priority="923" stopIfTrue="1" operator="notEqual">
      <formula>"FWP"</formula>
    </cfRule>
  </conditionalFormatting>
  <conditionalFormatting sqref="AE348:AE350 AE353">
    <cfRule type="containsText" dxfId="4810" priority="912" operator="containsText" text="ＮＧ">
      <formula>NOT(ISERROR(SEARCH("ＮＧ",AE348)))</formula>
    </cfRule>
    <cfRule type="containsText" dxfId="4809" priority="913" operator="containsText" text="保留">
      <formula>NOT(ISERROR(SEARCH("保留",AE348)))</formula>
    </cfRule>
    <cfRule type="containsText" dxfId="4808" priority="914" operator="containsText" text="良短">
      <formula>NOT(ISERROR(SEARCH("良短",AE348)))</formula>
    </cfRule>
    <cfRule type="containsText" dxfId="4807" priority="915" operator="containsText" text="合短">
      <formula>NOT(ISERROR(SEARCH("合短",AE348)))</formula>
    </cfRule>
    <cfRule type="containsText" dxfId="4806" priority="916" operator="containsText" text="合定">
      <formula>NOT(ISERROR(SEARCH("合定",AE348)))</formula>
    </cfRule>
  </conditionalFormatting>
  <conditionalFormatting sqref="AF348:AF350 AF353">
    <cfRule type="cellIs" dxfId="4805" priority="911" stopIfTrue="1" operator="notEqual">
      <formula>"FWP"</formula>
    </cfRule>
  </conditionalFormatting>
  <conditionalFormatting sqref="AE351">
    <cfRule type="containsText" dxfId="4804" priority="906" operator="containsText" text="ＮＧ">
      <formula>NOT(ISERROR(SEARCH("ＮＧ",AE351)))</formula>
    </cfRule>
    <cfRule type="containsText" dxfId="4803" priority="907" operator="containsText" text="保留">
      <formula>NOT(ISERROR(SEARCH("保留",AE351)))</formula>
    </cfRule>
    <cfRule type="containsText" dxfId="4802" priority="908" operator="containsText" text="良短">
      <formula>NOT(ISERROR(SEARCH("良短",AE351)))</formula>
    </cfRule>
    <cfRule type="containsText" dxfId="4801" priority="909" operator="containsText" text="合短">
      <formula>NOT(ISERROR(SEARCH("合短",AE351)))</formula>
    </cfRule>
    <cfRule type="containsText" dxfId="4800" priority="910" operator="containsText" text="合定">
      <formula>NOT(ISERROR(SEARCH("合定",AE351)))</formula>
    </cfRule>
  </conditionalFormatting>
  <conditionalFormatting sqref="AF351">
    <cfRule type="cellIs" dxfId="4799" priority="905" stopIfTrue="1" operator="notEqual">
      <formula>"FWP"</formula>
    </cfRule>
  </conditionalFormatting>
  <conditionalFormatting sqref="AE351">
    <cfRule type="containsText" dxfId="4798" priority="900" operator="containsText" text="ＮＧ">
      <formula>NOT(ISERROR(SEARCH("ＮＧ",AE351)))</formula>
    </cfRule>
    <cfRule type="containsText" dxfId="4797" priority="901" operator="containsText" text="保留">
      <formula>NOT(ISERROR(SEARCH("保留",AE351)))</formula>
    </cfRule>
    <cfRule type="containsText" dxfId="4796" priority="902" operator="containsText" text="良短">
      <formula>NOT(ISERROR(SEARCH("良短",AE351)))</formula>
    </cfRule>
    <cfRule type="containsText" dxfId="4795" priority="903" operator="containsText" text="合短">
      <formula>NOT(ISERROR(SEARCH("合短",AE351)))</formula>
    </cfRule>
    <cfRule type="containsText" dxfId="4794" priority="904" operator="containsText" text="合定">
      <formula>NOT(ISERROR(SEARCH("合定",AE351)))</formula>
    </cfRule>
  </conditionalFormatting>
  <conditionalFormatting sqref="AF351">
    <cfRule type="cellIs" dxfId="4793" priority="899" stopIfTrue="1" operator="notEqual">
      <formula>"FWP"</formula>
    </cfRule>
  </conditionalFormatting>
  <conditionalFormatting sqref="AE351">
    <cfRule type="containsText" dxfId="4792" priority="894" operator="containsText" text="ＮＧ">
      <formula>NOT(ISERROR(SEARCH("ＮＧ",AE351)))</formula>
    </cfRule>
    <cfRule type="containsText" dxfId="4791" priority="895" operator="containsText" text="保留">
      <formula>NOT(ISERROR(SEARCH("保留",AE351)))</formula>
    </cfRule>
    <cfRule type="containsText" dxfId="4790" priority="896" operator="containsText" text="良短">
      <formula>NOT(ISERROR(SEARCH("良短",AE351)))</formula>
    </cfRule>
    <cfRule type="containsText" dxfId="4789" priority="897" operator="containsText" text="合短">
      <formula>NOT(ISERROR(SEARCH("合短",AE351)))</formula>
    </cfRule>
    <cfRule type="containsText" dxfId="4788" priority="898" operator="containsText" text="合定">
      <formula>NOT(ISERROR(SEARCH("合定",AE351)))</formula>
    </cfRule>
  </conditionalFormatting>
  <conditionalFormatting sqref="AF351">
    <cfRule type="cellIs" dxfId="4787" priority="893" stopIfTrue="1" operator="notEqual">
      <formula>"FWP"</formula>
    </cfRule>
  </conditionalFormatting>
  <conditionalFormatting sqref="AE354:AE356 AE358:AE362">
    <cfRule type="containsText" dxfId="4786" priority="888" operator="containsText" text="ＮＧ">
      <formula>NOT(ISERROR(SEARCH("ＮＧ",AE354)))</formula>
    </cfRule>
    <cfRule type="containsText" dxfId="4785" priority="889" operator="containsText" text="保留">
      <formula>NOT(ISERROR(SEARCH("保留",AE354)))</formula>
    </cfRule>
    <cfRule type="containsText" dxfId="4784" priority="890" operator="containsText" text="良短">
      <formula>NOT(ISERROR(SEARCH("良短",AE354)))</formula>
    </cfRule>
    <cfRule type="containsText" dxfId="4783" priority="891" operator="containsText" text="合短">
      <formula>NOT(ISERROR(SEARCH("合短",AE354)))</formula>
    </cfRule>
    <cfRule type="containsText" dxfId="4782" priority="892" operator="containsText" text="合定">
      <formula>NOT(ISERROR(SEARCH("合定",AE354)))</formula>
    </cfRule>
  </conditionalFormatting>
  <conditionalFormatting sqref="AF354:AF356 AF358:AF362">
    <cfRule type="cellIs" dxfId="4781" priority="887" stopIfTrue="1" operator="notEqual">
      <formula>"FWP"</formula>
    </cfRule>
  </conditionalFormatting>
  <conditionalFormatting sqref="AE354:AE356 AE358:AE362">
    <cfRule type="containsText" dxfId="4780" priority="882" operator="containsText" text="ＮＧ">
      <formula>NOT(ISERROR(SEARCH("ＮＧ",AE354)))</formula>
    </cfRule>
    <cfRule type="containsText" dxfId="4779" priority="883" operator="containsText" text="保留">
      <formula>NOT(ISERROR(SEARCH("保留",AE354)))</formula>
    </cfRule>
    <cfRule type="containsText" dxfId="4778" priority="884" operator="containsText" text="良短">
      <formula>NOT(ISERROR(SEARCH("良短",AE354)))</formula>
    </cfRule>
    <cfRule type="containsText" dxfId="4777" priority="885" operator="containsText" text="合短">
      <formula>NOT(ISERROR(SEARCH("合短",AE354)))</formula>
    </cfRule>
    <cfRule type="containsText" dxfId="4776" priority="886" operator="containsText" text="合定">
      <formula>NOT(ISERROR(SEARCH("合定",AE354)))</formula>
    </cfRule>
  </conditionalFormatting>
  <conditionalFormatting sqref="AF354:AF356 AF358:AF362">
    <cfRule type="cellIs" dxfId="4775" priority="881" stopIfTrue="1" operator="notEqual">
      <formula>"FWP"</formula>
    </cfRule>
  </conditionalFormatting>
  <conditionalFormatting sqref="AE354:AE356 AE358:AE362">
    <cfRule type="containsText" dxfId="4774" priority="876" operator="containsText" text="ＮＧ">
      <formula>NOT(ISERROR(SEARCH("ＮＧ",AE354)))</formula>
    </cfRule>
    <cfRule type="containsText" dxfId="4773" priority="877" operator="containsText" text="保留">
      <formula>NOT(ISERROR(SEARCH("保留",AE354)))</formula>
    </cfRule>
    <cfRule type="containsText" dxfId="4772" priority="878" operator="containsText" text="良短">
      <formula>NOT(ISERROR(SEARCH("良短",AE354)))</formula>
    </cfRule>
    <cfRule type="containsText" dxfId="4771" priority="879" operator="containsText" text="合短">
      <formula>NOT(ISERROR(SEARCH("合短",AE354)))</formula>
    </cfRule>
    <cfRule type="containsText" dxfId="4770" priority="880" operator="containsText" text="合定">
      <formula>NOT(ISERROR(SEARCH("合定",AE354)))</formula>
    </cfRule>
  </conditionalFormatting>
  <conditionalFormatting sqref="AF354:AF356 AF358:AF362">
    <cfRule type="cellIs" dxfId="4769" priority="875" stopIfTrue="1" operator="notEqual">
      <formula>"FWP"</formula>
    </cfRule>
  </conditionalFormatting>
  <conditionalFormatting sqref="AE357">
    <cfRule type="containsText" dxfId="4768" priority="870" operator="containsText" text="ＮＧ">
      <formula>NOT(ISERROR(SEARCH("ＮＧ",AE357)))</formula>
    </cfRule>
    <cfRule type="containsText" dxfId="4767" priority="871" operator="containsText" text="保留">
      <formula>NOT(ISERROR(SEARCH("保留",AE357)))</formula>
    </cfRule>
    <cfRule type="containsText" dxfId="4766" priority="872" operator="containsText" text="良短">
      <formula>NOT(ISERROR(SEARCH("良短",AE357)))</formula>
    </cfRule>
    <cfRule type="containsText" dxfId="4765" priority="873" operator="containsText" text="合短">
      <formula>NOT(ISERROR(SEARCH("合短",AE357)))</formula>
    </cfRule>
    <cfRule type="containsText" dxfId="4764" priority="874" operator="containsText" text="合定">
      <formula>NOT(ISERROR(SEARCH("合定",AE357)))</formula>
    </cfRule>
  </conditionalFormatting>
  <conditionalFormatting sqref="AF357">
    <cfRule type="cellIs" dxfId="4763" priority="869" stopIfTrue="1" operator="notEqual">
      <formula>"FWP"</formula>
    </cfRule>
  </conditionalFormatting>
  <conditionalFormatting sqref="AE357">
    <cfRule type="containsText" dxfId="4762" priority="864" operator="containsText" text="ＮＧ">
      <formula>NOT(ISERROR(SEARCH("ＮＧ",AE357)))</formula>
    </cfRule>
    <cfRule type="containsText" dxfId="4761" priority="865" operator="containsText" text="保留">
      <formula>NOT(ISERROR(SEARCH("保留",AE357)))</formula>
    </cfRule>
    <cfRule type="containsText" dxfId="4760" priority="866" operator="containsText" text="良短">
      <formula>NOT(ISERROR(SEARCH("良短",AE357)))</formula>
    </cfRule>
    <cfRule type="containsText" dxfId="4759" priority="867" operator="containsText" text="合短">
      <formula>NOT(ISERROR(SEARCH("合短",AE357)))</formula>
    </cfRule>
    <cfRule type="containsText" dxfId="4758" priority="868" operator="containsText" text="合定">
      <formula>NOT(ISERROR(SEARCH("合定",AE357)))</formula>
    </cfRule>
  </conditionalFormatting>
  <conditionalFormatting sqref="AF357">
    <cfRule type="cellIs" dxfId="4757" priority="863" stopIfTrue="1" operator="notEqual">
      <formula>"FWP"</formula>
    </cfRule>
  </conditionalFormatting>
  <conditionalFormatting sqref="AE357">
    <cfRule type="containsText" dxfId="4756" priority="858" operator="containsText" text="ＮＧ">
      <formula>NOT(ISERROR(SEARCH("ＮＧ",AE357)))</formula>
    </cfRule>
    <cfRule type="containsText" dxfId="4755" priority="859" operator="containsText" text="保留">
      <formula>NOT(ISERROR(SEARCH("保留",AE357)))</formula>
    </cfRule>
    <cfRule type="containsText" dxfId="4754" priority="860" operator="containsText" text="良短">
      <formula>NOT(ISERROR(SEARCH("良短",AE357)))</formula>
    </cfRule>
    <cfRule type="containsText" dxfId="4753" priority="861" operator="containsText" text="合短">
      <formula>NOT(ISERROR(SEARCH("合短",AE357)))</formula>
    </cfRule>
    <cfRule type="containsText" dxfId="4752" priority="862" operator="containsText" text="合定">
      <formula>NOT(ISERROR(SEARCH("合定",AE357)))</formula>
    </cfRule>
  </conditionalFormatting>
  <conditionalFormatting sqref="AF357">
    <cfRule type="cellIs" dxfId="4751" priority="857" stopIfTrue="1" operator="notEqual">
      <formula>"FWP"</formula>
    </cfRule>
  </conditionalFormatting>
  <conditionalFormatting sqref="AE292:AE293">
    <cfRule type="containsText" dxfId="4750" priority="718" operator="containsText" text="ＮＧ">
      <formula>NOT(ISERROR(SEARCH("ＮＧ",AE292)))</formula>
    </cfRule>
    <cfRule type="containsText" dxfId="4749" priority="719" operator="containsText" text="保留">
      <formula>NOT(ISERROR(SEARCH("保留",AE292)))</formula>
    </cfRule>
    <cfRule type="containsText" dxfId="4748" priority="720" operator="containsText" text="良短">
      <formula>NOT(ISERROR(SEARCH("良短",AE292)))</formula>
    </cfRule>
    <cfRule type="containsText" dxfId="4747" priority="721" operator="containsText" text="合短">
      <formula>NOT(ISERROR(SEARCH("合短",AE292)))</formula>
    </cfRule>
    <cfRule type="containsText" dxfId="4746" priority="722" operator="containsText" text="合定">
      <formula>NOT(ISERROR(SEARCH("合定",AE292)))</formula>
    </cfRule>
  </conditionalFormatting>
  <conditionalFormatting sqref="AF322:AF326 AF328:AF329">
    <cfRule type="cellIs" dxfId="4745" priority="1030" stopIfTrue="1" operator="notEqual">
      <formula>"FWP"</formula>
    </cfRule>
  </conditionalFormatting>
  <conditionalFormatting sqref="AE316:AE317">
    <cfRule type="containsText" dxfId="4744" priority="1081" operator="containsText" text="ＮＧ">
      <formula>NOT(ISERROR(SEARCH("ＮＧ",AE316)))</formula>
    </cfRule>
    <cfRule type="containsText" dxfId="4743" priority="1082" operator="containsText" text="保留">
      <formula>NOT(ISERROR(SEARCH("保留",AE316)))</formula>
    </cfRule>
    <cfRule type="containsText" dxfId="4742" priority="1083" operator="containsText" text="良短">
      <formula>NOT(ISERROR(SEARCH("良短",AE316)))</formula>
    </cfRule>
    <cfRule type="containsText" dxfId="4741" priority="1084" operator="containsText" text="合短">
      <formula>NOT(ISERROR(SEARCH("合短",AE316)))</formula>
    </cfRule>
    <cfRule type="containsText" dxfId="4740" priority="1085" operator="containsText" text="合定">
      <formula>NOT(ISERROR(SEARCH("合定",AE316)))</formula>
    </cfRule>
  </conditionalFormatting>
  <conditionalFormatting sqref="Y311">
    <cfRule type="containsText" dxfId="4739" priority="1058" operator="containsText" text="ＮＧ">
      <formula>NOT(ISERROR(SEARCH("ＮＧ",Y311)))</formula>
    </cfRule>
    <cfRule type="containsText" dxfId="4738" priority="1059" operator="containsText" text="保留">
      <formula>NOT(ISERROR(SEARCH("保留",Y311)))</formula>
    </cfRule>
    <cfRule type="containsText" dxfId="4737" priority="1060" operator="containsText" text="良短">
      <formula>NOT(ISERROR(SEARCH("良短",Y311)))</formula>
    </cfRule>
    <cfRule type="containsText" dxfId="4736" priority="1061" operator="containsText" text="合短">
      <formula>NOT(ISERROR(SEARCH("合短",Y311)))</formula>
    </cfRule>
    <cfRule type="containsText" dxfId="4735" priority="1062" operator="containsText" text="合定">
      <formula>NOT(ISERROR(SEARCH("合定",Y311)))</formula>
    </cfRule>
  </conditionalFormatting>
  <conditionalFormatting sqref="AF308:AF309">
    <cfRule type="cellIs" dxfId="4734" priority="1094" stopIfTrue="1" operator="notEqual">
      <formula>"FWP"</formula>
    </cfRule>
  </conditionalFormatting>
  <conditionalFormatting sqref="AF313">
    <cfRule type="cellIs" dxfId="4733" priority="1022" stopIfTrue="1" operator="notEqual">
      <formula>"FWP"</formula>
    </cfRule>
  </conditionalFormatting>
  <conditionalFormatting sqref="Y319:Y321">
    <cfRule type="containsText" dxfId="4732" priority="1025" operator="containsText" text="ＮＧ">
      <formula>NOT(ISERROR(SEARCH("ＮＧ",Y319)))</formula>
    </cfRule>
    <cfRule type="containsText" dxfId="4731" priority="1026" operator="containsText" text="保留">
      <formula>NOT(ISERROR(SEARCH("保留",Y319)))</formula>
    </cfRule>
    <cfRule type="containsText" dxfId="4730" priority="1027" operator="containsText" text="良短">
      <formula>NOT(ISERROR(SEARCH("良短",Y319)))</formula>
    </cfRule>
    <cfRule type="containsText" dxfId="4729" priority="1028" operator="containsText" text="合短">
      <formula>NOT(ISERROR(SEARCH("合短",Y319)))</formula>
    </cfRule>
    <cfRule type="containsText" dxfId="4728" priority="1029" operator="containsText" text="合定">
      <formula>NOT(ISERROR(SEARCH("合定",Y319)))</formula>
    </cfRule>
  </conditionalFormatting>
  <conditionalFormatting sqref="AF313">
    <cfRule type="cellIs" dxfId="4727" priority="1024" stopIfTrue="1" operator="notEqual">
      <formula>"FWP"</formula>
    </cfRule>
  </conditionalFormatting>
  <conditionalFormatting sqref="AE307:AE310 Y311:Y315">
    <cfRule type="containsText" dxfId="4726" priority="1107" operator="containsText" text="ＮＧ">
      <formula>NOT(ISERROR(SEARCH("ＮＧ",Y307)))</formula>
    </cfRule>
    <cfRule type="containsText" dxfId="4725" priority="1108" operator="containsText" text="保留">
      <formula>NOT(ISERROR(SEARCH("保留",Y307)))</formula>
    </cfRule>
    <cfRule type="containsText" dxfId="4724" priority="1109" operator="containsText" text="良短">
      <formula>NOT(ISERROR(SEARCH("良短",Y307)))</formula>
    </cfRule>
    <cfRule type="containsText" dxfId="4723" priority="1110" operator="containsText" text="合短">
      <formula>NOT(ISERROR(SEARCH("合短",Y307)))</formula>
    </cfRule>
    <cfRule type="containsText" dxfId="4722" priority="1111" operator="containsText" text="合定">
      <formula>NOT(ISERROR(SEARCH("合定",Y307)))</formula>
    </cfRule>
  </conditionalFormatting>
  <conditionalFormatting sqref="AF307:AF310">
    <cfRule type="cellIs" dxfId="4721" priority="1106" stopIfTrue="1" operator="notEqual">
      <formula>"FWP"</formula>
    </cfRule>
  </conditionalFormatting>
  <conditionalFormatting sqref="AF307">
    <cfRule type="cellIs" dxfId="4720" priority="1086" stopIfTrue="1" operator="notEqual">
      <formula>"FWP"</formula>
    </cfRule>
  </conditionalFormatting>
  <conditionalFormatting sqref="AF307">
    <cfRule type="cellIs" dxfId="4719" priority="1087" stopIfTrue="1" operator="notEqual">
      <formula>"FWP"</formula>
    </cfRule>
  </conditionalFormatting>
  <conditionalFormatting sqref="AE307:AE310">
    <cfRule type="containsText" dxfId="4718" priority="1101" operator="containsText" text="ＮＧ">
      <formula>NOT(ISERROR(SEARCH("ＮＧ",AE307)))</formula>
    </cfRule>
    <cfRule type="containsText" dxfId="4717" priority="1102" operator="containsText" text="保留">
      <formula>NOT(ISERROR(SEARCH("保留",AE307)))</formula>
    </cfRule>
    <cfRule type="containsText" dxfId="4716" priority="1103" operator="containsText" text="良短">
      <formula>NOT(ISERROR(SEARCH("良短",AE307)))</formula>
    </cfRule>
    <cfRule type="containsText" dxfId="4715" priority="1104" operator="containsText" text="合短">
      <formula>NOT(ISERROR(SEARCH("合短",AE307)))</formula>
    </cfRule>
    <cfRule type="containsText" dxfId="4714" priority="1105" operator="containsText" text="合定">
      <formula>NOT(ISERROR(SEARCH("合定",AE307)))</formula>
    </cfRule>
  </conditionalFormatting>
  <conditionalFormatting sqref="AF307:AF310">
    <cfRule type="cellIs" dxfId="4713" priority="1100" stopIfTrue="1" operator="notEqual">
      <formula>"FWP"</formula>
    </cfRule>
  </conditionalFormatting>
  <conditionalFormatting sqref="AF316:AF317">
    <cfRule type="cellIs" dxfId="4712" priority="1080" stopIfTrue="1" operator="notEqual">
      <formula>"FWP"</formula>
    </cfRule>
  </conditionalFormatting>
  <conditionalFormatting sqref="AE307">
    <cfRule type="containsText" dxfId="4711" priority="1095" operator="containsText" text="ＮＧ">
      <formula>NOT(ISERROR(SEARCH("ＮＧ",AE307)))</formula>
    </cfRule>
    <cfRule type="containsText" dxfId="4710" priority="1096" operator="containsText" text="保留">
      <formula>NOT(ISERROR(SEARCH("保留",AE307)))</formula>
    </cfRule>
    <cfRule type="containsText" dxfId="4709" priority="1097" operator="containsText" text="良短">
      <formula>NOT(ISERROR(SEARCH("良短",AE307)))</formula>
    </cfRule>
    <cfRule type="containsText" dxfId="4708" priority="1098" operator="containsText" text="合短">
      <formula>NOT(ISERROR(SEARCH("合短",AE307)))</formula>
    </cfRule>
    <cfRule type="containsText" dxfId="4707" priority="1099" operator="containsText" text="合定">
      <formula>NOT(ISERROR(SEARCH("合定",AE307)))</formula>
    </cfRule>
  </conditionalFormatting>
  <conditionalFormatting sqref="AE308:AE310">
    <cfRule type="containsText" dxfId="4706" priority="1089" operator="containsText" text="ＮＧ">
      <formula>NOT(ISERROR(SEARCH("ＮＧ",AE308)))</formula>
    </cfRule>
    <cfRule type="containsText" dxfId="4705" priority="1090" operator="containsText" text="保留">
      <formula>NOT(ISERROR(SEARCH("保留",AE308)))</formula>
    </cfRule>
    <cfRule type="containsText" dxfId="4704" priority="1091" operator="containsText" text="良短">
      <formula>NOT(ISERROR(SEARCH("良短",AE308)))</formula>
    </cfRule>
    <cfRule type="containsText" dxfId="4703" priority="1092" operator="containsText" text="合短">
      <formula>NOT(ISERROR(SEARCH("合短",AE308)))</formula>
    </cfRule>
    <cfRule type="containsText" dxfId="4702" priority="1093" operator="containsText" text="合定">
      <formula>NOT(ISERROR(SEARCH("合定",AE308)))</formula>
    </cfRule>
  </conditionalFormatting>
  <conditionalFormatting sqref="AF310">
    <cfRule type="cellIs" dxfId="4701" priority="1088" stopIfTrue="1" operator="notEqual">
      <formula>"FWP"</formula>
    </cfRule>
  </conditionalFormatting>
  <conditionalFormatting sqref="AE316:AE317">
    <cfRule type="containsText" dxfId="4700" priority="1075" operator="containsText" text="ＮＧ">
      <formula>NOT(ISERROR(SEARCH("ＮＧ",AE316)))</formula>
    </cfRule>
    <cfRule type="containsText" dxfId="4699" priority="1076" operator="containsText" text="保留">
      <formula>NOT(ISERROR(SEARCH("保留",AE316)))</formula>
    </cfRule>
    <cfRule type="containsText" dxfId="4698" priority="1077" operator="containsText" text="良短">
      <formula>NOT(ISERROR(SEARCH("良短",AE316)))</formula>
    </cfRule>
    <cfRule type="containsText" dxfId="4697" priority="1078" operator="containsText" text="合短">
      <formula>NOT(ISERROR(SEARCH("合短",AE316)))</formula>
    </cfRule>
    <cfRule type="containsText" dxfId="4696" priority="1079" operator="containsText" text="合定">
      <formula>NOT(ISERROR(SEARCH("合定",AE316)))</formula>
    </cfRule>
  </conditionalFormatting>
  <conditionalFormatting sqref="AF316:AF317">
    <cfRule type="cellIs" dxfId="4695" priority="1074" stopIfTrue="1" operator="notEqual">
      <formula>"FWP"</formula>
    </cfRule>
  </conditionalFormatting>
  <conditionalFormatting sqref="Y311">
    <cfRule type="containsText" dxfId="4694" priority="1063" operator="containsText" text="ＮＧ">
      <formula>NOT(ISERROR(SEARCH("ＮＧ",Y311)))</formula>
    </cfRule>
    <cfRule type="containsText" dxfId="4693" priority="1064" operator="containsText" text="保留">
      <formula>NOT(ISERROR(SEARCH("保留",Y311)))</formula>
    </cfRule>
    <cfRule type="containsText" dxfId="4692" priority="1065" operator="containsText" text="良短">
      <formula>NOT(ISERROR(SEARCH("良短",Y311)))</formula>
    </cfRule>
    <cfRule type="containsText" dxfId="4691" priority="1066" operator="containsText" text="合短">
      <formula>NOT(ISERROR(SEARCH("合短",Y311)))</formula>
    </cfRule>
    <cfRule type="containsText" dxfId="4690" priority="1067" operator="containsText" text="合定">
      <formula>NOT(ISERROR(SEARCH("合定",Y311)))</formula>
    </cfRule>
  </conditionalFormatting>
  <conditionalFormatting sqref="AE316:AE317">
    <cfRule type="containsText" dxfId="4689" priority="1069" operator="containsText" text="ＮＧ">
      <formula>NOT(ISERROR(SEARCH("ＮＧ",AE316)))</formula>
    </cfRule>
    <cfRule type="containsText" dxfId="4688" priority="1070" operator="containsText" text="保留">
      <formula>NOT(ISERROR(SEARCH("保留",AE316)))</formula>
    </cfRule>
    <cfRule type="containsText" dxfId="4687" priority="1071" operator="containsText" text="良短">
      <formula>NOT(ISERROR(SEARCH("良短",AE316)))</formula>
    </cfRule>
    <cfRule type="containsText" dxfId="4686" priority="1072" operator="containsText" text="合短">
      <formula>NOT(ISERROR(SEARCH("合短",AE316)))</formula>
    </cfRule>
    <cfRule type="containsText" dxfId="4685" priority="1073" operator="containsText" text="合定">
      <formula>NOT(ISERROR(SEARCH("合定",AE316)))</formula>
    </cfRule>
  </conditionalFormatting>
  <conditionalFormatting sqref="AF316:AF317">
    <cfRule type="cellIs" dxfId="4684" priority="1068" stopIfTrue="1" operator="notEqual">
      <formula>"FWP"</formula>
    </cfRule>
  </conditionalFormatting>
  <conditionalFormatting sqref="Y313:Y315">
    <cfRule type="containsText" dxfId="4683" priority="1053" operator="containsText" text="ＮＧ">
      <formula>NOT(ISERROR(SEARCH("ＮＧ",Y313)))</formula>
    </cfRule>
    <cfRule type="containsText" dxfId="4682" priority="1054" operator="containsText" text="保留">
      <formula>NOT(ISERROR(SEARCH("保留",Y313)))</formula>
    </cfRule>
    <cfRule type="containsText" dxfId="4681" priority="1055" operator="containsText" text="良短">
      <formula>NOT(ISERROR(SEARCH("良短",Y313)))</formula>
    </cfRule>
    <cfRule type="containsText" dxfId="4680" priority="1056" operator="containsText" text="合短">
      <formula>NOT(ISERROR(SEARCH("合短",Y313)))</formula>
    </cfRule>
    <cfRule type="containsText" dxfId="4679" priority="1057" operator="containsText" text="合定">
      <formula>NOT(ISERROR(SEARCH("合定",Y313)))</formula>
    </cfRule>
  </conditionalFormatting>
  <conditionalFormatting sqref="Y318:Y321">
    <cfRule type="containsText" dxfId="4678" priority="1048" operator="containsText" text="ＮＧ">
      <formula>NOT(ISERROR(SEARCH("ＮＧ",Y318)))</formula>
    </cfRule>
    <cfRule type="containsText" dxfId="4677" priority="1049" operator="containsText" text="保留">
      <formula>NOT(ISERROR(SEARCH("保留",Y318)))</formula>
    </cfRule>
    <cfRule type="containsText" dxfId="4676" priority="1050" operator="containsText" text="良短">
      <formula>NOT(ISERROR(SEARCH("良短",Y318)))</formula>
    </cfRule>
    <cfRule type="containsText" dxfId="4675" priority="1051" operator="containsText" text="合短">
      <formula>NOT(ISERROR(SEARCH("合短",Y318)))</formula>
    </cfRule>
    <cfRule type="containsText" dxfId="4674" priority="1052" operator="containsText" text="合定">
      <formula>NOT(ISERROR(SEARCH("合定",Y318)))</formula>
    </cfRule>
  </conditionalFormatting>
  <conditionalFormatting sqref="AE322:AE326 AE328:AE329">
    <cfRule type="containsText" dxfId="4673" priority="1043" operator="containsText" text="ＮＧ">
      <formula>NOT(ISERROR(SEARCH("ＮＧ",AE322)))</formula>
    </cfRule>
    <cfRule type="containsText" dxfId="4672" priority="1044" operator="containsText" text="保留">
      <formula>NOT(ISERROR(SEARCH("保留",AE322)))</formula>
    </cfRule>
    <cfRule type="containsText" dxfId="4671" priority="1045" operator="containsText" text="良短">
      <formula>NOT(ISERROR(SEARCH("良短",AE322)))</formula>
    </cfRule>
    <cfRule type="containsText" dxfId="4670" priority="1046" operator="containsText" text="合短">
      <formula>NOT(ISERROR(SEARCH("合短",AE322)))</formula>
    </cfRule>
    <cfRule type="containsText" dxfId="4669" priority="1047" operator="containsText" text="合定">
      <formula>NOT(ISERROR(SEARCH("合定",AE322)))</formula>
    </cfRule>
  </conditionalFormatting>
  <conditionalFormatting sqref="AF322:AF326 AF328:AF329">
    <cfRule type="cellIs" dxfId="4668" priority="1042" stopIfTrue="1" operator="notEqual">
      <formula>"FWP"</formula>
    </cfRule>
  </conditionalFormatting>
  <conditionalFormatting sqref="AE322:AE326 AE328:AE329">
    <cfRule type="containsText" dxfId="4667" priority="1037" operator="containsText" text="ＮＧ">
      <formula>NOT(ISERROR(SEARCH("ＮＧ",AE322)))</formula>
    </cfRule>
    <cfRule type="containsText" dxfId="4666" priority="1038" operator="containsText" text="保留">
      <formula>NOT(ISERROR(SEARCH("保留",AE322)))</formula>
    </cfRule>
    <cfRule type="containsText" dxfId="4665" priority="1039" operator="containsText" text="良短">
      <formula>NOT(ISERROR(SEARCH("良短",AE322)))</formula>
    </cfRule>
    <cfRule type="containsText" dxfId="4664" priority="1040" operator="containsText" text="合短">
      <formula>NOT(ISERROR(SEARCH("合短",AE322)))</formula>
    </cfRule>
    <cfRule type="containsText" dxfId="4663" priority="1041" operator="containsText" text="合定">
      <formula>NOT(ISERROR(SEARCH("合定",AE322)))</formula>
    </cfRule>
  </conditionalFormatting>
  <conditionalFormatting sqref="AF322:AF326 AF328:AF329">
    <cfRule type="cellIs" dxfId="4662" priority="1036" stopIfTrue="1" operator="notEqual">
      <formula>"FWP"</formula>
    </cfRule>
  </conditionalFormatting>
  <conditionalFormatting sqref="AE322:AE326 AE328:AE329">
    <cfRule type="containsText" dxfId="4661" priority="1031" operator="containsText" text="ＮＧ">
      <formula>NOT(ISERROR(SEARCH("ＮＧ",AE322)))</formula>
    </cfRule>
    <cfRule type="containsText" dxfId="4660" priority="1032" operator="containsText" text="保留">
      <formula>NOT(ISERROR(SEARCH("保留",AE322)))</formula>
    </cfRule>
    <cfRule type="containsText" dxfId="4659" priority="1033" operator="containsText" text="良短">
      <formula>NOT(ISERROR(SEARCH("良短",AE322)))</formula>
    </cfRule>
    <cfRule type="containsText" dxfId="4658" priority="1034" operator="containsText" text="合短">
      <formula>NOT(ISERROR(SEARCH("合短",AE322)))</formula>
    </cfRule>
    <cfRule type="containsText" dxfId="4657" priority="1035" operator="containsText" text="合定">
      <formula>NOT(ISERROR(SEARCH("合定",AE322)))</formula>
    </cfRule>
  </conditionalFormatting>
  <conditionalFormatting sqref="AF313">
    <cfRule type="cellIs" dxfId="4656" priority="1023" stopIfTrue="1" operator="notEqual">
      <formula>"FWP"</formula>
    </cfRule>
  </conditionalFormatting>
  <conditionalFormatting sqref="AF319">
    <cfRule type="cellIs" dxfId="4655" priority="1021" stopIfTrue="1" operator="notEqual">
      <formula>"FWP"</formula>
    </cfRule>
  </conditionalFormatting>
  <conditionalFormatting sqref="AF319">
    <cfRule type="cellIs" dxfId="4654" priority="1020" stopIfTrue="1" operator="notEqual">
      <formula>"FWP"</formula>
    </cfRule>
  </conditionalFormatting>
  <conditionalFormatting sqref="AF319">
    <cfRule type="cellIs" dxfId="4653" priority="1019" stopIfTrue="1" operator="notEqual">
      <formula>"FWP"</formula>
    </cfRule>
  </conditionalFormatting>
  <conditionalFormatting sqref="AE327">
    <cfRule type="containsText" dxfId="4652" priority="1014" operator="containsText" text="ＮＧ">
      <formula>NOT(ISERROR(SEARCH("ＮＧ",AE327)))</formula>
    </cfRule>
    <cfRule type="containsText" dxfId="4651" priority="1015" operator="containsText" text="保留">
      <formula>NOT(ISERROR(SEARCH("保留",AE327)))</formula>
    </cfRule>
    <cfRule type="containsText" dxfId="4650" priority="1016" operator="containsText" text="良短">
      <formula>NOT(ISERROR(SEARCH("良短",AE327)))</formula>
    </cfRule>
    <cfRule type="containsText" dxfId="4649" priority="1017" operator="containsText" text="合短">
      <formula>NOT(ISERROR(SEARCH("合短",AE327)))</formula>
    </cfRule>
    <cfRule type="containsText" dxfId="4648" priority="1018" operator="containsText" text="合定">
      <formula>NOT(ISERROR(SEARCH("合定",AE327)))</formula>
    </cfRule>
  </conditionalFormatting>
  <conditionalFormatting sqref="AF327">
    <cfRule type="cellIs" dxfId="4647" priority="1013" stopIfTrue="1" operator="notEqual">
      <formula>"FWP"</formula>
    </cfRule>
  </conditionalFormatting>
  <conditionalFormatting sqref="AE327">
    <cfRule type="containsText" dxfId="4646" priority="1008" operator="containsText" text="ＮＧ">
      <formula>NOT(ISERROR(SEARCH("ＮＧ",AE327)))</formula>
    </cfRule>
    <cfRule type="containsText" dxfId="4645" priority="1009" operator="containsText" text="保留">
      <formula>NOT(ISERROR(SEARCH("保留",AE327)))</formula>
    </cfRule>
    <cfRule type="containsText" dxfId="4644" priority="1010" operator="containsText" text="良短">
      <formula>NOT(ISERROR(SEARCH("良短",AE327)))</formula>
    </cfRule>
    <cfRule type="containsText" dxfId="4643" priority="1011" operator="containsText" text="合短">
      <formula>NOT(ISERROR(SEARCH("合短",AE327)))</formula>
    </cfRule>
    <cfRule type="containsText" dxfId="4642" priority="1012" operator="containsText" text="合定">
      <formula>NOT(ISERROR(SEARCH("合定",AE327)))</formula>
    </cfRule>
  </conditionalFormatting>
  <conditionalFormatting sqref="AF327">
    <cfRule type="cellIs" dxfId="4641" priority="1007" stopIfTrue="1" operator="notEqual">
      <formula>"FWP"</formula>
    </cfRule>
  </conditionalFormatting>
  <conditionalFormatting sqref="AE327">
    <cfRule type="containsText" dxfId="4640" priority="1002" operator="containsText" text="ＮＧ">
      <formula>NOT(ISERROR(SEARCH("ＮＧ",AE327)))</formula>
    </cfRule>
    <cfRule type="containsText" dxfId="4639" priority="1003" operator="containsText" text="保留">
      <formula>NOT(ISERROR(SEARCH("保留",AE327)))</formula>
    </cfRule>
    <cfRule type="containsText" dxfId="4638" priority="1004" operator="containsText" text="良短">
      <formula>NOT(ISERROR(SEARCH("良短",AE327)))</formula>
    </cfRule>
    <cfRule type="containsText" dxfId="4637" priority="1005" operator="containsText" text="合短">
      <formula>NOT(ISERROR(SEARCH("合短",AE327)))</formula>
    </cfRule>
    <cfRule type="containsText" dxfId="4636" priority="1006" operator="containsText" text="合定">
      <formula>NOT(ISERROR(SEARCH("合定",AE327)))</formula>
    </cfRule>
  </conditionalFormatting>
  <conditionalFormatting sqref="AF327">
    <cfRule type="cellIs" dxfId="4635" priority="1001" stopIfTrue="1" operator="notEqual">
      <formula>"FWP"</formula>
    </cfRule>
  </conditionalFormatting>
  <conditionalFormatting sqref="AE340:AE341 AE330:AE332 AE334:AE338">
    <cfRule type="containsText" dxfId="4634" priority="996" operator="containsText" text="ＮＧ">
      <formula>NOT(ISERROR(SEARCH("ＮＧ",AE330)))</formula>
    </cfRule>
    <cfRule type="containsText" dxfId="4633" priority="997" operator="containsText" text="保留">
      <formula>NOT(ISERROR(SEARCH("保留",AE330)))</formula>
    </cfRule>
    <cfRule type="containsText" dxfId="4632" priority="998" operator="containsText" text="良短">
      <formula>NOT(ISERROR(SEARCH("良短",AE330)))</formula>
    </cfRule>
    <cfRule type="containsText" dxfId="4631" priority="999" operator="containsText" text="合短">
      <formula>NOT(ISERROR(SEARCH("合短",AE330)))</formula>
    </cfRule>
    <cfRule type="containsText" dxfId="4630" priority="1000" operator="containsText" text="合定">
      <formula>NOT(ISERROR(SEARCH("合定",AE330)))</formula>
    </cfRule>
  </conditionalFormatting>
  <conditionalFormatting sqref="AF340:AF341 AF330:AF332 AF334:AF338">
    <cfRule type="cellIs" dxfId="4629" priority="995" stopIfTrue="1" operator="notEqual">
      <formula>"FWP"</formula>
    </cfRule>
  </conditionalFormatting>
  <conditionalFormatting sqref="AE340:AE341 AE330:AE332 AE334:AE338">
    <cfRule type="containsText" dxfId="4628" priority="990" operator="containsText" text="ＮＧ">
      <formula>NOT(ISERROR(SEARCH("ＮＧ",AE330)))</formula>
    </cfRule>
    <cfRule type="containsText" dxfId="4627" priority="991" operator="containsText" text="保留">
      <formula>NOT(ISERROR(SEARCH("保留",AE330)))</formula>
    </cfRule>
    <cfRule type="containsText" dxfId="4626" priority="992" operator="containsText" text="良短">
      <formula>NOT(ISERROR(SEARCH("良短",AE330)))</formula>
    </cfRule>
    <cfRule type="containsText" dxfId="4625" priority="993" operator="containsText" text="合短">
      <formula>NOT(ISERROR(SEARCH("合短",AE330)))</formula>
    </cfRule>
    <cfRule type="containsText" dxfId="4624" priority="994" operator="containsText" text="合定">
      <formula>NOT(ISERROR(SEARCH("合定",AE330)))</formula>
    </cfRule>
  </conditionalFormatting>
  <conditionalFormatting sqref="AF340:AF341 AF330:AF332 AF334:AF338">
    <cfRule type="cellIs" dxfId="4623" priority="989" stopIfTrue="1" operator="notEqual">
      <formula>"FWP"</formula>
    </cfRule>
  </conditionalFormatting>
  <conditionalFormatting sqref="AE340:AE341 AE330:AE332 AE334:AE338">
    <cfRule type="containsText" dxfId="4622" priority="984" operator="containsText" text="ＮＧ">
      <formula>NOT(ISERROR(SEARCH("ＮＧ",AE330)))</formula>
    </cfRule>
    <cfRule type="containsText" dxfId="4621" priority="985" operator="containsText" text="保留">
      <formula>NOT(ISERROR(SEARCH("保留",AE330)))</formula>
    </cfRule>
    <cfRule type="containsText" dxfId="4620" priority="986" operator="containsText" text="良短">
      <formula>NOT(ISERROR(SEARCH("良短",AE330)))</formula>
    </cfRule>
    <cfRule type="containsText" dxfId="4619" priority="987" operator="containsText" text="合短">
      <formula>NOT(ISERROR(SEARCH("合短",AE330)))</formula>
    </cfRule>
    <cfRule type="containsText" dxfId="4618" priority="988" operator="containsText" text="合定">
      <formula>NOT(ISERROR(SEARCH("合定",AE330)))</formula>
    </cfRule>
  </conditionalFormatting>
  <conditionalFormatting sqref="AF340:AF341 AF330:AF332 AF334:AF338">
    <cfRule type="cellIs" dxfId="4617" priority="983" stopIfTrue="1" operator="notEqual">
      <formula>"FWP"</formula>
    </cfRule>
  </conditionalFormatting>
  <conditionalFormatting sqref="AE339 AE333">
    <cfRule type="containsText" dxfId="4616" priority="978" operator="containsText" text="ＮＧ">
      <formula>NOT(ISERROR(SEARCH("ＮＧ",AE333)))</formula>
    </cfRule>
    <cfRule type="containsText" dxfId="4615" priority="979" operator="containsText" text="保留">
      <formula>NOT(ISERROR(SEARCH("保留",AE333)))</formula>
    </cfRule>
    <cfRule type="containsText" dxfId="4614" priority="980" operator="containsText" text="良短">
      <formula>NOT(ISERROR(SEARCH("良短",AE333)))</formula>
    </cfRule>
    <cfRule type="containsText" dxfId="4613" priority="981" operator="containsText" text="合短">
      <formula>NOT(ISERROR(SEARCH("合短",AE333)))</formula>
    </cfRule>
    <cfRule type="containsText" dxfId="4612" priority="982" operator="containsText" text="合定">
      <formula>NOT(ISERROR(SEARCH("合定",AE333)))</formula>
    </cfRule>
  </conditionalFormatting>
  <conditionalFormatting sqref="AF339 AF333">
    <cfRule type="cellIs" dxfId="4611" priority="977" stopIfTrue="1" operator="notEqual">
      <formula>"FWP"</formula>
    </cfRule>
  </conditionalFormatting>
  <conditionalFormatting sqref="AE339 AE333">
    <cfRule type="containsText" dxfId="4610" priority="972" operator="containsText" text="ＮＧ">
      <formula>NOT(ISERROR(SEARCH("ＮＧ",AE333)))</formula>
    </cfRule>
    <cfRule type="containsText" dxfId="4609" priority="973" operator="containsText" text="保留">
      <formula>NOT(ISERROR(SEARCH("保留",AE333)))</formula>
    </cfRule>
    <cfRule type="containsText" dxfId="4608" priority="974" operator="containsText" text="良短">
      <formula>NOT(ISERROR(SEARCH("良短",AE333)))</formula>
    </cfRule>
    <cfRule type="containsText" dxfId="4607" priority="975" operator="containsText" text="合短">
      <formula>NOT(ISERROR(SEARCH("合短",AE333)))</formula>
    </cfRule>
    <cfRule type="containsText" dxfId="4606" priority="976" operator="containsText" text="合定">
      <formula>NOT(ISERROR(SEARCH("合定",AE333)))</formula>
    </cfRule>
  </conditionalFormatting>
  <conditionalFormatting sqref="AF339 AF333">
    <cfRule type="cellIs" dxfId="4605" priority="971" stopIfTrue="1" operator="notEqual">
      <formula>"FWP"</formula>
    </cfRule>
  </conditionalFormatting>
  <conditionalFormatting sqref="AE339 AE333">
    <cfRule type="containsText" dxfId="4604" priority="966" operator="containsText" text="ＮＧ">
      <formula>NOT(ISERROR(SEARCH("ＮＧ",AE333)))</formula>
    </cfRule>
    <cfRule type="containsText" dxfId="4603" priority="967" operator="containsText" text="保留">
      <formula>NOT(ISERROR(SEARCH("保留",AE333)))</formula>
    </cfRule>
    <cfRule type="containsText" dxfId="4602" priority="968" operator="containsText" text="良短">
      <formula>NOT(ISERROR(SEARCH("良短",AE333)))</formula>
    </cfRule>
    <cfRule type="containsText" dxfId="4601" priority="969" operator="containsText" text="合短">
      <formula>NOT(ISERROR(SEARCH("合短",AE333)))</formula>
    </cfRule>
    <cfRule type="containsText" dxfId="4600" priority="970" operator="containsText" text="合定">
      <formula>NOT(ISERROR(SEARCH("合定",AE333)))</formula>
    </cfRule>
  </conditionalFormatting>
  <conditionalFormatting sqref="AF339 AF333">
    <cfRule type="cellIs" dxfId="4599" priority="965" stopIfTrue="1" operator="notEqual">
      <formula>"FWP"</formula>
    </cfRule>
  </conditionalFormatting>
  <conditionalFormatting sqref="AE342:AE344 AE346:AE347 AE352">
    <cfRule type="containsText" dxfId="4598" priority="960" operator="containsText" text="ＮＧ">
      <formula>NOT(ISERROR(SEARCH("ＮＧ",AE342)))</formula>
    </cfRule>
    <cfRule type="containsText" dxfId="4597" priority="961" operator="containsText" text="保留">
      <formula>NOT(ISERROR(SEARCH("保留",AE342)))</formula>
    </cfRule>
    <cfRule type="containsText" dxfId="4596" priority="962" operator="containsText" text="良短">
      <formula>NOT(ISERROR(SEARCH("良短",AE342)))</formula>
    </cfRule>
    <cfRule type="containsText" dxfId="4595" priority="963" operator="containsText" text="合短">
      <formula>NOT(ISERROR(SEARCH("合短",AE342)))</formula>
    </cfRule>
    <cfRule type="containsText" dxfId="4594" priority="964" operator="containsText" text="合定">
      <formula>NOT(ISERROR(SEARCH("合定",AE342)))</formula>
    </cfRule>
  </conditionalFormatting>
  <conditionalFormatting sqref="AF342:AF344 AF346:AF347 AF352">
    <cfRule type="cellIs" dxfId="4593" priority="959" stopIfTrue="1" operator="notEqual">
      <formula>"FWP"</formula>
    </cfRule>
  </conditionalFormatting>
  <conditionalFormatting sqref="AE342:AE344 AE346:AE347 AE352">
    <cfRule type="containsText" dxfId="4592" priority="954" operator="containsText" text="ＮＧ">
      <formula>NOT(ISERROR(SEARCH("ＮＧ",AE342)))</formula>
    </cfRule>
    <cfRule type="containsText" dxfId="4591" priority="955" operator="containsText" text="保留">
      <formula>NOT(ISERROR(SEARCH("保留",AE342)))</formula>
    </cfRule>
    <cfRule type="containsText" dxfId="4590" priority="956" operator="containsText" text="良短">
      <formula>NOT(ISERROR(SEARCH("良短",AE342)))</formula>
    </cfRule>
    <cfRule type="containsText" dxfId="4589" priority="957" operator="containsText" text="合短">
      <formula>NOT(ISERROR(SEARCH("合短",AE342)))</formula>
    </cfRule>
    <cfRule type="containsText" dxfId="4588" priority="958" operator="containsText" text="合定">
      <formula>NOT(ISERROR(SEARCH("合定",AE342)))</formula>
    </cfRule>
  </conditionalFormatting>
  <conditionalFormatting sqref="AF342:AF344 AF346:AF347 AF352">
    <cfRule type="cellIs" dxfId="4587" priority="953" stopIfTrue="1" operator="notEqual">
      <formula>"FWP"</formula>
    </cfRule>
  </conditionalFormatting>
  <conditionalFormatting sqref="AE342:AE344 AE346:AE347 AE352">
    <cfRule type="containsText" dxfId="4586" priority="948" operator="containsText" text="ＮＧ">
      <formula>NOT(ISERROR(SEARCH("ＮＧ",AE342)))</formula>
    </cfRule>
    <cfRule type="containsText" dxfId="4585" priority="949" operator="containsText" text="保留">
      <formula>NOT(ISERROR(SEARCH("保留",AE342)))</formula>
    </cfRule>
    <cfRule type="containsText" dxfId="4584" priority="950" operator="containsText" text="良短">
      <formula>NOT(ISERROR(SEARCH("良短",AE342)))</formula>
    </cfRule>
    <cfRule type="containsText" dxfId="4583" priority="951" operator="containsText" text="合短">
      <formula>NOT(ISERROR(SEARCH("合短",AE342)))</formula>
    </cfRule>
    <cfRule type="containsText" dxfId="4582" priority="952" operator="containsText" text="合定">
      <formula>NOT(ISERROR(SEARCH("合定",AE342)))</formula>
    </cfRule>
  </conditionalFormatting>
  <conditionalFormatting sqref="AF342:AF344 AF346:AF347 AF352">
    <cfRule type="cellIs" dxfId="4581" priority="947" stopIfTrue="1" operator="notEqual">
      <formula>"FWP"</formula>
    </cfRule>
  </conditionalFormatting>
  <conditionalFormatting sqref="AE348:AE350 AE353">
    <cfRule type="containsText" dxfId="4580" priority="918" operator="containsText" text="ＮＧ">
      <formula>NOT(ISERROR(SEARCH("ＮＧ",AE348)))</formula>
    </cfRule>
    <cfRule type="containsText" dxfId="4579" priority="919" operator="containsText" text="保留">
      <formula>NOT(ISERROR(SEARCH("保留",AE348)))</formula>
    </cfRule>
    <cfRule type="containsText" dxfId="4578" priority="920" operator="containsText" text="良短">
      <formula>NOT(ISERROR(SEARCH("良短",AE348)))</formula>
    </cfRule>
    <cfRule type="containsText" dxfId="4577" priority="921" operator="containsText" text="合短">
      <formula>NOT(ISERROR(SEARCH("合短",AE348)))</formula>
    </cfRule>
    <cfRule type="containsText" dxfId="4576" priority="922" operator="containsText" text="合定">
      <formula>NOT(ISERROR(SEARCH("合定",AE348)))</formula>
    </cfRule>
  </conditionalFormatting>
  <conditionalFormatting sqref="AF348:AF350 AF353">
    <cfRule type="cellIs" dxfId="4575" priority="917" stopIfTrue="1" operator="notEqual">
      <formula>"FWP"</formula>
    </cfRule>
  </conditionalFormatting>
  <conditionalFormatting sqref="AE303:AE304">
    <cfRule type="containsText" dxfId="4574" priority="852" operator="containsText" text="ＮＧ">
      <formula>NOT(ISERROR(SEARCH("ＮＧ",AE303)))</formula>
    </cfRule>
    <cfRule type="containsText" dxfId="4573" priority="853" operator="containsText" text="保留">
      <formula>NOT(ISERROR(SEARCH("保留",AE303)))</formula>
    </cfRule>
    <cfRule type="containsText" dxfId="4572" priority="854" operator="containsText" text="良短">
      <formula>NOT(ISERROR(SEARCH("良短",AE303)))</formula>
    </cfRule>
    <cfRule type="containsText" dxfId="4571" priority="855" operator="containsText" text="合短">
      <formula>NOT(ISERROR(SEARCH("合短",AE303)))</formula>
    </cfRule>
    <cfRule type="containsText" dxfId="4570" priority="856" operator="containsText" text="合定">
      <formula>NOT(ISERROR(SEARCH("合定",AE303)))</formula>
    </cfRule>
  </conditionalFormatting>
  <conditionalFormatting sqref="AF303:AF304">
    <cfRule type="cellIs" dxfId="4569" priority="851" stopIfTrue="1" operator="notEqual">
      <formula>"FWP"</formula>
    </cfRule>
  </conditionalFormatting>
  <conditionalFormatting sqref="AE305:AE306">
    <cfRule type="containsText" dxfId="4568" priority="846" operator="containsText" text="ＮＧ">
      <formula>NOT(ISERROR(SEARCH("ＮＧ",AE305)))</formula>
    </cfRule>
    <cfRule type="containsText" dxfId="4567" priority="847" operator="containsText" text="保留">
      <formula>NOT(ISERROR(SEARCH("保留",AE305)))</formula>
    </cfRule>
    <cfRule type="containsText" dxfId="4566" priority="848" operator="containsText" text="良短">
      <formula>NOT(ISERROR(SEARCH("良短",AE305)))</formula>
    </cfRule>
    <cfRule type="containsText" dxfId="4565" priority="849" operator="containsText" text="合短">
      <formula>NOT(ISERROR(SEARCH("合短",AE305)))</formula>
    </cfRule>
    <cfRule type="containsText" dxfId="4564" priority="850" operator="containsText" text="合定">
      <formula>NOT(ISERROR(SEARCH("合定",AE305)))</formula>
    </cfRule>
  </conditionalFormatting>
  <conditionalFormatting sqref="AF305:AF306">
    <cfRule type="cellIs" dxfId="4563" priority="845" stopIfTrue="1" operator="notEqual">
      <formula>"FWP"</formula>
    </cfRule>
  </conditionalFormatting>
  <conditionalFormatting sqref="AE302">
    <cfRule type="containsText" dxfId="4562" priority="840" operator="containsText" text="ＮＧ">
      <formula>NOT(ISERROR(SEARCH("ＮＧ",AE302)))</formula>
    </cfRule>
    <cfRule type="containsText" dxfId="4561" priority="841" operator="containsText" text="保留">
      <formula>NOT(ISERROR(SEARCH("保留",AE302)))</formula>
    </cfRule>
    <cfRule type="containsText" dxfId="4560" priority="842" operator="containsText" text="良短">
      <formula>NOT(ISERROR(SEARCH("良短",AE302)))</formula>
    </cfRule>
    <cfRule type="containsText" dxfId="4559" priority="843" operator="containsText" text="合短">
      <formula>NOT(ISERROR(SEARCH("合短",AE302)))</formula>
    </cfRule>
    <cfRule type="containsText" dxfId="4558" priority="844" operator="containsText" text="合定">
      <formula>NOT(ISERROR(SEARCH("合定",AE302)))</formula>
    </cfRule>
  </conditionalFormatting>
  <conditionalFormatting sqref="AF302">
    <cfRule type="cellIs" dxfId="4557" priority="839" stopIfTrue="1" operator="notEqual">
      <formula>"FWP"</formula>
    </cfRule>
  </conditionalFormatting>
  <conditionalFormatting sqref="AE299:AE301">
    <cfRule type="containsText" dxfId="4556" priority="834" operator="containsText" text="ＮＧ">
      <formula>NOT(ISERROR(SEARCH("ＮＧ",AE299)))</formula>
    </cfRule>
    <cfRule type="containsText" dxfId="4555" priority="835" operator="containsText" text="保留">
      <formula>NOT(ISERROR(SEARCH("保留",AE299)))</formula>
    </cfRule>
    <cfRule type="containsText" dxfId="4554" priority="836" operator="containsText" text="良短">
      <formula>NOT(ISERROR(SEARCH("良短",AE299)))</formula>
    </cfRule>
    <cfRule type="containsText" dxfId="4553" priority="837" operator="containsText" text="合短">
      <formula>NOT(ISERROR(SEARCH("合短",AE299)))</formula>
    </cfRule>
    <cfRule type="containsText" dxfId="4552" priority="838" operator="containsText" text="合定">
      <formula>NOT(ISERROR(SEARCH("合定",AE299)))</formula>
    </cfRule>
  </conditionalFormatting>
  <conditionalFormatting sqref="AF299:AF301">
    <cfRule type="cellIs" dxfId="4551" priority="833" stopIfTrue="1" operator="notEqual">
      <formula>"FWP"</formula>
    </cfRule>
  </conditionalFormatting>
  <conditionalFormatting sqref="AE296:AE298">
    <cfRule type="containsText" dxfId="4550" priority="828" operator="containsText" text="ＮＧ">
      <formula>NOT(ISERROR(SEARCH("ＮＧ",AE296)))</formula>
    </cfRule>
    <cfRule type="containsText" dxfId="4549" priority="829" operator="containsText" text="保留">
      <formula>NOT(ISERROR(SEARCH("保留",AE296)))</formula>
    </cfRule>
    <cfRule type="containsText" dxfId="4548" priority="830" operator="containsText" text="良短">
      <formula>NOT(ISERROR(SEARCH("良短",AE296)))</formula>
    </cfRule>
    <cfRule type="containsText" dxfId="4547" priority="831" operator="containsText" text="合短">
      <formula>NOT(ISERROR(SEARCH("合短",AE296)))</formula>
    </cfRule>
    <cfRule type="containsText" dxfId="4546" priority="832" operator="containsText" text="合定">
      <formula>NOT(ISERROR(SEARCH("合定",AE296)))</formula>
    </cfRule>
  </conditionalFormatting>
  <conditionalFormatting sqref="AF296:AF298">
    <cfRule type="cellIs" dxfId="4545" priority="827" stopIfTrue="1" operator="notEqual">
      <formula>"FWP"</formula>
    </cfRule>
  </conditionalFormatting>
  <conditionalFormatting sqref="AE296:AE298">
    <cfRule type="containsText" dxfId="4544" priority="822" operator="containsText" text="ＮＧ">
      <formula>NOT(ISERROR(SEARCH("ＮＧ",AE296)))</formula>
    </cfRule>
    <cfRule type="containsText" dxfId="4543" priority="823" operator="containsText" text="保留">
      <formula>NOT(ISERROR(SEARCH("保留",AE296)))</formula>
    </cfRule>
    <cfRule type="containsText" dxfId="4542" priority="824" operator="containsText" text="良短">
      <formula>NOT(ISERROR(SEARCH("良短",AE296)))</formula>
    </cfRule>
    <cfRule type="containsText" dxfId="4541" priority="825" operator="containsText" text="合短">
      <formula>NOT(ISERROR(SEARCH("合短",AE296)))</formula>
    </cfRule>
    <cfRule type="containsText" dxfId="4540" priority="826" operator="containsText" text="合定">
      <formula>NOT(ISERROR(SEARCH("合定",AE296)))</formula>
    </cfRule>
  </conditionalFormatting>
  <conditionalFormatting sqref="AF296:AF298">
    <cfRule type="cellIs" dxfId="4539" priority="821" stopIfTrue="1" operator="notEqual">
      <formula>"FWP"</formula>
    </cfRule>
  </conditionalFormatting>
  <conditionalFormatting sqref="AE296:AE298">
    <cfRule type="containsText" dxfId="4538" priority="816" operator="containsText" text="ＮＧ">
      <formula>NOT(ISERROR(SEARCH("ＮＧ",AE296)))</formula>
    </cfRule>
    <cfRule type="containsText" dxfId="4537" priority="817" operator="containsText" text="保留">
      <formula>NOT(ISERROR(SEARCH("保留",AE296)))</formula>
    </cfRule>
    <cfRule type="containsText" dxfId="4536" priority="818" operator="containsText" text="良短">
      <formula>NOT(ISERROR(SEARCH("良短",AE296)))</formula>
    </cfRule>
    <cfRule type="containsText" dxfId="4535" priority="819" operator="containsText" text="合短">
      <formula>NOT(ISERROR(SEARCH("合短",AE296)))</formula>
    </cfRule>
    <cfRule type="containsText" dxfId="4534" priority="820" operator="containsText" text="合定">
      <formula>NOT(ISERROR(SEARCH("合定",AE296)))</formula>
    </cfRule>
  </conditionalFormatting>
  <conditionalFormatting sqref="AF296:AF298">
    <cfRule type="cellIs" dxfId="4533" priority="815" stopIfTrue="1" operator="notEqual">
      <formula>"FWP"</formula>
    </cfRule>
  </conditionalFormatting>
  <conditionalFormatting sqref="AE296:AE298">
    <cfRule type="containsText" dxfId="4532" priority="810" operator="containsText" text="ＮＧ">
      <formula>NOT(ISERROR(SEARCH("ＮＧ",AE296)))</formula>
    </cfRule>
    <cfRule type="containsText" dxfId="4531" priority="811" operator="containsText" text="保留">
      <formula>NOT(ISERROR(SEARCH("保留",AE296)))</formula>
    </cfRule>
    <cfRule type="containsText" dxfId="4530" priority="812" operator="containsText" text="良短">
      <formula>NOT(ISERROR(SEARCH("良短",AE296)))</formula>
    </cfRule>
    <cfRule type="containsText" dxfId="4529" priority="813" operator="containsText" text="合短">
      <formula>NOT(ISERROR(SEARCH("合短",AE296)))</formula>
    </cfRule>
    <cfRule type="containsText" dxfId="4528" priority="814" operator="containsText" text="合定">
      <formula>NOT(ISERROR(SEARCH("合定",AE296)))</formula>
    </cfRule>
  </conditionalFormatting>
  <conditionalFormatting sqref="AF296:AF298">
    <cfRule type="cellIs" dxfId="4527" priority="809" stopIfTrue="1" operator="notEqual">
      <formula>"FWP"</formula>
    </cfRule>
  </conditionalFormatting>
  <conditionalFormatting sqref="AE296:AE298">
    <cfRule type="containsText" dxfId="4526" priority="804" operator="containsText" text="ＮＧ">
      <formula>NOT(ISERROR(SEARCH("ＮＧ",AE296)))</formula>
    </cfRule>
    <cfRule type="containsText" dxfId="4525" priority="805" operator="containsText" text="保留">
      <formula>NOT(ISERROR(SEARCH("保留",AE296)))</formula>
    </cfRule>
    <cfRule type="containsText" dxfId="4524" priority="806" operator="containsText" text="良短">
      <formula>NOT(ISERROR(SEARCH("良短",AE296)))</formula>
    </cfRule>
    <cfRule type="containsText" dxfId="4523" priority="807" operator="containsText" text="合短">
      <formula>NOT(ISERROR(SEARCH("合短",AE296)))</formula>
    </cfRule>
    <cfRule type="containsText" dxfId="4522" priority="808" operator="containsText" text="合定">
      <formula>NOT(ISERROR(SEARCH("合定",AE296)))</formula>
    </cfRule>
  </conditionalFormatting>
  <conditionalFormatting sqref="AF296:AF298">
    <cfRule type="cellIs" dxfId="4521" priority="803" stopIfTrue="1" operator="notEqual">
      <formula>"FWP"</formula>
    </cfRule>
  </conditionalFormatting>
  <conditionalFormatting sqref="AE291">
    <cfRule type="containsText" dxfId="4520" priority="798" operator="containsText" text="ＮＧ">
      <formula>NOT(ISERROR(SEARCH("ＮＧ",AE291)))</formula>
    </cfRule>
    <cfRule type="containsText" dxfId="4519" priority="799" operator="containsText" text="保留">
      <formula>NOT(ISERROR(SEARCH("保留",AE291)))</formula>
    </cfRule>
    <cfRule type="containsText" dxfId="4518" priority="800" operator="containsText" text="良短">
      <formula>NOT(ISERROR(SEARCH("良短",AE291)))</formula>
    </cfRule>
    <cfRule type="containsText" dxfId="4517" priority="801" operator="containsText" text="合短">
      <formula>NOT(ISERROR(SEARCH("合短",AE291)))</formula>
    </cfRule>
    <cfRule type="containsText" dxfId="4516" priority="802" operator="containsText" text="合定">
      <formula>NOT(ISERROR(SEARCH("合定",AE291)))</formula>
    </cfRule>
  </conditionalFormatting>
  <conditionalFormatting sqref="AF291">
    <cfRule type="cellIs" dxfId="4515" priority="797" stopIfTrue="1" operator="notEqual">
      <formula>"FWP"</formula>
    </cfRule>
  </conditionalFormatting>
  <conditionalFormatting sqref="AE291">
    <cfRule type="containsText" dxfId="4514" priority="792" operator="containsText" text="ＮＧ">
      <formula>NOT(ISERROR(SEARCH("ＮＧ",AE291)))</formula>
    </cfRule>
    <cfRule type="containsText" dxfId="4513" priority="793" operator="containsText" text="保留">
      <formula>NOT(ISERROR(SEARCH("保留",AE291)))</formula>
    </cfRule>
    <cfRule type="containsText" dxfId="4512" priority="794" operator="containsText" text="良短">
      <formula>NOT(ISERROR(SEARCH("良短",AE291)))</formula>
    </cfRule>
    <cfRule type="containsText" dxfId="4511" priority="795" operator="containsText" text="合短">
      <formula>NOT(ISERROR(SEARCH("合短",AE291)))</formula>
    </cfRule>
    <cfRule type="containsText" dxfId="4510" priority="796" operator="containsText" text="合定">
      <formula>NOT(ISERROR(SEARCH("合定",AE291)))</formula>
    </cfRule>
  </conditionalFormatting>
  <conditionalFormatting sqref="AF291">
    <cfRule type="cellIs" dxfId="4509" priority="791" stopIfTrue="1" operator="notEqual">
      <formula>"FWP"</formula>
    </cfRule>
  </conditionalFormatting>
  <conditionalFormatting sqref="AE291">
    <cfRule type="containsText" dxfId="4508" priority="786" operator="containsText" text="ＮＧ">
      <formula>NOT(ISERROR(SEARCH("ＮＧ",AE291)))</formula>
    </cfRule>
    <cfRule type="containsText" dxfId="4507" priority="787" operator="containsText" text="保留">
      <formula>NOT(ISERROR(SEARCH("保留",AE291)))</formula>
    </cfRule>
    <cfRule type="containsText" dxfId="4506" priority="788" operator="containsText" text="良短">
      <formula>NOT(ISERROR(SEARCH("良短",AE291)))</formula>
    </cfRule>
    <cfRule type="containsText" dxfId="4505" priority="789" operator="containsText" text="合短">
      <formula>NOT(ISERROR(SEARCH("合短",AE291)))</formula>
    </cfRule>
    <cfRule type="containsText" dxfId="4504" priority="790" operator="containsText" text="合定">
      <formula>NOT(ISERROR(SEARCH("合定",AE291)))</formula>
    </cfRule>
  </conditionalFormatting>
  <conditionalFormatting sqref="AF291">
    <cfRule type="cellIs" dxfId="4503" priority="785" stopIfTrue="1" operator="notEqual">
      <formula>"FWP"</formula>
    </cfRule>
  </conditionalFormatting>
  <conditionalFormatting sqref="AE291">
    <cfRule type="containsText" dxfId="4502" priority="780" operator="containsText" text="ＮＧ">
      <formula>NOT(ISERROR(SEARCH("ＮＧ",AE291)))</formula>
    </cfRule>
    <cfRule type="containsText" dxfId="4501" priority="781" operator="containsText" text="保留">
      <formula>NOT(ISERROR(SEARCH("保留",AE291)))</formula>
    </cfRule>
    <cfRule type="containsText" dxfId="4500" priority="782" operator="containsText" text="良短">
      <formula>NOT(ISERROR(SEARCH("良短",AE291)))</formula>
    </cfRule>
    <cfRule type="containsText" dxfId="4499" priority="783" operator="containsText" text="合短">
      <formula>NOT(ISERROR(SEARCH("合短",AE291)))</formula>
    </cfRule>
    <cfRule type="containsText" dxfId="4498" priority="784" operator="containsText" text="合定">
      <formula>NOT(ISERROR(SEARCH("合定",AE291)))</formula>
    </cfRule>
  </conditionalFormatting>
  <conditionalFormatting sqref="AF291">
    <cfRule type="cellIs" dxfId="4497" priority="779" stopIfTrue="1" operator="notEqual">
      <formula>"FWP"</formula>
    </cfRule>
  </conditionalFormatting>
  <conditionalFormatting sqref="AE291">
    <cfRule type="containsText" dxfId="4496" priority="774" operator="containsText" text="ＮＧ">
      <formula>NOT(ISERROR(SEARCH("ＮＧ",AE291)))</formula>
    </cfRule>
    <cfRule type="containsText" dxfId="4495" priority="775" operator="containsText" text="保留">
      <formula>NOT(ISERROR(SEARCH("保留",AE291)))</formula>
    </cfRule>
    <cfRule type="containsText" dxfId="4494" priority="776" operator="containsText" text="良短">
      <formula>NOT(ISERROR(SEARCH("良短",AE291)))</formula>
    </cfRule>
    <cfRule type="containsText" dxfId="4493" priority="777" operator="containsText" text="合短">
      <formula>NOT(ISERROR(SEARCH("合短",AE291)))</formula>
    </cfRule>
    <cfRule type="containsText" dxfId="4492" priority="778" operator="containsText" text="合定">
      <formula>NOT(ISERROR(SEARCH("合定",AE291)))</formula>
    </cfRule>
  </conditionalFormatting>
  <conditionalFormatting sqref="AF291">
    <cfRule type="cellIs" dxfId="4491" priority="773" stopIfTrue="1" operator="notEqual">
      <formula>"FWP"</formula>
    </cfRule>
  </conditionalFormatting>
  <conditionalFormatting sqref="AE292:AE293">
    <cfRule type="containsText" dxfId="4490" priority="738" operator="containsText" text="ＮＧ">
      <formula>NOT(ISERROR(SEARCH("ＮＧ",AE292)))</formula>
    </cfRule>
    <cfRule type="containsText" dxfId="4489" priority="739" operator="containsText" text="保留">
      <formula>NOT(ISERROR(SEARCH("保留",AE292)))</formula>
    </cfRule>
    <cfRule type="containsText" dxfId="4488" priority="740" operator="containsText" text="良短">
      <formula>NOT(ISERROR(SEARCH("良短",AE292)))</formula>
    </cfRule>
    <cfRule type="containsText" dxfId="4487" priority="741" operator="containsText" text="合短">
      <formula>NOT(ISERROR(SEARCH("合短",AE292)))</formula>
    </cfRule>
    <cfRule type="containsText" dxfId="4486" priority="742" operator="containsText" text="合定">
      <formula>NOT(ISERROR(SEARCH("合定",AE292)))</formula>
    </cfRule>
  </conditionalFormatting>
  <conditionalFormatting sqref="AE294:AE295">
    <cfRule type="containsText" dxfId="4485" priority="768" operator="containsText" text="ＮＧ">
      <formula>NOT(ISERROR(SEARCH("ＮＧ",AE294)))</formula>
    </cfRule>
    <cfRule type="containsText" dxfId="4484" priority="769" operator="containsText" text="保留">
      <formula>NOT(ISERROR(SEARCH("保留",AE294)))</formula>
    </cfRule>
    <cfRule type="containsText" dxfId="4483" priority="770" operator="containsText" text="良短">
      <formula>NOT(ISERROR(SEARCH("良短",AE294)))</formula>
    </cfRule>
    <cfRule type="containsText" dxfId="4482" priority="771" operator="containsText" text="合短">
      <formula>NOT(ISERROR(SEARCH("合短",AE294)))</formula>
    </cfRule>
    <cfRule type="containsText" dxfId="4481" priority="772" operator="containsText" text="合定">
      <formula>NOT(ISERROR(SEARCH("合定",AE294)))</formula>
    </cfRule>
  </conditionalFormatting>
  <conditionalFormatting sqref="AF292:AF295">
    <cfRule type="cellIs" dxfId="4480" priority="767" stopIfTrue="1" operator="notEqual">
      <formula>"FWP"</formula>
    </cfRule>
  </conditionalFormatting>
  <conditionalFormatting sqref="AE294:AE295">
    <cfRule type="containsText" dxfId="4479" priority="762" operator="containsText" text="ＮＧ">
      <formula>NOT(ISERROR(SEARCH("ＮＧ",AE294)))</formula>
    </cfRule>
    <cfRule type="containsText" dxfId="4478" priority="763" operator="containsText" text="保留">
      <formula>NOT(ISERROR(SEARCH("保留",AE294)))</formula>
    </cfRule>
    <cfRule type="containsText" dxfId="4477" priority="764" operator="containsText" text="良短">
      <formula>NOT(ISERROR(SEARCH("良短",AE294)))</formula>
    </cfRule>
    <cfRule type="containsText" dxfId="4476" priority="765" operator="containsText" text="合短">
      <formula>NOT(ISERROR(SEARCH("合短",AE294)))</formula>
    </cfRule>
    <cfRule type="containsText" dxfId="4475" priority="766" operator="containsText" text="合定">
      <formula>NOT(ISERROR(SEARCH("合定",AE294)))</formula>
    </cfRule>
  </conditionalFormatting>
  <conditionalFormatting sqref="AF292:AF295">
    <cfRule type="cellIs" dxfId="4474" priority="761" stopIfTrue="1" operator="notEqual">
      <formula>"FWP"</formula>
    </cfRule>
  </conditionalFormatting>
  <conditionalFormatting sqref="AE294:AE295">
    <cfRule type="containsText" dxfId="4473" priority="756" operator="containsText" text="ＮＧ">
      <formula>NOT(ISERROR(SEARCH("ＮＧ",AE294)))</formula>
    </cfRule>
    <cfRule type="containsText" dxfId="4472" priority="757" operator="containsText" text="保留">
      <formula>NOT(ISERROR(SEARCH("保留",AE294)))</formula>
    </cfRule>
    <cfRule type="containsText" dxfId="4471" priority="758" operator="containsText" text="良短">
      <formula>NOT(ISERROR(SEARCH("良短",AE294)))</formula>
    </cfRule>
    <cfRule type="containsText" dxfId="4470" priority="759" operator="containsText" text="合短">
      <formula>NOT(ISERROR(SEARCH("合短",AE294)))</formula>
    </cfRule>
    <cfRule type="containsText" dxfId="4469" priority="760" operator="containsText" text="合定">
      <formula>NOT(ISERROR(SEARCH("合定",AE294)))</formula>
    </cfRule>
  </conditionalFormatting>
  <conditionalFormatting sqref="AF292:AF295">
    <cfRule type="cellIs" dxfId="4468" priority="755" stopIfTrue="1" operator="notEqual">
      <formula>"FWP"</formula>
    </cfRule>
  </conditionalFormatting>
  <conditionalFormatting sqref="AE294:AE295">
    <cfRule type="containsText" dxfId="4467" priority="750" operator="containsText" text="ＮＧ">
      <formula>NOT(ISERROR(SEARCH("ＮＧ",AE294)))</formula>
    </cfRule>
    <cfRule type="containsText" dxfId="4466" priority="751" operator="containsText" text="保留">
      <formula>NOT(ISERROR(SEARCH("保留",AE294)))</formula>
    </cfRule>
    <cfRule type="containsText" dxfId="4465" priority="752" operator="containsText" text="良短">
      <formula>NOT(ISERROR(SEARCH("良短",AE294)))</formula>
    </cfRule>
    <cfRule type="containsText" dxfId="4464" priority="753" operator="containsText" text="合短">
      <formula>NOT(ISERROR(SEARCH("合短",AE294)))</formula>
    </cfRule>
    <cfRule type="containsText" dxfId="4463" priority="754" operator="containsText" text="合定">
      <formula>NOT(ISERROR(SEARCH("合定",AE294)))</formula>
    </cfRule>
  </conditionalFormatting>
  <conditionalFormatting sqref="AF292:AF295">
    <cfRule type="cellIs" dxfId="4462" priority="749" stopIfTrue="1" operator="notEqual">
      <formula>"FWP"</formula>
    </cfRule>
  </conditionalFormatting>
  <conditionalFormatting sqref="AE294:AE295">
    <cfRule type="containsText" dxfId="4461" priority="744" operator="containsText" text="ＮＧ">
      <formula>NOT(ISERROR(SEARCH("ＮＧ",AE294)))</formula>
    </cfRule>
    <cfRule type="containsText" dxfId="4460" priority="745" operator="containsText" text="保留">
      <formula>NOT(ISERROR(SEARCH("保留",AE294)))</formula>
    </cfRule>
    <cfRule type="containsText" dxfId="4459" priority="746" operator="containsText" text="良短">
      <formula>NOT(ISERROR(SEARCH("良短",AE294)))</formula>
    </cfRule>
    <cfRule type="containsText" dxfId="4458" priority="747" operator="containsText" text="合短">
      <formula>NOT(ISERROR(SEARCH("合短",AE294)))</formula>
    </cfRule>
    <cfRule type="containsText" dxfId="4457" priority="748" operator="containsText" text="合定">
      <formula>NOT(ISERROR(SEARCH("合定",AE294)))</formula>
    </cfRule>
  </conditionalFormatting>
  <conditionalFormatting sqref="AF292:AF295">
    <cfRule type="cellIs" dxfId="4456" priority="743" stopIfTrue="1" operator="notEqual">
      <formula>"FWP"</formula>
    </cfRule>
  </conditionalFormatting>
  <conditionalFormatting sqref="AE292:AE293">
    <cfRule type="containsText" dxfId="4455" priority="733" operator="containsText" text="ＮＧ">
      <formula>NOT(ISERROR(SEARCH("ＮＧ",AE292)))</formula>
    </cfRule>
    <cfRule type="containsText" dxfId="4454" priority="734" operator="containsText" text="保留">
      <formula>NOT(ISERROR(SEARCH("保留",AE292)))</formula>
    </cfRule>
    <cfRule type="containsText" dxfId="4453" priority="735" operator="containsText" text="良短">
      <formula>NOT(ISERROR(SEARCH("良短",AE292)))</formula>
    </cfRule>
    <cfRule type="containsText" dxfId="4452" priority="736" operator="containsText" text="合短">
      <formula>NOT(ISERROR(SEARCH("合短",AE292)))</formula>
    </cfRule>
    <cfRule type="containsText" dxfId="4451" priority="737" operator="containsText" text="合定">
      <formula>NOT(ISERROR(SEARCH("合定",AE292)))</formula>
    </cfRule>
  </conditionalFormatting>
  <conditionalFormatting sqref="AE292:AE293">
    <cfRule type="containsText" dxfId="4450" priority="728" operator="containsText" text="ＮＧ">
      <formula>NOT(ISERROR(SEARCH("ＮＧ",AE292)))</formula>
    </cfRule>
    <cfRule type="containsText" dxfId="4449" priority="729" operator="containsText" text="保留">
      <formula>NOT(ISERROR(SEARCH("保留",AE292)))</formula>
    </cfRule>
    <cfRule type="containsText" dxfId="4448" priority="730" operator="containsText" text="良短">
      <formula>NOT(ISERROR(SEARCH("良短",AE292)))</formula>
    </cfRule>
    <cfRule type="containsText" dxfId="4447" priority="731" operator="containsText" text="合短">
      <formula>NOT(ISERROR(SEARCH("合短",AE292)))</formula>
    </cfRule>
    <cfRule type="containsText" dxfId="4446" priority="732" operator="containsText" text="合定">
      <formula>NOT(ISERROR(SEARCH("合定",AE292)))</formula>
    </cfRule>
  </conditionalFormatting>
  <conditionalFormatting sqref="AE292:AE293">
    <cfRule type="containsText" dxfId="4445" priority="723" operator="containsText" text="ＮＧ">
      <formula>NOT(ISERROR(SEARCH("ＮＧ",AE292)))</formula>
    </cfRule>
    <cfRule type="containsText" dxfId="4444" priority="724" operator="containsText" text="保留">
      <formula>NOT(ISERROR(SEARCH("保留",AE292)))</formula>
    </cfRule>
    <cfRule type="containsText" dxfId="4443" priority="725" operator="containsText" text="良短">
      <formula>NOT(ISERROR(SEARCH("良短",AE292)))</formula>
    </cfRule>
    <cfRule type="containsText" dxfId="4442" priority="726" operator="containsText" text="合短">
      <formula>NOT(ISERROR(SEARCH("合短",AE292)))</formula>
    </cfRule>
    <cfRule type="containsText" dxfId="4441" priority="727" operator="containsText" text="合定">
      <formula>NOT(ISERROR(SEARCH("合定",AE292)))</formula>
    </cfRule>
  </conditionalFormatting>
  <conditionalFormatting sqref="AE287:AE290">
    <cfRule type="containsText" dxfId="4440" priority="713" operator="containsText" text="ＮＧ">
      <formula>NOT(ISERROR(SEARCH("ＮＧ",AE287)))</formula>
    </cfRule>
    <cfRule type="containsText" dxfId="4439" priority="714" operator="containsText" text="保留">
      <formula>NOT(ISERROR(SEARCH("保留",AE287)))</formula>
    </cfRule>
    <cfRule type="containsText" dxfId="4438" priority="715" operator="containsText" text="良短">
      <formula>NOT(ISERROR(SEARCH("良短",AE287)))</formula>
    </cfRule>
    <cfRule type="containsText" dxfId="4437" priority="716" operator="containsText" text="合短">
      <formula>NOT(ISERROR(SEARCH("合短",AE287)))</formula>
    </cfRule>
    <cfRule type="containsText" dxfId="4436" priority="717" operator="containsText" text="合定">
      <formula>NOT(ISERROR(SEARCH("合定",AE287)))</formula>
    </cfRule>
  </conditionalFormatting>
  <conditionalFormatting sqref="AF287:AF290">
    <cfRule type="cellIs" dxfId="4435" priority="712" stopIfTrue="1" operator="notEqual">
      <formula>"FWP"</formula>
    </cfRule>
  </conditionalFormatting>
  <conditionalFormatting sqref="AE287:AE290">
    <cfRule type="containsText" dxfId="4434" priority="707" operator="containsText" text="ＮＧ">
      <formula>NOT(ISERROR(SEARCH("ＮＧ",AE287)))</formula>
    </cfRule>
    <cfRule type="containsText" dxfId="4433" priority="708" operator="containsText" text="保留">
      <formula>NOT(ISERROR(SEARCH("保留",AE287)))</formula>
    </cfRule>
    <cfRule type="containsText" dxfId="4432" priority="709" operator="containsText" text="良短">
      <formula>NOT(ISERROR(SEARCH("良短",AE287)))</formula>
    </cfRule>
    <cfRule type="containsText" dxfId="4431" priority="710" operator="containsText" text="合短">
      <formula>NOT(ISERROR(SEARCH("合短",AE287)))</formula>
    </cfRule>
    <cfRule type="containsText" dxfId="4430" priority="711" operator="containsText" text="合定">
      <formula>NOT(ISERROR(SEARCH("合定",AE287)))</formula>
    </cfRule>
  </conditionalFormatting>
  <conditionalFormatting sqref="AF287:AF290">
    <cfRule type="cellIs" dxfId="4429" priority="706" stopIfTrue="1" operator="notEqual">
      <formula>"FWP"</formula>
    </cfRule>
  </conditionalFormatting>
  <conditionalFormatting sqref="AE287:AE290">
    <cfRule type="containsText" dxfId="4428" priority="701" operator="containsText" text="ＮＧ">
      <formula>NOT(ISERROR(SEARCH("ＮＧ",AE287)))</formula>
    </cfRule>
    <cfRule type="containsText" dxfId="4427" priority="702" operator="containsText" text="保留">
      <formula>NOT(ISERROR(SEARCH("保留",AE287)))</formula>
    </cfRule>
    <cfRule type="containsText" dxfId="4426" priority="703" operator="containsText" text="良短">
      <formula>NOT(ISERROR(SEARCH("良短",AE287)))</formula>
    </cfRule>
    <cfRule type="containsText" dxfId="4425" priority="704" operator="containsText" text="合短">
      <formula>NOT(ISERROR(SEARCH("合短",AE287)))</formula>
    </cfRule>
    <cfRule type="containsText" dxfId="4424" priority="705" operator="containsText" text="合定">
      <formula>NOT(ISERROR(SEARCH("合定",AE287)))</formula>
    </cfRule>
  </conditionalFormatting>
  <conditionalFormatting sqref="AF287:AF290">
    <cfRule type="cellIs" dxfId="4423" priority="700" stopIfTrue="1" operator="notEqual">
      <formula>"FWP"</formula>
    </cfRule>
  </conditionalFormatting>
  <conditionalFormatting sqref="AE287:AE290">
    <cfRule type="containsText" dxfId="4422" priority="695" operator="containsText" text="ＮＧ">
      <formula>NOT(ISERROR(SEARCH("ＮＧ",AE287)))</formula>
    </cfRule>
    <cfRule type="containsText" dxfId="4421" priority="696" operator="containsText" text="保留">
      <formula>NOT(ISERROR(SEARCH("保留",AE287)))</formula>
    </cfRule>
    <cfRule type="containsText" dxfId="4420" priority="697" operator="containsText" text="良短">
      <formula>NOT(ISERROR(SEARCH("良短",AE287)))</formula>
    </cfRule>
    <cfRule type="containsText" dxfId="4419" priority="698" operator="containsText" text="合短">
      <formula>NOT(ISERROR(SEARCH("合短",AE287)))</formula>
    </cfRule>
    <cfRule type="containsText" dxfId="4418" priority="699" operator="containsText" text="合定">
      <formula>NOT(ISERROR(SEARCH("合定",AE287)))</formula>
    </cfRule>
  </conditionalFormatting>
  <conditionalFormatting sqref="AF287:AF290">
    <cfRule type="cellIs" dxfId="4417" priority="694" stopIfTrue="1" operator="notEqual">
      <formula>"FWP"</formula>
    </cfRule>
  </conditionalFormatting>
  <conditionalFormatting sqref="AE287:AE290">
    <cfRule type="containsText" dxfId="4416" priority="689" operator="containsText" text="ＮＧ">
      <formula>NOT(ISERROR(SEARCH("ＮＧ",AE287)))</formula>
    </cfRule>
    <cfRule type="containsText" dxfId="4415" priority="690" operator="containsText" text="保留">
      <formula>NOT(ISERROR(SEARCH("保留",AE287)))</formula>
    </cfRule>
    <cfRule type="containsText" dxfId="4414" priority="691" operator="containsText" text="良短">
      <formula>NOT(ISERROR(SEARCH("良短",AE287)))</formula>
    </cfRule>
    <cfRule type="containsText" dxfId="4413" priority="692" operator="containsText" text="合短">
      <formula>NOT(ISERROR(SEARCH("合短",AE287)))</formula>
    </cfRule>
    <cfRule type="containsText" dxfId="4412" priority="693" operator="containsText" text="合定">
      <formula>NOT(ISERROR(SEARCH("合定",AE287)))</formula>
    </cfRule>
  </conditionalFormatting>
  <conditionalFormatting sqref="AF287:AF290">
    <cfRule type="cellIs" dxfId="4411" priority="688" stopIfTrue="1" operator="notEqual">
      <formula>"FWP"</formula>
    </cfRule>
  </conditionalFormatting>
  <conditionalFormatting sqref="AE199 AE203">
    <cfRule type="containsText" dxfId="4410" priority="671" operator="containsText" text="ＮＧ">
      <formula>NOT(ISERROR(SEARCH("ＮＧ",AE199)))</formula>
    </cfRule>
    <cfRule type="containsText" dxfId="4409" priority="672" operator="containsText" text="保留">
      <formula>NOT(ISERROR(SEARCH("保留",AE199)))</formula>
    </cfRule>
    <cfRule type="containsText" dxfId="4408" priority="673" operator="containsText" text="良短">
      <formula>NOT(ISERROR(SEARCH("良短",AE199)))</formula>
    </cfRule>
    <cfRule type="containsText" dxfId="4407" priority="674" operator="containsText" text="合短">
      <formula>NOT(ISERROR(SEARCH("合短",AE199)))</formula>
    </cfRule>
    <cfRule type="containsText" dxfId="4406" priority="675" operator="containsText" text="合定">
      <formula>NOT(ISERROR(SEARCH("合定",AE199)))</formula>
    </cfRule>
  </conditionalFormatting>
  <conditionalFormatting sqref="AF194:AF198">
    <cfRule type="cellIs" dxfId="4405" priority="676" stopIfTrue="1" operator="notEqual">
      <formula>"FWP"</formula>
    </cfRule>
  </conditionalFormatting>
  <conditionalFormatting sqref="AE200:AE202">
    <cfRule type="containsText" dxfId="4404" priority="622" operator="containsText" text="ＮＧ">
      <formula>NOT(ISERROR(SEARCH("ＮＧ",AE200)))</formula>
    </cfRule>
    <cfRule type="containsText" dxfId="4403" priority="623" operator="containsText" text="保留">
      <formula>NOT(ISERROR(SEARCH("保留",AE200)))</formula>
    </cfRule>
    <cfRule type="containsText" dxfId="4402" priority="624" operator="containsText" text="良短">
      <formula>NOT(ISERROR(SEARCH("良短",AE200)))</formula>
    </cfRule>
    <cfRule type="containsText" dxfId="4401" priority="625" operator="containsText" text="合短">
      <formula>NOT(ISERROR(SEARCH("合短",AE200)))</formula>
    </cfRule>
    <cfRule type="containsText" dxfId="4400" priority="626" operator="containsText" text="合定">
      <formula>NOT(ISERROR(SEARCH("合定",AE200)))</formula>
    </cfRule>
  </conditionalFormatting>
  <conditionalFormatting sqref="AF200:AF202">
    <cfRule type="cellIs" dxfId="4399" priority="621" stopIfTrue="1" operator="notEqual">
      <formula>"FWP"</formula>
    </cfRule>
  </conditionalFormatting>
  <conditionalFormatting sqref="AE229 AE233">
    <cfRule type="containsText" dxfId="4398" priority="635" operator="containsText" text="ＮＧ">
      <formula>NOT(ISERROR(SEARCH("ＮＧ",AE229)))</formula>
    </cfRule>
    <cfRule type="containsText" dxfId="4397" priority="636" operator="containsText" text="保留">
      <formula>NOT(ISERROR(SEARCH("保留",AE229)))</formula>
    </cfRule>
    <cfRule type="containsText" dxfId="4396" priority="637" operator="containsText" text="良短">
      <formula>NOT(ISERROR(SEARCH("良短",AE229)))</formula>
    </cfRule>
    <cfRule type="containsText" dxfId="4395" priority="638" operator="containsText" text="合短">
      <formula>NOT(ISERROR(SEARCH("合短",AE229)))</formula>
    </cfRule>
    <cfRule type="containsText" dxfId="4394" priority="639" operator="containsText" text="合定">
      <formula>NOT(ISERROR(SEARCH("合定",AE229)))</formula>
    </cfRule>
  </conditionalFormatting>
  <conditionalFormatting sqref="AF229:AF233">
    <cfRule type="cellIs" dxfId="4393" priority="634" stopIfTrue="1" operator="notEqual">
      <formula>"FWP"</formula>
    </cfRule>
  </conditionalFormatting>
  <conditionalFormatting sqref="AE239">
    <cfRule type="containsText" dxfId="4392" priority="683" operator="containsText" text="ＮＧ">
      <formula>NOT(ISERROR(SEARCH("ＮＧ",AE239)))</formula>
    </cfRule>
    <cfRule type="containsText" dxfId="4391" priority="684" operator="containsText" text="保留">
      <formula>NOT(ISERROR(SEARCH("保留",AE239)))</formula>
    </cfRule>
    <cfRule type="containsText" dxfId="4390" priority="685" operator="containsText" text="良短">
      <formula>NOT(ISERROR(SEARCH("良短",AE239)))</formula>
    </cfRule>
    <cfRule type="containsText" dxfId="4389" priority="686" operator="containsText" text="合短">
      <formula>NOT(ISERROR(SEARCH("合短",AE239)))</formula>
    </cfRule>
    <cfRule type="containsText" dxfId="4388" priority="687" operator="containsText" text="合定">
      <formula>NOT(ISERROR(SEARCH("合定",AE239)))</formula>
    </cfRule>
  </conditionalFormatting>
  <conditionalFormatting sqref="AF239">
    <cfRule type="cellIs" dxfId="4387" priority="682" stopIfTrue="1" operator="notEqual">
      <formula>"FWP"</formula>
    </cfRule>
  </conditionalFormatting>
  <conditionalFormatting sqref="AE194:AE198">
    <cfRule type="containsText" dxfId="4386" priority="677" operator="containsText" text="ＮＧ">
      <formula>NOT(ISERROR(SEARCH("ＮＧ",AE194)))</formula>
    </cfRule>
    <cfRule type="containsText" dxfId="4385" priority="678" operator="containsText" text="保留">
      <formula>NOT(ISERROR(SEARCH("保留",AE194)))</formula>
    </cfRule>
    <cfRule type="containsText" dxfId="4384" priority="679" operator="containsText" text="良短">
      <formula>NOT(ISERROR(SEARCH("良短",AE194)))</formula>
    </cfRule>
    <cfRule type="containsText" dxfId="4383" priority="680" operator="containsText" text="合短">
      <formula>NOT(ISERROR(SEARCH("合短",AE194)))</formula>
    </cfRule>
    <cfRule type="containsText" dxfId="4382" priority="681" operator="containsText" text="合定">
      <formula>NOT(ISERROR(SEARCH("合定",AE194)))</formula>
    </cfRule>
  </conditionalFormatting>
  <conditionalFormatting sqref="AF199 AF203">
    <cfRule type="cellIs" dxfId="4381" priority="670" stopIfTrue="1" operator="notEqual">
      <formula>"FWP"</formula>
    </cfRule>
  </conditionalFormatting>
  <conditionalFormatting sqref="AE204 AE208">
    <cfRule type="containsText" dxfId="4380" priority="665" operator="containsText" text="ＮＧ">
      <formula>NOT(ISERROR(SEARCH("ＮＧ",AE204)))</formula>
    </cfRule>
    <cfRule type="containsText" dxfId="4379" priority="666" operator="containsText" text="保留">
      <formula>NOT(ISERROR(SEARCH("保留",AE204)))</formula>
    </cfRule>
    <cfRule type="containsText" dxfId="4378" priority="667" operator="containsText" text="良短">
      <formula>NOT(ISERROR(SEARCH("良短",AE204)))</formula>
    </cfRule>
    <cfRule type="containsText" dxfId="4377" priority="668" operator="containsText" text="合短">
      <formula>NOT(ISERROR(SEARCH("合短",AE204)))</formula>
    </cfRule>
    <cfRule type="containsText" dxfId="4376" priority="669" operator="containsText" text="合定">
      <formula>NOT(ISERROR(SEARCH("合定",AE204)))</formula>
    </cfRule>
  </conditionalFormatting>
  <conditionalFormatting sqref="AF204 AF208">
    <cfRule type="cellIs" dxfId="4375" priority="664" stopIfTrue="1" operator="notEqual">
      <formula>"FWP"</formula>
    </cfRule>
  </conditionalFormatting>
  <conditionalFormatting sqref="AE209:AE213">
    <cfRule type="containsText" dxfId="4374" priority="659" operator="containsText" text="ＮＧ">
      <formula>NOT(ISERROR(SEARCH("ＮＧ",AE209)))</formula>
    </cfRule>
    <cfRule type="containsText" dxfId="4373" priority="660" operator="containsText" text="保留">
      <formula>NOT(ISERROR(SEARCH("保留",AE209)))</formula>
    </cfRule>
    <cfRule type="containsText" dxfId="4372" priority="661" operator="containsText" text="良短">
      <formula>NOT(ISERROR(SEARCH("良短",AE209)))</formula>
    </cfRule>
    <cfRule type="containsText" dxfId="4371" priority="662" operator="containsText" text="合短">
      <formula>NOT(ISERROR(SEARCH("合短",AE209)))</formula>
    </cfRule>
    <cfRule type="containsText" dxfId="4370" priority="663" operator="containsText" text="合定">
      <formula>NOT(ISERROR(SEARCH("合定",AE209)))</formula>
    </cfRule>
  </conditionalFormatting>
  <conditionalFormatting sqref="AF209:AF213">
    <cfRule type="cellIs" dxfId="4369" priority="658" stopIfTrue="1" operator="notEqual">
      <formula>"FWP"</formula>
    </cfRule>
  </conditionalFormatting>
  <conditionalFormatting sqref="AE214:AE218">
    <cfRule type="containsText" dxfId="4368" priority="653" operator="containsText" text="ＮＧ">
      <formula>NOT(ISERROR(SEARCH("ＮＧ",AE214)))</formula>
    </cfRule>
    <cfRule type="containsText" dxfId="4367" priority="654" operator="containsText" text="保留">
      <formula>NOT(ISERROR(SEARCH("保留",AE214)))</formula>
    </cfRule>
    <cfRule type="containsText" dxfId="4366" priority="655" operator="containsText" text="良短">
      <formula>NOT(ISERROR(SEARCH("良短",AE214)))</formula>
    </cfRule>
    <cfRule type="containsText" dxfId="4365" priority="656" operator="containsText" text="合短">
      <formula>NOT(ISERROR(SEARCH("合短",AE214)))</formula>
    </cfRule>
    <cfRule type="containsText" dxfId="4364" priority="657" operator="containsText" text="合定">
      <formula>NOT(ISERROR(SEARCH("合定",AE214)))</formula>
    </cfRule>
  </conditionalFormatting>
  <conditionalFormatting sqref="AF214:AF218">
    <cfRule type="cellIs" dxfId="4363" priority="652" stopIfTrue="1" operator="notEqual">
      <formula>"FWP"</formula>
    </cfRule>
  </conditionalFormatting>
  <conditionalFormatting sqref="AE219:AE223">
    <cfRule type="containsText" dxfId="4362" priority="647" operator="containsText" text="ＮＧ">
      <formula>NOT(ISERROR(SEARCH("ＮＧ",AE219)))</formula>
    </cfRule>
    <cfRule type="containsText" dxfId="4361" priority="648" operator="containsText" text="保留">
      <formula>NOT(ISERROR(SEARCH("保留",AE219)))</formula>
    </cfRule>
    <cfRule type="containsText" dxfId="4360" priority="649" operator="containsText" text="良短">
      <formula>NOT(ISERROR(SEARCH("良短",AE219)))</formula>
    </cfRule>
    <cfRule type="containsText" dxfId="4359" priority="650" operator="containsText" text="合短">
      <formula>NOT(ISERROR(SEARCH("合短",AE219)))</formula>
    </cfRule>
    <cfRule type="containsText" dxfId="4358" priority="651" operator="containsText" text="合定">
      <formula>NOT(ISERROR(SEARCH("合定",AE219)))</formula>
    </cfRule>
  </conditionalFormatting>
  <conditionalFormatting sqref="AF219:AF223">
    <cfRule type="cellIs" dxfId="4357" priority="646" stopIfTrue="1" operator="notEqual">
      <formula>"FWP"</formula>
    </cfRule>
  </conditionalFormatting>
  <conditionalFormatting sqref="AE224:AE228">
    <cfRule type="containsText" dxfId="4356" priority="641" operator="containsText" text="ＮＧ">
      <formula>NOT(ISERROR(SEARCH("ＮＧ",AE224)))</formula>
    </cfRule>
    <cfRule type="containsText" dxfId="4355" priority="642" operator="containsText" text="保留">
      <formula>NOT(ISERROR(SEARCH("保留",AE224)))</formula>
    </cfRule>
    <cfRule type="containsText" dxfId="4354" priority="643" operator="containsText" text="良短">
      <formula>NOT(ISERROR(SEARCH("良短",AE224)))</formula>
    </cfRule>
    <cfRule type="containsText" dxfId="4353" priority="644" operator="containsText" text="合短">
      <formula>NOT(ISERROR(SEARCH("合短",AE224)))</formula>
    </cfRule>
    <cfRule type="containsText" dxfId="4352" priority="645" operator="containsText" text="合定">
      <formula>NOT(ISERROR(SEARCH("合定",AE224)))</formula>
    </cfRule>
  </conditionalFormatting>
  <conditionalFormatting sqref="AF224:AF228">
    <cfRule type="cellIs" dxfId="4351" priority="640" stopIfTrue="1" operator="notEqual">
      <formula>"FWP"</formula>
    </cfRule>
  </conditionalFormatting>
  <conditionalFormatting sqref="AF238">
    <cfRule type="cellIs" dxfId="4350" priority="633" stopIfTrue="1" operator="notEqual">
      <formula>"FWP"</formula>
    </cfRule>
  </conditionalFormatting>
  <conditionalFormatting sqref="AE234">
    <cfRule type="containsText" dxfId="4349" priority="628" operator="containsText" text="ＮＧ">
      <formula>NOT(ISERROR(SEARCH("ＮＧ",AE234)))</formula>
    </cfRule>
    <cfRule type="containsText" dxfId="4348" priority="629" operator="containsText" text="保留">
      <formula>NOT(ISERROR(SEARCH("保留",AE234)))</formula>
    </cfRule>
    <cfRule type="containsText" dxfId="4347" priority="630" operator="containsText" text="良短">
      <formula>NOT(ISERROR(SEARCH("良短",AE234)))</formula>
    </cfRule>
    <cfRule type="containsText" dxfId="4346" priority="631" operator="containsText" text="合短">
      <formula>NOT(ISERROR(SEARCH("合短",AE234)))</formula>
    </cfRule>
    <cfRule type="containsText" dxfId="4345" priority="632" operator="containsText" text="合定">
      <formula>NOT(ISERROR(SEARCH("合定",AE234)))</formula>
    </cfRule>
  </conditionalFormatting>
  <conditionalFormatting sqref="AF234">
    <cfRule type="cellIs" dxfId="4344" priority="627" stopIfTrue="1" operator="notEqual">
      <formula>"FWP"</formula>
    </cfRule>
  </conditionalFormatting>
  <conditionalFormatting sqref="AE205:AE207">
    <cfRule type="containsText" dxfId="4343" priority="616" operator="containsText" text="ＮＧ">
      <formula>NOT(ISERROR(SEARCH("ＮＧ",AE205)))</formula>
    </cfRule>
    <cfRule type="containsText" dxfId="4342" priority="617" operator="containsText" text="保留">
      <formula>NOT(ISERROR(SEARCH("保留",AE205)))</formula>
    </cfRule>
    <cfRule type="containsText" dxfId="4341" priority="618" operator="containsText" text="良短">
      <formula>NOT(ISERROR(SEARCH("良短",AE205)))</formula>
    </cfRule>
    <cfRule type="containsText" dxfId="4340" priority="619" operator="containsText" text="合短">
      <formula>NOT(ISERROR(SEARCH("合短",AE205)))</formula>
    </cfRule>
    <cfRule type="containsText" dxfId="4339" priority="620" operator="containsText" text="合定">
      <formula>NOT(ISERROR(SEARCH("合定",AE205)))</formula>
    </cfRule>
  </conditionalFormatting>
  <conditionalFormatting sqref="AF205:AF207">
    <cfRule type="cellIs" dxfId="4338" priority="615" stopIfTrue="1" operator="notEqual">
      <formula>"FWP"</formula>
    </cfRule>
  </conditionalFormatting>
  <conditionalFormatting sqref="AE230:AE232">
    <cfRule type="containsText" dxfId="4337" priority="610" operator="containsText" text="ＮＧ">
      <formula>NOT(ISERROR(SEARCH("ＮＧ",AE230)))</formula>
    </cfRule>
    <cfRule type="containsText" dxfId="4336" priority="611" operator="containsText" text="保留">
      <formula>NOT(ISERROR(SEARCH("保留",AE230)))</formula>
    </cfRule>
    <cfRule type="containsText" dxfId="4335" priority="612" operator="containsText" text="良短">
      <formula>NOT(ISERROR(SEARCH("良短",AE230)))</formula>
    </cfRule>
    <cfRule type="containsText" dxfId="4334" priority="613" operator="containsText" text="合短">
      <formula>NOT(ISERROR(SEARCH("合短",AE230)))</formula>
    </cfRule>
    <cfRule type="containsText" dxfId="4333" priority="614" operator="containsText" text="合定">
      <formula>NOT(ISERROR(SEARCH("合定",AE230)))</formula>
    </cfRule>
  </conditionalFormatting>
  <conditionalFormatting sqref="AF235:AF237">
    <cfRule type="cellIs" dxfId="4332" priority="609" stopIfTrue="1" operator="notEqual">
      <formula>"FWP"</formula>
    </cfRule>
  </conditionalFormatting>
  <conditionalFormatting sqref="AE235:AE238">
    <cfRule type="containsText" dxfId="4331" priority="604" operator="containsText" text="ＮＧ">
      <formula>NOT(ISERROR(SEARCH("ＮＧ",AE235)))</formula>
    </cfRule>
    <cfRule type="containsText" dxfId="4330" priority="605" operator="containsText" text="保留">
      <formula>NOT(ISERROR(SEARCH("保留",AE235)))</formula>
    </cfRule>
    <cfRule type="containsText" dxfId="4329" priority="606" operator="containsText" text="良短">
      <formula>NOT(ISERROR(SEARCH("良短",AE235)))</formula>
    </cfRule>
    <cfRule type="containsText" dxfId="4328" priority="607" operator="containsText" text="合短">
      <formula>NOT(ISERROR(SEARCH("合短",AE235)))</formula>
    </cfRule>
    <cfRule type="containsText" dxfId="4327" priority="608" operator="containsText" text="合定">
      <formula>NOT(ISERROR(SEARCH("合定",AE235)))</formula>
    </cfRule>
  </conditionalFormatting>
  <conditionalFormatting sqref="AE65">
    <cfRule type="cellIs" dxfId="4326" priority="548" operator="equal">
      <formula>"ＮＧ"</formula>
    </cfRule>
    <cfRule type="cellIs" dxfId="4325" priority="549" operator="equal">
      <formula>"良短"</formula>
    </cfRule>
    <cfRule type="cellIs" dxfId="4324" priority="550" operator="equal">
      <formula>"保留"</formula>
    </cfRule>
    <cfRule type="cellIs" dxfId="4323" priority="551" operator="equal">
      <formula>"合短"</formula>
    </cfRule>
  </conditionalFormatting>
  <conditionalFormatting sqref="AE65">
    <cfRule type="cellIs" dxfId="4322" priority="583" operator="equal">
      <formula>"良短"</formula>
    </cfRule>
    <cfRule type="cellIs" dxfId="4321" priority="584" operator="equal">
      <formula>"保留"</formula>
    </cfRule>
    <cfRule type="cellIs" dxfId="4320" priority="585" operator="equal">
      <formula>"合短"</formula>
    </cfRule>
  </conditionalFormatting>
  <conditionalFormatting sqref="AE65">
    <cfRule type="cellIs" dxfId="4319" priority="552" operator="equal">
      <formula>"良短"</formula>
    </cfRule>
    <cfRule type="cellIs" dxfId="4318" priority="553" operator="equal">
      <formula>"保留"</formula>
    </cfRule>
    <cfRule type="cellIs" dxfId="4317" priority="554" operator="equal">
      <formula>"合短"</formula>
    </cfRule>
  </conditionalFormatting>
  <conditionalFormatting sqref="AE65">
    <cfRule type="cellIs" dxfId="4316" priority="545" operator="equal">
      <formula>"良短"</formula>
    </cfRule>
    <cfRule type="cellIs" dxfId="4315" priority="546" operator="equal">
      <formula>"保留"</formula>
    </cfRule>
    <cfRule type="cellIs" dxfId="4314" priority="547" operator="equal">
      <formula>"合短"</formula>
    </cfRule>
  </conditionalFormatting>
  <conditionalFormatting sqref="AE65">
    <cfRule type="cellIs" dxfId="4313" priority="542" operator="equal">
      <formula>"良短"</formula>
    </cfRule>
    <cfRule type="cellIs" dxfId="4312" priority="543" operator="equal">
      <formula>"保留"</formula>
    </cfRule>
    <cfRule type="cellIs" dxfId="4311" priority="544" operator="equal">
      <formula>"合短"</formula>
    </cfRule>
  </conditionalFormatting>
  <conditionalFormatting sqref="AE65">
    <cfRule type="cellIs" dxfId="4310" priority="517" operator="equal">
      <formula>"ＮＧ"</formula>
    </cfRule>
    <cfRule type="cellIs" dxfId="4309" priority="518" operator="equal">
      <formula>"良短"</formula>
    </cfRule>
    <cfRule type="cellIs" dxfId="4308" priority="519" operator="equal">
      <formula>"保留"</formula>
    </cfRule>
    <cfRule type="cellIs" dxfId="4307" priority="520" operator="equal">
      <formula>"合短"</formula>
    </cfRule>
  </conditionalFormatting>
  <conditionalFormatting sqref="AE66:AE68">
    <cfRule type="cellIs" dxfId="4306" priority="513" operator="equal">
      <formula>"ＮＧ"</formula>
    </cfRule>
    <cfRule type="cellIs" dxfId="4305" priority="514" operator="equal">
      <formula>"良短"</formula>
    </cfRule>
    <cfRule type="cellIs" dxfId="4304" priority="515" operator="equal">
      <formula>"保留"</formula>
    </cfRule>
    <cfRule type="cellIs" dxfId="4303" priority="516" operator="equal">
      <formula>"合短"</formula>
    </cfRule>
  </conditionalFormatting>
  <conditionalFormatting sqref="AE66:AE68">
    <cfRule type="cellIs" dxfId="4302" priority="509" operator="equal">
      <formula>"ＮＧ"</formula>
    </cfRule>
    <cfRule type="cellIs" dxfId="4301" priority="510" operator="equal">
      <formula>"良短"</formula>
    </cfRule>
    <cfRule type="cellIs" dxfId="4300" priority="511" operator="equal">
      <formula>"保留"</formula>
    </cfRule>
    <cfRule type="cellIs" dxfId="4299" priority="512" operator="equal">
      <formula>"合短"</formula>
    </cfRule>
  </conditionalFormatting>
  <conditionalFormatting sqref="AE65">
    <cfRule type="cellIs" dxfId="4298" priority="601" operator="equal">
      <formula>"良短"</formula>
    </cfRule>
    <cfRule type="cellIs" dxfId="4297" priority="602" operator="equal">
      <formula>"保留"</formula>
    </cfRule>
    <cfRule type="cellIs" dxfId="4296" priority="603" operator="equal">
      <formula>"合短"</formula>
    </cfRule>
  </conditionalFormatting>
  <conditionalFormatting sqref="AE65">
    <cfRule type="cellIs" dxfId="4295" priority="597" operator="equal">
      <formula>"ＮＧ"</formula>
    </cfRule>
    <cfRule type="cellIs" dxfId="4294" priority="598" operator="equal">
      <formula>"良短"</formula>
    </cfRule>
    <cfRule type="cellIs" dxfId="4293" priority="599" operator="equal">
      <formula>"保留"</formula>
    </cfRule>
    <cfRule type="cellIs" dxfId="4292" priority="600" operator="equal">
      <formula>"合短"</formula>
    </cfRule>
  </conditionalFormatting>
  <conditionalFormatting sqref="AE65">
    <cfRule type="cellIs" dxfId="4291" priority="593" operator="equal">
      <formula>"ＮＧ"</formula>
    </cfRule>
    <cfRule type="cellIs" dxfId="4290" priority="594" operator="equal">
      <formula>"良短"</formula>
    </cfRule>
    <cfRule type="cellIs" dxfId="4289" priority="595" operator="equal">
      <formula>"保留"</formula>
    </cfRule>
    <cfRule type="cellIs" dxfId="4288" priority="596" operator="equal">
      <formula>"合短"</formula>
    </cfRule>
  </conditionalFormatting>
  <conditionalFormatting sqref="AE65">
    <cfRule type="cellIs" dxfId="4287" priority="590" operator="equal">
      <formula>"良短"</formula>
    </cfRule>
    <cfRule type="cellIs" dxfId="4286" priority="591" operator="equal">
      <formula>"保留"</formula>
    </cfRule>
    <cfRule type="cellIs" dxfId="4285" priority="592" operator="equal">
      <formula>"合短"</formula>
    </cfRule>
  </conditionalFormatting>
  <conditionalFormatting sqref="AE65">
    <cfRule type="cellIs" dxfId="4284" priority="586" operator="equal">
      <formula>"ＮＧ"</formula>
    </cfRule>
    <cfRule type="cellIs" dxfId="4283" priority="587" operator="equal">
      <formula>"良短"</formula>
    </cfRule>
    <cfRule type="cellIs" dxfId="4282" priority="588" operator="equal">
      <formula>"保留"</formula>
    </cfRule>
    <cfRule type="cellIs" dxfId="4281" priority="589" operator="equal">
      <formula>"合短"</formula>
    </cfRule>
  </conditionalFormatting>
  <conditionalFormatting sqref="AE65">
    <cfRule type="cellIs" dxfId="4280" priority="580" operator="equal">
      <formula>"良短"</formula>
    </cfRule>
    <cfRule type="cellIs" dxfId="4279" priority="581" operator="equal">
      <formula>"保留"</formula>
    </cfRule>
    <cfRule type="cellIs" dxfId="4278" priority="582" operator="equal">
      <formula>"合短"</formula>
    </cfRule>
  </conditionalFormatting>
  <conditionalFormatting sqref="AE65">
    <cfRule type="cellIs" dxfId="4277" priority="577" operator="equal">
      <formula>"良短"</formula>
    </cfRule>
    <cfRule type="cellIs" dxfId="4276" priority="578" operator="equal">
      <formula>"保留"</formula>
    </cfRule>
    <cfRule type="cellIs" dxfId="4275" priority="579" operator="equal">
      <formula>"合短"</formula>
    </cfRule>
  </conditionalFormatting>
  <conditionalFormatting sqref="AE65">
    <cfRule type="cellIs" dxfId="4274" priority="574" operator="equal">
      <formula>"良短"</formula>
    </cfRule>
    <cfRule type="cellIs" dxfId="4273" priority="575" operator="equal">
      <formula>"保留"</formula>
    </cfRule>
    <cfRule type="cellIs" dxfId="4272" priority="576" operator="equal">
      <formula>"合短"</formula>
    </cfRule>
  </conditionalFormatting>
  <conditionalFormatting sqref="AE65">
    <cfRule type="cellIs" dxfId="4271" priority="571" operator="equal">
      <formula>"良短"</formula>
    </cfRule>
    <cfRule type="cellIs" dxfId="4270" priority="572" operator="equal">
      <formula>"保留"</formula>
    </cfRule>
    <cfRule type="cellIs" dxfId="4269" priority="573" operator="equal">
      <formula>"合短"</formula>
    </cfRule>
  </conditionalFormatting>
  <conditionalFormatting sqref="AE65">
    <cfRule type="cellIs" dxfId="4268" priority="567" operator="equal">
      <formula>"ＮＧ"</formula>
    </cfRule>
    <cfRule type="cellIs" dxfId="4267" priority="568" operator="equal">
      <formula>"良短"</formula>
    </cfRule>
    <cfRule type="cellIs" dxfId="4266" priority="569" operator="equal">
      <formula>"保留"</formula>
    </cfRule>
    <cfRule type="cellIs" dxfId="4265" priority="570" operator="equal">
      <formula>"合短"</formula>
    </cfRule>
  </conditionalFormatting>
  <conditionalFormatting sqref="AE65">
    <cfRule type="cellIs" dxfId="4264" priority="563" operator="equal">
      <formula>"ＮＧ"</formula>
    </cfRule>
    <cfRule type="cellIs" dxfId="4263" priority="564" operator="equal">
      <formula>"良短"</formula>
    </cfRule>
    <cfRule type="cellIs" dxfId="4262" priority="565" operator="equal">
      <formula>"保留"</formula>
    </cfRule>
    <cfRule type="cellIs" dxfId="4261" priority="566" operator="equal">
      <formula>"合短"</formula>
    </cfRule>
  </conditionalFormatting>
  <conditionalFormatting sqref="AE65">
    <cfRule type="cellIs" dxfId="4260" priority="559" operator="equal">
      <formula>"ＮＧ"</formula>
    </cfRule>
    <cfRule type="cellIs" dxfId="4259" priority="560" operator="equal">
      <formula>"良短"</formula>
    </cfRule>
    <cfRule type="cellIs" dxfId="4258" priority="561" operator="equal">
      <formula>"保留"</formula>
    </cfRule>
    <cfRule type="cellIs" dxfId="4257" priority="562" operator="equal">
      <formula>"合短"</formula>
    </cfRule>
  </conditionalFormatting>
  <conditionalFormatting sqref="AE65">
    <cfRule type="cellIs" dxfId="4256" priority="555" operator="equal">
      <formula>"ＮＧ"</formula>
    </cfRule>
    <cfRule type="cellIs" dxfId="4255" priority="556" operator="equal">
      <formula>"良短"</formula>
    </cfRule>
    <cfRule type="cellIs" dxfId="4254" priority="557" operator="equal">
      <formula>"保留"</formula>
    </cfRule>
    <cfRule type="cellIs" dxfId="4253" priority="558" operator="equal">
      <formula>"合短"</formula>
    </cfRule>
  </conditionalFormatting>
  <conditionalFormatting sqref="AE65">
    <cfRule type="cellIs" dxfId="4252" priority="539" operator="equal">
      <formula>"良短"</formula>
    </cfRule>
    <cfRule type="cellIs" dxfId="4251" priority="540" operator="equal">
      <formula>"保留"</formula>
    </cfRule>
    <cfRule type="cellIs" dxfId="4250" priority="541" operator="equal">
      <formula>"合短"</formula>
    </cfRule>
  </conditionalFormatting>
  <conditionalFormatting sqref="AE65">
    <cfRule type="cellIs" dxfId="4249" priority="536" operator="equal">
      <formula>"良短"</formula>
    </cfRule>
    <cfRule type="cellIs" dxfId="4248" priority="537" operator="equal">
      <formula>"保留"</formula>
    </cfRule>
    <cfRule type="cellIs" dxfId="4247" priority="538" operator="equal">
      <formula>"合短"</formula>
    </cfRule>
  </conditionalFormatting>
  <conditionalFormatting sqref="AE65">
    <cfRule type="cellIs" dxfId="4246" priority="533" operator="equal">
      <formula>"良短"</formula>
    </cfRule>
    <cfRule type="cellIs" dxfId="4245" priority="534" operator="equal">
      <formula>"保留"</formula>
    </cfRule>
    <cfRule type="cellIs" dxfId="4244" priority="535" operator="equal">
      <formula>"合短"</formula>
    </cfRule>
  </conditionalFormatting>
  <conditionalFormatting sqref="AE65">
    <cfRule type="cellIs" dxfId="4243" priority="529" operator="equal">
      <formula>"ＮＧ"</formula>
    </cfRule>
    <cfRule type="cellIs" dxfId="4242" priority="530" operator="equal">
      <formula>"良短"</formula>
    </cfRule>
    <cfRule type="cellIs" dxfId="4241" priority="531" operator="equal">
      <formula>"保留"</formula>
    </cfRule>
    <cfRule type="cellIs" dxfId="4240" priority="532" operator="equal">
      <formula>"合短"</formula>
    </cfRule>
  </conditionalFormatting>
  <conditionalFormatting sqref="AE65">
    <cfRule type="cellIs" dxfId="4239" priority="525" operator="equal">
      <formula>"ＮＧ"</formula>
    </cfRule>
    <cfRule type="cellIs" dxfId="4238" priority="526" operator="equal">
      <formula>"良短"</formula>
    </cfRule>
    <cfRule type="cellIs" dxfId="4237" priority="527" operator="equal">
      <formula>"保留"</formula>
    </cfRule>
    <cfRule type="cellIs" dxfId="4236" priority="528" operator="equal">
      <formula>"合短"</formula>
    </cfRule>
  </conditionalFormatting>
  <conditionalFormatting sqref="AE65">
    <cfRule type="cellIs" dxfId="4235" priority="521" operator="equal">
      <formula>"ＮＧ"</formula>
    </cfRule>
    <cfRule type="cellIs" dxfId="4234" priority="522" operator="equal">
      <formula>"良短"</formula>
    </cfRule>
    <cfRule type="cellIs" dxfId="4233" priority="523" operator="equal">
      <formula>"保留"</formula>
    </cfRule>
    <cfRule type="cellIs" dxfId="4232" priority="524" operator="equal">
      <formula>"合短"</formula>
    </cfRule>
  </conditionalFormatting>
  <conditionalFormatting sqref="AE63">
    <cfRule type="cellIs" dxfId="4231" priority="500" operator="equal">
      <formula>"良短"</formula>
    </cfRule>
    <cfRule type="cellIs" dxfId="4230" priority="501" operator="equal">
      <formula>"保留"</formula>
    </cfRule>
    <cfRule type="cellIs" dxfId="4229" priority="502" operator="equal">
      <formula>"合短"</formula>
    </cfRule>
  </conditionalFormatting>
  <conditionalFormatting sqref="AE63">
    <cfRule type="cellIs" dxfId="4228" priority="496" operator="equal">
      <formula>"ＮＧ"</formula>
    </cfRule>
    <cfRule type="cellIs" dxfId="4227" priority="497" operator="equal">
      <formula>"良短"</formula>
    </cfRule>
    <cfRule type="cellIs" dxfId="4226" priority="498" operator="equal">
      <formula>"保留"</formula>
    </cfRule>
    <cfRule type="cellIs" dxfId="4225" priority="499" operator="equal">
      <formula>"合短"</formula>
    </cfRule>
  </conditionalFormatting>
  <conditionalFormatting sqref="AF64">
    <cfRule type="cellIs" dxfId="4224" priority="506" operator="equal">
      <formula>"良短"</formula>
    </cfRule>
    <cfRule type="cellIs" dxfId="4223" priority="507" operator="equal">
      <formula>"保留"</formula>
    </cfRule>
    <cfRule type="cellIs" dxfId="4222" priority="508" operator="equal">
      <formula>"合短"</formula>
    </cfRule>
  </conditionalFormatting>
  <conditionalFormatting sqref="AE64">
    <cfRule type="cellIs" dxfId="4221" priority="503" operator="equal">
      <formula>"良短"</formula>
    </cfRule>
    <cfRule type="cellIs" dxfId="4220" priority="504" operator="equal">
      <formula>"保留"</formula>
    </cfRule>
    <cfRule type="cellIs" dxfId="4219" priority="505" operator="equal">
      <formula>"合短"</formula>
    </cfRule>
  </conditionalFormatting>
  <conditionalFormatting sqref="AE135:AE138">
    <cfRule type="cellIs" dxfId="4218" priority="297" operator="equal">
      <formula>"ＮＧ"</formula>
    </cfRule>
    <cfRule type="cellIs" dxfId="4217" priority="298" operator="equal">
      <formula>"良短"</formula>
    </cfRule>
    <cfRule type="cellIs" dxfId="4216" priority="299" operator="equal">
      <formula>"保留"</formula>
    </cfRule>
    <cfRule type="cellIs" dxfId="4215" priority="300" operator="equal">
      <formula>"合短"</formula>
    </cfRule>
  </conditionalFormatting>
  <conditionalFormatting sqref="AF141:AF142">
    <cfRule type="cellIs" dxfId="4214" priority="267" operator="equal">
      <formula>"ＮＧ"</formula>
    </cfRule>
    <cfRule type="cellIs" dxfId="4213" priority="268" operator="equal">
      <formula>"良短"</formula>
    </cfRule>
    <cfRule type="cellIs" dxfId="4212" priority="269" operator="equal">
      <formula>"保留"</formula>
    </cfRule>
    <cfRule type="cellIs" dxfId="4211" priority="270" operator="equal">
      <formula>"合短"</formula>
    </cfRule>
  </conditionalFormatting>
  <conditionalFormatting sqref="AE113:AE115">
    <cfRule type="cellIs" dxfId="4210" priority="247" operator="equal">
      <formula>"ＮＧ"</formula>
    </cfRule>
    <cfRule type="cellIs" dxfId="4209" priority="248" operator="equal">
      <formula>"良短"</formula>
    </cfRule>
    <cfRule type="cellIs" dxfId="4208" priority="249" operator="equal">
      <formula>"保留"</formula>
    </cfRule>
    <cfRule type="cellIs" dxfId="4207" priority="250" operator="equal">
      <formula>"合短"</formula>
    </cfRule>
  </conditionalFormatting>
  <conditionalFormatting sqref="AE121">
    <cfRule type="cellIs" dxfId="4206" priority="493" operator="equal">
      <formula>"良短"</formula>
    </cfRule>
    <cfRule type="cellIs" dxfId="4205" priority="494" operator="equal">
      <formula>"保留"</formula>
    </cfRule>
    <cfRule type="cellIs" dxfId="4204" priority="495" operator="equal">
      <formula>"合短"</formula>
    </cfRule>
  </conditionalFormatting>
  <conditionalFormatting sqref="AF101">
    <cfRule type="cellIs" dxfId="4203" priority="490" operator="equal">
      <formula>"良短"</formula>
    </cfRule>
    <cfRule type="cellIs" dxfId="4202" priority="491" operator="equal">
      <formula>"保留"</formula>
    </cfRule>
    <cfRule type="cellIs" dxfId="4201" priority="492" operator="equal">
      <formula>"合短"</formula>
    </cfRule>
  </conditionalFormatting>
  <conditionalFormatting sqref="AE101">
    <cfRule type="cellIs" dxfId="4200" priority="487" operator="equal">
      <formula>"良短"</formula>
    </cfRule>
    <cfRule type="cellIs" dxfId="4199" priority="488" operator="equal">
      <formula>"保留"</formula>
    </cfRule>
    <cfRule type="cellIs" dxfId="4198" priority="489" operator="equal">
      <formula>"合短"</formula>
    </cfRule>
  </conditionalFormatting>
  <conditionalFormatting sqref="AE103:AE105">
    <cfRule type="cellIs" dxfId="4197" priority="483" operator="equal">
      <formula>"ＮＧ"</formula>
    </cfRule>
    <cfRule type="cellIs" dxfId="4196" priority="484" operator="equal">
      <formula>"良短"</formula>
    </cfRule>
    <cfRule type="cellIs" dxfId="4195" priority="485" operator="equal">
      <formula>"保留"</formula>
    </cfRule>
    <cfRule type="cellIs" dxfId="4194" priority="486" operator="equal">
      <formula>"合短"</formula>
    </cfRule>
  </conditionalFormatting>
  <conditionalFormatting sqref="AE103:AE105">
    <cfRule type="cellIs" dxfId="4193" priority="479" operator="equal">
      <formula>"ＮＧ"</formula>
    </cfRule>
    <cfRule type="cellIs" dxfId="4192" priority="480" operator="equal">
      <formula>"良短"</formula>
    </cfRule>
    <cfRule type="cellIs" dxfId="4191" priority="481" operator="equal">
      <formula>"保留"</formula>
    </cfRule>
    <cfRule type="cellIs" dxfId="4190" priority="482" operator="equal">
      <formula>"合短"</formula>
    </cfRule>
  </conditionalFormatting>
  <conditionalFormatting sqref="AE102">
    <cfRule type="cellIs" dxfId="4189" priority="475" operator="equal">
      <formula>"ＮＧ"</formula>
    </cfRule>
    <cfRule type="cellIs" dxfId="4188" priority="476" operator="equal">
      <formula>"良短"</formula>
    </cfRule>
    <cfRule type="cellIs" dxfId="4187" priority="477" operator="equal">
      <formula>"保留"</formula>
    </cfRule>
    <cfRule type="cellIs" dxfId="4186" priority="478" operator="equal">
      <formula>"合短"</formula>
    </cfRule>
  </conditionalFormatting>
  <conditionalFormatting sqref="AE102">
    <cfRule type="cellIs" dxfId="4185" priority="471" operator="equal">
      <formula>"ＮＧ"</formula>
    </cfRule>
    <cfRule type="cellIs" dxfId="4184" priority="472" operator="equal">
      <formula>"良短"</formula>
    </cfRule>
    <cfRule type="cellIs" dxfId="4183" priority="473" operator="equal">
      <formula>"保留"</formula>
    </cfRule>
    <cfRule type="cellIs" dxfId="4182" priority="474" operator="equal">
      <formula>"合短"</formula>
    </cfRule>
  </conditionalFormatting>
  <conditionalFormatting sqref="AF106">
    <cfRule type="cellIs" dxfId="4181" priority="468" operator="equal">
      <formula>"良短"</formula>
    </cfRule>
    <cfRule type="cellIs" dxfId="4180" priority="469" operator="equal">
      <formula>"保留"</formula>
    </cfRule>
    <cfRule type="cellIs" dxfId="4179" priority="470" operator="equal">
      <formula>"合短"</formula>
    </cfRule>
  </conditionalFormatting>
  <conditionalFormatting sqref="AE106">
    <cfRule type="cellIs" dxfId="4178" priority="465" operator="equal">
      <formula>"良短"</formula>
    </cfRule>
    <cfRule type="cellIs" dxfId="4177" priority="466" operator="equal">
      <formula>"保留"</formula>
    </cfRule>
    <cfRule type="cellIs" dxfId="4176" priority="467" operator="equal">
      <formula>"合短"</formula>
    </cfRule>
  </conditionalFormatting>
  <conditionalFormatting sqref="AE108:AE110">
    <cfRule type="cellIs" dxfId="4175" priority="461" operator="equal">
      <formula>"ＮＧ"</formula>
    </cfRule>
    <cfRule type="cellIs" dxfId="4174" priority="462" operator="equal">
      <formula>"良短"</formula>
    </cfRule>
    <cfRule type="cellIs" dxfId="4173" priority="463" operator="equal">
      <formula>"保留"</formula>
    </cfRule>
    <cfRule type="cellIs" dxfId="4172" priority="464" operator="equal">
      <formula>"合短"</formula>
    </cfRule>
  </conditionalFormatting>
  <conditionalFormatting sqref="AE108:AE110">
    <cfRule type="cellIs" dxfId="4171" priority="457" operator="equal">
      <formula>"ＮＧ"</formula>
    </cfRule>
    <cfRule type="cellIs" dxfId="4170" priority="458" operator="equal">
      <formula>"良短"</formula>
    </cfRule>
    <cfRule type="cellIs" dxfId="4169" priority="459" operator="equal">
      <formula>"保留"</formula>
    </cfRule>
    <cfRule type="cellIs" dxfId="4168" priority="460" operator="equal">
      <formula>"合短"</formula>
    </cfRule>
  </conditionalFormatting>
  <conditionalFormatting sqref="AE107">
    <cfRule type="cellIs" dxfId="4167" priority="453" operator="equal">
      <formula>"ＮＧ"</formula>
    </cfRule>
    <cfRule type="cellIs" dxfId="4166" priority="454" operator="equal">
      <formula>"良短"</formula>
    </cfRule>
    <cfRule type="cellIs" dxfId="4165" priority="455" operator="equal">
      <formula>"保留"</formula>
    </cfRule>
    <cfRule type="cellIs" dxfId="4164" priority="456" operator="equal">
      <formula>"合短"</formula>
    </cfRule>
  </conditionalFormatting>
  <conditionalFormatting sqref="AE107">
    <cfRule type="cellIs" dxfId="4163" priority="449" operator="equal">
      <formula>"ＮＧ"</formula>
    </cfRule>
    <cfRule type="cellIs" dxfId="4162" priority="450" operator="equal">
      <formula>"良短"</formula>
    </cfRule>
    <cfRule type="cellIs" dxfId="4161" priority="451" operator="equal">
      <formula>"保留"</formula>
    </cfRule>
    <cfRule type="cellIs" dxfId="4160" priority="452" operator="equal">
      <formula>"合短"</formula>
    </cfRule>
  </conditionalFormatting>
  <conditionalFormatting sqref="AF111">
    <cfRule type="cellIs" dxfId="4159" priority="446" operator="equal">
      <formula>"良短"</formula>
    </cfRule>
    <cfRule type="cellIs" dxfId="4158" priority="447" operator="equal">
      <formula>"保留"</formula>
    </cfRule>
    <cfRule type="cellIs" dxfId="4157" priority="448" operator="equal">
      <formula>"合短"</formula>
    </cfRule>
  </conditionalFormatting>
  <conditionalFormatting sqref="AE111">
    <cfRule type="cellIs" dxfId="4156" priority="443" operator="equal">
      <formula>"良短"</formula>
    </cfRule>
    <cfRule type="cellIs" dxfId="4155" priority="444" operator="equal">
      <formula>"保留"</formula>
    </cfRule>
    <cfRule type="cellIs" dxfId="4154" priority="445" operator="equal">
      <formula>"合短"</formula>
    </cfRule>
  </conditionalFormatting>
  <conditionalFormatting sqref="AE112">
    <cfRule type="cellIs" dxfId="4153" priority="439" operator="equal">
      <formula>"ＮＧ"</formula>
    </cfRule>
    <cfRule type="cellIs" dxfId="4152" priority="440" operator="equal">
      <formula>"良短"</formula>
    </cfRule>
    <cfRule type="cellIs" dxfId="4151" priority="441" operator="equal">
      <formula>"保留"</formula>
    </cfRule>
    <cfRule type="cellIs" dxfId="4150" priority="442" operator="equal">
      <formula>"合短"</formula>
    </cfRule>
  </conditionalFormatting>
  <conditionalFormatting sqref="AE112">
    <cfRule type="cellIs" dxfId="4149" priority="435" operator="equal">
      <formula>"ＮＧ"</formula>
    </cfRule>
    <cfRule type="cellIs" dxfId="4148" priority="436" operator="equal">
      <formula>"良短"</formula>
    </cfRule>
    <cfRule type="cellIs" dxfId="4147" priority="437" operator="equal">
      <formula>"保留"</formula>
    </cfRule>
    <cfRule type="cellIs" dxfId="4146" priority="438" operator="equal">
      <formula>"合短"</formula>
    </cfRule>
  </conditionalFormatting>
  <conditionalFormatting sqref="AF116">
    <cfRule type="cellIs" dxfId="4145" priority="432" operator="equal">
      <formula>"良短"</formula>
    </cfRule>
    <cfRule type="cellIs" dxfId="4144" priority="433" operator="equal">
      <formula>"保留"</formula>
    </cfRule>
    <cfRule type="cellIs" dxfId="4143" priority="434" operator="equal">
      <formula>"合短"</formula>
    </cfRule>
  </conditionalFormatting>
  <conditionalFormatting sqref="AE116">
    <cfRule type="cellIs" dxfId="4142" priority="429" operator="equal">
      <formula>"良短"</formula>
    </cfRule>
    <cfRule type="cellIs" dxfId="4141" priority="430" operator="equal">
      <formula>"保留"</formula>
    </cfRule>
    <cfRule type="cellIs" dxfId="4140" priority="431" operator="equal">
      <formula>"合短"</formula>
    </cfRule>
  </conditionalFormatting>
  <conditionalFormatting sqref="AE117">
    <cfRule type="cellIs" dxfId="4139" priority="425" operator="equal">
      <formula>"ＮＧ"</formula>
    </cfRule>
    <cfRule type="cellIs" dxfId="4138" priority="426" operator="equal">
      <formula>"良短"</formula>
    </cfRule>
    <cfRule type="cellIs" dxfId="4137" priority="427" operator="equal">
      <formula>"保留"</formula>
    </cfRule>
    <cfRule type="cellIs" dxfId="4136" priority="428" operator="equal">
      <formula>"合短"</formula>
    </cfRule>
  </conditionalFormatting>
  <conditionalFormatting sqref="AE117">
    <cfRule type="cellIs" dxfId="4135" priority="421" operator="equal">
      <formula>"ＮＧ"</formula>
    </cfRule>
    <cfRule type="cellIs" dxfId="4134" priority="422" operator="equal">
      <formula>"良短"</formula>
    </cfRule>
    <cfRule type="cellIs" dxfId="4133" priority="423" operator="equal">
      <formula>"保留"</formula>
    </cfRule>
    <cfRule type="cellIs" dxfId="4132" priority="424" operator="equal">
      <formula>"合短"</formula>
    </cfRule>
  </conditionalFormatting>
  <conditionalFormatting sqref="AF122">
    <cfRule type="cellIs" dxfId="4131" priority="410" operator="equal">
      <formula>"ＮＧ"</formula>
    </cfRule>
    <cfRule type="cellIs" dxfId="4130" priority="411" operator="equal">
      <formula>"良短"</formula>
    </cfRule>
    <cfRule type="cellIs" dxfId="4129" priority="412" operator="equal">
      <formula>"保留"</formula>
    </cfRule>
    <cfRule type="cellIs" dxfId="4128" priority="413" operator="equal">
      <formula>"合短"</formula>
    </cfRule>
  </conditionalFormatting>
  <conditionalFormatting sqref="AF127">
    <cfRule type="cellIs" dxfId="4127" priority="414" operator="equal">
      <formula>"ＮＧ"</formula>
    </cfRule>
    <cfRule type="cellIs" dxfId="4126" priority="415" operator="equal">
      <formula>"良短"</formula>
    </cfRule>
    <cfRule type="cellIs" dxfId="4125" priority="416" operator="equal">
      <formula>"保留"</formula>
    </cfRule>
    <cfRule type="cellIs" dxfId="4124" priority="417" operator="equal">
      <formula>"合短"</formula>
    </cfRule>
  </conditionalFormatting>
  <conditionalFormatting sqref="AE129:AE132">
    <cfRule type="cellIs" dxfId="4123" priority="349" operator="equal">
      <formula>"ＮＧ"</formula>
    </cfRule>
    <cfRule type="cellIs" dxfId="4122" priority="350" operator="equal">
      <formula>"良短"</formula>
    </cfRule>
    <cfRule type="cellIs" dxfId="4121" priority="351" operator="equal">
      <formula>"保留"</formula>
    </cfRule>
    <cfRule type="cellIs" dxfId="4120" priority="352" operator="equal">
      <formula>"合短"</formula>
    </cfRule>
  </conditionalFormatting>
  <conditionalFormatting sqref="AF131:AF132">
    <cfRule type="cellIs" dxfId="4119" priority="345" operator="equal">
      <formula>"ＮＧ"</formula>
    </cfRule>
    <cfRule type="cellIs" dxfId="4118" priority="346" operator="equal">
      <formula>"良短"</formula>
    </cfRule>
    <cfRule type="cellIs" dxfId="4117" priority="347" operator="equal">
      <formula>"保留"</formula>
    </cfRule>
    <cfRule type="cellIs" dxfId="4116" priority="348" operator="equal">
      <formula>"合短"</formula>
    </cfRule>
  </conditionalFormatting>
  <conditionalFormatting sqref="AF127">
    <cfRule type="cellIs" dxfId="4115" priority="418" operator="equal">
      <formula>"良短"</formula>
    </cfRule>
    <cfRule type="cellIs" dxfId="4114" priority="419" operator="equal">
      <formula>"保留"</formula>
    </cfRule>
    <cfRule type="cellIs" dxfId="4113" priority="420" operator="equal">
      <formula>"合短"</formula>
    </cfRule>
  </conditionalFormatting>
  <conditionalFormatting sqref="AF122">
    <cfRule type="cellIs" dxfId="4112" priority="407" operator="equal">
      <formula>"良短"</formula>
    </cfRule>
    <cfRule type="cellIs" dxfId="4111" priority="408" operator="equal">
      <formula>"保留"</formula>
    </cfRule>
    <cfRule type="cellIs" dxfId="4110" priority="409" operator="equal">
      <formula>"合短"</formula>
    </cfRule>
  </conditionalFormatting>
  <conditionalFormatting sqref="AF128">
    <cfRule type="cellIs" dxfId="4109" priority="396" operator="equal">
      <formula>"ＮＧ"</formula>
    </cfRule>
    <cfRule type="cellIs" dxfId="4108" priority="397" operator="equal">
      <formula>"良短"</formula>
    </cfRule>
    <cfRule type="cellIs" dxfId="4107" priority="398" operator="equal">
      <formula>"保留"</formula>
    </cfRule>
    <cfRule type="cellIs" dxfId="4106" priority="399" operator="equal">
      <formula>"合短"</formula>
    </cfRule>
  </conditionalFormatting>
  <conditionalFormatting sqref="AF133">
    <cfRule type="cellIs" dxfId="4105" priority="404" operator="equal">
      <formula>"良短"</formula>
    </cfRule>
    <cfRule type="cellIs" dxfId="4104" priority="405" operator="equal">
      <formula>"保留"</formula>
    </cfRule>
    <cfRule type="cellIs" dxfId="4103" priority="406" operator="equal">
      <formula>"合短"</formula>
    </cfRule>
  </conditionalFormatting>
  <conditionalFormatting sqref="AF133">
    <cfRule type="cellIs" dxfId="4102" priority="400" operator="equal">
      <formula>"ＮＧ"</formula>
    </cfRule>
    <cfRule type="cellIs" dxfId="4101" priority="401" operator="equal">
      <formula>"良短"</formula>
    </cfRule>
    <cfRule type="cellIs" dxfId="4100" priority="402" operator="equal">
      <formula>"保留"</formula>
    </cfRule>
    <cfRule type="cellIs" dxfId="4099" priority="403" operator="equal">
      <formula>"合短"</formula>
    </cfRule>
  </conditionalFormatting>
  <conditionalFormatting sqref="AF128">
    <cfRule type="cellIs" dxfId="4098" priority="393" operator="equal">
      <formula>"良短"</formula>
    </cfRule>
    <cfRule type="cellIs" dxfId="4097" priority="394" operator="equal">
      <formula>"保留"</formula>
    </cfRule>
    <cfRule type="cellIs" dxfId="4096" priority="395" operator="equal">
      <formula>"合短"</formula>
    </cfRule>
  </conditionalFormatting>
  <conditionalFormatting sqref="AE127">
    <cfRule type="cellIs" dxfId="4095" priority="390" operator="equal">
      <formula>"良短"</formula>
    </cfRule>
    <cfRule type="cellIs" dxfId="4094" priority="391" operator="equal">
      <formula>"保留"</formula>
    </cfRule>
    <cfRule type="cellIs" dxfId="4093" priority="392" operator="equal">
      <formula>"合短"</formula>
    </cfRule>
  </conditionalFormatting>
  <conditionalFormatting sqref="AE127">
    <cfRule type="cellIs" dxfId="4092" priority="386" operator="equal">
      <formula>"ＮＧ"</formula>
    </cfRule>
    <cfRule type="cellIs" dxfId="4091" priority="387" operator="equal">
      <formula>"良短"</formula>
    </cfRule>
    <cfRule type="cellIs" dxfId="4090" priority="388" operator="equal">
      <formula>"保留"</formula>
    </cfRule>
    <cfRule type="cellIs" dxfId="4089" priority="389" operator="equal">
      <formula>"合短"</formula>
    </cfRule>
  </conditionalFormatting>
  <conditionalFormatting sqref="AE122">
    <cfRule type="cellIs" dxfId="4088" priority="382" operator="equal">
      <formula>"ＮＧ"</formula>
    </cfRule>
    <cfRule type="cellIs" dxfId="4087" priority="383" operator="equal">
      <formula>"良短"</formula>
    </cfRule>
    <cfRule type="cellIs" dxfId="4086" priority="384" operator="equal">
      <formula>"保留"</formula>
    </cfRule>
    <cfRule type="cellIs" dxfId="4085" priority="385" operator="equal">
      <formula>"合短"</formula>
    </cfRule>
  </conditionalFormatting>
  <conditionalFormatting sqref="AE122">
    <cfRule type="cellIs" dxfId="4084" priority="379" operator="equal">
      <formula>"良短"</formula>
    </cfRule>
    <cfRule type="cellIs" dxfId="4083" priority="380" operator="equal">
      <formula>"保留"</formula>
    </cfRule>
    <cfRule type="cellIs" dxfId="4082" priority="381" operator="equal">
      <formula>"合短"</formula>
    </cfRule>
  </conditionalFormatting>
  <conditionalFormatting sqref="AE128">
    <cfRule type="cellIs" dxfId="4081" priority="368" operator="equal">
      <formula>"ＮＧ"</formula>
    </cfRule>
    <cfRule type="cellIs" dxfId="4080" priority="369" operator="equal">
      <formula>"良短"</formula>
    </cfRule>
    <cfRule type="cellIs" dxfId="4079" priority="370" operator="equal">
      <formula>"保留"</formula>
    </cfRule>
    <cfRule type="cellIs" dxfId="4078" priority="371" operator="equal">
      <formula>"合短"</formula>
    </cfRule>
  </conditionalFormatting>
  <conditionalFormatting sqref="AE133">
    <cfRule type="cellIs" dxfId="4077" priority="376" operator="equal">
      <formula>"良短"</formula>
    </cfRule>
    <cfRule type="cellIs" dxfId="4076" priority="377" operator="equal">
      <formula>"保留"</formula>
    </cfRule>
    <cfRule type="cellIs" dxfId="4075" priority="378" operator="equal">
      <formula>"合短"</formula>
    </cfRule>
  </conditionalFormatting>
  <conditionalFormatting sqref="AE133">
    <cfRule type="cellIs" dxfId="4074" priority="372" operator="equal">
      <formula>"ＮＧ"</formula>
    </cfRule>
    <cfRule type="cellIs" dxfId="4073" priority="373" operator="equal">
      <formula>"良短"</formula>
    </cfRule>
    <cfRule type="cellIs" dxfId="4072" priority="374" operator="equal">
      <formula>"保留"</formula>
    </cfRule>
    <cfRule type="cellIs" dxfId="4071" priority="375" operator="equal">
      <formula>"合短"</formula>
    </cfRule>
  </conditionalFormatting>
  <conditionalFormatting sqref="AE128">
    <cfRule type="cellIs" dxfId="4070" priority="365" operator="equal">
      <formula>"良短"</formula>
    </cfRule>
    <cfRule type="cellIs" dxfId="4069" priority="366" operator="equal">
      <formula>"保留"</formula>
    </cfRule>
    <cfRule type="cellIs" dxfId="4068" priority="367" operator="equal">
      <formula>"合短"</formula>
    </cfRule>
  </conditionalFormatting>
  <conditionalFormatting sqref="AF129:AF130">
    <cfRule type="cellIs" dxfId="4067" priority="361" operator="equal">
      <formula>"ＮＧ"</formula>
    </cfRule>
    <cfRule type="cellIs" dxfId="4066" priority="362" operator="equal">
      <formula>"良短"</formula>
    </cfRule>
    <cfRule type="cellIs" dxfId="4065" priority="363" operator="equal">
      <formula>"保留"</formula>
    </cfRule>
    <cfRule type="cellIs" dxfId="4064" priority="364" operator="equal">
      <formula>"合短"</formula>
    </cfRule>
  </conditionalFormatting>
  <conditionalFormatting sqref="AF129:AF130">
    <cfRule type="cellIs" dxfId="4063" priority="357" operator="equal">
      <formula>"ＮＧ"</formula>
    </cfRule>
    <cfRule type="cellIs" dxfId="4062" priority="358" operator="equal">
      <formula>"良短"</formula>
    </cfRule>
    <cfRule type="cellIs" dxfId="4061" priority="359" operator="equal">
      <formula>"保留"</formula>
    </cfRule>
    <cfRule type="cellIs" dxfId="4060" priority="360" operator="equal">
      <formula>"合短"</formula>
    </cfRule>
  </conditionalFormatting>
  <conditionalFormatting sqref="AE129:AE132">
    <cfRule type="cellIs" dxfId="4059" priority="353" operator="equal">
      <formula>"ＮＧ"</formula>
    </cfRule>
    <cfRule type="cellIs" dxfId="4058" priority="354" operator="equal">
      <formula>"良短"</formula>
    </cfRule>
    <cfRule type="cellIs" dxfId="4057" priority="355" operator="equal">
      <formula>"保留"</formula>
    </cfRule>
    <cfRule type="cellIs" dxfId="4056" priority="356" operator="equal">
      <formula>"合短"</formula>
    </cfRule>
  </conditionalFormatting>
  <conditionalFormatting sqref="AF131:AF132">
    <cfRule type="cellIs" dxfId="4055" priority="341" operator="equal">
      <formula>"ＮＧ"</formula>
    </cfRule>
    <cfRule type="cellIs" dxfId="4054" priority="342" operator="equal">
      <formula>"良短"</formula>
    </cfRule>
    <cfRule type="cellIs" dxfId="4053" priority="343" operator="equal">
      <formula>"保留"</formula>
    </cfRule>
    <cfRule type="cellIs" dxfId="4052" priority="344" operator="equal">
      <formula>"合短"</formula>
    </cfRule>
  </conditionalFormatting>
  <conditionalFormatting sqref="AF135:AF136">
    <cfRule type="cellIs" dxfId="4051" priority="326" operator="equal">
      <formula>"ＮＧ"</formula>
    </cfRule>
    <cfRule type="cellIs" dxfId="4050" priority="327" operator="equal">
      <formula>"良短"</formula>
    </cfRule>
    <cfRule type="cellIs" dxfId="4049" priority="328" operator="equal">
      <formula>"保留"</formula>
    </cfRule>
    <cfRule type="cellIs" dxfId="4048" priority="329" operator="equal">
      <formula>"合短"</formula>
    </cfRule>
  </conditionalFormatting>
  <conditionalFormatting sqref="AF134">
    <cfRule type="cellIs" dxfId="4047" priority="322" operator="equal">
      <formula>"ＮＧ"</formula>
    </cfRule>
    <cfRule type="cellIs" dxfId="4046" priority="323" operator="equal">
      <formula>"良短"</formula>
    </cfRule>
    <cfRule type="cellIs" dxfId="4045" priority="324" operator="equal">
      <formula>"保留"</formula>
    </cfRule>
    <cfRule type="cellIs" dxfId="4044" priority="325" operator="equal">
      <formula>"合短"</formula>
    </cfRule>
  </conditionalFormatting>
  <conditionalFormatting sqref="AE135:AE138">
    <cfRule type="cellIs" dxfId="4043" priority="301" operator="equal">
      <formula>"ＮＧ"</formula>
    </cfRule>
    <cfRule type="cellIs" dxfId="4042" priority="302" operator="equal">
      <formula>"良短"</formula>
    </cfRule>
    <cfRule type="cellIs" dxfId="4041" priority="303" operator="equal">
      <formula>"保留"</formula>
    </cfRule>
    <cfRule type="cellIs" dxfId="4040" priority="304" operator="equal">
      <formula>"合短"</formula>
    </cfRule>
  </conditionalFormatting>
  <conditionalFormatting sqref="AF137:AF138">
    <cfRule type="cellIs" dxfId="4039" priority="279" operator="equal">
      <formula>"ＮＧ"</formula>
    </cfRule>
    <cfRule type="cellIs" dxfId="4038" priority="280" operator="equal">
      <formula>"良短"</formula>
    </cfRule>
    <cfRule type="cellIs" dxfId="4037" priority="281" operator="equal">
      <formula>"保留"</formula>
    </cfRule>
    <cfRule type="cellIs" dxfId="4036" priority="282" operator="equal">
      <formula>"合短"</formula>
    </cfRule>
  </conditionalFormatting>
  <conditionalFormatting sqref="AF135:AF136">
    <cfRule type="cellIs" dxfId="4035" priority="330" operator="equal">
      <formula>"ＮＧ"</formula>
    </cfRule>
    <cfRule type="cellIs" dxfId="4034" priority="331" operator="equal">
      <formula>"良短"</formula>
    </cfRule>
    <cfRule type="cellIs" dxfId="4033" priority="332" operator="equal">
      <formula>"保留"</formula>
    </cfRule>
    <cfRule type="cellIs" dxfId="4032" priority="333" operator="equal">
      <formula>"合短"</formula>
    </cfRule>
  </conditionalFormatting>
  <conditionalFormatting sqref="AF139">
    <cfRule type="cellIs" dxfId="4031" priority="334" operator="equal">
      <formula>"ＮＧ"</formula>
    </cfRule>
    <cfRule type="cellIs" dxfId="4030" priority="335" operator="equal">
      <formula>"良短"</formula>
    </cfRule>
    <cfRule type="cellIs" dxfId="4029" priority="336" operator="equal">
      <formula>"保留"</formula>
    </cfRule>
    <cfRule type="cellIs" dxfId="4028" priority="337" operator="equal">
      <formula>"合短"</formula>
    </cfRule>
  </conditionalFormatting>
  <conditionalFormatting sqref="AE141:AE144">
    <cfRule type="cellIs" dxfId="4027" priority="259" operator="equal">
      <formula>"ＮＧ"</formula>
    </cfRule>
    <cfRule type="cellIs" dxfId="4026" priority="260" operator="equal">
      <formula>"良短"</formula>
    </cfRule>
    <cfRule type="cellIs" dxfId="4025" priority="261" operator="equal">
      <formula>"保留"</formula>
    </cfRule>
    <cfRule type="cellIs" dxfId="4024" priority="262" operator="equal">
      <formula>"合短"</formula>
    </cfRule>
  </conditionalFormatting>
  <conditionalFormatting sqref="AF143:AF144">
    <cfRule type="cellIs" dxfId="4023" priority="255" operator="equal">
      <formula>"ＮＧ"</formula>
    </cfRule>
    <cfRule type="cellIs" dxfId="4022" priority="256" operator="equal">
      <formula>"良短"</formula>
    </cfRule>
    <cfRule type="cellIs" dxfId="4021" priority="257" operator="equal">
      <formula>"保留"</formula>
    </cfRule>
    <cfRule type="cellIs" dxfId="4020" priority="258" operator="equal">
      <formula>"合短"</formula>
    </cfRule>
  </conditionalFormatting>
  <conditionalFormatting sqref="AF139">
    <cfRule type="cellIs" dxfId="4019" priority="338" operator="equal">
      <formula>"良短"</formula>
    </cfRule>
    <cfRule type="cellIs" dxfId="4018" priority="339" operator="equal">
      <formula>"保留"</formula>
    </cfRule>
    <cfRule type="cellIs" dxfId="4017" priority="340" operator="equal">
      <formula>"合短"</formula>
    </cfRule>
  </conditionalFormatting>
  <conditionalFormatting sqref="AF134">
    <cfRule type="cellIs" dxfId="4016" priority="319" operator="equal">
      <formula>"良短"</formula>
    </cfRule>
    <cfRule type="cellIs" dxfId="4015" priority="320" operator="equal">
      <formula>"保留"</formula>
    </cfRule>
    <cfRule type="cellIs" dxfId="4014" priority="321" operator="equal">
      <formula>"合短"</formula>
    </cfRule>
  </conditionalFormatting>
  <conditionalFormatting sqref="AF140">
    <cfRule type="cellIs" dxfId="4013" priority="315" operator="equal">
      <formula>"ＮＧ"</formula>
    </cfRule>
    <cfRule type="cellIs" dxfId="4012" priority="316" operator="equal">
      <formula>"良短"</formula>
    </cfRule>
    <cfRule type="cellIs" dxfId="4011" priority="317" operator="equal">
      <formula>"保留"</formula>
    </cfRule>
    <cfRule type="cellIs" dxfId="4010" priority="318" operator="equal">
      <formula>"合短"</formula>
    </cfRule>
  </conditionalFormatting>
  <conditionalFormatting sqref="AF140">
    <cfRule type="cellIs" dxfId="4009" priority="312" operator="equal">
      <formula>"良短"</formula>
    </cfRule>
    <cfRule type="cellIs" dxfId="4008" priority="313" operator="equal">
      <formula>"保留"</formula>
    </cfRule>
    <cfRule type="cellIs" dxfId="4007" priority="314" operator="equal">
      <formula>"合短"</formula>
    </cfRule>
  </conditionalFormatting>
  <conditionalFormatting sqref="AE139">
    <cfRule type="cellIs" dxfId="4006" priority="309" operator="equal">
      <formula>"良短"</formula>
    </cfRule>
    <cfRule type="cellIs" dxfId="4005" priority="310" operator="equal">
      <formula>"保留"</formula>
    </cfRule>
    <cfRule type="cellIs" dxfId="4004" priority="311" operator="equal">
      <formula>"合短"</formula>
    </cfRule>
  </conditionalFormatting>
  <conditionalFormatting sqref="AE139">
    <cfRule type="cellIs" dxfId="4003" priority="305" operator="equal">
      <formula>"ＮＧ"</formula>
    </cfRule>
    <cfRule type="cellIs" dxfId="4002" priority="306" operator="equal">
      <formula>"良短"</formula>
    </cfRule>
    <cfRule type="cellIs" dxfId="4001" priority="307" operator="equal">
      <formula>"保留"</formula>
    </cfRule>
    <cfRule type="cellIs" dxfId="4000" priority="308" operator="equal">
      <formula>"合短"</formula>
    </cfRule>
  </conditionalFormatting>
  <conditionalFormatting sqref="AE134">
    <cfRule type="cellIs" dxfId="3999" priority="293" operator="equal">
      <formula>"ＮＧ"</formula>
    </cfRule>
    <cfRule type="cellIs" dxfId="3998" priority="294" operator="equal">
      <formula>"良短"</formula>
    </cfRule>
    <cfRule type="cellIs" dxfId="3997" priority="295" operator="equal">
      <formula>"保留"</formula>
    </cfRule>
    <cfRule type="cellIs" dxfId="3996" priority="296" operator="equal">
      <formula>"合短"</formula>
    </cfRule>
  </conditionalFormatting>
  <conditionalFormatting sqref="AE134">
    <cfRule type="cellIs" dxfId="3995" priority="290" operator="equal">
      <formula>"良短"</formula>
    </cfRule>
    <cfRule type="cellIs" dxfId="3994" priority="291" operator="equal">
      <formula>"保留"</formula>
    </cfRule>
    <cfRule type="cellIs" dxfId="3993" priority="292" operator="equal">
      <formula>"合短"</formula>
    </cfRule>
  </conditionalFormatting>
  <conditionalFormatting sqref="AE140">
    <cfRule type="cellIs" dxfId="3992" priority="286" operator="equal">
      <formula>"ＮＧ"</formula>
    </cfRule>
    <cfRule type="cellIs" dxfId="3991" priority="287" operator="equal">
      <formula>"良短"</formula>
    </cfRule>
    <cfRule type="cellIs" dxfId="3990" priority="288" operator="equal">
      <formula>"保留"</formula>
    </cfRule>
    <cfRule type="cellIs" dxfId="3989" priority="289" operator="equal">
      <formula>"合短"</formula>
    </cfRule>
  </conditionalFormatting>
  <conditionalFormatting sqref="AE140">
    <cfRule type="cellIs" dxfId="3988" priority="283" operator="equal">
      <formula>"良短"</formula>
    </cfRule>
    <cfRule type="cellIs" dxfId="3987" priority="284" operator="equal">
      <formula>"保留"</formula>
    </cfRule>
    <cfRule type="cellIs" dxfId="3986" priority="285" operator="equal">
      <formula>"合短"</formula>
    </cfRule>
  </conditionalFormatting>
  <conditionalFormatting sqref="AF137:AF138">
    <cfRule type="cellIs" dxfId="3985" priority="275" operator="equal">
      <formula>"ＮＧ"</formula>
    </cfRule>
    <cfRule type="cellIs" dxfId="3984" priority="276" operator="equal">
      <formula>"良短"</formula>
    </cfRule>
    <cfRule type="cellIs" dxfId="3983" priority="277" operator="equal">
      <formula>"保留"</formula>
    </cfRule>
    <cfRule type="cellIs" dxfId="3982" priority="278" operator="equal">
      <formula>"合短"</formula>
    </cfRule>
  </conditionalFormatting>
  <conditionalFormatting sqref="AF141:AF142">
    <cfRule type="cellIs" dxfId="3981" priority="271" operator="equal">
      <formula>"ＮＧ"</formula>
    </cfRule>
    <cfRule type="cellIs" dxfId="3980" priority="272" operator="equal">
      <formula>"良短"</formula>
    </cfRule>
    <cfRule type="cellIs" dxfId="3979" priority="273" operator="equal">
      <formula>"保留"</formula>
    </cfRule>
    <cfRule type="cellIs" dxfId="3978" priority="274" operator="equal">
      <formula>"合短"</formula>
    </cfRule>
  </conditionalFormatting>
  <conditionalFormatting sqref="AE141:AE144">
    <cfRule type="cellIs" dxfId="3977" priority="263" operator="equal">
      <formula>"ＮＧ"</formula>
    </cfRule>
    <cfRule type="cellIs" dxfId="3976" priority="264" operator="equal">
      <formula>"良短"</formula>
    </cfRule>
    <cfRule type="cellIs" dxfId="3975" priority="265" operator="equal">
      <formula>"保留"</formula>
    </cfRule>
    <cfRule type="cellIs" dxfId="3974" priority="266" operator="equal">
      <formula>"合短"</formula>
    </cfRule>
  </conditionalFormatting>
  <conditionalFormatting sqref="AF143:AF144">
    <cfRule type="cellIs" dxfId="3973" priority="251" operator="equal">
      <formula>"ＮＧ"</formula>
    </cfRule>
    <cfRule type="cellIs" dxfId="3972" priority="252" operator="equal">
      <formula>"良短"</formula>
    </cfRule>
    <cfRule type="cellIs" dxfId="3971" priority="253" operator="equal">
      <formula>"保留"</formula>
    </cfRule>
    <cfRule type="cellIs" dxfId="3970" priority="254" operator="equal">
      <formula>"合短"</formula>
    </cfRule>
  </conditionalFormatting>
  <conditionalFormatting sqref="AE113:AE115">
    <cfRule type="cellIs" dxfId="3969" priority="243" operator="equal">
      <formula>"ＮＧ"</formula>
    </cfRule>
    <cfRule type="cellIs" dxfId="3968" priority="244" operator="equal">
      <formula>"良短"</formula>
    </cfRule>
    <cfRule type="cellIs" dxfId="3967" priority="245" operator="equal">
      <formula>"保留"</formula>
    </cfRule>
    <cfRule type="cellIs" dxfId="3966" priority="246" operator="equal">
      <formula>"合短"</formula>
    </cfRule>
  </conditionalFormatting>
  <conditionalFormatting sqref="AE118:AE120">
    <cfRule type="cellIs" dxfId="3965" priority="239" operator="equal">
      <formula>"ＮＧ"</formula>
    </cfRule>
    <cfRule type="cellIs" dxfId="3964" priority="240" operator="equal">
      <formula>"良短"</formula>
    </cfRule>
    <cfRule type="cellIs" dxfId="3963" priority="241" operator="equal">
      <formula>"保留"</formula>
    </cfRule>
    <cfRule type="cellIs" dxfId="3962" priority="242" operator="equal">
      <formula>"合短"</formula>
    </cfRule>
  </conditionalFormatting>
  <conditionalFormatting sqref="AE118:AE120">
    <cfRule type="cellIs" dxfId="3961" priority="235" operator="equal">
      <formula>"ＮＧ"</formula>
    </cfRule>
    <cfRule type="cellIs" dxfId="3960" priority="236" operator="equal">
      <formula>"良短"</formula>
    </cfRule>
    <cfRule type="cellIs" dxfId="3959" priority="237" operator="equal">
      <formula>"保留"</formula>
    </cfRule>
    <cfRule type="cellIs" dxfId="3958" priority="238" operator="equal">
      <formula>"合短"</formula>
    </cfRule>
  </conditionalFormatting>
  <conditionalFormatting sqref="AE123:AE126">
    <cfRule type="cellIs" dxfId="3957" priority="231" operator="equal">
      <formula>"ＮＧ"</formula>
    </cfRule>
    <cfRule type="cellIs" dxfId="3956" priority="232" operator="equal">
      <formula>"良短"</formula>
    </cfRule>
    <cfRule type="cellIs" dxfId="3955" priority="233" operator="equal">
      <formula>"保留"</formula>
    </cfRule>
    <cfRule type="cellIs" dxfId="3954" priority="234" operator="equal">
      <formula>"合短"</formula>
    </cfRule>
  </conditionalFormatting>
  <conditionalFormatting sqref="AE123:AE126">
    <cfRule type="cellIs" dxfId="3953" priority="227" operator="equal">
      <formula>"ＮＧ"</formula>
    </cfRule>
    <cfRule type="cellIs" dxfId="3952" priority="228" operator="equal">
      <formula>"良短"</formula>
    </cfRule>
    <cfRule type="cellIs" dxfId="3951" priority="229" operator="equal">
      <formula>"保留"</formula>
    </cfRule>
    <cfRule type="cellIs" dxfId="3950" priority="230" operator="equal">
      <formula>"合短"</formula>
    </cfRule>
  </conditionalFormatting>
  <conditionalFormatting sqref="AE61">
    <cfRule type="cellIs" dxfId="3949" priority="212" operator="equal">
      <formula>"ＮＧ"</formula>
    </cfRule>
    <cfRule type="cellIs" dxfId="3948" priority="213" operator="equal">
      <formula>"良短"</formula>
    </cfRule>
    <cfRule type="cellIs" dxfId="3947" priority="214" operator="equal">
      <formula>"保留"</formula>
    </cfRule>
    <cfRule type="cellIs" dxfId="3946" priority="215" operator="equal">
      <formula>"合短"</formula>
    </cfRule>
  </conditionalFormatting>
  <conditionalFormatting sqref="AE62">
    <cfRule type="cellIs" dxfId="3945" priority="224" operator="equal">
      <formula>"良短"</formula>
    </cfRule>
    <cfRule type="cellIs" dxfId="3944" priority="225" operator="equal">
      <formula>"保留"</formula>
    </cfRule>
    <cfRule type="cellIs" dxfId="3943" priority="226" operator="equal">
      <formula>"合短"</formula>
    </cfRule>
  </conditionalFormatting>
  <conditionalFormatting sqref="AE62">
    <cfRule type="cellIs" dxfId="3942" priority="220" operator="equal">
      <formula>"ＮＧ"</formula>
    </cfRule>
    <cfRule type="cellIs" dxfId="3941" priority="221" operator="equal">
      <formula>"良短"</formula>
    </cfRule>
    <cfRule type="cellIs" dxfId="3940" priority="222" operator="equal">
      <formula>"保留"</formula>
    </cfRule>
    <cfRule type="cellIs" dxfId="3939" priority="223" operator="equal">
      <formula>"合短"</formula>
    </cfRule>
  </conditionalFormatting>
  <conditionalFormatting sqref="AE61">
    <cfRule type="cellIs" dxfId="3938" priority="216" operator="equal">
      <formula>"ＮＧ"</formula>
    </cfRule>
    <cfRule type="cellIs" dxfId="3937" priority="217" operator="equal">
      <formula>"良短"</formula>
    </cfRule>
    <cfRule type="cellIs" dxfId="3936" priority="218" operator="equal">
      <formula>"保留"</formula>
    </cfRule>
    <cfRule type="cellIs" dxfId="3935" priority="219" operator="equal">
      <formula>"合短"</formula>
    </cfRule>
  </conditionalFormatting>
  <conditionalFormatting sqref="AE60">
    <cfRule type="cellIs" dxfId="3934" priority="209" operator="equal">
      <formula>"良短"</formula>
    </cfRule>
    <cfRule type="cellIs" dxfId="3933" priority="210" operator="equal">
      <formula>"保留"</formula>
    </cfRule>
    <cfRule type="cellIs" dxfId="3932" priority="211" operator="equal">
      <formula>"合短"</formula>
    </cfRule>
  </conditionalFormatting>
  <conditionalFormatting sqref="AE60">
    <cfRule type="cellIs" dxfId="3931" priority="205" operator="equal">
      <formula>"ＮＧ"</formula>
    </cfRule>
    <cfRule type="cellIs" dxfId="3930" priority="206" operator="equal">
      <formula>"良短"</formula>
    </cfRule>
    <cfRule type="cellIs" dxfId="3929" priority="207" operator="equal">
      <formula>"保留"</formula>
    </cfRule>
    <cfRule type="cellIs" dxfId="3928" priority="208" operator="equal">
      <formula>"合短"</formula>
    </cfRule>
  </conditionalFormatting>
  <conditionalFormatting sqref="AE54:AE56">
    <cfRule type="cellIs" dxfId="3927" priority="190" operator="equal">
      <formula>"ＮＧ"</formula>
    </cfRule>
    <cfRule type="cellIs" dxfId="3926" priority="191" operator="equal">
      <formula>"良短"</formula>
    </cfRule>
    <cfRule type="cellIs" dxfId="3925" priority="192" operator="equal">
      <formula>"保留"</formula>
    </cfRule>
    <cfRule type="cellIs" dxfId="3924" priority="193" operator="equal">
      <formula>"合短"</formula>
    </cfRule>
  </conditionalFormatting>
  <conditionalFormatting sqref="AE57:AE59">
    <cfRule type="cellIs" dxfId="3923" priority="201" operator="equal">
      <formula>"ＮＧ"</formula>
    </cfRule>
    <cfRule type="cellIs" dxfId="3922" priority="202" operator="equal">
      <formula>"良短"</formula>
    </cfRule>
    <cfRule type="cellIs" dxfId="3921" priority="203" operator="equal">
      <formula>"保留"</formula>
    </cfRule>
    <cfRule type="cellIs" dxfId="3920" priority="204" operator="equal">
      <formula>"合短"</formula>
    </cfRule>
  </conditionalFormatting>
  <conditionalFormatting sqref="AE57:AE59">
    <cfRule type="cellIs" dxfId="3919" priority="197" operator="equal">
      <formula>"ＮＧ"</formula>
    </cfRule>
    <cfRule type="cellIs" dxfId="3918" priority="198" operator="equal">
      <formula>"良短"</formula>
    </cfRule>
    <cfRule type="cellIs" dxfId="3917" priority="199" operator="equal">
      <formula>"保留"</formula>
    </cfRule>
    <cfRule type="cellIs" dxfId="3916" priority="200" operator="equal">
      <formula>"合短"</formula>
    </cfRule>
  </conditionalFormatting>
  <conditionalFormatting sqref="AE54:AE56">
    <cfRule type="cellIs" dxfId="3915" priority="194" operator="equal">
      <formula>"良短"</formula>
    </cfRule>
    <cfRule type="cellIs" dxfId="3914" priority="195" operator="equal">
      <formula>"保留"</formula>
    </cfRule>
    <cfRule type="cellIs" dxfId="3913" priority="196" operator="equal">
      <formula>"合短"</formula>
    </cfRule>
  </conditionalFormatting>
  <conditionalFormatting sqref="AE15:AE18">
    <cfRule type="cellIs" dxfId="3912" priority="110" operator="equal">
      <formula>"ＮＧ"</formula>
    </cfRule>
    <cfRule type="cellIs" dxfId="3911" priority="111" operator="equal">
      <formula>"良短"</formula>
    </cfRule>
    <cfRule type="cellIs" dxfId="3910" priority="112" operator="equal">
      <formula>"保留"</formula>
    </cfRule>
    <cfRule type="cellIs" dxfId="3909" priority="113" operator="equal">
      <formula>"合短"</formula>
    </cfRule>
  </conditionalFormatting>
  <conditionalFormatting sqref="AE13 AE19 AE25 AE31 AE35">
    <cfRule type="cellIs" dxfId="3908" priority="114" operator="equal">
      <formula>"ＮＧ"</formula>
    </cfRule>
    <cfRule type="cellIs" dxfId="3907" priority="115" operator="equal">
      <formula>"良短"</formula>
    </cfRule>
    <cfRule type="cellIs" dxfId="3906" priority="116" operator="equal">
      <formula>"保留"</formula>
    </cfRule>
    <cfRule type="cellIs" dxfId="3905" priority="117" operator="equal">
      <formula>"合短"</formula>
    </cfRule>
  </conditionalFormatting>
  <conditionalFormatting sqref="AE14">
    <cfRule type="cellIs" dxfId="3904" priority="107" operator="equal">
      <formula>"良短"</formula>
    </cfRule>
    <cfRule type="cellIs" dxfId="3903" priority="108" operator="equal">
      <formula>"保留"</formula>
    </cfRule>
    <cfRule type="cellIs" dxfId="3902" priority="109" operator="equal">
      <formula>"合短"</formula>
    </cfRule>
  </conditionalFormatting>
  <conditionalFormatting sqref="AE20">
    <cfRule type="cellIs" dxfId="3901" priority="103" operator="equal">
      <formula>"ＮＧ"</formula>
    </cfRule>
    <cfRule type="cellIs" dxfId="3900" priority="104" operator="equal">
      <formula>"良短"</formula>
    </cfRule>
    <cfRule type="cellIs" dxfId="3899" priority="105" operator="equal">
      <formula>"保留"</formula>
    </cfRule>
    <cfRule type="cellIs" dxfId="3898" priority="106" operator="equal">
      <formula>"合短"</formula>
    </cfRule>
  </conditionalFormatting>
  <conditionalFormatting sqref="AE47:AE50">
    <cfRule type="cellIs" dxfId="3897" priority="121" operator="equal">
      <formula>"良短"</formula>
    </cfRule>
    <cfRule type="cellIs" dxfId="3896" priority="122" operator="equal">
      <formula>"保留"</formula>
    </cfRule>
    <cfRule type="cellIs" dxfId="3895" priority="123" operator="equal">
      <formula>"合短"</formula>
    </cfRule>
  </conditionalFormatting>
  <conditionalFormatting sqref="AE53">
    <cfRule type="cellIs" dxfId="3894" priority="186" operator="equal">
      <formula>"ＮＧ"</formula>
    </cfRule>
    <cfRule type="cellIs" dxfId="3893" priority="187" operator="equal">
      <formula>"良短"</formula>
    </cfRule>
    <cfRule type="cellIs" dxfId="3892" priority="188" operator="equal">
      <formula>"保留"</formula>
    </cfRule>
    <cfRule type="cellIs" dxfId="3891" priority="189" operator="equal">
      <formula>"合短"</formula>
    </cfRule>
  </conditionalFormatting>
  <conditionalFormatting sqref="AE53">
    <cfRule type="cellIs" dxfId="3890" priority="182" operator="equal">
      <formula>"ＮＧ"</formula>
    </cfRule>
    <cfRule type="cellIs" dxfId="3889" priority="183" operator="equal">
      <formula>"良短"</formula>
    </cfRule>
    <cfRule type="cellIs" dxfId="3888" priority="184" operator="equal">
      <formula>"保留"</formula>
    </cfRule>
    <cfRule type="cellIs" dxfId="3887" priority="185" operator="equal">
      <formula>"合短"</formula>
    </cfRule>
  </conditionalFormatting>
  <conditionalFormatting sqref="AE53">
    <cfRule type="cellIs" dxfId="3886" priority="178" operator="equal">
      <formula>"ＮＧ"</formula>
    </cfRule>
    <cfRule type="cellIs" dxfId="3885" priority="179" operator="equal">
      <formula>"良短"</formula>
    </cfRule>
    <cfRule type="cellIs" dxfId="3884" priority="180" operator="equal">
      <formula>"保留"</formula>
    </cfRule>
    <cfRule type="cellIs" dxfId="3883" priority="181" operator="equal">
      <formula>"合短"</formula>
    </cfRule>
  </conditionalFormatting>
  <conditionalFormatting sqref="AE53">
    <cfRule type="cellIs" dxfId="3882" priority="175" operator="equal">
      <formula>"良短"</formula>
    </cfRule>
    <cfRule type="cellIs" dxfId="3881" priority="176" operator="equal">
      <formula>"保留"</formula>
    </cfRule>
    <cfRule type="cellIs" dxfId="3880" priority="177" operator="equal">
      <formula>"合短"</formula>
    </cfRule>
  </conditionalFormatting>
  <conditionalFormatting sqref="AE53">
    <cfRule type="cellIs" dxfId="3879" priority="172" operator="equal">
      <formula>"良短"</formula>
    </cfRule>
    <cfRule type="cellIs" dxfId="3878" priority="173" operator="equal">
      <formula>"保留"</formula>
    </cfRule>
    <cfRule type="cellIs" dxfId="3877" priority="174" operator="equal">
      <formula>"合短"</formula>
    </cfRule>
  </conditionalFormatting>
  <conditionalFormatting sqref="AE53">
    <cfRule type="cellIs" dxfId="3876" priority="168" operator="equal">
      <formula>"ＮＧ"</formula>
    </cfRule>
    <cfRule type="cellIs" dxfId="3875" priority="169" operator="equal">
      <formula>"良短"</formula>
    </cfRule>
    <cfRule type="cellIs" dxfId="3874" priority="170" operator="equal">
      <formula>"保留"</formula>
    </cfRule>
    <cfRule type="cellIs" dxfId="3873" priority="171" operator="equal">
      <formula>"合短"</formula>
    </cfRule>
  </conditionalFormatting>
  <conditionalFormatting sqref="AE53">
    <cfRule type="cellIs" dxfId="3872" priority="164" operator="equal">
      <formula>"ＮＧ"</formula>
    </cfRule>
    <cfRule type="cellIs" dxfId="3871" priority="165" operator="equal">
      <formula>"良短"</formula>
    </cfRule>
    <cfRule type="cellIs" dxfId="3870" priority="166" operator="equal">
      <formula>"保留"</formula>
    </cfRule>
    <cfRule type="cellIs" dxfId="3869" priority="167" operator="equal">
      <formula>"合短"</formula>
    </cfRule>
  </conditionalFormatting>
  <conditionalFormatting sqref="AE52">
    <cfRule type="cellIs" dxfId="3868" priority="160" operator="equal">
      <formula>"ＮＧ"</formula>
    </cfRule>
    <cfRule type="cellIs" dxfId="3867" priority="161" operator="equal">
      <formula>"良短"</formula>
    </cfRule>
    <cfRule type="cellIs" dxfId="3866" priority="162" operator="equal">
      <formula>"保留"</formula>
    </cfRule>
    <cfRule type="cellIs" dxfId="3865" priority="163" operator="equal">
      <formula>"合短"</formula>
    </cfRule>
  </conditionalFormatting>
  <conditionalFormatting sqref="AE52">
    <cfRule type="cellIs" dxfId="3864" priority="156" operator="equal">
      <formula>"ＮＧ"</formula>
    </cfRule>
    <cfRule type="cellIs" dxfId="3863" priority="157" operator="equal">
      <formula>"良短"</formula>
    </cfRule>
    <cfRule type="cellIs" dxfId="3862" priority="158" operator="equal">
      <formula>"保留"</formula>
    </cfRule>
    <cfRule type="cellIs" dxfId="3861" priority="159" operator="equal">
      <formula>"合短"</formula>
    </cfRule>
  </conditionalFormatting>
  <conditionalFormatting sqref="AE52">
    <cfRule type="cellIs" dxfId="3860" priority="152" operator="equal">
      <formula>"ＮＧ"</formula>
    </cfRule>
    <cfRule type="cellIs" dxfId="3859" priority="153" operator="equal">
      <formula>"良短"</formula>
    </cfRule>
    <cfRule type="cellIs" dxfId="3858" priority="154" operator="equal">
      <formula>"保留"</formula>
    </cfRule>
    <cfRule type="cellIs" dxfId="3857" priority="155" operator="equal">
      <formula>"合短"</formula>
    </cfRule>
  </conditionalFormatting>
  <conditionalFormatting sqref="AE52">
    <cfRule type="cellIs" dxfId="3856" priority="149" operator="equal">
      <formula>"良短"</formula>
    </cfRule>
    <cfRule type="cellIs" dxfId="3855" priority="150" operator="equal">
      <formula>"保留"</formula>
    </cfRule>
    <cfRule type="cellIs" dxfId="3854" priority="151" operator="equal">
      <formula>"合短"</formula>
    </cfRule>
  </conditionalFormatting>
  <conditionalFormatting sqref="AE45 AE51">
    <cfRule type="cellIs" dxfId="3853" priority="146" operator="equal">
      <formula>"良短"</formula>
    </cfRule>
    <cfRule type="cellIs" dxfId="3852" priority="147" operator="equal">
      <formula>"保留"</formula>
    </cfRule>
    <cfRule type="cellIs" dxfId="3851" priority="148" operator="equal">
      <formula>"合短"</formula>
    </cfRule>
  </conditionalFormatting>
  <conditionalFormatting sqref="AE45 AE51">
    <cfRule type="cellIs" dxfId="3850" priority="142" operator="equal">
      <formula>"ＮＧ"</formula>
    </cfRule>
    <cfRule type="cellIs" dxfId="3849" priority="143" operator="equal">
      <formula>"良短"</formula>
    </cfRule>
    <cfRule type="cellIs" dxfId="3848" priority="144" operator="equal">
      <formula>"保留"</formula>
    </cfRule>
    <cfRule type="cellIs" dxfId="3847" priority="145" operator="equal">
      <formula>"合短"</formula>
    </cfRule>
  </conditionalFormatting>
  <conditionalFormatting sqref="AF28">
    <cfRule type="cellIs" dxfId="3846" priority="52" operator="equal">
      <formula>"ＮＧ"</formula>
    </cfRule>
    <cfRule type="cellIs" dxfId="3845" priority="53" operator="equal">
      <formula>"良短"</formula>
    </cfRule>
    <cfRule type="cellIs" dxfId="3844" priority="54" operator="equal">
      <formula>"保留"</formula>
    </cfRule>
    <cfRule type="cellIs" dxfId="3843" priority="55" operator="equal">
      <formula>"合短"</formula>
    </cfRule>
  </conditionalFormatting>
  <conditionalFormatting sqref="AE46">
    <cfRule type="cellIs" dxfId="3842" priority="138" operator="equal">
      <formula>"ＮＧ"</formula>
    </cfRule>
    <cfRule type="cellIs" dxfId="3841" priority="139" operator="equal">
      <formula>"良短"</formula>
    </cfRule>
    <cfRule type="cellIs" dxfId="3840" priority="140" operator="equal">
      <formula>"保留"</formula>
    </cfRule>
    <cfRule type="cellIs" dxfId="3839" priority="141" operator="equal">
      <formula>"合短"</formula>
    </cfRule>
  </conditionalFormatting>
  <conditionalFormatting sqref="AE46">
    <cfRule type="cellIs" dxfId="3838" priority="135" operator="equal">
      <formula>"良短"</formula>
    </cfRule>
    <cfRule type="cellIs" dxfId="3837" priority="136" operator="equal">
      <formula>"保留"</formula>
    </cfRule>
    <cfRule type="cellIs" dxfId="3836" priority="137" operator="equal">
      <formula>"合短"</formula>
    </cfRule>
  </conditionalFormatting>
  <conditionalFormatting sqref="AE42:AE44">
    <cfRule type="cellIs" dxfId="3835" priority="131" operator="equal">
      <formula>"ＮＧ"</formula>
    </cfRule>
    <cfRule type="cellIs" dxfId="3834" priority="132" operator="equal">
      <formula>"良短"</formula>
    </cfRule>
    <cfRule type="cellIs" dxfId="3833" priority="133" operator="equal">
      <formula>"保留"</formula>
    </cfRule>
    <cfRule type="cellIs" dxfId="3832" priority="134" operator="equal">
      <formula>"合短"</formula>
    </cfRule>
  </conditionalFormatting>
  <conditionalFormatting sqref="AE42:AE44">
    <cfRule type="cellIs" dxfId="3831" priority="128" operator="equal">
      <formula>"良短"</formula>
    </cfRule>
    <cfRule type="cellIs" dxfId="3830" priority="129" operator="equal">
      <formula>"保留"</formula>
    </cfRule>
    <cfRule type="cellIs" dxfId="3829" priority="130" operator="equal">
      <formula>"合短"</formula>
    </cfRule>
  </conditionalFormatting>
  <conditionalFormatting sqref="AE47:AE50">
    <cfRule type="cellIs" dxfId="3828" priority="124" operator="equal">
      <formula>"ＮＧ"</formula>
    </cfRule>
    <cfRule type="cellIs" dxfId="3827" priority="125" operator="equal">
      <formula>"良短"</formula>
    </cfRule>
    <cfRule type="cellIs" dxfId="3826" priority="126" operator="equal">
      <formula>"保留"</formula>
    </cfRule>
    <cfRule type="cellIs" dxfId="3825" priority="127" operator="equal">
      <formula>"合短"</formula>
    </cfRule>
  </conditionalFormatting>
  <conditionalFormatting sqref="AE13 AE19 AE25 AE31 AE35">
    <cfRule type="cellIs" dxfId="3824" priority="118" operator="equal">
      <formula>"良短"</formula>
    </cfRule>
    <cfRule type="cellIs" dxfId="3823" priority="119" operator="equal">
      <formula>"保留"</formula>
    </cfRule>
    <cfRule type="cellIs" dxfId="3822" priority="120" operator="equal">
      <formula>"合短"</formula>
    </cfRule>
  </conditionalFormatting>
  <conditionalFormatting sqref="AE20">
    <cfRule type="cellIs" dxfId="3821" priority="100" operator="equal">
      <formula>"良短"</formula>
    </cfRule>
    <cfRule type="cellIs" dxfId="3820" priority="101" operator="equal">
      <formula>"保留"</formula>
    </cfRule>
    <cfRule type="cellIs" dxfId="3819" priority="102" operator="equal">
      <formula>"合短"</formula>
    </cfRule>
  </conditionalFormatting>
  <conditionalFormatting sqref="AE28">
    <cfRule type="cellIs" dxfId="3818" priority="96" operator="equal">
      <formula>"ＮＧ"</formula>
    </cfRule>
    <cfRule type="cellIs" dxfId="3817" priority="97" operator="equal">
      <formula>"良短"</formula>
    </cfRule>
    <cfRule type="cellIs" dxfId="3816" priority="98" operator="equal">
      <formula>"保留"</formula>
    </cfRule>
    <cfRule type="cellIs" dxfId="3815" priority="99" operator="equal">
      <formula>"合短"</formula>
    </cfRule>
  </conditionalFormatting>
  <conditionalFormatting sqref="AE15:AE18">
    <cfRule type="cellIs" dxfId="3814" priority="93" operator="equal">
      <formula>"良短"</formula>
    </cfRule>
    <cfRule type="cellIs" dxfId="3813" priority="94" operator="equal">
      <formula>"保留"</formula>
    </cfRule>
    <cfRule type="cellIs" dxfId="3812" priority="95" operator="equal">
      <formula>"合短"</formula>
    </cfRule>
  </conditionalFormatting>
  <conditionalFormatting sqref="AE14">
    <cfRule type="cellIs" dxfId="3811" priority="89" operator="equal">
      <formula>"ＮＧ"</formula>
    </cfRule>
    <cfRule type="cellIs" dxfId="3810" priority="90" operator="equal">
      <formula>"良短"</formula>
    </cfRule>
    <cfRule type="cellIs" dxfId="3809" priority="91" operator="equal">
      <formula>"保留"</formula>
    </cfRule>
    <cfRule type="cellIs" dxfId="3808" priority="92" operator="equal">
      <formula>"合短"</formula>
    </cfRule>
  </conditionalFormatting>
  <conditionalFormatting sqref="AF26">
    <cfRule type="cellIs" dxfId="3807" priority="86" operator="equal">
      <formula>"良短"</formula>
    </cfRule>
    <cfRule type="cellIs" dxfId="3806" priority="87" operator="equal">
      <formula>"保留"</formula>
    </cfRule>
    <cfRule type="cellIs" dxfId="3805" priority="88" operator="equal">
      <formula>"合短"</formula>
    </cfRule>
  </conditionalFormatting>
  <conditionalFormatting sqref="AE21:AE24">
    <cfRule type="cellIs" dxfId="3804" priority="82" operator="equal">
      <formula>"ＮＧ"</formula>
    </cfRule>
    <cfRule type="cellIs" dxfId="3803" priority="83" operator="equal">
      <formula>"良短"</formula>
    </cfRule>
    <cfRule type="cellIs" dxfId="3802" priority="84" operator="equal">
      <formula>"保留"</formula>
    </cfRule>
    <cfRule type="cellIs" dxfId="3801" priority="85" operator="equal">
      <formula>"合短"</formula>
    </cfRule>
  </conditionalFormatting>
  <conditionalFormatting sqref="AE21:AE24">
    <cfRule type="cellIs" dxfId="3800" priority="79" operator="equal">
      <formula>"良短"</formula>
    </cfRule>
    <cfRule type="cellIs" dxfId="3799" priority="80" operator="equal">
      <formula>"保留"</formula>
    </cfRule>
    <cfRule type="cellIs" dxfId="3798" priority="81" operator="equal">
      <formula>"合短"</formula>
    </cfRule>
  </conditionalFormatting>
  <conditionalFormatting sqref="AE26">
    <cfRule type="cellIs" dxfId="3797" priority="76" operator="equal">
      <formula>"良短"</formula>
    </cfRule>
    <cfRule type="cellIs" dxfId="3796" priority="77" operator="equal">
      <formula>"保留"</formula>
    </cfRule>
    <cfRule type="cellIs" dxfId="3795" priority="78" operator="equal">
      <formula>"合短"</formula>
    </cfRule>
  </conditionalFormatting>
  <conditionalFormatting sqref="AF27 AF29:AF30">
    <cfRule type="cellIs" dxfId="3794" priority="72" operator="equal">
      <formula>"ＮＧ"</formula>
    </cfRule>
    <cfRule type="cellIs" dxfId="3793" priority="73" operator="equal">
      <formula>"良短"</formula>
    </cfRule>
    <cfRule type="cellIs" dxfId="3792" priority="74" operator="equal">
      <formula>"保留"</formula>
    </cfRule>
    <cfRule type="cellIs" dxfId="3791" priority="75" operator="equal">
      <formula>"合短"</formula>
    </cfRule>
  </conditionalFormatting>
  <conditionalFormatting sqref="AF27 AF29:AF30">
    <cfRule type="cellIs" dxfId="3790" priority="68" operator="equal">
      <formula>"ＮＧ"</formula>
    </cfRule>
    <cfRule type="cellIs" dxfId="3789" priority="69" operator="equal">
      <formula>"良短"</formula>
    </cfRule>
    <cfRule type="cellIs" dxfId="3788" priority="70" operator="equal">
      <formula>"保留"</formula>
    </cfRule>
    <cfRule type="cellIs" dxfId="3787" priority="71" operator="equal">
      <formula>"合短"</formula>
    </cfRule>
  </conditionalFormatting>
  <conditionalFormatting sqref="AE27 AE29:AE30">
    <cfRule type="cellIs" dxfId="3786" priority="64" operator="equal">
      <formula>"ＮＧ"</formula>
    </cfRule>
    <cfRule type="cellIs" dxfId="3785" priority="65" operator="equal">
      <formula>"良短"</formula>
    </cfRule>
    <cfRule type="cellIs" dxfId="3784" priority="66" operator="equal">
      <formula>"保留"</formula>
    </cfRule>
    <cfRule type="cellIs" dxfId="3783" priority="67" operator="equal">
      <formula>"合短"</formula>
    </cfRule>
  </conditionalFormatting>
  <conditionalFormatting sqref="AE27 AE29:AE30">
    <cfRule type="cellIs" dxfId="3782" priority="60" operator="equal">
      <formula>"ＮＧ"</formula>
    </cfRule>
    <cfRule type="cellIs" dxfId="3781" priority="61" operator="equal">
      <formula>"良短"</formula>
    </cfRule>
    <cfRule type="cellIs" dxfId="3780" priority="62" operator="equal">
      <formula>"保留"</formula>
    </cfRule>
    <cfRule type="cellIs" dxfId="3779" priority="63" operator="equal">
      <formula>"合短"</formula>
    </cfRule>
  </conditionalFormatting>
  <conditionalFormatting sqref="AF28">
    <cfRule type="cellIs" dxfId="3778" priority="56" operator="equal">
      <formula>"ＮＧ"</formula>
    </cfRule>
    <cfRule type="cellIs" dxfId="3777" priority="57" operator="equal">
      <formula>"良短"</formula>
    </cfRule>
    <cfRule type="cellIs" dxfId="3776" priority="58" operator="equal">
      <formula>"保留"</formula>
    </cfRule>
    <cfRule type="cellIs" dxfId="3775" priority="59" operator="equal">
      <formula>"合短"</formula>
    </cfRule>
  </conditionalFormatting>
  <conditionalFormatting sqref="AE28">
    <cfRule type="cellIs" dxfId="3774" priority="48" operator="equal">
      <formula>"ＮＧ"</formula>
    </cfRule>
    <cfRule type="cellIs" dxfId="3773" priority="49" operator="equal">
      <formula>"良短"</formula>
    </cfRule>
    <cfRule type="cellIs" dxfId="3772" priority="50" operator="equal">
      <formula>"保留"</formula>
    </cfRule>
    <cfRule type="cellIs" dxfId="3771" priority="51" operator="equal">
      <formula>"合短"</formula>
    </cfRule>
  </conditionalFormatting>
  <conditionalFormatting sqref="AF32:AF34">
    <cfRule type="cellIs" dxfId="3770" priority="44" operator="equal">
      <formula>"ＮＧ"</formula>
    </cfRule>
    <cfRule type="cellIs" dxfId="3769" priority="45" operator="equal">
      <formula>"良短"</formula>
    </cfRule>
    <cfRule type="cellIs" dxfId="3768" priority="46" operator="equal">
      <formula>"保留"</formula>
    </cfRule>
    <cfRule type="cellIs" dxfId="3767" priority="47" operator="equal">
      <formula>"合短"</formula>
    </cfRule>
  </conditionalFormatting>
  <conditionalFormatting sqref="AE32:AE34">
    <cfRule type="cellIs" dxfId="3766" priority="40" operator="equal">
      <formula>"ＮＧ"</formula>
    </cfRule>
    <cfRule type="cellIs" dxfId="3765" priority="41" operator="equal">
      <formula>"良短"</formula>
    </cfRule>
    <cfRule type="cellIs" dxfId="3764" priority="42" operator="equal">
      <formula>"保留"</formula>
    </cfRule>
    <cfRule type="cellIs" dxfId="3763" priority="43" operator="equal">
      <formula>"合短"</formula>
    </cfRule>
  </conditionalFormatting>
  <conditionalFormatting sqref="AE32:AE34">
    <cfRule type="cellIs" dxfId="3762" priority="36" operator="equal">
      <formula>"ＮＧ"</formula>
    </cfRule>
    <cfRule type="cellIs" dxfId="3761" priority="37" operator="equal">
      <formula>"良短"</formula>
    </cfRule>
    <cfRule type="cellIs" dxfId="3760" priority="38" operator="equal">
      <formula>"保留"</formula>
    </cfRule>
    <cfRule type="cellIs" dxfId="3759" priority="39" operator="equal">
      <formula>"合短"</formula>
    </cfRule>
  </conditionalFormatting>
  <conditionalFormatting sqref="AF32:AF34">
    <cfRule type="cellIs" dxfId="3758" priority="32" operator="equal">
      <formula>"ＮＧ"</formula>
    </cfRule>
    <cfRule type="cellIs" dxfId="3757" priority="33" operator="equal">
      <formula>"良短"</formula>
    </cfRule>
    <cfRule type="cellIs" dxfId="3756" priority="34" operator="equal">
      <formula>"保留"</formula>
    </cfRule>
    <cfRule type="cellIs" dxfId="3755" priority="35" operator="equal">
      <formula>"合短"</formula>
    </cfRule>
  </conditionalFormatting>
  <conditionalFormatting sqref="AE36:AE41">
    <cfRule type="cellIs" dxfId="3754" priority="29" operator="equal">
      <formula>"良短"</formula>
    </cfRule>
    <cfRule type="cellIs" dxfId="3753" priority="30" operator="equal">
      <formula>"保留"</formula>
    </cfRule>
    <cfRule type="cellIs" dxfId="3752" priority="31" operator="equal">
      <formula>"合短"</formula>
    </cfRule>
  </conditionalFormatting>
  <conditionalFormatting sqref="AE36:AE41">
    <cfRule type="cellIs" dxfId="3751" priority="25" operator="equal">
      <formula>"ＮＧ"</formula>
    </cfRule>
    <cfRule type="cellIs" dxfId="3750" priority="26" operator="equal">
      <formula>"良短"</formula>
    </cfRule>
    <cfRule type="cellIs" dxfId="3749" priority="27" operator="equal">
      <formula>"保留"</formula>
    </cfRule>
    <cfRule type="cellIs" dxfId="3748" priority="28" operator="equal">
      <formula>"合短"</formula>
    </cfRule>
  </conditionalFormatting>
  <conditionalFormatting sqref="AE36">
    <cfRule type="cellIs" dxfId="3747" priority="21" operator="equal">
      <formula>"ＮＧ"</formula>
    </cfRule>
    <cfRule type="cellIs" dxfId="3746" priority="22" operator="equal">
      <formula>"良短"</formula>
    </cfRule>
    <cfRule type="cellIs" dxfId="3745" priority="23" operator="equal">
      <formula>"保留"</formula>
    </cfRule>
    <cfRule type="cellIs" dxfId="3744" priority="24" operator="equal">
      <formula>"合短"</formula>
    </cfRule>
  </conditionalFormatting>
  <conditionalFormatting sqref="AE37:AE41">
    <cfRule type="cellIs" dxfId="3743" priority="17" operator="equal">
      <formula>"ＮＧ"</formula>
    </cfRule>
    <cfRule type="cellIs" dxfId="3742" priority="18" operator="equal">
      <formula>"良短"</formula>
    </cfRule>
    <cfRule type="cellIs" dxfId="3741" priority="19" operator="equal">
      <formula>"保留"</formula>
    </cfRule>
    <cfRule type="cellIs" dxfId="3740" priority="20" operator="equal">
      <formula>"合短"</formula>
    </cfRule>
  </conditionalFormatting>
  <conditionalFormatting sqref="AE36:AE41">
    <cfRule type="cellIs" dxfId="3739" priority="14" operator="equal">
      <formula>"良短"</formula>
    </cfRule>
    <cfRule type="cellIs" dxfId="3738" priority="15" operator="equal">
      <formula>"保留"</formula>
    </cfRule>
    <cfRule type="cellIs" dxfId="3737" priority="16" operator="equal">
      <formula>"合短"</formula>
    </cfRule>
  </conditionalFormatting>
  <conditionalFormatting sqref="AE11:AE12">
    <cfRule type="cellIs" dxfId="3736" priority="10" operator="equal">
      <formula>"ＮＧ"</formula>
    </cfRule>
    <cfRule type="cellIs" dxfId="3735" priority="11" operator="equal">
      <formula>"良短"</formula>
    </cfRule>
    <cfRule type="cellIs" dxfId="3734" priority="12" operator="equal">
      <formula>"保留"</formula>
    </cfRule>
    <cfRule type="cellIs" dxfId="3733" priority="13" operator="equal">
      <formula>"合短"</formula>
    </cfRule>
  </conditionalFormatting>
  <conditionalFormatting sqref="AE11:AE12">
    <cfRule type="cellIs" dxfId="3732" priority="7" operator="equal">
      <formula>"良短"</formula>
    </cfRule>
    <cfRule type="cellIs" dxfId="3731" priority="8" operator="equal">
      <formula>"保留"</formula>
    </cfRule>
    <cfRule type="cellIs" dxfId="3730" priority="9" operator="equal">
      <formula>"合短"</formula>
    </cfRule>
  </conditionalFormatting>
  <conditionalFormatting sqref="AE9:AE10">
    <cfRule type="cellIs" dxfId="3729" priority="4" operator="equal">
      <formula>"ＮＧ"</formula>
    </cfRule>
    <cfRule type="cellIs" dxfId="3728" priority="5" operator="equal">
      <formula>"合短"</formula>
    </cfRule>
    <cfRule type="cellIs" dxfId="3727" priority="6" operator="equal">
      <formula>"保留"</formula>
    </cfRule>
  </conditionalFormatting>
  <conditionalFormatting sqref="AE8">
    <cfRule type="cellIs" dxfId="3726" priority="1" operator="equal">
      <formula>"ＮＧ"</formula>
    </cfRule>
    <cfRule type="cellIs" dxfId="3725" priority="2" operator="equal">
      <formula>"合短"</formula>
    </cfRule>
    <cfRule type="cellIs" dxfId="3724" priority="3" operator="equal">
      <formula>"保留"</formula>
    </cfRule>
  </conditionalFormatting>
  <dataValidations count="37">
    <dataValidation type="list" allowBlank="1" showInputMessage="1" showErrorMessage="1" sqref="D26:D30">
      <formula1>$I$2:$I$16</formula1>
    </dataValidation>
    <dataValidation type="list" allowBlank="1" showInputMessage="1" sqref="J26:J30">
      <formula1>$O$2:$O$24</formula1>
    </dataValidation>
    <dataValidation type="list" allowBlank="1" showInputMessage="1" showErrorMessage="1" sqref="AE8:AE51">
      <formula1>$AJ$2:$AJ$6</formula1>
    </dataValidation>
    <dataValidation type="list" allowBlank="1" showInputMessage="1" showErrorMessage="1" sqref="AD8:AD51">
      <formula1>$AI$2:$AI$4</formula1>
    </dataValidation>
    <dataValidation type="list" allowBlank="1" showInputMessage="1" showErrorMessage="1" sqref="AF8:AF51">
      <formula1>$AK$2:$AK$5</formula1>
    </dataValidation>
    <dataValidation type="list" allowBlank="1" showInputMessage="1" showErrorMessage="1" sqref="AB52:AB53">
      <formula1>$AG$2:$AG$31</formula1>
    </dataValidation>
    <dataValidation type="list" allowBlank="1" showInputMessage="1" showErrorMessage="1" sqref="D52:D53 D36:D44 D46:D50 D20:D24 D14:D18 D11:D12">
      <formula1>$I$2:$I$33</formula1>
    </dataValidation>
    <dataValidation type="list" allowBlank="1" showInputMessage="1" showErrorMessage="1" sqref="AE53">
      <formula1>$AJ$2:$AJ$13</formula1>
    </dataValidation>
    <dataValidation type="list" allowBlank="1" showInputMessage="1" showErrorMessage="1" sqref="E52:E53 E36:E44 E46:E50 E20:E24 E14:E18 E11:E12">
      <formula1>$J$2:$J$11</formula1>
    </dataValidation>
    <dataValidation type="list" allowBlank="1" showInputMessage="1" showErrorMessage="1" sqref="AF52:AF53">
      <formula1>$AK$2:$AK$13</formula1>
    </dataValidation>
    <dataValidation type="list" allowBlank="1" showInputMessage="1" showErrorMessage="1" sqref="AC52:AD53">
      <formula1>$AH$2:$AH$10</formula1>
    </dataValidation>
    <dataValidation type="list" allowBlank="1" showInputMessage="1" sqref="J52:J53 J36:J44 J46:J50 J20:J24 J14:J18 J11:J12">
      <formula1>$O$2:$O$47</formula1>
    </dataValidation>
    <dataValidation type="list" allowBlank="1" showInputMessage="1" sqref="J61:J63 J57:J59 J32:J34">
      <formula1>$O$2:$O$42</formula1>
    </dataValidation>
    <dataValidation type="list" allowBlank="1" showInputMessage="1" showErrorMessage="1" sqref="AB61 AB57:AB59">
      <formula1>$AG$2:$AG$11</formula1>
    </dataValidation>
    <dataValidation type="list" allowBlank="1" showInputMessage="1" sqref="J101:J144 J64:J75 J60 J54:J56 J51 J45 J13 J19 J25 J31 J35 J8:J10">
      <formula1>$O$2:$O$23</formula1>
    </dataValidation>
    <dataValidation type="list" allowBlank="1" showInputMessage="1" sqref="J80:J83 J145:J176 J240:J269 J303:J362">
      <formula1>$O$2:$O$10</formula1>
    </dataValidation>
    <dataValidation type="list" allowBlank="1" showInputMessage="1" sqref="J287:J302 J76:J79">
      <formula1>$O$2:$O$18</formula1>
    </dataValidation>
    <dataValidation type="list" allowBlank="1" showInputMessage="1" sqref="J194:J239">
      <formula1>$O$2:$O$19</formula1>
    </dataValidation>
    <dataValidation type="list" allowBlank="1" showInputMessage="1" showErrorMessage="1" sqref="AE62 AE60 AE54:AE56">
      <formula1>$AJ$2:$AJ$3</formula1>
    </dataValidation>
    <dataValidation type="list" allowBlank="1" showInputMessage="1" showErrorMessage="1" sqref="E62 E60 E54:E56 E51 E45 E13 E19 E25 E31 E35">
      <formula1>$J$2:$J$3</formula1>
    </dataValidation>
    <dataValidation type="list" allowBlank="1" showInputMessage="1" showErrorMessage="1" sqref="AF62 AF60 AF54:AF56">
      <formula1>$AK$2:$AK$3</formula1>
    </dataValidation>
    <dataValidation type="list" allowBlank="1" showInputMessage="1" showErrorMessage="1" sqref="D62 D60 D54:D56 D51 D45 D13 D19 D25 D31 D35">
      <formula1>$I$2:$I$6</formula1>
    </dataValidation>
    <dataValidation type="list" allowBlank="1" showInputMessage="1" showErrorMessage="1" sqref="AB62 AB60 AB54:AB56">
      <formula1>$AG$2:$AG$4</formula1>
    </dataValidation>
    <dataValidation type="list" allowBlank="1" showInputMessage="1" showErrorMessage="1" sqref="AI101:AI107">
      <formula1>$AN$2:$AN$9</formula1>
    </dataValidation>
    <dataValidation type="list" allowBlank="1" showInputMessage="1" showErrorMessage="1" sqref="AC101:AD144 AC63:AD68 AC61:AD61 AC57:AD59 AC8:AC51">
      <formula1>$AH$2:$AH$4</formula1>
    </dataValidation>
    <dataValidation type="list" allowBlank="1" showInputMessage="1" showErrorMessage="1" sqref="AB127:AB128 AB64 AB133:AB134 AB139:AB140 AB101 AB116 AB106 AB111 AB121:AB122 AB8:AB51">
      <formula1>$AG$2:$AG$12</formula1>
    </dataValidation>
    <dataValidation type="list" allowBlank="1" showInputMessage="1" showErrorMessage="1" sqref="AB194:AB269 AB287:AB362 AB65:AB83 AB117:AB120 AB123:AB126 AB129:AB132 AB135:AB138 AB141:AB176 AB102:AB105 AB107:AB110 AB112:AB115 AB63">
      <formula1>$AG$2:$AG$13</formula1>
    </dataValidation>
    <dataValidation type="list" allowBlank="1" showInputMessage="1" showErrorMessage="1" sqref="AC287:AD362 AC194:AD269 AC69:AD83 AC145:AD176 AC62:AD62 AC60:AD60 AC54:AD56">
      <formula1>$AH$2:$AH$3</formula1>
    </dataValidation>
    <dataValidation type="list" allowBlank="1" showInputMessage="1" showErrorMessage="1" sqref="AF287:AF362 AF194:AF269 AF101:AF176 AF63:AF83 AF61 AF57:AF59">
      <formula1>$AK$2:$AK$7</formula1>
    </dataValidation>
    <dataValidation type="list" allowBlank="1" showInputMessage="1" showErrorMessage="1" sqref="C287:C362 C194:C269 C101:C176 C11:C83">
      <formula1>$H$2:$H$4</formula1>
    </dataValidation>
    <dataValidation type="list" allowBlank="1" showInputMessage="1" showErrorMessage="1" sqref="E69:E83 E303:E362 E240:E269 E145:E176">
      <formula1>$J$2:$J$4</formula1>
    </dataValidation>
    <dataValidation type="list" allowBlank="1" showInputMessage="1" showErrorMessage="1" sqref="D69:D83 D303:D362 D240:D269 D145:D176 D61 D57:D59 D32:D34">
      <formula1>$I$2:$I$11</formula1>
    </dataValidation>
    <dataValidation type="list" allowBlank="1" showInputMessage="1" showErrorMessage="1" sqref="AE194:AE269 AE287:AE362 AE101:AE176 AE63:AE83 AE61 AE57:AE59 AE52">
      <formula1>$AJ$2:$AJ$7</formula1>
    </dataValidation>
    <dataValidation type="list" allowBlank="1" showInputMessage="1" showErrorMessage="1" sqref="AN8 AN80 AN76:AN78 AN74 AN72 AN70 AN68 AN66 AN64 AN62 AN60 AN58 AN56 AN54 AN52 AN50 AN48 AN46 AN44 AN42 AN40 AN38 AN36 AN34 AN32 AN30 AN28 AN26 AN24 AN22 AN20 AN18 AN16 AN14 AN12 AN10 AN101 AN173 AN169:AN171 AN167 AN165 AN163 AN161 AN159 AN157 AN155 AN153 AN151 AN149 AN147 AN145 AN143 AN141 AN139 AN137 AN135 AN133 AN131 AN129 AN127 AN125 AN123 AN121 AN119 AN117 AN115 AN113 AN111 AN109 AN107 AN105 AN103 AN194 AN266 AN262:AN264 AN260 AN258 AN256 AN254 AN252 AN250 AN248 AN246 AN244 AN242 AN240 AN238 AN236 AN234 AN232 AN230 AN228 AN226 AN224 AN222 AN220 AN218 AN216 AN214 AN212 AN210 AN208 AN206 AN204 AN202 AN200 AN198 AN196 AN287 AN359 AN355:AN357 AN353 AN351 AN349 AN347 AN345 AN343 AN341 AN339 AN337 AN335 AN333 AN331 AN329 AN327 AN325 AN323 AN321 AN319 AN317 AN315 AN313 AN311 AN309 AN307 AN305 AN303 AN301 AN299 AN297 AN295 AN293 AN291 AN289">
      <formula1>$AT$2:$AT$3</formula1>
    </dataValidation>
    <dataValidation type="list" allowBlank="1" showInputMessage="1" showErrorMessage="1" sqref="E194:E239 E287:E302 E101:E144 E63:E68 E61 E57:E59 E26:E30 E32:E34 E8:E10">
      <formula1>$J$2:$J$5</formula1>
    </dataValidation>
    <dataValidation type="list" allowBlank="1" showInputMessage="1" showErrorMessage="1" sqref="D287:D302">
      <formula1>$I$2:$I$14</formula1>
    </dataValidation>
    <dataValidation type="list" allowBlank="1" showInputMessage="1" showErrorMessage="1" sqref="D194:D239 D101:D144 D63:D68 D8:D10">
      <formula1>$I$2:$I$15</formula1>
    </dataValidation>
  </dataValidations>
  <printOptions horizontalCentered="1" verticalCentered="1"/>
  <pageMargins left="0.23622047244094491" right="0.23622047244094491" top="0.74803149606299213" bottom="0.74803149606299213" header="0.31496062992125984" footer="0.31496062992125984"/>
  <pageSetup paperSize="8" scale="60" fitToHeight="4"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pageSetUpPr fitToPage="1"/>
  </sheetPr>
  <dimension ref="A1:AR454"/>
  <sheetViews>
    <sheetView zoomScaleNormal="100" zoomScaleSheetLayoutView="100" workbookViewId="0">
      <pane xSplit="7" ySplit="25" topLeftCell="U75" activePane="bottomRight" state="frozen"/>
      <selection activeCell="E60" sqref="B60:M102"/>
      <selection pane="topRight" activeCell="E60" sqref="B60:M102"/>
      <selection pane="bottomLeft" activeCell="E60" sqref="B60:M102"/>
      <selection pane="bottomRight" activeCell="E60" sqref="B60:M102"/>
    </sheetView>
  </sheetViews>
  <sheetFormatPr defaultRowHeight="13.5"/>
  <cols>
    <col min="1" max="1" width="1.25" customWidth="1"/>
    <col min="2" max="2" width="5.5" bestFit="1" customWidth="1"/>
    <col min="3" max="3" width="3.375" bestFit="1" customWidth="1"/>
    <col min="4" max="4" width="3.5" bestFit="1" customWidth="1"/>
    <col min="5" max="5" width="4.125" customWidth="1"/>
    <col min="6" max="6" width="3.875" customWidth="1"/>
    <col min="7" max="7" width="5.125" customWidth="1"/>
    <col min="8" max="8" width="5" customWidth="1"/>
    <col min="9" max="9" width="9.625" style="357" customWidth="1"/>
    <col min="10" max="10" width="3.625" customWidth="1"/>
    <col min="11" max="11" width="9.875" customWidth="1"/>
    <col min="12" max="13" width="4.5" customWidth="1"/>
    <col min="14" max="14" width="33" style="357" customWidth="1"/>
    <col min="15" max="15" width="10.75" style="357" customWidth="1"/>
    <col min="16" max="16" width="3.875" customWidth="1"/>
    <col min="17" max="17" width="8.5" style="357" customWidth="1"/>
    <col min="18" max="21" width="8.625" customWidth="1"/>
    <col min="22" max="22" width="5.125" customWidth="1"/>
    <col min="23" max="23" width="8.625" customWidth="1"/>
    <col min="24" max="24" width="5.625" customWidth="1"/>
    <col min="25" max="26" width="8.625" customWidth="1"/>
    <col min="27" max="28" width="18.625" customWidth="1"/>
    <col min="29" max="32" width="5.875" style="244" bestFit="1" customWidth="1"/>
    <col min="33" max="33" width="10.5" customWidth="1"/>
    <col min="34" max="34" width="4.375" bestFit="1" customWidth="1"/>
    <col min="35" max="35" width="4.625" customWidth="1"/>
    <col min="36" max="36" width="5.25" bestFit="1" customWidth="1"/>
    <col min="37" max="37" width="5.625" customWidth="1"/>
    <col min="38" max="38" width="5.5" style="211" customWidth="1"/>
    <col min="39" max="39" width="58.5" customWidth="1"/>
    <col min="40" max="40" width="7.375" customWidth="1"/>
    <col min="41" max="41" width="8.25" bestFit="1" customWidth="1"/>
    <col min="43" max="44" width="6.875" hidden="1" customWidth="1"/>
  </cols>
  <sheetData>
    <row r="1" spans="2:42" ht="27" customHeight="1">
      <c r="F1" s="222" t="b">
        <v>1</v>
      </c>
      <c r="G1" s="222">
        <v>279</v>
      </c>
      <c r="N1" s="353"/>
    </row>
    <row r="2" spans="2:42" hidden="1">
      <c r="B2" s="1"/>
      <c r="C2" s="1"/>
      <c r="D2" s="1"/>
      <c r="E2" s="2" t="s">
        <v>0</v>
      </c>
      <c r="F2" s="1"/>
      <c r="G2" s="2">
        <v>280</v>
      </c>
      <c r="H2" s="3" t="s">
        <v>1</v>
      </c>
      <c r="I2" s="403" t="s">
        <v>2</v>
      </c>
      <c r="J2" s="2" t="s">
        <v>3</v>
      </c>
      <c r="K2" s="1"/>
      <c r="L2" s="1"/>
      <c r="M2" s="1"/>
      <c r="N2" s="354"/>
      <c r="O2" s="500" t="s">
        <v>4</v>
      </c>
      <c r="P2" s="1"/>
      <c r="Q2" s="354"/>
      <c r="R2" s="5"/>
      <c r="S2" s="6"/>
      <c r="T2" s="5"/>
      <c r="U2" s="5"/>
      <c r="V2" s="7"/>
      <c r="W2" s="5"/>
      <c r="X2" s="7"/>
      <c r="Y2" s="8"/>
      <c r="Z2" s="9"/>
      <c r="AA2" s="10"/>
      <c r="AB2" s="11"/>
      <c r="AC2" s="400"/>
      <c r="AD2" s="400"/>
      <c r="AE2" s="400"/>
      <c r="AF2" s="401"/>
      <c r="AG2" s="4" t="s">
        <v>5</v>
      </c>
      <c r="AH2" s="2" t="s">
        <v>6</v>
      </c>
      <c r="AI2" s="2" t="s">
        <v>6</v>
      </c>
      <c r="AJ2" s="12" t="s">
        <v>7</v>
      </c>
      <c r="AK2" s="12" t="s">
        <v>8</v>
      </c>
      <c r="AL2" s="2"/>
      <c r="AM2" s="1" t="s">
        <v>907</v>
      </c>
      <c r="AN2" s="2" t="s">
        <v>432</v>
      </c>
      <c r="AO2" s="13" t="s">
        <v>9</v>
      </c>
      <c r="AP2" s="1" t="s">
        <v>10</v>
      </c>
    </row>
    <row r="3" spans="2:42" hidden="1">
      <c r="B3" s="1"/>
      <c r="C3" s="1"/>
      <c r="D3" s="1"/>
      <c r="E3" s="2" t="s">
        <v>11</v>
      </c>
      <c r="F3" s="1"/>
      <c r="G3" s="2" t="s">
        <v>1280</v>
      </c>
      <c r="H3" s="3" t="s">
        <v>12</v>
      </c>
      <c r="I3" s="403" t="s">
        <v>13</v>
      </c>
      <c r="J3" s="2" t="s">
        <v>14</v>
      </c>
      <c r="K3" s="1"/>
      <c r="L3" s="1"/>
      <c r="M3" s="1"/>
      <c r="N3" s="354"/>
      <c r="O3" s="317" t="s">
        <v>15</v>
      </c>
      <c r="P3" s="1"/>
      <c r="Q3" s="354"/>
      <c r="R3" s="5"/>
      <c r="S3" s="6"/>
      <c r="T3" s="5"/>
      <c r="U3" s="5"/>
      <c r="V3" s="7"/>
      <c r="W3" s="5"/>
      <c r="X3" s="7"/>
      <c r="Y3" s="8"/>
      <c r="Z3" s="9"/>
      <c r="AA3" s="10"/>
      <c r="AB3" s="11"/>
      <c r="AC3" s="400"/>
      <c r="AD3" s="400"/>
      <c r="AE3" s="400"/>
      <c r="AF3" s="401"/>
      <c r="AG3" s="4" t="s">
        <v>16</v>
      </c>
      <c r="AH3" s="2" t="s">
        <v>17</v>
      </c>
      <c r="AI3" s="2" t="s">
        <v>17</v>
      </c>
      <c r="AJ3" s="12" t="s">
        <v>18</v>
      </c>
      <c r="AK3" s="15" t="s">
        <v>19</v>
      </c>
      <c r="AL3" s="2"/>
      <c r="AM3" s="1" t="s">
        <v>908</v>
      </c>
      <c r="AN3" s="1" t="s">
        <v>433</v>
      </c>
      <c r="AO3" s="13" t="s">
        <v>20</v>
      </c>
      <c r="AP3" s="1" t="s">
        <v>21</v>
      </c>
    </row>
    <row r="4" spans="2:42" hidden="1">
      <c r="B4" s="1"/>
      <c r="C4" s="1"/>
      <c r="D4" s="1"/>
      <c r="E4" s="2" t="s">
        <v>22</v>
      </c>
      <c r="F4" s="1"/>
      <c r="G4" s="2">
        <v>1120</v>
      </c>
      <c r="H4" s="2"/>
      <c r="I4" s="403" t="s">
        <v>23</v>
      </c>
      <c r="J4" s="2" t="s">
        <v>24</v>
      </c>
      <c r="K4" s="1"/>
      <c r="L4" s="1"/>
      <c r="M4" s="1"/>
      <c r="N4" s="354"/>
      <c r="O4" s="500" t="s">
        <v>25</v>
      </c>
      <c r="P4" s="1"/>
      <c r="Q4" s="354"/>
      <c r="R4" s="5"/>
      <c r="S4" s="6"/>
      <c r="T4" s="5"/>
      <c r="U4" s="5"/>
      <c r="V4" s="7"/>
      <c r="W4" s="5"/>
      <c r="X4" s="7"/>
      <c r="Y4" s="8"/>
      <c r="Z4" s="9"/>
      <c r="AA4" s="10"/>
      <c r="AB4" s="11"/>
      <c r="AC4" s="400"/>
      <c r="AD4" s="400"/>
      <c r="AE4" s="400"/>
      <c r="AF4" s="401"/>
      <c r="AG4" s="4" t="s">
        <v>26</v>
      </c>
      <c r="AH4" s="16" t="s">
        <v>464</v>
      </c>
      <c r="AI4" s="16" t="s">
        <v>464</v>
      </c>
      <c r="AJ4" s="17" t="s">
        <v>27</v>
      </c>
      <c r="AK4" s="15" t="s">
        <v>28</v>
      </c>
      <c r="AL4" s="2"/>
      <c r="AM4" s="4" t="s">
        <v>6</v>
      </c>
      <c r="AN4" s="1" t="s">
        <v>434</v>
      </c>
      <c r="AO4" s="13" t="s">
        <v>29</v>
      </c>
      <c r="AP4" s="1" t="s">
        <v>30</v>
      </c>
    </row>
    <row r="5" spans="2:42" hidden="1">
      <c r="B5" s="1"/>
      <c r="C5" s="1"/>
      <c r="D5" s="1"/>
      <c r="E5" s="2" t="s">
        <v>31</v>
      </c>
      <c r="F5" s="1"/>
      <c r="G5" s="2" t="s">
        <v>1281</v>
      </c>
      <c r="H5" s="2"/>
      <c r="I5" s="403" t="s">
        <v>32</v>
      </c>
      <c r="J5" s="2" t="s">
        <v>33</v>
      </c>
      <c r="K5" s="1"/>
      <c r="L5" s="1"/>
      <c r="M5" s="1"/>
      <c r="N5" s="354"/>
      <c r="O5" s="500" t="s">
        <v>34</v>
      </c>
      <c r="P5" s="1"/>
      <c r="Q5" s="354"/>
      <c r="R5" s="5"/>
      <c r="S5" s="6"/>
      <c r="T5" s="5"/>
      <c r="U5" s="5"/>
      <c r="V5" s="7"/>
      <c r="W5" s="5"/>
      <c r="X5" s="7"/>
      <c r="Y5" s="8"/>
      <c r="Z5" s="9"/>
      <c r="AA5" s="10"/>
      <c r="AB5" s="11"/>
      <c r="AC5" s="400"/>
      <c r="AD5" s="400"/>
      <c r="AE5" s="400"/>
      <c r="AF5" s="401"/>
      <c r="AG5" s="4" t="s">
        <v>35</v>
      </c>
      <c r="AH5" s="16"/>
      <c r="AI5" s="16"/>
      <c r="AJ5" s="17" t="s">
        <v>36</v>
      </c>
      <c r="AK5" s="15" t="s">
        <v>37</v>
      </c>
      <c r="AL5" s="2"/>
      <c r="AM5" s="1"/>
      <c r="AN5" s="1"/>
      <c r="AO5" s="13" t="s">
        <v>38</v>
      </c>
      <c r="AP5" s="1"/>
    </row>
    <row r="6" spans="2:42" hidden="1">
      <c r="B6" s="1"/>
      <c r="C6" s="1"/>
      <c r="D6" s="1"/>
      <c r="E6" s="2"/>
      <c r="F6" s="1"/>
      <c r="G6" s="3"/>
      <c r="H6" s="2"/>
      <c r="I6" s="404" t="s">
        <v>39</v>
      </c>
      <c r="J6" s="2"/>
      <c r="K6" s="1"/>
      <c r="L6" s="1"/>
      <c r="M6" s="1"/>
      <c r="N6" s="354"/>
      <c r="O6" s="500" t="s">
        <v>40</v>
      </c>
      <c r="P6" s="1"/>
      <c r="Q6" s="354"/>
      <c r="R6" s="5"/>
      <c r="S6" s="6"/>
      <c r="T6" s="5"/>
      <c r="U6" s="5"/>
      <c r="V6" s="7"/>
      <c r="W6" s="5"/>
      <c r="X6" s="7"/>
      <c r="Y6" s="8"/>
      <c r="Z6" s="9"/>
      <c r="AA6" s="10"/>
      <c r="AB6" s="11"/>
      <c r="AC6" s="400"/>
      <c r="AD6" s="400"/>
      <c r="AE6" s="400"/>
      <c r="AF6" s="401"/>
      <c r="AG6" s="4" t="s">
        <v>41</v>
      </c>
      <c r="AH6" s="16"/>
      <c r="AI6" s="16"/>
      <c r="AJ6" s="15" t="s">
        <v>1033</v>
      </c>
      <c r="AK6" s="15"/>
      <c r="AL6" s="2"/>
      <c r="AM6" s="1"/>
      <c r="AN6" s="1"/>
      <c r="AO6" s="13" t="s">
        <v>42</v>
      </c>
      <c r="AP6" s="1"/>
    </row>
    <row r="7" spans="2:42" hidden="1">
      <c r="B7" s="1"/>
      <c r="C7" s="1"/>
      <c r="D7" s="1"/>
      <c r="E7" s="2"/>
      <c r="F7" s="1"/>
      <c r="G7" s="2"/>
      <c r="H7" s="2"/>
      <c r="I7" s="404" t="s">
        <v>43</v>
      </c>
      <c r="J7" s="2"/>
      <c r="K7" s="1"/>
      <c r="L7" s="1"/>
      <c r="M7" s="1"/>
      <c r="N7" s="354"/>
      <c r="O7" s="500" t="s">
        <v>44</v>
      </c>
      <c r="P7" s="1"/>
      <c r="Q7" s="354"/>
      <c r="R7" s="5"/>
      <c r="S7" s="6"/>
      <c r="T7" s="5"/>
      <c r="U7" s="5"/>
      <c r="V7" s="7"/>
      <c r="W7" s="5"/>
      <c r="X7" s="7"/>
      <c r="Y7" s="8"/>
      <c r="Z7" s="9"/>
      <c r="AA7" s="10"/>
      <c r="AB7" s="11"/>
      <c r="AC7" s="400"/>
      <c r="AD7" s="400"/>
      <c r="AE7" s="400"/>
      <c r="AF7" s="401"/>
      <c r="AG7" s="4" t="s">
        <v>45</v>
      </c>
      <c r="AH7" s="16"/>
      <c r="AI7" s="16"/>
      <c r="AJ7" s="2"/>
      <c r="AK7" s="15"/>
      <c r="AL7" s="2"/>
      <c r="AM7" s="1"/>
      <c r="AN7" s="1"/>
      <c r="AO7" s="13" t="s">
        <v>46</v>
      </c>
      <c r="AP7" s="1"/>
    </row>
    <row r="8" spans="2:42" hidden="1">
      <c r="B8" s="1"/>
      <c r="C8" s="1"/>
      <c r="D8" s="1"/>
      <c r="E8" s="2">
        <v>8100</v>
      </c>
      <c r="F8" s="1"/>
      <c r="H8" s="2"/>
      <c r="I8" s="404" t="s">
        <v>47</v>
      </c>
      <c r="J8" s="2"/>
      <c r="K8" s="1"/>
      <c r="L8" s="1"/>
      <c r="M8" s="1"/>
      <c r="N8" s="354"/>
      <c r="O8" s="500" t="s">
        <v>48</v>
      </c>
      <c r="P8" s="1"/>
      <c r="Q8" s="354"/>
      <c r="R8" s="5"/>
      <c r="S8" s="6"/>
      <c r="T8" s="5"/>
      <c r="U8" s="5"/>
      <c r="V8" s="7"/>
      <c r="W8" s="5"/>
      <c r="X8" s="7"/>
      <c r="Y8" s="8"/>
      <c r="Z8" s="9"/>
      <c r="AA8" s="10"/>
      <c r="AB8" s="11"/>
      <c r="AC8" s="400"/>
      <c r="AD8" s="400"/>
      <c r="AE8" s="400"/>
      <c r="AF8" s="401"/>
      <c r="AG8" s="4" t="s">
        <v>49</v>
      </c>
      <c r="AH8" s="16"/>
      <c r="AI8" s="16"/>
      <c r="AJ8" s="2"/>
      <c r="AK8" s="15"/>
      <c r="AL8" s="2"/>
      <c r="AM8" s="1"/>
      <c r="AN8" s="1"/>
      <c r="AO8" s="13" t="s">
        <v>50</v>
      </c>
      <c r="AP8" s="1"/>
    </row>
    <row r="9" spans="2:42" hidden="1">
      <c r="B9" s="1"/>
      <c r="C9" s="1"/>
      <c r="D9" s="1"/>
      <c r="E9" s="2"/>
      <c r="F9" s="1"/>
      <c r="H9" s="2"/>
      <c r="I9" s="404" t="s">
        <v>51</v>
      </c>
      <c r="J9" s="2"/>
      <c r="K9" s="1"/>
      <c r="L9" s="1"/>
      <c r="M9" s="1"/>
      <c r="N9" s="354"/>
      <c r="O9" s="317" t="s">
        <v>52</v>
      </c>
      <c r="P9" s="1"/>
      <c r="Q9" s="354"/>
      <c r="R9" s="5"/>
      <c r="S9" s="6"/>
      <c r="T9" s="5"/>
      <c r="U9" s="5"/>
      <c r="V9" s="7"/>
      <c r="W9" s="5"/>
      <c r="X9" s="7"/>
      <c r="Y9" s="8"/>
      <c r="Z9" s="9"/>
      <c r="AA9" s="10"/>
      <c r="AB9" s="11"/>
      <c r="AC9" s="400"/>
      <c r="AD9" s="400"/>
      <c r="AE9" s="400"/>
      <c r="AF9" s="401"/>
      <c r="AG9" s="4" t="s">
        <v>53</v>
      </c>
      <c r="AH9" s="16"/>
      <c r="AI9" s="16"/>
      <c r="AJ9" s="2"/>
      <c r="AK9" s="15"/>
      <c r="AL9" s="2"/>
      <c r="AM9" s="1"/>
      <c r="AN9" s="1"/>
      <c r="AO9" s="13" t="s">
        <v>54</v>
      </c>
      <c r="AP9" s="1"/>
    </row>
    <row r="10" spans="2:42" hidden="1">
      <c r="B10" s="1"/>
      <c r="C10" s="1"/>
      <c r="D10" s="1"/>
      <c r="E10" s="2"/>
      <c r="F10" s="1"/>
      <c r="G10" s="2"/>
      <c r="H10" s="2"/>
      <c r="I10" s="404" t="s">
        <v>55</v>
      </c>
      <c r="J10" s="2"/>
      <c r="K10" s="1"/>
      <c r="L10" s="1"/>
      <c r="M10" s="1"/>
      <c r="N10" s="354"/>
      <c r="O10" s="317" t="s">
        <v>56</v>
      </c>
      <c r="P10" s="1"/>
      <c r="Q10" s="354"/>
      <c r="R10" s="5"/>
      <c r="S10" s="6"/>
      <c r="T10" s="5"/>
      <c r="U10" s="5"/>
      <c r="V10" s="7"/>
      <c r="W10" s="5"/>
      <c r="X10" s="7"/>
      <c r="Y10" s="8"/>
      <c r="Z10" s="9"/>
      <c r="AA10" s="10"/>
      <c r="AB10" s="11"/>
      <c r="AC10" s="400"/>
      <c r="AD10" s="400"/>
      <c r="AE10" s="400"/>
      <c r="AF10" s="401"/>
      <c r="AG10" s="18" t="s">
        <v>57</v>
      </c>
      <c r="AH10" s="16"/>
      <c r="AI10" s="16"/>
      <c r="AJ10" s="2"/>
      <c r="AK10" s="2"/>
      <c r="AL10" s="2"/>
      <c r="AM10" s="1"/>
      <c r="AN10" s="1"/>
      <c r="AO10" s="1"/>
      <c r="AP10" s="1"/>
    </row>
    <row r="11" spans="2:42" hidden="1">
      <c r="B11" s="1"/>
      <c r="C11" s="1"/>
      <c r="D11" s="1"/>
      <c r="E11" s="2"/>
      <c r="F11" s="1"/>
      <c r="G11" s="2"/>
      <c r="H11" s="2"/>
      <c r="I11" s="404" t="s">
        <v>58</v>
      </c>
      <c r="J11" s="2"/>
      <c r="K11" s="1"/>
      <c r="L11" s="1"/>
      <c r="M11" s="1"/>
      <c r="N11" s="354"/>
      <c r="O11" s="500" t="s">
        <v>59</v>
      </c>
      <c r="P11" s="1"/>
      <c r="Q11" s="354"/>
      <c r="R11" s="5"/>
      <c r="S11" s="6"/>
      <c r="T11" s="5"/>
      <c r="U11" s="5"/>
      <c r="V11" s="7"/>
      <c r="W11" s="5"/>
      <c r="X11" s="7"/>
      <c r="Y11" s="8"/>
      <c r="Z11" s="9"/>
      <c r="AA11" s="10"/>
      <c r="AB11" s="11"/>
      <c r="AC11" s="400"/>
      <c r="AD11" s="400"/>
      <c r="AE11" s="400"/>
      <c r="AF11" s="401"/>
      <c r="AG11" s="4" t="s">
        <v>39</v>
      </c>
      <c r="AH11" s="16"/>
      <c r="AI11" s="16"/>
      <c r="AJ11" s="2"/>
      <c r="AK11" s="2"/>
      <c r="AL11" s="2"/>
      <c r="AM11" s="1"/>
      <c r="AN11" s="1"/>
      <c r="AO11" s="1"/>
      <c r="AP11" s="1"/>
    </row>
    <row r="12" spans="2:42" hidden="1">
      <c r="B12" s="1"/>
      <c r="C12" s="1"/>
      <c r="D12" s="1"/>
      <c r="E12" s="2"/>
      <c r="F12" s="1"/>
      <c r="G12" s="2"/>
      <c r="H12" s="2"/>
      <c r="I12" s="404" t="s">
        <v>60</v>
      </c>
      <c r="J12" s="2"/>
      <c r="K12" s="1"/>
      <c r="L12" s="1"/>
      <c r="M12" s="1"/>
      <c r="N12" s="354"/>
      <c r="O12" s="500" t="s">
        <v>61</v>
      </c>
      <c r="P12" s="1"/>
      <c r="Q12" s="354"/>
      <c r="R12" s="5"/>
      <c r="S12" s="6"/>
      <c r="T12" s="5"/>
      <c r="U12" s="5"/>
      <c r="V12" s="7"/>
      <c r="W12" s="5"/>
      <c r="X12" s="7"/>
      <c r="Y12" s="8"/>
      <c r="Z12" s="9"/>
      <c r="AA12" s="10"/>
      <c r="AB12" s="11"/>
      <c r="AC12" s="400"/>
      <c r="AD12" s="400"/>
      <c r="AE12" s="400"/>
      <c r="AF12" s="401"/>
      <c r="AG12" s="4" t="s">
        <v>64</v>
      </c>
      <c r="AH12" s="16"/>
      <c r="AI12" s="16"/>
      <c r="AJ12" s="2"/>
      <c r="AK12" s="2"/>
      <c r="AL12" s="2"/>
      <c r="AM12" s="1"/>
      <c r="AN12" s="1"/>
      <c r="AO12" s="1"/>
      <c r="AP12" s="1"/>
    </row>
    <row r="13" spans="2:42" hidden="1">
      <c r="B13" s="1"/>
      <c r="C13" s="1"/>
      <c r="D13" s="1"/>
      <c r="E13" s="2"/>
      <c r="F13" s="1"/>
      <c r="G13" s="2"/>
      <c r="H13" s="2"/>
      <c r="I13" s="403" t="s">
        <v>62</v>
      </c>
      <c r="J13" s="2"/>
      <c r="K13" s="1"/>
      <c r="L13" s="1"/>
      <c r="M13" s="1"/>
      <c r="N13" s="354"/>
      <c r="O13" s="501" t="s">
        <v>63</v>
      </c>
      <c r="P13" s="1"/>
      <c r="Q13" s="354"/>
      <c r="R13" s="5"/>
      <c r="S13" s="6"/>
      <c r="T13" s="5"/>
      <c r="U13" s="5"/>
      <c r="V13" s="7"/>
      <c r="W13" s="5"/>
      <c r="X13" s="7"/>
      <c r="Y13" s="8"/>
      <c r="Z13" s="9"/>
      <c r="AA13" s="10"/>
      <c r="AB13" s="11"/>
      <c r="AC13" s="400"/>
      <c r="AD13" s="400"/>
      <c r="AE13" s="400"/>
      <c r="AF13" s="401"/>
      <c r="AH13" s="16"/>
      <c r="AI13" s="16"/>
      <c r="AJ13" s="2"/>
      <c r="AK13" s="2"/>
      <c r="AL13" s="2"/>
      <c r="AM13" s="1"/>
      <c r="AN13" s="1"/>
      <c r="AO13" s="1"/>
      <c r="AP13" s="1"/>
    </row>
    <row r="14" spans="2:42" hidden="1">
      <c r="B14" s="1"/>
      <c r="C14" s="1"/>
      <c r="D14" s="1"/>
      <c r="E14" s="2"/>
      <c r="F14" s="1"/>
      <c r="G14" s="2"/>
      <c r="H14" s="2"/>
      <c r="I14" s="403" t="s">
        <v>65</v>
      </c>
      <c r="J14" s="2"/>
      <c r="K14" s="1"/>
      <c r="L14" s="1"/>
      <c r="M14" s="1"/>
      <c r="N14" s="354"/>
      <c r="O14" s="501" t="s">
        <v>66</v>
      </c>
      <c r="P14" s="1"/>
      <c r="Q14" s="354"/>
      <c r="R14" s="5"/>
      <c r="S14" s="6"/>
      <c r="T14" s="5"/>
      <c r="U14" s="5"/>
      <c r="V14" s="7"/>
      <c r="W14" s="5"/>
      <c r="X14" s="7"/>
      <c r="Y14" s="8"/>
      <c r="Z14" s="9"/>
      <c r="AA14" s="10"/>
      <c r="AB14" s="11"/>
      <c r="AC14" s="400"/>
      <c r="AD14" s="400"/>
      <c r="AE14" s="400"/>
      <c r="AF14" s="401"/>
      <c r="AG14" s="4"/>
      <c r="AH14" s="16"/>
      <c r="AI14" s="16"/>
      <c r="AJ14" s="2"/>
      <c r="AK14" s="2"/>
      <c r="AL14" s="2"/>
      <c r="AM14" s="1"/>
      <c r="AN14" s="1"/>
      <c r="AO14" s="1"/>
      <c r="AP14" s="1"/>
    </row>
    <row r="15" spans="2:42" hidden="1">
      <c r="B15" s="1"/>
      <c r="C15" s="1"/>
      <c r="D15" s="1"/>
      <c r="E15" s="2"/>
      <c r="F15" s="1"/>
      <c r="G15" s="2"/>
      <c r="H15" s="2"/>
      <c r="I15" s="403" t="s">
        <v>41</v>
      </c>
      <c r="J15" s="2"/>
      <c r="K15" s="1"/>
      <c r="L15" s="1"/>
      <c r="M15" s="1"/>
      <c r="N15" s="354"/>
      <c r="O15" s="501" t="s">
        <v>67</v>
      </c>
      <c r="P15" s="1"/>
      <c r="Q15" s="354"/>
      <c r="R15" s="5"/>
      <c r="S15" s="6"/>
      <c r="T15" s="5"/>
      <c r="U15" s="5"/>
      <c r="V15" s="7"/>
      <c r="W15" s="5"/>
      <c r="X15" s="7"/>
      <c r="Y15" s="8"/>
      <c r="Z15" s="9"/>
      <c r="AA15" s="10"/>
      <c r="AB15" s="11"/>
      <c r="AC15" s="400"/>
      <c r="AD15" s="400"/>
      <c r="AE15" s="400"/>
      <c r="AF15" s="401"/>
      <c r="AG15" s="4"/>
      <c r="AH15" s="16"/>
      <c r="AI15" s="16"/>
      <c r="AJ15" s="2"/>
      <c r="AK15" s="2"/>
      <c r="AL15" s="2"/>
      <c r="AM15" s="1"/>
      <c r="AN15" s="1"/>
      <c r="AO15" s="1"/>
      <c r="AP15" s="1"/>
    </row>
    <row r="16" spans="2:42" hidden="1">
      <c r="B16" s="1"/>
      <c r="C16" s="1"/>
      <c r="D16" s="1"/>
      <c r="E16" s="2"/>
      <c r="F16" s="1"/>
      <c r="G16" s="2"/>
      <c r="H16" s="2"/>
      <c r="I16" s="403"/>
      <c r="J16" s="2"/>
      <c r="K16" s="1"/>
      <c r="L16" s="1"/>
      <c r="M16" s="1"/>
      <c r="N16" s="354"/>
      <c r="O16" s="501" t="s">
        <v>68</v>
      </c>
      <c r="P16" s="1"/>
      <c r="Q16" s="354"/>
      <c r="R16" s="5"/>
      <c r="S16" s="6"/>
      <c r="T16" s="5"/>
      <c r="U16" s="5"/>
      <c r="V16" s="7"/>
      <c r="W16" s="5"/>
      <c r="X16" s="7"/>
      <c r="Y16" s="8"/>
      <c r="Z16" s="9"/>
      <c r="AA16" s="10"/>
      <c r="AB16" s="11"/>
      <c r="AC16" s="400"/>
      <c r="AD16" s="400"/>
      <c r="AE16" s="400"/>
      <c r="AF16" s="401"/>
      <c r="AG16" s="4"/>
      <c r="AH16" s="16"/>
      <c r="AI16" s="16"/>
      <c r="AJ16" s="2"/>
      <c r="AK16" s="2"/>
      <c r="AL16" s="2"/>
      <c r="AM16" s="1"/>
      <c r="AN16" s="1"/>
      <c r="AO16" s="1"/>
      <c r="AP16" s="1"/>
    </row>
    <row r="17" spans="1:44" hidden="1">
      <c r="B17" s="1"/>
      <c r="C17" s="1"/>
      <c r="D17" s="1"/>
      <c r="E17" s="2"/>
      <c r="F17" s="1"/>
      <c r="G17" s="2"/>
      <c r="H17" s="2"/>
      <c r="I17" s="403"/>
      <c r="J17" s="2"/>
      <c r="K17" s="1"/>
      <c r="L17" s="1"/>
      <c r="M17" s="1"/>
      <c r="N17" s="354"/>
      <c r="O17" s="501" t="s">
        <v>69</v>
      </c>
      <c r="P17" s="1"/>
      <c r="Q17" s="354"/>
      <c r="R17" s="5"/>
      <c r="S17" s="6"/>
      <c r="T17" s="5"/>
      <c r="U17" s="5"/>
      <c r="V17" s="7"/>
      <c r="W17" s="5"/>
      <c r="X17" s="7"/>
      <c r="Y17" s="8"/>
      <c r="Z17" s="9"/>
      <c r="AA17" s="10"/>
      <c r="AB17" s="11"/>
      <c r="AC17" s="400"/>
      <c r="AD17" s="400"/>
      <c r="AE17" s="400"/>
      <c r="AF17" s="401"/>
      <c r="AG17" s="4"/>
      <c r="AH17" s="16"/>
      <c r="AI17" s="16"/>
      <c r="AJ17" s="2"/>
      <c r="AK17" s="2"/>
      <c r="AL17" s="2"/>
      <c r="AM17" s="1"/>
      <c r="AN17" s="1"/>
      <c r="AO17" s="1"/>
      <c r="AP17" s="1"/>
    </row>
    <row r="18" spans="1:44" hidden="1">
      <c r="B18" s="1"/>
      <c r="C18" s="1"/>
      <c r="D18" s="1"/>
      <c r="E18" s="2"/>
      <c r="F18" s="1"/>
      <c r="G18" s="2"/>
      <c r="H18" s="2"/>
      <c r="I18" s="403"/>
      <c r="J18" s="2"/>
      <c r="K18" s="1"/>
      <c r="L18" s="1"/>
      <c r="M18" s="1"/>
      <c r="N18" s="354"/>
      <c r="O18" s="501" t="s">
        <v>471</v>
      </c>
      <c r="P18" s="1"/>
      <c r="Q18" s="354"/>
      <c r="R18" s="5"/>
      <c r="S18" s="6"/>
      <c r="T18" s="5"/>
      <c r="U18" s="5"/>
      <c r="V18" s="7"/>
      <c r="W18" s="5"/>
      <c r="X18" s="7"/>
      <c r="Y18" s="8"/>
      <c r="Z18" s="9"/>
      <c r="AA18" s="10"/>
      <c r="AB18" s="11"/>
      <c r="AC18" s="400"/>
      <c r="AD18" s="400"/>
      <c r="AE18" s="400"/>
      <c r="AF18" s="401"/>
      <c r="AG18" s="4"/>
      <c r="AH18" s="16"/>
      <c r="AI18" s="16"/>
      <c r="AJ18" s="2"/>
      <c r="AK18" s="2"/>
      <c r="AL18" s="2"/>
      <c r="AM18" s="1"/>
      <c r="AN18" s="1"/>
      <c r="AO18" s="1"/>
      <c r="AP18" s="1"/>
    </row>
    <row r="19" spans="1:44" hidden="1">
      <c r="B19" s="1"/>
      <c r="C19" s="1"/>
      <c r="D19" s="1"/>
      <c r="E19" s="2"/>
      <c r="F19" s="1"/>
      <c r="G19" s="2"/>
      <c r="H19" s="2"/>
      <c r="I19" s="403"/>
      <c r="J19" s="2"/>
      <c r="K19" s="1"/>
      <c r="L19" s="1"/>
      <c r="M19" s="1"/>
      <c r="N19" s="354"/>
      <c r="O19" s="501" t="s">
        <v>70</v>
      </c>
      <c r="P19" s="1"/>
      <c r="Q19" s="354"/>
      <c r="R19" s="5"/>
      <c r="S19" s="6"/>
      <c r="T19" s="5"/>
      <c r="U19" s="5"/>
      <c r="V19" s="7"/>
      <c r="W19" s="5"/>
      <c r="X19" s="7"/>
      <c r="Y19" s="8"/>
      <c r="Z19" s="9"/>
      <c r="AA19" s="10"/>
      <c r="AB19" s="11"/>
      <c r="AC19" s="400"/>
      <c r="AD19" s="400"/>
      <c r="AE19" s="400"/>
      <c r="AF19" s="401"/>
      <c r="AG19" s="4"/>
      <c r="AH19" s="16"/>
      <c r="AI19" s="16"/>
      <c r="AJ19" s="2"/>
      <c r="AK19" s="2"/>
      <c r="AL19" s="2"/>
      <c r="AM19" s="1"/>
      <c r="AN19" s="1"/>
      <c r="AO19" s="1"/>
      <c r="AP19" s="1"/>
    </row>
    <row r="20" spans="1:44" hidden="1">
      <c r="B20" s="1"/>
      <c r="C20" s="1"/>
      <c r="D20" s="1"/>
      <c r="E20" s="2"/>
      <c r="F20" s="1"/>
      <c r="G20" s="2"/>
      <c r="H20" s="2"/>
      <c r="I20" s="403"/>
      <c r="J20" s="2"/>
      <c r="K20" s="1"/>
      <c r="L20" s="1"/>
      <c r="M20" s="1"/>
      <c r="N20" s="354"/>
      <c r="O20" s="501" t="s">
        <v>71</v>
      </c>
      <c r="P20" s="1"/>
      <c r="Q20" s="354"/>
      <c r="R20" s="5"/>
      <c r="S20" s="6"/>
      <c r="T20" s="5"/>
      <c r="U20" s="5"/>
      <c r="V20" s="7"/>
      <c r="W20" s="5"/>
      <c r="X20" s="7"/>
      <c r="Y20" s="8"/>
      <c r="Z20" s="9"/>
      <c r="AA20" s="10"/>
      <c r="AB20" s="11"/>
      <c r="AC20" s="400"/>
      <c r="AD20" s="400"/>
      <c r="AE20" s="400"/>
      <c r="AF20" s="401"/>
      <c r="AG20" s="4"/>
      <c r="AH20" s="16"/>
      <c r="AI20" s="16"/>
      <c r="AJ20" s="2"/>
      <c r="AK20" s="2"/>
      <c r="AL20" s="2"/>
      <c r="AM20" s="1"/>
      <c r="AN20" s="1"/>
      <c r="AO20" s="1"/>
      <c r="AP20" s="1"/>
    </row>
    <row r="21" spans="1:44" hidden="1">
      <c r="B21" s="1"/>
      <c r="C21" s="1"/>
      <c r="D21" s="1"/>
      <c r="E21" s="2"/>
      <c r="F21" s="1"/>
      <c r="G21" s="2"/>
      <c r="H21" s="2"/>
      <c r="I21" s="403"/>
      <c r="J21" s="2"/>
      <c r="K21" s="1"/>
      <c r="L21" s="1"/>
      <c r="M21" s="1"/>
      <c r="N21" s="354"/>
      <c r="O21" s="501" t="s">
        <v>455</v>
      </c>
      <c r="P21" s="1"/>
      <c r="Q21" s="354"/>
      <c r="R21" s="5"/>
      <c r="S21" s="6"/>
      <c r="T21" s="5"/>
      <c r="U21" s="5"/>
      <c r="V21" s="7"/>
      <c r="W21" s="5"/>
      <c r="X21" s="7"/>
      <c r="Y21" s="8"/>
      <c r="Z21" s="9"/>
      <c r="AA21" s="10"/>
      <c r="AB21" s="11"/>
      <c r="AC21" s="400"/>
      <c r="AD21" s="400"/>
      <c r="AE21" s="400"/>
      <c r="AF21" s="401"/>
      <c r="AG21" s="4"/>
      <c r="AH21" s="16"/>
      <c r="AI21" s="16"/>
      <c r="AJ21" s="2"/>
      <c r="AK21" s="2"/>
      <c r="AL21" s="2"/>
      <c r="AM21" s="1"/>
      <c r="AN21" s="1"/>
      <c r="AO21" s="1"/>
      <c r="AP21" s="1"/>
    </row>
    <row r="22" spans="1:44" hidden="1">
      <c r="B22" s="1"/>
      <c r="C22" s="1"/>
      <c r="D22" s="1"/>
      <c r="E22" s="2"/>
      <c r="F22" s="1"/>
      <c r="G22" s="2"/>
      <c r="H22" s="2"/>
      <c r="I22" s="403"/>
      <c r="J22" s="2"/>
      <c r="K22" s="1"/>
      <c r="L22" s="1"/>
      <c r="M22" s="1"/>
      <c r="N22" s="354"/>
      <c r="O22" s="501" t="s">
        <v>456</v>
      </c>
      <c r="P22" s="1"/>
      <c r="Q22" s="354"/>
      <c r="R22" s="5"/>
      <c r="S22" s="6"/>
      <c r="T22" s="5"/>
      <c r="U22" s="5"/>
      <c r="V22" s="7"/>
      <c r="W22" s="5"/>
      <c r="X22" s="7"/>
      <c r="Y22" s="8"/>
      <c r="Z22" s="9"/>
      <c r="AA22" s="10"/>
      <c r="AB22" s="11"/>
      <c r="AC22" s="400"/>
      <c r="AD22" s="400"/>
      <c r="AE22" s="400"/>
      <c r="AF22" s="401"/>
      <c r="AG22" s="4"/>
      <c r="AH22" s="16"/>
      <c r="AI22" s="16"/>
      <c r="AJ22" s="2"/>
      <c r="AK22" s="2"/>
      <c r="AL22" s="2"/>
      <c r="AM22" s="1"/>
      <c r="AN22" s="1"/>
      <c r="AO22" s="1"/>
      <c r="AP22" s="1"/>
    </row>
    <row r="23" spans="1:44" hidden="1">
      <c r="B23" s="1"/>
      <c r="C23" s="1"/>
      <c r="D23" s="1"/>
      <c r="E23" s="2"/>
      <c r="F23" s="1"/>
      <c r="G23" s="2"/>
      <c r="H23" s="2"/>
      <c r="I23" s="403"/>
      <c r="J23" s="2"/>
      <c r="K23" s="1"/>
      <c r="L23" s="1"/>
      <c r="M23" s="1"/>
      <c r="N23" s="354"/>
      <c r="O23" s="501" t="s">
        <v>41</v>
      </c>
      <c r="P23" s="1"/>
      <c r="Q23" s="354"/>
      <c r="R23" s="5"/>
      <c r="S23" s="6"/>
      <c r="T23" s="5"/>
      <c r="U23" s="5"/>
      <c r="V23" s="7"/>
      <c r="W23" s="5"/>
      <c r="X23" s="7"/>
      <c r="Y23" s="8"/>
      <c r="Z23" s="9"/>
      <c r="AA23" s="10"/>
      <c r="AB23" s="11"/>
      <c r="AC23" s="400"/>
      <c r="AD23" s="400"/>
      <c r="AE23" s="400"/>
      <c r="AF23" s="401"/>
      <c r="AG23" s="4"/>
      <c r="AH23" s="16"/>
      <c r="AI23" s="16"/>
      <c r="AJ23" s="2"/>
      <c r="AK23" s="2"/>
      <c r="AL23" s="2"/>
      <c r="AM23" s="1"/>
      <c r="AN23" s="1"/>
      <c r="AO23" s="1"/>
      <c r="AP23" s="1"/>
    </row>
    <row r="24" spans="1:44" hidden="1">
      <c r="B24" s="1"/>
      <c r="C24" s="1"/>
      <c r="D24" s="1"/>
      <c r="E24" s="2"/>
      <c r="F24" s="1"/>
      <c r="G24" s="2"/>
      <c r="H24" s="2"/>
      <c r="I24" s="403"/>
      <c r="J24" s="2"/>
      <c r="K24" s="1"/>
      <c r="L24" s="1"/>
      <c r="M24" s="1"/>
      <c r="N24" s="354"/>
      <c r="P24" s="1"/>
      <c r="Q24" s="354"/>
      <c r="R24" s="5"/>
      <c r="S24" s="6"/>
      <c r="T24" s="5"/>
      <c r="U24" s="5"/>
      <c r="V24" s="7"/>
      <c r="W24" s="5"/>
      <c r="X24" s="7"/>
      <c r="Y24" s="8"/>
      <c r="Z24" s="9"/>
      <c r="AA24" s="10"/>
      <c r="AB24" s="11"/>
      <c r="AC24" s="400"/>
      <c r="AD24" s="400"/>
      <c r="AE24" s="400"/>
      <c r="AF24" s="401"/>
      <c r="AG24" s="4"/>
      <c r="AH24" s="16"/>
      <c r="AI24" s="16"/>
      <c r="AJ24" s="2"/>
      <c r="AK24" s="2"/>
      <c r="AL24" s="2"/>
      <c r="AM24" s="1"/>
      <c r="AN24" s="1"/>
      <c r="AO24" s="1"/>
      <c r="AP24" s="1"/>
    </row>
    <row r="25" spans="1:44" ht="54">
      <c r="B25" s="19" t="s">
        <v>72</v>
      </c>
      <c r="C25" s="19" t="s">
        <v>73</v>
      </c>
      <c r="D25" s="19" t="s">
        <v>74</v>
      </c>
      <c r="E25" s="19" t="s">
        <v>75</v>
      </c>
      <c r="F25" s="19" t="s">
        <v>76</v>
      </c>
      <c r="G25" s="19" t="s">
        <v>77</v>
      </c>
      <c r="H25" s="19" t="s">
        <v>78</v>
      </c>
      <c r="I25" s="405" t="s">
        <v>79</v>
      </c>
      <c r="J25" s="20" t="s">
        <v>80</v>
      </c>
      <c r="K25" s="21" t="s">
        <v>81</v>
      </c>
      <c r="L25" s="22" t="s">
        <v>82</v>
      </c>
      <c r="M25" s="20" t="s">
        <v>83</v>
      </c>
      <c r="N25" s="355" t="s">
        <v>84</v>
      </c>
      <c r="O25" s="355" t="s">
        <v>85</v>
      </c>
      <c r="P25" s="24" t="s">
        <v>86</v>
      </c>
      <c r="Q25" s="355" t="s">
        <v>87</v>
      </c>
      <c r="R25" s="25" t="s">
        <v>88</v>
      </c>
      <c r="S25" s="25" t="s">
        <v>89</v>
      </c>
      <c r="T25" s="25" t="s">
        <v>90</v>
      </c>
      <c r="U25" s="25" t="s">
        <v>91</v>
      </c>
      <c r="V25" s="26" t="s">
        <v>92</v>
      </c>
      <c r="W25" s="25" t="s">
        <v>93</v>
      </c>
      <c r="X25" s="26" t="s">
        <v>94</v>
      </c>
      <c r="Y25" s="25" t="s">
        <v>95</v>
      </c>
      <c r="Z25" s="25" t="s">
        <v>96</v>
      </c>
      <c r="AA25" s="27" t="s">
        <v>97</v>
      </c>
      <c r="AB25" s="20" t="s">
        <v>98</v>
      </c>
      <c r="AC25" s="402" t="s">
        <v>99</v>
      </c>
      <c r="AD25" s="402" t="s">
        <v>100</v>
      </c>
      <c r="AE25" s="402" t="s">
        <v>101</v>
      </c>
      <c r="AF25" s="402" t="s">
        <v>102</v>
      </c>
      <c r="AG25" s="28" t="s">
        <v>103</v>
      </c>
      <c r="AH25" s="28" t="s">
        <v>104</v>
      </c>
      <c r="AI25" s="28" t="s">
        <v>105</v>
      </c>
      <c r="AJ25" s="28" t="s">
        <v>106</v>
      </c>
      <c r="AK25" s="29" t="s">
        <v>107</v>
      </c>
      <c r="AL25" s="30" t="s">
        <v>108</v>
      </c>
      <c r="AM25" s="31" t="s">
        <v>109</v>
      </c>
      <c r="AN25" s="32" t="s">
        <v>110</v>
      </c>
      <c r="AO25" s="28" t="s">
        <v>111</v>
      </c>
      <c r="AP25" s="33" t="s">
        <v>112</v>
      </c>
      <c r="AQ25" s="402" t="s">
        <v>1096</v>
      </c>
      <c r="AR25" s="402" t="s">
        <v>1097</v>
      </c>
    </row>
    <row r="26" spans="1:44" ht="14.25">
      <c r="A26">
        <v>1</v>
      </c>
      <c r="B26" s="34">
        <v>2023</v>
      </c>
      <c r="C26" s="34">
        <v>4</v>
      </c>
      <c r="D26" s="34">
        <v>3</v>
      </c>
      <c r="E26" s="322" t="s">
        <v>628</v>
      </c>
      <c r="F26" s="34"/>
      <c r="G26" s="36"/>
      <c r="H26" s="37" t="s">
        <v>595</v>
      </c>
      <c r="I26" s="316"/>
      <c r="J26" s="37"/>
      <c r="K26" s="13"/>
      <c r="L26" s="232"/>
      <c r="M26" s="232"/>
      <c r="N26" s="321"/>
      <c r="O26" s="502"/>
      <c r="P26" s="13"/>
      <c r="Q26" s="393"/>
      <c r="R26" s="40"/>
      <c r="S26" s="234"/>
      <c r="T26" s="40"/>
      <c r="U26" s="40"/>
      <c r="V26" s="13"/>
      <c r="W26" s="40"/>
      <c r="X26" s="13"/>
      <c r="Y26" s="40"/>
      <c r="Z26" s="40"/>
      <c r="AA26" s="235"/>
      <c r="AB26" s="235"/>
      <c r="AC26" s="43"/>
      <c r="AD26" s="44"/>
      <c r="AE26" s="44">
        <v>0.28125</v>
      </c>
      <c r="AF26" s="43">
        <v>0.47916666666666669</v>
      </c>
      <c r="AG26" s="13" t="s">
        <v>5</v>
      </c>
      <c r="AH26" s="37"/>
      <c r="AI26" s="37"/>
      <c r="AJ26" s="37"/>
      <c r="AK26" s="45"/>
      <c r="AL26" s="46"/>
      <c r="AM26" s="236"/>
      <c r="AN26" s="236"/>
      <c r="AO26" s="233"/>
      <c r="AP26" s="233"/>
      <c r="AQ26" s="318" t="str">
        <f t="shared" ref="AQ26:AQ81" si="0">IF(IF(AC26&gt;AD26,1-AC26+AD26,AD26-AC26)=0,"",IF(AC26&gt;AD26,1-AC26+AD26,AD26-AC26))</f>
        <v/>
      </c>
      <c r="AR26" s="318">
        <f t="shared" ref="AR26:AR81" si="1">IF(IF(AE26&gt;AF26,1-AE26+AF26,AF26-AE26)=0,"",IF(AE26&gt;AF26,1-AE26+AF26,AF26-AE26))</f>
        <v>0.19791666666666669</v>
      </c>
    </row>
    <row r="27" spans="1:44" ht="14.25">
      <c r="B27" s="34">
        <v>2023</v>
      </c>
      <c r="C27" s="34">
        <v>4</v>
      </c>
      <c r="D27" s="34">
        <v>3</v>
      </c>
      <c r="E27" s="322" t="s">
        <v>628</v>
      </c>
      <c r="F27" s="34"/>
      <c r="G27" s="36"/>
      <c r="H27" s="37" t="s">
        <v>595</v>
      </c>
      <c r="I27" s="38" t="s">
        <v>58</v>
      </c>
      <c r="J27" s="37" t="s">
        <v>1104</v>
      </c>
      <c r="K27" s="13"/>
      <c r="L27" s="14"/>
      <c r="M27" s="14"/>
      <c r="N27" s="14"/>
      <c r="O27" s="13"/>
      <c r="P27" s="13">
        <v>12</v>
      </c>
      <c r="Q27" s="39" t="s">
        <v>612</v>
      </c>
      <c r="R27" s="511">
        <v>1200</v>
      </c>
      <c r="S27" s="512" t="s">
        <v>30</v>
      </c>
      <c r="T27" s="511">
        <v>200</v>
      </c>
      <c r="U27" s="511">
        <v>1200</v>
      </c>
      <c r="V27" s="13">
        <v>1</v>
      </c>
      <c r="W27" s="511">
        <v>200</v>
      </c>
      <c r="X27" s="13">
        <v>1</v>
      </c>
      <c r="Y27" s="511">
        <v>200</v>
      </c>
      <c r="Z27" s="511"/>
      <c r="AA27" s="241" t="s">
        <v>619</v>
      </c>
      <c r="AB27" s="238" t="s">
        <v>620</v>
      </c>
      <c r="AC27" s="43"/>
      <c r="AD27" s="44"/>
      <c r="AE27" s="44"/>
      <c r="AF27" s="43"/>
      <c r="AG27" s="13"/>
      <c r="AH27" s="37"/>
      <c r="AI27" s="37"/>
      <c r="AJ27" s="37"/>
      <c r="AK27" s="45"/>
      <c r="AL27" s="46"/>
      <c r="AM27" s="236"/>
      <c r="AN27" s="236"/>
      <c r="AO27" s="233"/>
      <c r="AP27" s="233"/>
      <c r="AQ27" s="318" t="str">
        <f t="shared" si="0"/>
        <v/>
      </c>
      <c r="AR27" s="318" t="str">
        <f t="shared" si="1"/>
        <v/>
      </c>
    </row>
    <row r="28" spans="1:44" ht="14.25">
      <c r="A28">
        <v>1</v>
      </c>
      <c r="B28" s="34">
        <v>2023</v>
      </c>
      <c r="C28" s="34">
        <v>4</v>
      </c>
      <c r="D28" s="34">
        <v>3</v>
      </c>
      <c r="E28" s="322" t="s">
        <v>628</v>
      </c>
      <c r="F28" s="34">
        <v>1</v>
      </c>
      <c r="G28" s="36" t="s">
        <v>614</v>
      </c>
      <c r="H28" s="37" t="s">
        <v>595</v>
      </c>
      <c r="I28" s="38" t="s">
        <v>47</v>
      </c>
      <c r="J28" s="37" t="s">
        <v>1104</v>
      </c>
      <c r="K28" s="13">
        <v>3704463</v>
      </c>
      <c r="L28" s="14">
        <v>1</v>
      </c>
      <c r="M28" s="14">
        <v>4</v>
      </c>
      <c r="N28" s="14" t="s">
        <v>621</v>
      </c>
      <c r="O28" s="13" t="s">
        <v>44</v>
      </c>
      <c r="P28" s="13">
        <v>50</v>
      </c>
      <c r="Q28" s="39" t="s">
        <v>360</v>
      </c>
      <c r="R28" s="511">
        <v>1200</v>
      </c>
      <c r="S28" s="512">
        <v>5990</v>
      </c>
      <c r="T28" s="512">
        <v>5990</v>
      </c>
      <c r="U28" s="511">
        <v>1200</v>
      </c>
      <c r="V28" s="13">
        <v>1</v>
      </c>
      <c r="W28" s="512">
        <v>6000</v>
      </c>
      <c r="X28" s="13">
        <v>1</v>
      </c>
      <c r="Y28" s="512">
        <v>6000</v>
      </c>
      <c r="Z28" s="512">
        <v>5990</v>
      </c>
      <c r="AA28" s="42" t="s">
        <v>1090</v>
      </c>
      <c r="AB28" s="42"/>
      <c r="AC28" s="43">
        <v>0.47916666666666669</v>
      </c>
      <c r="AD28" s="44">
        <v>0.50694444444444442</v>
      </c>
      <c r="AE28" s="44">
        <v>0.50694444444444442</v>
      </c>
      <c r="AF28" s="43">
        <v>0.51388888888888884</v>
      </c>
      <c r="AG28" s="13" t="s">
        <v>5</v>
      </c>
      <c r="AH28" s="37"/>
      <c r="AI28" s="37" t="s">
        <v>17</v>
      </c>
      <c r="AJ28" s="37" t="s">
        <v>929</v>
      </c>
      <c r="AK28" s="45" t="s">
        <v>615</v>
      </c>
      <c r="AL28" s="46">
        <v>1</v>
      </c>
      <c r="AM28" s="236"/>
      <c r="AN28" s="236" t="s">
        <v>432</v>
      </c>
      <c r="AO28" s="233"/>
      <c r="AP28" s="233"/>
      <c r="AQ28" s="318">
        <f t="shared" si="0"/>
        <v>2.7777777777777735E-2</v>
      </c>
      <c r="AR28" s="318">
        <f t="shared" si="1"/>
        <v>6.9444444444444198E-3</v>
      </c>
    </row>
    <row r="29" spans="1:44" ht="14.25">
      <c r="A29">
        <v>1</v>
      </c>
      <c r="B29" s="34">
        <v>2023</v>
      </c>
      <c r="C29" s="34">
        <v>4</v>
      </c>
      <c r="D29" s="34">
        <v>3</v>
      </c>
      <c r="E29" s="322" t="s">
        <v>628</v>
      </c>
      <c r="F29" s="34">
        <v>1</v>
      </c>
      <c r="G29" s="36" t="s">
        <v>614</v>
      </c>
      <c r="H29" s="37" t="s">
        <v>595</v>
      </c>
      <c r="I29" s="38" t="s">
        <v>47</v>
      </c>
      <c r="J29" s="37" t="s">
        <v>1104</v>
      </c>
      <c r="K29" s="13">
        <v>3704463</v>
      </c>
      <c r="L29" s="14">
        <v>2</v>
      </c>
      <c r="M29" s="14">
        <v>4</v>
      </c>
      <c r="N29" s="14" t="s">
        <v>621</v>
      </c>
      <c r="O29" s="13" t="s">
        <v>44</v>
      </c>
      <c r="P29" s="13">
        <v>50</v>
      </c>
      <c r="Q29" s="39" t="s">
        <v>360</v>
      </c>
      <c r="R29" s="511">
        <v>1200</v>
      </c>
      <c r="S29" s="512">
        <v>6010</v>
      </c>
      <c r="T29" s="512">
        <v>6010</v>
      </c>
      <c r="U29" s="511">
        <v>1200</v>
      </c>
      <c r="V29" s="13">
        <v>1</v>
      </c>
      <c r="W29" s="512">
        <v>6000</v>
      </c>
      <c r="X29" s="13">
        <v>1</v>
      </c>
      <c r="Y29" s="512">
        <v>6000</v>
      </c>
      <c r="Z29" s="512">
        <v>6010</v>
      </c>
      <c r="AA29" s="42" t="s">
        <v>1091</v>
      </c>
      <c r="AB29" s="76" t="s">
        <v>1092</v>
      </c>
      <c r="AC29" s="43">
        <v>0.51388888888888884</v>
      </c>
      <c r="AD29" s="44">
        <v>0.54166666666666663</v>
      </c>
      <c r="AE29" s="44">
        <v>0.54166666666666663</v>
      </c>
      <c r="AF29" s="43">
        <v>0.54861111111111105</v>
      </c>
      <c r="AG29" s="13" t="s">
        <v>5</v>
      </c>
      <c r="AH29" s="37"/>
      <c r="AI29" s="37" t="s">
        <v>17</v>
      </c>
      <c r="AJ29" s="37" t="s">
        <v>930</v>
      </c>
      <c r="AK29" s="45" t="s">
        <v>615</v>
      </c>
      <c r="AL29" s="46">
        <v>1</v>
      </c>
      <c r="AM29" s="236"/>
      <c r="AN29" s="236" t="s">
        <v>432</v>
      </c>
      <c r="AO29" s="233"/>
      <c r="AP29" s="233"/>
      <c r="AQ29" s="318">
        <f t="shared" si="0"/>
        <v>2.777777777777779E-2</v>
      </c>
      <c r="AR29" s="318">
        <f t="shared" si="1"/>
        <v>6.9444444444444198E-3</v>
      </c>
    </row>
    <row r="30" spans="1:44" ht="14.25">
      <c r="B30" s="34">
        <v>2023</v>
      </c>
      <c r="C30" s="34">
        <v>4</v>
      </c>
      <c r="D30" s="34">
        <v>3</v>
      </c>
      <c r="E30" s="322" t="s">
        <v>628</v>
      </c>
      <c r="F30" s="34"/>
      <c r="G30" s="36"/>
      <c r="H30" s="37" t="s">
        <v>595</v>
      </c>
      <c r="I30" s="38" t="s">
        <v>43</v>
      </c>
      <c r="J30" s="37" t="s">
        <v>1104</v>
      </c>
      <c r="K30" s="13"/>
      <c r="L30" s="14"/>
      <c r="M30" s="14"/>
      <c r="N30" s="14"/>
      <c r="O30" s="13"/>
      <c r="P30" s="239">
        <v>25</v>
      </c>
      <c r="Q30" s="39" t="s">
        <v>612</v>
      </c>
      <c r="R30" s="511">
        <v>1200</v>
      </c>
      <c r="S30" s="512" t="s">
        <v>30</v>
      </c>
      <c r="T30" s="513">
        <v>350</v>
      </c>
      <c r="U30" s="511">
        <v>1200</v>
      </c>
      <c r="V30" s="13">
        <v>1</v>
      </c>
      <c r="W30" s="511"/>
      <c r="X30" s="13">
        <v>1</v>
      </c>
      <c r="Y30" s="513">
        <v>350</v>
      </c>
      <c r="Z30" s="511">
        <v>12550</v>
      </c>
      <c r="AA30" s="42" t="s">
        <v>638</v>
      </c>
      <c r="AB30" s="76" t="s">
        <v>1092</v>
      </c>
      <c r="AC30" s="43">
        <v>0.54861111111111105</v>
      </c>
      <c r="AD30" s="44">
        <v>0.55208333333333326</v>
      </c>
      <c r="AE30" s="44"/>
      <c r="AF30" s="43"/>
      <c r="AG30" s="13"/>
      <c r="AH30" s="37"/>
      <c r="AI30" s="37" t="s">
        <v>17</v>
      </c>
      <c r="AJ30" s="37" t="s">
        <v>929</v>
      </c>
      <c r="AK30" s="45" t="s">
        <v>615</v>
      </c>
      <c r="AL30" s="46">
        <v>1</v>
      </c>
      <c r="AM30" s="236"/>
      <c r="AN30" s="236"/>
      <c r="AO30" s="233"/>
      <c r="AP30" s="233"/>
      <c r="AQ30" s="318">
        <f t="shared" si="0"/>
        <v>3.4722222222222099E-3</v>
      </c>
      <c r="AR30" s="318" t="str">
        <f t="shared" si="1"/>
        <v/>
      </c>
    </row>
    <row r="31" spans="1:44" ht="14.25">
      <c r="A31">
        <v>1</v>
      </c>
      <c r="B31" s="34">
        <v>2023</v>
      </c>
      <c r="C31" s="34">
        <v>4</v>
      </c>
      <c r="D31" s="34">
        <v>3</v>
      </c>
      <c r="E31" s="322" t="s">
        <v>628</v>
      </c>
      <c r="F31" s="34"/>
      <c r="G31" s="36"/>
      <c r="H31" s="37" t="s">
        <v>595</v>
      </c>
      <c r="I31" s="316"/>
      <c r="J31" s="37"/>
      <c r="K31" s="13"/>
      <c r="L31" s="232"/>
      <c r="M31" s="232"/>
      <c r="N31" s="321"/>
      <c r="O31" s="502"/>
      <c r="P31" s="13"/>
      <c r="Q31" s="393"/>
      <c r="R31" s="40"/>
      <c r="S31" s="234"/>
      <c r="T31" s="234"/>
      <c r="U31" s="40"/>
      <c r="V31" s="13"/>
      <c r="W31" s="40"/>
      <c r="X31" s="13"/>
      <c r="Y31" s="40"/>
      <c r="Z31" s="40"/>
      <c r="AA31" s="235"/>
      <c r="AB31" s="235"/>
      <c r="AC31" s="43"/>
      <c r="AD31" s="44"/>
      <c r="AE31" s="44">
        <v>0.55208333333333326</v>
      </c>
      <c r="AF31" s="43">
        <v>0.57291666666666663</v>
      </c>
      <c r="AG31" s="13" t="s">
        <v>752</v>
      </c>
      <c r="AH31" s="37"/>
      <c r="AI31" s="37"/>
      <c r="AJ31" s="37"/>
      <c r="AK31" s="45"/>
      <c r="AL31" s="46"/>
      <c r="AM31" s="236"/>
      <c r="AN31" s="236"/>
      <c r="AO31" s="233"/>
      <c r="AP31" s="233"/>
      <c r="AQ31" s="318" t="str">
        <f t="shared" si="0"/>
        <v/>
      </c>
      <c r="AR31" s="318">
        <f t="shared" si="1"/>
        <v>2.083333333333337E-2</v>
      </c>
    </row>
    <row r="32" spans="1:44" ht="14.25">
      <c r="A32">
        <v>1</v>
      </c>
      <c r="B32" s="34">
        <v>2023</v>
      </c>
      <c r="C32" s="34">
        <v>4</v>
      </c>
      <c r="D32" s="34">
        <v>3</v>
      </c>
      <c r="E32" s="322" t="s">
        <v>628</v>
      </c>
      <c r="F32" s="34"/>
      <c r="G32" s="36"/>
      <c r="H32" s="37" t="s">
        <v>595</v>
      </c>
      <c r="I32" s="38" t="s">
        <v>58</v>
      </c>
      <c r="J32" s="37" t="s">
        <v>1104</v>
      </c>
      <c r="K32" s="13"/>
      <c r="L32" s="14"/>
      <c r="M32" s="14"/>
      <c r="N32" s="14"/>
      <c r="O32" s="13"/>
      <c r="P32" s="13">
        <v>12</v>
      </c>
      <c r="Q32" s="39" t="s">
        <v>612</v>
      </c>
      <c r="R32" s="511">
        <v>1200</v>
      </c>
      <c r="S32" s="512" t="s">
        <v>30</v>
      </c>
      <c r="T32" s="511">
        <v>200</v>
      </c>
      <c r="U32" s="511">
        <v>1200</v>
      </c>
      <c r="V32" s="13">
        <v>1</v>
      </c>
      <c r="W32" s="511">
        <v>200</v>
      </c>
      <c r="X32" s="13">
        <v>1</v>
      </c>
      <c r="Y32" s="511">
        <v>200</v>
      </c>
      <c r="Z32" s="511"/>
      <c r="AA32" s="241" t="s">
        <v>619</v>
      </c>
      <c r="AB32" s="238" t="s">
        <v>620</v>
      </c>
      <c r="AC32" s="43"/>
      <c r="AD32" s="44"/>
      <c r="AE32" s="44"/>
      <c r="AF32" s="43"/>
      <c r="AG32" s="13"/>
      <c r="AH32" s="37"/>
      <c r="AI32" s="37"/>
      <c r="AJ32" s="37"/>
      <c r="AK32" s="45"/>
      <c r="AL32" s="46"/>
      <c r="AM32" s="236"/>
      <c r="AN32" s="236"/>
      <c r="AO32" s="233"/>
      <c r="AP32" s="233"/>
      <c r="AQ32" s="318" t="str">
        <f t="shared" si="0"/>
        <v/>
      </c>
      <c r="AR32" s="318" t="str">
        <f t="shared" si="1"/>
        <v/>
      </c>
    </row>
    <row r="33" spans="1:44" ht="14.25">
      <c r="A33">
        <v>1</v>
      </c>
      <c r="B33" s="34">
        <v>2023</v>
      </c>
      <c r="C33" s="34">
        <v>4</v>
      </c>
      <c r="D33" s="34">
        <v>3</v>
      </c>
      <c r="E33" s="322" t="s">
        <v>629</v>
      </c>
      <c r="F33" s="34">
        <v>2</v>
      </c>
      <c r="G33" s="36" t="s">
        <v>614</v>
      </c>
      <c r="H33" s="37" t="s">
        <v>595</v>
      </c>
      <c r="I33" s="38" t="s">
        <v>47</v>
      </c>
      <c r="J33" s="37" t="s">
        <v>1104</v>
      </c>
      <c r="K33" s="13">
        <v>3704463</v>
      </c>
      <c r="L33" s="14">
        <v>3</v>
      </c>
      <c r="M33" s="14">
        <v>4</v>
      </c>
      <c r="N33" s="14" t="s">
        <v>621</v>
      </c>
      <c r="O33" s="13" t="s">
        <v>44</v>
      </c>
      <c r="P33" s="13">
        <v>50</v>
      </c>
      <c r="Q33" s="39" t="s">
        <v>360</v>
      </c>
      <c r="R33" s="511">
        <v>1200</v>
      </c>
      <c r="S33" s="512">
        <v>5780</v>
      </c>
      <c r="T33" s="512">
        <v>5780</v>
      </c>
      <c r="U33" s="511">
        <v>1200</v>
      </c>
      <c r="V33" s="13">
        <v>1</v>
      </c>
      <c r="W33" s="512">
        <v>6000</v>
      </c>
      <c r="X33" s="13">
        <v>1</v>
      </c>
      <c r="Y33" s="512">
        <v>6000</v>
      </c>
      <c r="Z33" s="511">
        <v>5780</v>
      </c>
      <c r="AA33" s="42" t="s">
        <v>1093</v>
      </c>
      <c r="AB33" s="42"/>
      <c r="AC33" s="43">
        <v>0.57291666666666663</v>
      </c>
      <c r="AD33" s="44">
        <v>0.60069444444444442</v>
      </c>
      <c r="AE33" s="44">
        <v>0.60069444444444442</v>
      </c>
      <c r="AF33" s="43">
        <v>0.60763888888888884</v>
      </c>
      <c r="AG33" s="13" t="s">
        <v>5</v>
      </c>
      <c r="AH33" s="37"/>
      <c r="AI33" s="37" t="s">
        <v>17</v>
      </c>
      <c r="AJ33" s="37" t="s">
        <v>929</v>
      </c>
      <c r="AK33" s="45" t="s">
        <v>615</v>
      </c>
      <c r="AL33" s="46">
        <v>1</v>
      </c>
      <c r="AM33" s="236"/>
      <c r="AN33" s="236" t="s">
        <v>432</v>
      </c>
      <c r="AO33" s="233"/>
      <c r="AP33" s="233"/>
      <c r="AQ33" s="318">
        <f t="shared" si="0"/>
        <v>2.777777777777779E-2</v>
      </c>
      <c r="AR33" s="318">
        <f t="shared" si="1"/>
        <v>6.9444444444444198E-3</v>
      </c>
    </row>
    <row r="34" spans="1:44" ht="14.25">
      <c r="A34">
        <v>1</v>
      </c>
      <c r="B34" s="34">
        <v>2023</v>
      </c>
      <c r="C34" s="34">
        <v>4</v>
      </c>
      <c r="D34" s="34">
        <v>3</v>
      </c>
      <c r="E34" s="322" t="s">
        <v>629</v>
      </c>
      <c r="F34" s="34">
        <v>2</v>
      </c>
      <c r="G34" s="36" t="s">
        <v>614</v>
      </c>
      <c r="H34" s="37" t="s">
        <v>595</v>
      </c>
      <c r="I34" s="38" t="s">
        <v>47</v>
      </c>
      <c r="J34" s="37" t="s">
        <v>1104</v>
      </c>
      <c r="K34" s="13">
        <v>3704463</v>
      </c>
      <c r="L34" s="14">
        <v>4</v>
      </c>
      <c r="M34" s="14">
        <v>4</v>
      </c>
      <c r="N34" s="14" t="s">
        <v>621</v>
      </c>
      <c r="O34" s="13" t="s">
        <v>44</v>
      </c>
      <c r="P34" s="13">
        <v>50</v>
      </c>
      <c r="Q34" s="39" t="s">
        <v>360</v>
      </c>
      <c r="R34" s="511">
        <v>1200</v>
      </c>
      <c r="S34" s="512">
        <v>5660</v>
      </c>
      <c r="T34" s="512">
        <v>5660</v>
      </c>
      <c r="U34" s="511">
        <v>1200</v>
      </c>
      <c r="V34" s="13">
        <v>1</v>
      </c>
      <c r="W34" s="512">
        <v>6000</v>
      </c>
      <c r="X34" s="13">
        <v>1</v>
      </c>
      <c r="Y34" s="512">
        <v>6000</v>
      </c>
      <c r="Z34" s="511">
        <v>5660</v>
      </c>
      <c r="AA34" s="42" t="s">
        <v>1094</v>
      </c>
      <c r="AB34" s="76" t="s">
        <v>1095</v>
      </c>
      <c r="AC34" s="43">
        <v>0.60763888888888884</v>
      </c>
      <c r="AD34" s="44">
        <v>0.63541666666666663</v>
      </c>
      <c r="AE34" s="44">
        <v>0.63541666666666663</v>
      </c>
      <c r="AF34" s="43">
        <v>0.64236111111111105</v>
      </c>
      <c r="AG34" s="13" t="s">
        <v>5</v>
      </c>
      <c r="AH34" s="37"/>
      <c r="AI34" s="37" t="s">
        <v>17</v>
      </c>
      <c r="AJ34" s="37" t="s">
        <v>929</v>
      </c>
      <c r="AK34" s="45" t="s">
        <v>615</v>
      </c>
      <c r="AL34" s="46">
        <v>1</v>
      </c>
      <c r="AM34" s="236"/>
      <c r="AN34" s="236" t="s">
        <v>432</v>
      </c>
      <c r="AO34" s="233"/>
      <c r="AP34" s="233"/>
      <c r="AQ34" s="318">
        <f t="shared" si="0"/>
        <v>2.777777777777779E-2</v>
      </c>
      <c r="AR34" s="318">
        <f t="shared" si="1"/>
        <v>6.9444444444444198E-3</v>
      </c>
    </row>
    <row r="35" spans="1:44" ht="14.25">
      <c r="A35">
        <v>1</v>
      </c>
      <c r="B35" s="34">
        <v>2023</v>
      </c>
      <c r="C35" s="34">
        <v>4</v>
      </c>
      <c r="D35" s="34">
        <v>3</v>
      </c>
      <c r="E35" s="322" t="s">
        <v>629</v>
      </c>
      <c r="F35" s="34"/>
      <c r="G35" s="36"/>
      <c r="H35" s="37" t="s">
        <v>595</v>
      </c>
      <c r="I35" s="38" t="s">
        <v>43</v>
      </c>
      <c r="J35" s="37" t="s">
        <v>1104</v>
      </c>
      <c r="K35" s="13"/>
      <c r="L35" s="14"/>
      <c r="M35" s="14"/>
      <c r="N35" s="14"/>
      <c r="O35" s="13"/>
      <c r="P35" s="239">
        <v>25</v>
      </c>
      <c r="Q35" s="39" t="s">
        <v>612</v>
      </c>
      <c r="R35" s="511">
        <v>1200</v>
      </c>
      <c r="S35" s="512" t="s">
        <v>30</v>
      </c>
      <c r="T35" s="513">
        <v>350</v>
      </c>
      <c r="U35" s="511">
        <v>1200</v>
      </c>
      <c r="V35" s="13">
        <v>1</v>
      </c>
      <c r="W35" s="511"/>
      <c r="X35" s="13">
        <v>1</v>
      </c>
      <c r="Y35" s="513">
        <v>350</v>
      </c>
      <c r="Z35" s="511">
        <v>12550</v>
      </c>
      <c r="AA35" s="42" t="s">
        <v>638</v>
      </c>
      <c r="AB35" s="76" t="s">
        <v>1095</v>
      </c>
      <c r="AC35" s="43">
        <v>0.64236111111111105</v>
      </c>
      <c r="AD35" s="44">
        <v>0.64583333333333326</v>
      </c>
      <c r="AE35" s="44"/>
      <c r="AF35" s="43"/>
      <c r="AG35" s="13"/>
      <c r="AH35" s="37"/>
      <c r="AI35" s="37" t="s">
        <v>17</v>
      </c>
      <c r="AJ35" s="37" t="s">
        <v>929</v>
      </c>
      <c r="AK35" s="45" t="s">
        <v>615</v>
      </c>
      <c r="AL35" s="46">
        <v>1</v>
      </c>
      <c r="AM35" s="236"/>
      <c r="AN35" s="236"/>
      <c r="AO35" s="233"/>
      <c r="AP35" s="233"/>
      <c r="AQ35" s="318">
        <f t="shared" si="0"/>
        <v>3.4722222222222099E-3</v>
      </c>
      <c r="AR35" s="318" t="str">
        <f t="shared" si="1"/>
        <v/>
      </c>
    </row>
    <row r="36" spans="1:44" ht="14.25">
      <c r="B36" s="34">
        <v>2023</v>
      </c>
      <c r="C36" s="34">
        <v>4</v>
      </c>
      <c r="D36" s="34">
        <v>3</v>
      </c>
      <c r="E36" s="322" t="s">
        <v>629</v>
      </c>
      <c r="F36" s="34"/>
      <c r="G36" s="36"/>
      <c r="H36" s="37" t="s">
        <v>595</v>
      </c>
      <c r="I36" s="316"/>
      <c r="J36" s="37"/>
      <c r="K36" s="13"/>
      <c r="L36" s="232"/>
      <c r="M36" s="232"/>
      <c r="N36" s="321"/>
      <c r="O36" s="502"/>
      <c r="P36" s="13"/>
      <c r="Q36" s="393"/>
      <c r="R36" s="40"/>
      <c r="S36" s="234"/>
      <c r="T36" s="234"/>
      <c r="U36" s="40"/>
      <c r="V36" s="13"/>
      <c r="W36" s="40"/>
      <c r="X36" s="13"/>
      <c r="Y36" s="40"/>
      <c r="Z36" s="40"/>
      <c r="AA36" s="235"/>
      <c r="AB36" s="235"/>
      <c r="AC36" s="43"/>
      <c r="AD36" s="44"/>
      <c r="AE36" s="44">
        <v>0.64583333333333326</v>
      </c>
      <c r="AF36" s="43">
        <v>0.66666666666666663</v>
      </c>
      <c r="AG36" s="13" t="s">
        <v>1072</v>
      </c>
      <c r="AH36" s="37"/>
      <c r="AI36" s="37"/>
      <c r="AJ36" s="37"/>
      <c r="AK36" s="45"/>
      <c r="AL36" s="46"/>
      <c r="AM36" s="236"/>
      <c r="AN36" s="236"/>
      <c r="AO36" s="233"/>
      <c r="AP36" s="233"/>
      <c r="AQ36" s="318" t="str">
        <f t="shared" si="0"/>
        <v/>
      </c>
      <c r="AR36" s="318">
        <f t="shared" si="1"/>
        <v>2.083333333333337E-2</v>
      </c>
    </row>
    <row r="37" spans="1:44" ht="14.25">
      <c r="A37">
        <v>1</v>
      </c>
      <c r="B37" s="34">
        <v>2023</v>
      </c>
      <c r="C37" s="34">
        <v>4</v>
      </c>
      <c r="D37" s="34">
        <v>3</v>
      </c>
      <c r="E37" s="322" t="s">
        <v>629</v>
      </c>
      <c r="F37" s="34"/>
      <c r="G37" s="36"/>
      <c r="H37" s="37" t="s">
        <v>595</v>
      </c>
      <c r="I37" s="38" t="s">
        <v>58</v>
      </c>
      <c r="J37" s="37" t="s">
        <v>1104</v>
      </c>
      <c r="K37" s="13"/>
      <c r="L37" s="14"/>
      <c r="M37" s="13"/>
      <c r="N37" s="14"/>
      <c r="O37" s="13"/>
      <c r="P37" s="13">
        <v>12</v>
      </c>
      <c r="Q37" s="39" t="s">
        <v>612</v>
      </c>
      <c r="R37" s="511">
        <v>1200</v>
      </c>
      <c r="S37" s="512" t="s">
        <v>30</v>
      </c>
      <c r="T37" s="511">
        <v>200</v>
      </c>
      <c r="U37" s="511">
        <v>1200</v>
      </c>
      <c r="V37" s="13">
        <v>1</v>
      </c>
      <c r="W37" s="511">
        <v>200</v>
      </c>
      <c r="X37" s="13">
        <v>1</v>
      </c>
      <c r="Y37" s="511">
        <v>200</v>
      </c>
      <c r="Z37" s="511"/>
      <c r="AA37" s="42"/>
      <c r="AB37" s="238" t="s">
        <v>613</v>
      </c>
      <c r="AC37" s="43"/>
      <c r="AD37" s="44"/>
      <c r="AE37" s="44"/>
      <c r="AF37" s="43"/>
      <c r="AG37" s="13"/>
      <c r="AH37" s="37"/>
      <c r="AI37" s="37"/>
      <c r="AJ37" s="37"/>
      <c r="AK37" s="45"/>
      <c r="AL37" s="46"/>
      <c r="AM37" s="243"/>
      <c r="AN37" s="236"/>
      <c r="AO37" s="233"/>
      <c r="AP37" s="233"/>
      <c r="AQ37" s="318" t="str">
        <f t="shared" si="0"/>
        <v/>
      </c>
      <c r="AR37" s="318" t="str">
        <f t="shared" si="1"/>
        <v/>
      </c>
    </row>
    <row r="38" spans="1:44" ht="14.25">
      <c r="A38">
        <v>1</v>
      </c>
      <c r="B38" s="34">
        <v>2023</v>
      </c>
      <c r="C38" s="34">
        <v>4</v>
      </c>
      <c r="D38" s="34">
        <v>3</v>
      </c>
      <c r="E38" s="322" t="s">
        <v>629</v>
      </c>
      <c r="F38" s="34">
        <v>3</v>
      </c>
      <c r="G38" s="36" t="s">
        <v>614</v>
      </c>
      <c r="H38" s="37" t="s">
        <v>595</v>
      </c>
      <c r="I38" s="38" t="s">
        <v>47</v>
      </c>
      <c r="J38" s="37" t="s">
        <v>1104</v>
      </c>
      <c r="K38" s="13">
        <v>3704002</v>
      </c>
      <c r="L38" s="14">
        <v>1</v>
      </c>
      <c r="M38" s="13">
        <v>1</v>
      </c>
      <c r="N38" s="14" t="s">
        <v>734</v>
      </c>
      <c r="O38" s="13" t="s">
        <v>44</v>
      </c>
      <c r="P38" s="13">
        <v>50</v>
      </c>
      <c r="Q38" s="39" t="s">
        <v>292</v>
      </c>
      <c r="R38" s="511">
        <v>1195</v>
      </c>
      <c r="S38" s="511">
        <v>6100</v>
      </c>
      <c r="T38" s="511">
        <v>6100</v>
      </c>
      <c r="U38" s="511">
        <v>1195</v>
      </c>
      <c r="V38" s="13">
        <v>1</v>
      </c>
      <c r="W38" s="511">
        <v>6100</v>
      </c>
      <c r="X38" s="13">
        <v>1</v>
      </c>
      <c r="Y38" s="511">
        <v>6100</v>
      </c>
      <c r="Z38" s="511">
        <v>6160</v>
      </c>
      <c r="AA38" s="42" t="s">
        <v>1098</v>
      </c>
      <c r="AB38" s="76"/>
      <c r="AC38" s="43">
        <v>0.66666666666666663</v>
      </c>
      <c r="AD38" s="44">
        <v>0.69444444444444442</v>
      </c>
      <c r="AE38" s="44">
        <v>0.69444444444444442</v>
      </c>
      <c r="AF38" s="43">
        <v>0.70138888888888884</v>
      </c>
      <c r="AG38" s="13" t="s">
        <v>5</v>
      </c>
      <c r="AH38" s="37"/>
      <c r="AI38" s="37" t="s">
        <v>6</v>
      </c>
      <c r="AJ38" s="37" t="s">
        <v>930</v>
      </c>
      <c r="AK38" s="45" t="s">
        <v>615</v>
      </c>
      <c r="AL38" s="46">
        <v>1</v>
      </c>
      <c r="AM38" s="243" t="s">
        <v>1111</v>
      </c>
      <c r="AN38" s="236" t="s">
        <v>432</v>
      </c>
      <c r="AO38" s="233"/>
      <c r="AP38" s="233"/>
      <c r="AQ38" s="318">
        <f t="shared" si="0"/>
        <v>2.777777777777779E-2</v>
      </c>
      <c r="AR38" s="318">
        <f t="shared" si="1"/>
        <v>6.9444444444444198E-3</v>
      </c>
    </row>
    <row r="39" spans="1:44" ht="14.25">
      <c r="A39">
        <v>1</v>
      </c>
      <c r="B39" s="34">
        <v>2023</v>
      </c>
      <c r="C39" s="34">
        <v>4</v>
      </c>
      <c r="D39" s="34">
        <v>3</v>
      </c>
      <c r="E39" s="322" t="s">
        <v>629</v>
      </c>
      <c r="F39" s="34"/>
      <c r="G39" s="36"/>
      <c r="H39" s="37" t="s">
        <v>595</v>
      </c>
      <c r="I39" s="38" t="s">
        <v>43</v>
      </c>
      <c r="J39" s="37" t="s">
        <v>1104</v>
      </c>
      <c r="K39" s="13"/>
      <c r="L39" s="14"/>
      <c r="M39" s="13"/>
      <c r="N39" s="14"/>
      <c r="O39" s="13"/>
      <c r="P39" s="239">
        <v>25</v>
      </c>
      <c r="Q39" s="39" t="s">
        <v>612</v>
      </c>
      <c r="R39" s="511">
        <v>1195</v>
      </c>
      <c r="S39" s="512" t="s">
        <v>30</v>
      </c>
      <c r="T39" s="513">
        <v>350</v>
      </c>
      <c r="U39" s="511">
        <v>1195</v>
      </c>
      <c r="V39" s="13">
        <v>1</v>
      </c>
      <c r="W39" s="511"/>
      <c r="X39" s="13">
        <v>1</v>
      </c>
      <c r="Y39" s="513">
        <v>350</v>
      </c>
      <c r="Z39" s="511">
        <v>6650</v>
      </c>
      <c r="AA39" s="42" t="s">
        <v>665</v>
      </c>
      <c r="AB39" s="76" t="s">
        <v>1099</v>
      </c>
      <c r="AC39" s="43">
        <v>0.70138888888888884</v>
      </c>
      <c r="AD39" s="44">
        <v>0.70486111111111105</v>
      </c>
      <c r="AE39" s="44"/>
      <c r="AF39" s="43"/>
      <c r="AG39" s="13"/>
      <c r="AH39" s="37"/>
      <c r="AI39" s="37" t="s">
        <v>6</v>
      </c>
      <c r="AJ39" s="37" t="s">
        <v>930</v>
      </c>
      <c r="AK39" s="45" t="s">
        <v>615</v>
      </c>
      <c r="AL39" s="46">
        <v>1</v>
      </c>
      <c r="AM39" s="236"/>
      <c r="AN39" s="236"/>
      <c r="AO39" s="233"/>
      <c r="AP39" s="233"/>
      <c r="AQ39" s="318">
        <f t="shared" si="0"/>
        <v>3.4722222222222099E-3</v>
      </c>
      <c r="AR39" s="318" t="str">
        <f t="shared" si="1"/>
        <v/>
      </c>
    </row>
    <row r="40" spans="1:44" ht="14.25">
      <c r="B40" s="34">
        <v>2023</v>
      </c>
      <c r="C40" s="34">
        <v>4</v>
      </c>
      <c r="D40" s="34">
        <v>3</v>
      </c>
      <c r="E40" s="322" t="s">
        <v>629</v>
      </c>
      <c r="F40" s="34"/>
      <c r="G40" s="36"/>
      <c r="H40" s="37" t="s">
        <v>595</v>
      </c>
      <c r="I40" s="316"/>
      <c r="J40" s="37"/>
      <c r="K40" s="13"/>
      <c r="L40" s="232"/>
      <c r="M40" s="232"/>
      <c r="N40" s="321"/>
      <c r="O40" s="502"/>
      <c r="P40" s="13"/>
      <c r="Q40" s="393"/>
      <c r="R40" s="40"/>
      <c r="S40" s="234"/>
      <c r="T40" s="234"/>
      <c r="U40" s="40"/>
      <c r="V40" s="13"/>
      <c r="W40" s="40"/>
      <c r="X40" s="13"/>
      <c r="Y40" s="40"/>
      <c r="Z40" s="40"/>
      <c r="AA40" s="235"/>
      <c r="AB40" s="235"/>
      <c r="AC40" s="43"/>
      <c r="AD40" s="44"/>
      <c r="AE40" s="44">
        <v>0.70486111111111105</v>
      </c>
      <c r="AF40" s="43">
        <v>0.72569444444444442</v>
      </c>
      <c r="AG40" s="13" t="s">
        <v>1072</v>
      </c>
      <c r="AH40" s="37"/>
      <c r="AI40" s="37"/>
      <c r="AJ40" s="37"/>
      <c r="AK40" s="45"/>
      <c r="AL40" s="46"/>
      <c r="AM40" s="236"/>
      <c r="AN40" s="236"/>
      <c r="AO40" s="233"/>
      <c r="AP40" s="233"/>
      <c r="AQ40" s="318" t="str">
        <f t="shared" si="0"/>
        <v/>
      </c>
      <c r="AR40" s="318">
        <f t="shared" si="1"/>
        <v>2.083333333333337E-2</v>
      </c>
    </row>
    <row r="41" spans="1:44" ht="14.25">
      <c r="B41" s="34">
        <v>2023</v>
      </c>
      <c r="C41" s="34">
        <v>4</v>
      </c>
      <c r="D41" s="34">
        <v>3</v>
      </c>
      <c r="E41" s="322" t="s">
        <v>629</v>
      </c>
      <c r="F41" s="34"/>
      <c r="G41" s="36"/>
      <c r="H41" s="72" t="s">
        <v>595</v>
      </c>
      <c r="I41" s="38" t="s">
        <v>58</v>
      </c>
      <c r="J41" s="37" t="s">
        <v>1104</v>
      </c>
      <c r="K41" s="13"/>
      <c r="L41" s="14"/>
      <c r="M41" s="14"/>
      <c r="N41" s="14"/>
      <c r="O41" s="13"/>
      <c r="P41" s="13">
        <v>12</v>
      </c>
      <c r="Q41" s="39" t="s">
        <v>612</v>
      </c>
      <c r="R41" s="511">
        <v>1120</v>
      </c>
      <c r="S41" s="512" t="s">
        <v>30</v>
      </c>
      <c r="T41" s="511">
        <v>200</v>
      </c>
      <c r="U41" s="511">
        <v>1120</v>
      </c>
      <c r="V41" s="13">
        <v>1</v>
      </c>
      <c r="W41" s="511">
        <v>200</v>
      </c>
      <c r="X41" s="13">
        <v>1</v>
      </c>
      <c r="Y41" s="511">
        <v>200</v>
      </c>
      <c r="Z41" s="511"/>
      <c r="AA41" s="42"/>
      <c r="AB41" s="42"/>
      <c r="AC41" s="43"/>
      <c r="AD41" s="44"/>
      <c r="AE41" s="44"/>
      <c r="AF41" s="43"/>
      <c r="AG41" s="13"/>
      <c r="AH41" s="37"/>
      <c r="AI41" s="37"/>
      <c r="AJ41" s="37"/>
      <c r="AK41" s="45"/>
      <c r="AL41" s="46"/>
      <c r="AM41" s="236"/>
      <c r="AN41" s="236"/>
      <c r="AO41" s="233"/>
      <c r="AP41" s="233"/>
      <c r="AQ41" s="318" t="str">
        <f t="shared" si="0"/>
        <v/>
      </c>
      <c r="AR41" s="318" t="str">
        <f t="shared" si="1"/>
        <v/>
      </c>
    </row>
    <row r="42" spans="1:44" ht="14.25">
      <c r="A42">
        <v>1</v>
      </c>
      <c r="B42" s="34">
        <v>2023</v>
      </c>
      <c r="C42" s="34">
        <v>4</v>
      </c>
      <c r="D42" s="34">
        <v>3</v>
      </c>
      <c r="E42" s="322" t="s">
        <v>629</v>
      </c>
      <c r="F42" s="34">
        <v>4</v>
      </c>
      <c r="G42" s="36" t="s">
        <v>614</v>
      </c>
      <c r="H42" s="37" t="s">
        <v>595</v>
      </c>
      <c r="I42" s="38" t="s">
        <v>47</v>
      </c>
      <c r="J42" s="37" t="s">
        <v>1104</v>
      </c>
      <c r="K42" s="13">
        <v>3703996</v>
      </c>
      <c r="L42" s="14">
        <v>1</v>
      </c>
      <c r="M42" s="14">
        <v>12</v>
      </c>
      <c r="N42" s="14" t="s">
        <v>622</v>
      </c>
      <c r="O42" s="13" t="s">
        <v>597</v>
      </c>
      <c r="P42" s="13">
        <v>50</v>
      </c>
      <c r="Q42" s="39" t="s">
        <v>292</v>
      </c>
      <c r="R42" s="511">
        <v>1120</v>
      </c>
      <c r="S42" s="512">
        <v>5000</v>
      </c>
      <c r="T42" s="512">
        <v>5000</v>
      </c>
      <c r="U42" s="511">
        <v>1120</v>
      </c>
      <c r="V42" s="13">
        <v>1</v>
      </c>
      <c r="W42" s="512">
        <v>5000</v>
      </c>
      <c r="X42" s="13">
        <v>1</v>
      </c>
      <c r="Y42" s="512">
        <v>5000</v>
      </c>
      <c r="Z42" s="511">
        <v>5060</v>
      </c>
      <c r="AA42" s="42" t="s">
        <v>1103</v>
      </c>
      <c r="AB42" s="42"/>
      <c r="AC42" s="43">
        <v>0.72569444444444442</v>
      </c>
      <c r="AD42" s="44">
        <v>0.75</v>
      </c>
      <c r="AE42" s="44">
        <v>0.75</v>
      </c>
      <c r="AF42" s="43">
        <v>0.79861111111111105</v>
      </c>
      <c r="AG42" s="13" t="s">
        <v>5</v>
      </c>
      <c r="AH42" s="37"/>
      <c r="AI42" s="37" t="s">
        <v>6</v>
      </c>
      <c r="AJ42" s="37" t="s">
        <v>930</v>
      </c>
      <c r="AK42" s="45" t="s">
        <v>615</v>
      </c>
      <c r="AL42" s="46">
        <v>1</v>
      </c>
      <c r="AM42" s="236"/>
      <c r="AN42" s="236" t="s">
        <v>432</v>
      </c>
      <c r="AO42" s="233"/>
      <c r="AP42" s="233"/>
      <c r="AQ42" s="318">
        <f t="shared" si="0"/>
        <v>2.430555555555558E-2</v>
      </c>
      <c r="AR42" s="318">
        <f t="shared" si="1"/>
        <v>4.8611111111111049E-2</v>
      </c>
    </row>
    <row r="43" spans="1:44" ht="14.25">
      <c r="B43" s="34">
        <v>2023</v>
      </c>
      <c r="C43" s="34">
        <v>4</v>
      </c>
      <c r="D43" s="34">
        <v>3</v>
      </c>
      <c r="E43" s="322" t="s">
        <v>629</v>
      </c>
      <c r="F43" s="34">
        <v>4</v>
      </c>
      <c r="G43" s="36" t="s">
        <v>614</v>
      </c>
      <c r="H43" s="37" t="s">
        <v>595</v>
      </c>
      <c r="I43" s="38" t="s">
        <v>47</v>
      </c>
      <c r="J43" s="37" t="s">
        <v>1104</v>
      </c>
      <c r="K43" s="13">
        <v>3703996</v>
      </c>
      <c r="L43" s="14">
        <v>2</v>
      </c>
      <c r="M43" s="14">
        <v>12</v>
      </c>
      <c r="N43" s="14" t="s">
        <v>622</v>
      </c>
      <c r="O43" s="13" t="s">
        <v>597</v>
      </c>
      <c r="P43" s="13">
        <v>50</v>
      </c>
      <c r="Q43" s="39" t="s">
        <v>292</v>
      </c>
      <c r="R43" s="511">
        <v>1120</v>
      </c>
      <c r="S43" s="512">
        <v>5000</v>
      </c>
      <c r="T43" s="512">
        <v>5000</v>
      </c>
      <c r="U43" s="511">
        <v>1120</v>
      </c>
      <c r="V43" s="13">
        <v>1</v>
      </c>
      <c r="W43" s="512">
        <v>5000</v>
      </c>
      <c r="X43" s="13">
        <v>1</v>
      </c>
      <c r="Y43" s="512">
        <v>5000</v>
      </c>
      <c r="Z43" s="511">
        <v>5060</v>
      </c>
      <c r="AA43" s="42" t="s">
        <v>1110</v>
      </c>
      <c r="AB43" s="76" t="s">
        <v>1100</v>
      </c>
      <c r="AC43" s="43">
        <v>0.79861111111111105</v>
      </c>
      <c r="AD43" s="44">
        <v>0.82291666666666663</v>
      </c>
      <c r="AE43" s="44">
        <v>0.82291666666666663</v>
      </c>
      <c r="AF43" s="43">
        <v>0.82986111111111105</v>
      </c>
      <c r="AG43" s="13" t="s">
        <v>5</v>
      </c>
      <c r="AH43" s="37"/>
      <c r="AI43" s="37" t="s">
        <v>6</v>
      </c>
      <c r="AJ43" s="37" t="s">
        <v>930</v>
      </c>
      <c r="AK43" s="45" t="s">
        <v>615</v>
      </c>
      <c r="AL43" s="46">
        <v>1</v>
      </c>
      <c r="AM43" s="236"/>
      <c r="AN43" s="236" t="s">
        <v>432</v>
      </c>
      <c r="AO43" s="233"/>
      <c r="AP43" s="233"/>
      <c r="AQ43" s="318">
        <f t="shared" si="0"/>
        <v>2.430555555555558E-2</v>
      </c>
      <c r="AR43" s="318">
        <f t="shared" si="1"/>
        <v>6.9444444444444198E-3</v>
      </c>
    </row>
    <row r="44" spans="1:44" ht="14.25">
      <c r="B44" s="34">
        <v>2023</v>
      </c>
      <c r="C44" s="34">
        <v>4</v>
      </c>
      <c r="D44" s="34">
        <v>3</v>
      </c>
      <c r="E44" s="322" t="s">
        <v>629</v>
      </c>
      <c r="F44" s="34"/>
      <c r="G44" s="260"/>
      <c r="H44" s="37" t="s">
        <v>595</v>
      </c>
      <c r="I44" s="38" t="s">
        <v>43</v>
      </c>
      <c r="J44" s="37" t="s">
        <v>1104</v>
      </c>
      <c r="K44" s="13"/>
      <c r="L44" s="14"/>
      <c r="M44" s="14"/>
      <c r="N44" s="14"/>
      <c r="O44" s="13"/>
      <c r="P44" s="239">
        <v>25</v>
      </c>
      <c r="Q44" s="39" t="s">
        <v>612</v>
      </c>
      <c r="R44" s="511">
        <v>1120</v>
      </c>
      <c r="S44" s="512" t="s">
        <v>30</v>
      </c>
      <c r="T44" s="513">
        <v>350</v>
      </c>
      <c r="U44" s="511">
        <v>1120</v>
      </c>
      <c r="V44" s="13">
        <v>1</v>
      </c>
      <c r="W44" s="511"/>
      <c r="X44" s="13">
        <v>1</v>
      </c>
      <c r="Y44" s="513">
        <v>350</v>
      </c>
      <c r="Z44" s="511">
        <v>10550</v>
      </c>
      <c r="AA44" s="42" t="s">
        <v>653</v>
      </c>
      <c r="AB44" s="76" t="s">
        <v>1100</v>
      </c>
      <c r="AC44" s="43">
        <v>0.82986111111111105</v>
      </c>
      <c r="AD44" s="44">
        <v>0.83333333333333326</v>
      </c>
      <c r="AE44" s="44"/>
      <c r="AF44" s="43"/>
      <c r="AG44" s="13"/>
      <c r="AH44" s="37"/>
      <c r="AI44" s="37" t="s">
        <v>6</v>
      </c>
      <c r="AJ44" s="37" t="s">
        <v>930</v>
      </c>
      <c r="AK44" s="45" t="s">
        <v>615</v>
      </c>
      <c r="AL44" s="46">
        <v>1</v>
      </c>
      <c r="AM44" s="236"/>
      <c r="AN44" s="236"/>
      <c r="AO44" s="233"/>
      <c r="AP44" s="233"/>
      <c r="AQ44" s="318">
        <f t="shared" si="0"/>
        <v>3.4722222222222099E-3</v>
      </c>
      <c r="AR44" s="318" t="str">
        <f t="shared" si="1"/>
        <v/>
      </c>
    </row>
    <row r="45" spans="1:44" ht="14.25">
      <c r="B45" s="34">
        <v>2023</v>
      </c>
      <c r="C45" s="34">
        <v>4</v>
      </c>
      <c r="D45" s="34">
        <v>3</v>
      </c>
      <c r="E45" s="322" t="s">
        <v>629</v>
      </c>
      <c r="F45" s="34"/>
      <c r="G45" s="36"/>
      <c r="H45" s="37" t="s">
        <v>595</v>
      </c>
      <c r="I45" s="316"/>
      <c r="J45" s="37"/>
      <c r="K45" s="13"/>
      <c r="L45" s="232"/>
      <c r="M45" s="232"/>
      <c r="N45" s="321"/>
      <c r="O45" s="502"/>
      <c r="P45" s="13"/>
      <c r="Q45" s="393"/>
      <c r="R45" s="40"/>
      <c r="S45" s="234"/>
      <c r="T45" s="234"/>
      <c r="U45" s="40"/>
      <c r="V45" s="13"/>
      <c r="W45" s="40"/>
      <c r="X45" s="13"/>
      <c r="Y45" s="40"/>
      <c r="Z45" s="40"/>
      <c r="AA45" s="235"/>
      <c r="AB45" s="235"/>
      <c r="AC45" s="43"/>
      <c r="AD45" s="44"/>
      <c r="AE45" s="44">
        <v>0.83333333333333326</v>
      </c>
      <c r="AF45" s="43">
        <v>0.875</v>
      </c>
      <c r="AG45" s="13" t="s">
        <v>752</v>
      </c>
      <c r="AH45" s="37"/>
      <c r="AI45" s="37"/>
      <c r="AJ45" s="37"/>
      <c r="AK45" s="45"/>
      <c r="AL45" s="46"/>
      <c r="AM45" s="236"/>
      <c r="AN45" s="236"/>
      <c r="AO45" s="233"/>
      <c r="AP45" s="233"/>
      <c r="AQ45" s="318" t="str">
        <f t="shared" si="0"/>
        <v/>
      </c>
      <c r="AR45" s="318">
        <f t="shared" si="1"/>
        <v>4.1666666666666741E-2</v>
      </c>
    </row>
    <row r="46" spans="1:44" ht="14.25">
      <c r="B46" s="34">
        <v>2023</v>
      </c>
      <c r="C46" s="34">
        <v>4</v>
      </c>
      <c r="D46" s="34">
        <v>3</v>
      </c>
      <c r="E46" s="322" t="s">
        <v>629</v>
      </c>
      <c r="F46" s="34"/>
      <c r="G46" s="36"/>
      <c r="H46" s="72" t="s">
        <v>595</v>
      </c>
      <c r="I46" s="38" t="s">
        <v>58</v>
      </c>
      <c r="J46" s="37" t="s">
        <v>1104</v>
      </c>
      <c r="K46" s="13"/>
      <c r="L46" s="14"/>
      <c r="M46" s="14"/>
      <c r="N46" s="14"/>
      <c r="O46" s="13"/>
      <c r="P46" s="13">
        <v>12</v>
      </c>
      <c r="Q46" s="39" t="s">
        <v>612</v>
      </c>
      <c r="R46" s="511">
        <v>1120</v>
      </c>
      <c r="S46" s="512" t="s">
        <v>30</v>
      </c>
      <c r="T46" s="511">
        <v>200</v>
      </c>
      <c r="U46" s="511">
        <v>1120</v>
      </c>
      <c r="V46" s="13">
        <v>1</v>
      </c>
      <c r="W46" s="511">
        <v>200</v>
      </c>
      <c r="X46" s="13">
        <v>1</v>
      </c>
      <c r="Y46" s="511">
        <v>200</v>
      </c>
      <c r="Z46" s="511"/>
      <c r="AA46" s="42"/>
      <c r="AB46" s="42"/>
      <c r="AC46" s="43"/>
      <c r="AD46" s="44"/>
      <c r="AE46" s="44"/>
      <c r="AF46" s="43"/>
      <c r="AG46" s="13"/>
      <c r="AH46" s="37"/>
      <c r="AI46" s="37"/>
      <c r="AJ46" s="37"/>
      <c r="AK46" s="45"/>
      <c r="AL46" s="46"/>
      <c r="AM46" s="236"/>
      <c r="AN46" s="236"/>
      <c r="AO46" s="233"/>
      <c r="AP46" s="233"/>
      <c r="AQ46" s="318" t="str">
        <f t="shared" si="0"/>
        <v/>
      </c>
      <c r="AR46" s="318" t="str">
        <f t="shared" si="1"/>
        <v/>
      </c>
    </row>
    <row r="47" spans="1:44" ht="14.25">
      <c r="A47">
        <v>1</v>
      </c>
      <c r="B47" s="34">
        <v>2023</v>
      </c>
      <c r="C47" s="34">
        <v>4</v>
      </c>
      <c r="D47" s="34">
        <v>3</v>
      </c>
      <c r="E47" s="322" t="s">
        <v>629</v>
      </c>
      <c r="F47" s="34">
        <v>5</v>
      </c>
      <c r="G47" s="36" t="s">
        <v>614</v>
      </c>
      <c r="H47" s="37" t="s">
        <v>595</v>
      </c>
      <c r="I47" s="38" t="s">
        <v>47</v>
      </c>
      <c r="J47" s="37" t="s">
        <v>1104</v>
      </c>
      <c r="K47" s="13">
        <v>3703996</v>
      </c>
      <c r="L47" s="14">
        <v>3</v>
      </c>
      <c r="M47" s="14">
        <v>12</v>
      </c>
      <c r="N47" s="14" t="s">
        <v>622</v>
      </c>
      <c r="O47" s="13" t="s">
        <v>597</v>
      </c>
      <c r="P47" s="13">
        <v>50</v>
      </c>
      <c r="Q47" s="39" t="s">
        <v>292</v>
      </c>
      <c r="R47" s="511">
        <v>1120</v>
      </c>
      <c r="S47" s="512">
        <v>5000</v>
      </c>
      <c r="T47" s="512">
        <v>5000</v>
      </c>
      <c r="U47" s="511">
        <v>1120</v>
      </c>
      <c r="V47" s="13">
        <v>1</v>
      </c>
      <c r="W47" s="512">
        <v>5000</v>
      </c>
      <c r="X47" s="13">
        <v>1</v>
      </c>
      <c r="Y47" s="512">
        <v>5000</v>
      </c>
      <c r="Z47" s="511">
        <v>5040</v>
      </c>
      <c r="AA47" s="42" t="s">
        <v>1112</v>
      </c>
      <c r="AB47" s="42"/>
      <c r="AC47" s="43">
        <v>0.875</v>
      </c>
      <c r="AD47" s="44">
        <v>0.89930555555555558</v>
      </c>
      <c r="AE47" s="44">
        <v>0.89930555555555558</v>
      </c>
      <c r="AF47" s="43">
        <v>0.90625</v>
      </c>
      <c r="AG47" s="13" t="s">
        <v>5</v>
      </c>
      <c r="AH47" s="37"/>
      <c r="AI47" s="37" t="s">
        <v>6</v>
      </c>
      <c r="AJ47" s="37" t="s">
        <v>930</v>
      </c>
      <c r="AK47" s="45" t="s">
        <v>615</v>
      </c>
      <c r="AL47" s="46">
        <v>1</v>
      </c>
      <c r="AM47" s="236"/>
      <c r="AN47" s="236" t="s">
        <v>432</v>
      </c>
      <c r="AO47" s="233"/>
      <c r="AP47" s="233"/>
      <c r="AQ47" s="318">
        <f t="shared" si="0"/>
        <v>2.430555555555558E-2</v>
      </c>
      <c r="AR47" s="318">
        <f t="shared" si="1"/>
        <v>6.9444444444444198E-3</v>
      </c>
    </row>
    <row r="48" spans="1:44" ht="14.25">
      <c r="A48">
        <v>1</v>
      </c>
      <c r="B48" s="34">
        <v>2023</v>
      </c>
      <c r="C48" s="34">
        <v>4</v>
      </c>
      <c r="D48" s="34">
        <v>3</v>
      </c>
      <c r="E48" s="322" t="s">
        <v>627</v>
      </c>
      <c r="F48" s="34">
        <v>5</v>
      </c>
      <c r="G48" s="36" t="s">
        <v>614</v>
      </c>
      <c r="H48" s="37" t="s">
        <v>595</v>
      </c>
      <c r="I48" s="38" t="s">
        <v>47</v>
      </c>
      <c r="J48" s="37" t="s">
        <v>1104</v>
      </c>
      <c r="K48" s="13">
        <v>3703996</v>
      </c>
      <c r="L48" s="14">
        <v>4</v>
      </c>
      <c r="M48" s="14">
        <v>12</v>
      </c>
      <c r="N48" s="14" t="s">
        <v>622</v>
      </c>
      <c r="O48" s="13" t="s">
        <v>597</v>
      </c>
      <c r="P48" s="13">
        <v>50</v>
      </c>
      <c r="Q48" s="39" t="s">
        <v>292</v>
      </c>
      <c r="R48" s="511">
        <v>1120</v>
      </c>
      <c r="S48" s="512">
        <v>5000</v>
      </c>
      <c r="T48" s="512">
        <v>5000</v>
      </c>
      <c r="U48" s="511">
        <v>1120</v>
      </c>
      <c r="V48" s="13">
        <v>1</v>
      </c>
      <c r="W48" s="512">
        <v>5000</v>
      </c>
      <c r="X48" s="13">
        <v>1</v>
      </c>
      <c r="Y48" s="512">
        <v>5000</v>
      </c>
      <c r="Z48" s="511">
        <v>5080</v>
      </c>
      <c r="AA48" s="42" t="s">
        <v>1113</v>
      </c>
      <c r="AB48" s="76" t="s">
        <v>1101</v>
      </c>
      <c r="AC48" s="43">
        <v>0.90625</v>
      </c>
      <c r="AD48" s="44">
        <v>0.93055555555555558</v>
      </c>
      <c r="AE48" s="44">
        <v>0.93055555555555558</v>
      </c>
      <c r="AF48" s="43">
        <v>0.9375</v>
      </c>
      <c r="AG48" s="13" t="s">
        <v>5</v>
      </c>
      <c r="AH48" s="37"/>
      <c r="AI48" s="37" t="s">
        <v>6</v>
      </c>
      <c r="AJ48" s="37" t="s">
        <v>930</v>
      </c>
      <c r="AK48" s="45" t="s">
        <v>615</v>
      </c>
      <c r="AL48" s="46">
        <v>1</v>
      </c>
      <c r="AM48" s="236"/>
      <c r="AN48" s="236" t="s">
        <v>432</v>
      </c>
      <c r="AO48" s="233"/>
      <c r="AP48" s="233"/>
      <c r="AQ48" s="318">
        <f t="shared" si="0"/>
        <v>2.430555555555558E-2</v>
      </c>
      <c r="AR48" s="318">
        <f t="shared" si="1"/>
        <v>6.9444444444444198E-3</v>
      </c>
    </row>
    <row r="49" spans="1:44" ht="14.25">
      <c r="A49">
        <v>1</v>
      </c>
      <c r="B49" s="34">
        <v>2023</v>
      </c>
      <c r="C49" s="34">
        <v>4</v>
      </c>
      <c r="D49" s="34">
        <v>3</v>
      </c>
      <c r="E49" s="322" t="s">
        <v>627</v>
      </c>
      <c r="F49" s="34"/>
      <c r="G49" s="260"/>
      <c r="H49" s="37" t="s">
        <v>595</v>
      </c>
      <c r="I49" s="38" t="s">
        <v>43</v>
      </c>
      <c r="J49" s="37" t="s">
        <v>1104</v>
      </c>
      <c r="K49" s="13"/>
      <c r="L49" s="14"/>
      <c r="M49" s="14"/>
      <c r="N49" s="14"/>
      <c r="O49" s="13"/>
      <c r="P49" s="239">
        <v>25</v>
      </c>
      <c r="Q49" s="39" t="s">
        <v>612</v>
      </c>
      <c r="R49" s="511">
        <v>1120</v>
      </c>
      <c r="S49" s="512" t="s">
        <v>30</v>
      </c>
      <c r="T49" s="513">
        <v>350</v>
      </c>
      <c r="U49" s="511">
        <v>1120</v>
      </c>
      <c r="V49" s="13">
        <v>1</v>
      </c>
      <c r="W49" s="511"/>
      <c r="X49" s="13">
        <v>1</v>
      </c>
      <c r="Y49" s="513">
        <v>350</v>
      </c>
      <c r="Z49" s="511">
        <v>10550</v>
      </c>
      <c r="AA49" s="42" t="s">
        <v>653</v>
      </c>
      <c r="AB49" s="76" t="s">
        <v>1101</v>
      </c>
      <c r="AC49" s="43">
        <v>0.9375</v>
      </c>
      <c r="AD49" s="44">
        <v>0.94097222222222221</v>
      </c>
      <c r="AE49" s="44"/>
      <c r="AF49" s="43"/>
      <c r="AG49" s="13"/>
      <c r="AH49" s="37"/>
      <c r="AI49" s="37" t="s">
        <v>6</v>
      </c>
      <c r="AJ49" s="37" t="s">
        <v>930</v>
      </c>
      <c r="AK49" s="45" t="s">
        <v>615</v>
      </c>
      <c r="AL49" s="46">
        <v>1</v>
      </c>
      <c r="AM49" s="236"/>
      <c r="AN49" s="236"/>
      <c r="AO49" s="233"/>
      <c r="AP49" s="233"/>
      <c r="AQ49" s="318">
        <f t="shared" si="0"/>
        <v>3.4722222222222099E-3</v>
      </c>
      <c r="AR49" s="318" t="str">
        <f t="shared" si="1"/>
        <v/>
      </c>
    </row>
    <row r="50" spans="1:44" ht="14.25">
      <c r="A50">
        <v>1</v>
      </c>
      <c r="B50" s="34">
        <v>2023</v>
      </c>
      <c r="C50" s="34">
        <v>4</v>
      </c>
      <c r="D50" s="34">
        <v>3</v>
      </c>
      <c r="E50" s="322" t="s">
        <v>627</v>
      </c>
      <c r="F50" s="34"/>
      <c r="G50" s="36"/>
      <c r="H50" s="37" t="s">
        <v>595</v>
      </c>
      <c r="I50" s="316"/>
      <c r="J50" s="37"/>
      <c r="K50" s="13"/>
      <c r="L50" s="232"/>
      <c r="M50" s="232"/>
      <c r="N50" s="321"/>
      <c r="O50" s="502"/>
      <c r="P50" s="13"/>
      <c r="Q50" s="393"/>
      <c r="R50" s="40"/>
      <c r="S50" s="234"/>
      <c r="T50" s="234"/>
      <c r="U50" s="40"/>
      <c r="V50" s="13"/>
      <c r="W50" s="40"/>
      <c r="X50" s="13"/>
      <c r="Y50" s="40"/>
      <c r="Z50" s="40"/>
      <c r="AA50" s="235"/>
      <c r="AB50" s="235"/>
      <c r="AC50" s="43"/>
      <c r="AD50" s="44"/>
      <c r="AE50" s="44">
        <v>0.94097222222222221</v>
      </c>
      <c r="AF50" s="43">
        <v>0.97222222222222221</v>
      </c>
      <c r="AG50" s="13" t="s">
        <v>752</v>
      </c>
      <c r="AH50" s="37"/>
      <c r="AI50" s="37"/>
      <c r="AJ50" s="37"/>
      <c r="AK50" s="45"/>
      <c r="AL50" s="46"/>
      <c r="AM50" s="236"/>
      <c r="AN50" s="236"/>
      <c r="AO50" s="233"/>
      <c r="AP50" s="233"/>
      <c r="AQ50" s="318" t="str">
        <f t="shared" si="0"/>
        <v/>
      </c>
      <c r="AR50" s="318">
        <f t="shared" si="1"/>
        <v>3.125E-2</v>
      </c>
    </row>
    <row r="51" spans="1:44" ht="14.25">
      <c r="A51">
        <v>1</v>
      </c>
      <c r="B51" s="34">
        <v>2023</v>
      </c>
      <c r="C51" s="34">
        <v>4</v>
      </c>
      <c r="D51" s="34">
        <v>3</v>
      </c>
      <c r="E51" s="322" t="s">
        <v>627</v>
      </c>
      <c r="F51" s="34"/>
      <c r="G51" s="36"/>
      <c r="H51" s="72" t="s">
        <v>595</v>
      </c>
      <c r="I51" s="38" t="s">
        <v>58</v>
      </c>
      <c r="J51" s="37" t="s">
        <v>1104</v>
      </c>
      <c r="K51" s="13"/>
      <c r="L51" s="14"/>
      <c r="M51" s="14"/>
      <c r="N51" s="14"/>
      <c r="O51" s="13"/>
      <c r="P51" s="13">
        <v>12</v>
      </c>
      <c r="Q51" s="39" t="s">
        <v>612</v>
      </c>
      <c r="R51" s="511">
        <v>1120</v>
      </c>
      <c r="S51" s="512" t="s">
        <v>30</v>
      </c>
      <c r="T51" s="511">
        <v>200</v>
      </c>
      <c r="U51" s="511">
        <v>1120</v>
      </c>
      <c r="V51" s="13">
        <v>1</v>
      </c>
      <c r="W51" s="511">
        <v>200</v>
      </c>
      <c r="X51" s="13">
        <v>1</v>
      </c>
      <c r="Y51" s="511">
        <v>200</v>
      </c>
      <c r="Z51" s="511"/>
      <c r="AA51" s="42"/>
      <c r="AB51" s="42"/>
      <c r="AC51" s="43"/>
      <c r="AD51" s="44"/>
      <c r="AE51" s="44"/>
      <c r="AF51" s="43"/>
      <c r="AG51" s="13"/>
      <c r="AH51" s="37"/>
      <c r="AI51" s="37"/>
      <c r="AJ51" s="37"/>
      <c r="AK51" s="45"/>
      <c r="AL51" s="46"/>
      <c r="AM51" s="236"/>
      <c r="AN51" s="236"/>
      <c r="AO51" s="233"/>
      <c r="AP51" s="233"/>
      <c r="AQ51" s="318" t="str">
        <f t="shared" si="0"/>
        <v/>
      </c>
      <c r="AR51" s="318" t="str">
        <f t="shared" si="1"/>
        <v/>
      </c>
    </row>
    <row r="52" spans="1:44" ht="14.25">
      <c r="A52">
        <v>1</v>
      </c>
      <c r="B52" s="34">
        <v>2023</v>
      </c>
      <c r="C52" s="34">
        <v>4</v>
      </c>
      <c r="D52" s="34">
        <v>3</v>
      </c>
      <c r="E52" s="322" t="s">
        <v>627</v>
      </c>
      <c r="F52" s="34">
        <v>6</v>
      </c>
      <c r="G52" s="36" t="s">
        <v>614</v>
      </c>
      <c r="H52" s="37" t="s">
        <v>595</v>
      </c>
      <c r="I52" s="38" t="s">
        <v>47</v>
      </c>
      <c r="J52" s="37" t="s">
        <v>1104</v>
      </c>
      <c r="K52" s="13">
        <v>3703996</v>
      </c>
      <c r="L52" s="14">
        <v>5</v>
      </c>
      <c r="M52" s="14">
        <v>12</v>
      </c>
      <c r="N52" s="14" t="s">
        <v>622</v>
      </c>
      <c r="O52" s="13" t="s">
        <v>597</v>
      </c>
      <c r="P52" s="13">
        <v>50</v>
      </c>
      <c r="Q52" s="39" t="s">
        <v>292</v>
      </c>
      <c r="R52" s="511">
        <v>1120</v>
      </c>
      <c r="S52" s="512">
        <v>5000</v>
      </c>
      <c r="T52" s="512">
        <v>5000</v>
      </c>
      <c r="U52" s="511">
        <v>1120</v>
      </c>
      <c r="V52" s="13">
        <v>1</v>
      </c>
      <c r="W52" s="512">
        <v>5000</v>
      </c>
      <c r="X52" s="13">
        <v>1</v>
      </c>
      <c r="Y52" s="512">
        <v>5000</v>
      </c>
      <c r="Z52" s="511">
        <v>5050</v>
      </c>
      <c r="AA52" s="42" t="s">
        <v>1116</v>
      </c>
      <c r="AB52" s="42"/>
      <c r="AC52" s="43">
        <v>0.97222222222222221</v>
      </c>
      <c r="AD52" s="44">
        <v>0.99652777777777779</v>
      </c>
      <c r="AE52" s="44">
        <v>0.99652777777777779</v>
      </c>
      <c r="AF52" s="43">
        <v>2.0833333333333332E-2</v>
      </c>
      <c r="AG52" s="13" t="s">
        <v>5</v>
      </c>
      <c r="AH52" s="37"/>
      <c r="AI52" s="37" t="s">
        <v>6</v>
      </c>
      <c r="AJ52" s="37" t="s">
        <v>930</v>
      </c>
      <c r="AK52" s="45" t="s">
        <v>615</v>
      </c>
      <c r="AL52" s="46">
        <v>1</v>
      </c>
      <c r="AM52" s="236"/>
      <c r="AN52" s="236" t="s">
        <v>432</v>
      </c>
      <c r="AO52" s="233"/>
      <c r="AP52" s="233"/>
      <c r="AQ52" s="318">
        <f t="shared" si="0"/>
        <v>2.430555555555558E-2</v>
      </c>
      <c r="AR52" s="318">
        <f t="shared" si="1"/>
        <v>2.4305555555555542E-2</v>
      </c>
    </row>
    <row r="53" spans="1:44" ht="14.25">
      <c r="B53" s="34">
        <v>2023</v>
      </c>
      <c r="C53" s="34">
        <v>4</v>
      </c>
      <c r="D53" s="34">
        <v>3</v>
      </c>
      <c r="E53" s="322" t="s">
        <v>627</v>
      </c>
      <c r="F53" s="34">
        <v>6</v>
      </c>
      <c r="G53" s="36" t="s">
        <v>614</v>
      </c>
      <c r="H53" s="37" t="s">
        <v>595</v>
      </c>
      <c r="I53" s="38" t="s">
        <v>47</v>
      </c>
      <c r="J53" s="37" t="s">
        <v>1104</v>
      </c>
      <c r="K53" s="13">
        <v>3703996</v>
      </c>
      <c r="L53" s="14">
        <v>6</v>
      </c>
      <c r="M53" s="14">
        <v>12</v>
      </c>
      <c r="N53" s="14" t="s">
        <v>622</v>
      </c>
      <c r="O53" s="13" t="s">
        <v>597</v>
      </c>
      <c r="P53" s="13">
        <v>50</v>
      </c>
      <c r="Q53" s="39" t="s">
        <v>292</v>
      </c>
      <c r="R53" s="511">
        <v>1120</v>
      </c>
      <c r="S53" s="512">
        <v>5000</v>
      </c>
      <c r="T53" s="512">
        <v>5000</v>
      </c>
      <c r="U53" s="511">
        <v>1120</v>
      </c>
      <c r="V53" s="13">
        <v>1</v>
      </c>
      <c r="W53" s="512">
        <v>5000</v>
      </c>
      <c r="X53" s="13">
        <v>1</v>
      </c>
      <c r="Y53" s="512">
        <v>5000</v>
      </c>
      <c r="Z53" s="511">
        <v>5060</v>
      </c>
      <c r="AA53" s="42" t="s">
        <v>1117</v>
      </c>
      <c r="AB53" s="76" t="s">
        <v>1102</v>
      </c>
      <c r="AC53" s="43">
        <v>2.0833333333333332E-2</v>
      </c>
      <c r="AD53" s="44">
        <v>4.5138888888888888E-2</v>
      </c>
      <c r="AE53" s="44">
        <v>4.5138888888888888E-2</v>
      </c>
      <c r="AF53" s="43">
        <v>5.2083333333333329E-2</v>
      </c>
      <c r="AG53" s="13" t="s">
        <v>5</v>
      </c>
      <c r="AH53" s="37"/>
      <c r="AI53" s="37" t="s">
        <v>6</v>
      </c>
      <c r="AJ53" s="37" t="s">
        <v>930</v>
      </c>
      <c r="AK53" s="45" t="s">
        <v>615</v>
      </c>
      <c r="AL53" s="46">
        <v>1</v>
      </c>
      <c r="AM53" s="236"/>
      <c r="AN53" s="236" t="s">
        <v>432</v>
      </c>
      <c r="AO53" s="233"/>
      <c r="AP53" s="233"/>
      <c r="AQ53" s="318">
        <f t="shared" si="0"/>
        <v>2.4305555555555556E-2</v>
      </c>
      <c r="AR53" s="318">
        <f t="shared" si="1"/>
        <v>6.9444444444444406E-3</v>
      </c>
    </row>
    <row r="54" spans="1:44" ht="14.25">
      <c r="B54" s="34">
        <v>2023</v>
      </c>
      <c r="C54" s="34">
        <v>4</v>
      </c>
      <c r="D54" s="34">
        <v>3</v>
      </c>
      <c r="E54" s="322" t="s">
        <v>627</v>
      </c>
      <c r="F54" s="34"/>
      <c r="G54" s="260"/>
      <c r="H54" s="37" t="s">
        <v>595</v>
      </c>
      <c r="I54" s="38" t="s">
        <v>43</v>
      </c>
      <c r="J54" s="37" t="s">
        <v>1104</v>
      </c>
      <c r="K54" s="13"/>
      <c r="L54" s="14"/>
      <c r="M54" s="14"/>
      <c r="N54" s="14"/>
      <c r="O54" s="13"/>
      <c r="P54" s="239">
        <v>25</v>
      </c>
      <c r="Q54" s="39" t="s">
        <v>612</v>
      </c>
      <c r="R54" s="511">
        <v>1120</v>
      </c>
      <c r="S54" s="512" t="s">
        <v>30</v>
      </c>
      <c r="T54" s="513">
        <v>350</v>
      </c>
      <c r="U54" s="511">
        <v>1120</v>
      </c>
      <c r="V54" s="13">
        <v>1</v>
      </c>
      <c r="W54" s="511"/>
      <c r="X54" s="13">
        <v>1</v>
      </c>
      <c r="Y54" s="513">
        <v>350</v>
      </c>
      <c r="Z54" s="511">
        <v>10550</v>
      </c>
      <c r="AA54" s="42" t="s">
        <v>653</v>
      </c>
      <c r="AB54" s="76" t="s">
        <v>1102</v>
      </c>
      <c r="AC54" s="43">
        <v>5.2083333333333329E-2</v>
      </c>
      <c r="AD54" s="44">
        <v>5.5555555555555552E-2</v>
      </c>
      <c r="AE54" s="44"/>
      <c r="AF54" s="43"/>
      <c r="AG54" s="13"/>
      <c r="AH54" s="37"/>
      <c r="AI54" s="37" t="s">
        <v>6</v>
      </c>
      <c r="AJ54" s="37" t="s">
        <v>930</v>
      </c>
      <c r="AK54" s="45" t="s">
        <v>615</v>
      </c>
      <c r="AL54" s="46">
        <v>1</v>
      </c>
      <c r="AM54" s="236"/>
      <c r="AN54" s="236"/>
      <c r="AO54" s="233"/>
      <c r="AP54" s="233"/>
      <c r="AQ54" s="318">
        <f t="shared" si="0"/>
        <v>3.4722222222222238E-3</v>
      </c>
      <c r="AR54" s="318" t="str">
        <f t="shared" si="1"/>
        <v/>
      </c>
    </row>
    <row r="55" spans="1:44" ht="14.25">
      <c r="B55" s="34">
        <v>2023</v>
      </c>
      <c r="C55" s="34">
        <v>4</v>
      </c>
      <c r="D55" s="34">
        <v>3</v>
      </c>
      <c r="E55" s="322" t="s">
        <v>627</v>
      </c>
      <c r="F55" s="34"/>
      <c r="G55" s="36"/>
      <c r="H55" s="37" t="s">
        <v>595</v>
      </c>
      <c r="I55" s="316"/>
      <c r="J55" s="37"/>
      <c r="K55" s="13"/>
      <c r="L55" s="232"/>
      <c r="M55" s="232"/>
      <c r="N55" s="321"/>
      <c r="O55" s="502"/>
      <c r="P55" s="13"/>
      <c r="Q55" s="393"/>
      <c r="R55" s="40"/>
      <c r="S55" s="234"/>
      <c r="T55" s="234"/>
      <c r="U55" s="40"/>
      <c r="V55" s="13"/>
      <c r="W55" s="40"/>
      <c r="X55" s="13"/>
      <c r="Y55" s="40"/>
      <c r="Z55" s="40"/>
      <c r="AA55" s="235"/>
      <c r="AB55" s="235"/>
      <c r="AC55" s="43"/>
      <c r="AD55" s="44"/>
      <c r="AE55" s="44">
        <v>5.5555555555555552E-2</v>
      </c>
      <c r="AF55" s="43">
        <v>8.3333333333333329E-2</v>
      </c>
      <c r="AG55" s="13" t="s">
        <v>752</v>
      </c>
      <c r="AH55" s="37"/>
      <c r="AI55" s="37"/>
      <c r="AJ55" s="37"/>
      <c r="AK55" s="45"/>
      <c r="AL55" s="46"/>
      <c r="AM55" s="236"/>
      <c r="AN55" s="236"/>
      <c r="AO55" s="233"/>
      <c r="AP55" s="233"/>
      <c r="AQ55" s="318" t="str">
        <f t="shared" si="0"/>
        <v/>
      </c>
      <c r="AR55" s="318">
        <f t="shared" si="1"/>
        <v>2.7777777777777776E-2</v>
      </c>
    </row>
    <row r="56" spans="1:44" ht="14.25">
      <c r="B56" s="34">
        <v>2023</v>
      </c>
      <c r="C56" s="34">
        <v>4</v>
      </c>
      <c r="D56" s="34">
        <v>3</v>
      </c>
      <c r="E56" s="322" t="s">
        <v>627</v>
      </c>
      <c r="F56" s="34"/>
      <c r="G56" s="36"/>
      <c r="H56" s="72" t="s">
        <v>595</v>
      </c>
      <c r="I56" s="38" t="s">
        <v>58</v>
      </c>
      <c r="J56" s="37" t="s">
        <v>1104</v>
      </c>
      <c r="K56" s="13"/>
      <c r="L56" s="14"/>
      <c r="M56" s="14"/>
      <c r="N56" s="14"/>
      <c r="O56" s="13"/>
      <c r="P56" s="13">
        <v>12</v>
      </c>
      <c r="Q56" s="39" t="s">
        <v>612</v>
      </c>
      <c r="R56" s="511">
        <v>1120</v>
      </c>
      <c r="S56" s="512" t="s">
        <v>30</v>
      </c>
      <c r="T56" s="511">
        <v>200</v>
      </c>
      <c r="U56" s="511">
        <v>1120</v>
      </c>
      <c r="V56" s="13">
        <v>1</v>
      </c>
      <c r="W56" s="511">
        <v>200</v>
      </c>
      <c r="X56" s="13">
        <v>1</v>
      </c>
      <c r="Y56" s="511">
        <v>200</v>
      </c>
      <c r="Z56" s="511"/>
      <c r="AA56" s="42"/>
      <c r="AB56" s="42"/>
      <c r="AC56" s="43"/>
      <c r="AD56" s="44"/>
      <c r="AE56" s="44"/>
      <c r="AF56" s="43"/>
      <c r="AG56" s="13"/>
      <c r="AH56" s="37"/>
      <c r="AI56" s="37"/>
      <c r="AJ56" s="37"/>
      <c r="AK56" s="45"/>
      <c r="AL56" s="46"/>
      <c r="AM56" s="236"/>
      <c r="AN56" s="236"/>
      <c r="AO56" s="233"/>
      <c r="AP56" s="233"/>
      <c r="AQ56" s="318" t="str">
        <f t="shared" si="0"/>
        <v/>
      </c>
      <c r="AR56" s="318" t="str">
        <f t="shared" si="1"/>
        <v/>
      </c>
    </row>
    <row r="57" spans="1:44" ht="14.25">
      <c r="A57">
        <v>1</v>
      </c>
      <c r="B57" s="34">
        <v>2023</v>
      </c>
      <c r="C57" s="34">
        <v>4</v>
      </c>
      <c r="D57" s="34">
        <v>3</v>
      </c>
      <c r="E57" s="322" t="s">
        <v>627</v>
      </c>
      <c r="F57" s="34">
        <v>7</v>
      </c>
      <c r="G57" s="36" t="s">
        <v>614</v>
      </c>
      <c r="H57" s="37" t="s">
        <v>595</v>
      </c>
      <c r="I57" s="38" t="s">
        <v>47</v>
      </c>
      <c r="J57" s="37" t="s">
        <v>1104</v>
      </c>
      <c r="K57" s="13">
        <v>3703996</v>
      </c>
      <c r="L57" s="14">
        <v>7</v>
      </c>
      <c r="M57" s="14">
        <v>12</v>
      </c>
      <c r="N57" s="14" t="s">
        <v>622</v>
      </c>
      <c r="O57" s="13" t="s">
        <v>597</v>
      </c>
      <c r="P57" s="13">
        <v>50</v>
      </c>
      <c r="Q57" s="39" t="s">
        <v>292</v>
      </c>
      <c r="R57" s="511">
        <v>1120</v>
      </c>
      <c r="S57" s="512">
        <v>5000</v>
      </c>
      <c r="T57" s="512">
        <v>5000</v>
      </c>
      <c r="U57" s="511">
        <v>1120</v>
      </c>
      <c r="V57" s="13">
        <v>1</v>
      </c>
      <c r="W57" s="512">
        <v>5000</v>
      </c>
      <c r="X57" s="13">
        <v>1</v>
      </c>
      <c r="Y57" s="512">
        <v>5000</v>
      </c>
      <c r="Z57" s="511">
        <v>5050</v>
      </c>
      <c r="AA57" s="42" t="s">
        <v>1118</v>
      </c>
      <c r="AB57" s="42"/>
      <c r="AC57" s="43">
        <v>8.3333333333333329E-2</v>
      </c>
      <c r="AD57" s="44">
        <v>0.10763888888888888</v>
      </c>
      <c r="AE57" s="44">
        <v>0.10763888888888888</v>
      </c>
      <c r="AF57" s="43">
        <v>0.16666666666666666</v>
      </c>
      <c r="AG57" s="13" t="s">
        <v>5</v>
      </c>
      <c r="AH57" s="37"/>
      <c r="AI57" s="37" t="s">
        <v>6</v>
      </c>
      <c r="AJ57" s="37" t="s">
        <v>930</v>
      </c>
      <c r="AK57" s="45" t="s">
        <v>615</v>
      </c>
      <c r="AL57" s="46">
        <v>1</v>
      </c>
      <c r="AM57" s="236"/>
      <c r="AN57" s="236" t="s">
        <v>432</v>
      </c>
      <c r="AO57" s="233"/>
      <c r="AP57" s="233"/>
      <c r="AQ57" s="318">
        <f t="shared" si="0"/>
        <v>2.4305555555555552E-2</v>
      </c>
      <c r="AR57" s="318">
        <f t="shared" si="1"/>
        <v>5.9027777777777776E-2</v>
      </c>
    </row>
    <row r="58" spans="1:44" ht="14.25">
      <c r="B58" s="34">
        <v>2023</v>
      </c>
      <c r="C58" s="34">
        <v>4</v>
      </c>
      <c r="D58" s="34">
        <v>3</v>
      </c>
      <c r="E58" s="322" t="s">
        <v>627</v>
      </c>
      <c r="F58" s="34">
        <v>7</v>
      </c>
      <c r="G58" s="36" t="s">
        <v>614</v>
      </c>
      <c r="H58" s="37" t="s">
        <v>595</v>
      </c>
      <c r="I58" s="38" t="s">
        <v>47</v>
      </c>
      <c r="J58" s="37" t="s">
        <v>1104</v>
      </c>
      <c r="K58" s="13">
        <v>3703996</v>
      </c>
      <c r="L58" s="14">
        <v>8</v>
      </c>
      <c r="M58" s="14">
        <v>12</v>
      </c>
      <c r="N58" s="14" t="s">
        <v>622</v>
      </c>
      <c r="O58" s="13" t="s">
        <v>597</v>
      </c>
      <c r="P58" s="13">
        <v>50</v>
      </c>
      <c r="Q58" s="39" t="s">
        <v>292</v>
      </c>
      <c r="R58" s="511">
        <v>1120</v>
      </c>
      <c r="S58" s="512">
        <v>5000</v>
      </c>
      <c r="T58" s="512">
        <v>5000</v>
      </c>
      <c r="U58" s="511">
        <v>1120</v>
      </c>
      <c r="V58" s="13">
        <v>1</v>
      </c>
      <c r="W58" s="512">
        <v>5000</v>
      </c>
      <c r="X58" s="13">
        <v>1</v>
      </c>
      <c r="Y58" s="512">
        <v>5000</v>
      </c>
      <c r="Z58" s="511">
        <v>5060</v>
      </c>
      <c r="AA58" s="42" t="s">
        <v>1119</v>
      </c>
      <c r="AB58" s="76" t="s">
        <v>1115</v>
      </c>
      <c r="AC58" s="43">
        <v>0.16666666666666666</v>
      </c>
      <c r="AD58" s="44">
        <v>0.19097222222222221</v>
      </c>
      <c r="AE58" s="44">
        <v>0.19097222222222221</v>
      </c>
      <c r="AF58" s="43">
        <v>0.20486111111111113</v>
      </c>
      <c r="AG58" s="13" t="s">
        <v>5</v>
      </c>
      <c r="AH58" s="37"/>
      <c r="AI58" s="37" t="s">
        <v>6</v>
      </c>
      <c r="AJ58" s="37" t="s">
        <v>930</v>
      </c>
      <c r="AK58" s="45" t="s">
        <v>615</v>
      </c>
      <c r="AL58" s="46">
        <v>1</v>
      </c>
      <c r="AM58" s="236"/>
      <c r="AN58" s="236" t="s">
        <v>432</v>
      </c>
      <c r="AO58" s="233"/>
      <c r="AP58" s="233"/>
      <c r="AQ58" s="318">
        <f t="shared" si="0"/>
        <v>2.4305555555555552E-2</v>
      </c>
      <c r="AR58" s="318">
        <f t="shared" si="1"/>
        <v>1.3888888888888923E-2</v>
      </c>
    </row>
    <row r="59" spans="1:44" ht="14.25">
      <c r="A59">
        <v>1</v>
      </c>
      <c r="B59" s="34">
        <v>2023</v>
      </c>
      <c r="C59" s="34">
        <v>4</v>
      </c>
      <c r="D59" s="34">
        <v>3</v>
      </c>
      <c r="E59" s="322" t="s">
        <v>627</v>
      </c>
      <c r="F59" s="34"/>
      <c r="G59" s="260"/>
      <c r="H59" s="37" t="s">
        <v>595</v>
      </c>
      <c r="I59" s="38" t="s">
        <v>43</v>
      </c>
      <c r="J59" s="37" t="s">
        <v>1104</v>
      </c>
      <c r="K59" s="13"/>
      <c r="L59" s="14"/>
      <c r="M59" s="14"/>
      <c r="N59" s="14"/>
      <c r="O59" s="13"/>
      <c r="P59" s="239">
        <v>25</v>
      </c>
      <c r="Q59" s="39" t="s">
        <v>612</v>
      </c>
      <c r="R59" s="511">
        <v>1120</v>
      </c>
      <c r="S59" s="512" t="s">
        <v>30</v>
      </c>
      <c r="T59" s="513">
        <v>350</v>
      </c>
      <c r="U59" s="511">
        <v>1120</v>
      </c>
      <c r="V59" s="13">
        <v>1</v>
      </c>
      <c r="W59" s="511"/>
      <c r="X59" s="13">
        <v>1</v>
      </c>
      <c r="Y59" s="513">
        <v>350</v>
      </c>
      <c r="Z59" s="511">
        <v>10550</v>
      </c>
      <c r="AA59" s="42" t="s">
        <v>653</v>
      </c>
      <c r="AB59" s="76" t="s">
        <v>1115</v>
      </c>
      <c r="AC59" s="43">
        <v>0.20486111111111113</v>
      </c>
      <c r="AD59" s="44">
        <v>0.20833333333333334</v>
      </c>
      <c r="AE59" s="44"/>
      <c r="AF59" s="43"/>
      <c r="AG59" s="13"/>
      <c r="AH59" s="37"/>
      <c r="AI59" s="37" t="s">
        <v>6</v>
      </c>
      <c r="AJ59" s="37" t="s">
        <v>930</v>
      </c>
      <c r="AK59" s="45" t="s">
        <v>615</v>
      </c>
      <c r="AL59" s="46">
        <v>1</v>
      </c>
      <c r="AM59" s="236"/>
      <c r="AN59" s="236"/>
      <c r="AO59" s="233"/>
      <c r="AP59" s="233"/>
      <c r="AQ59" s="318">
        <f t="shared" si="0"/>
        <v>3.4722222222222099E-3</v>
      </c>
      <c r="AR59" s="318" t="str">
        <f t="shared" si="1"/>
        <v/>
      </c>
    </row>
    <row r="60" spans="1:44" s="809" customFormat="1" ht="14.25">
      <c r="A60" s="809">
        <v>1</v>
      </c>
      <c r="B60" s="810">
        <v>2023</v>
      </c>
      <c r="C60" s="810">
        <v>4</v>
      </c>
      <c r="D60" s="810">
        <v>4</v>
      </c>
      <c r="E60" s="849" t="s">
        <v>627</v>
      </c>
      <c r="F60" s="810"/>
      <c r="G60" s="811"/>
      <c r="H60" s="812" t="s">
        <v>595</v>
      </c>
      <c r="I60" s="813"/>
      <c r="J60" s="812"/>
      <c r="K60" s="810"/>
      <c r="L60" s="814"/>
      <c r="M60" s="814"/>
      <c r="N60" s="815"/>
      <c r="O60" s="816"/>
      <c r="P60" s="810"/>
      <c r="Q60" s="817"/>
      <c r="R60" s="818"/>
      <c r="S60" s="819"/>
      <c r="T60" s="819"/>
      <c r="U60" s="818"/>
      <c r="V60" s="810"/>
      <c r="W60" s="818"/>
      <c r="X60" s="810"/>
      <c r="Y60" s="818"/>
      <c r="Z60" s="818"/>
      <c r="AA60" s="820"/>
      <c r="AB60" s="820"/>
      <c r="AC60" s="821"/>
      <c r="AD60" s="822"/>
      <c r="AE60" s="822">
        <v>0.20833333333333334</v>
      </c>
      <c r="AF60" s="821">
        <v>0.22916666666666669</v>
      </c>
      <c r="AG60" s="810" t="s">
        <v>752</v>
      </c>
      <c r="AH60" s="812"/>
      <c r="AI60" s="812"/>
      <c r="AJ60" s="812"/>
      <c r="AK60" s="823"/>
      <c r="AL60" s="824"/>
      <c r="AM60" s="825"/>
      <c r="AN60" s="825"/>
      <c r="AO60" s="826"/>
      <c r="AP60" s="826"/>
      <c r="AQ60" s="827" t="str">
        <f t="shared" si="0"/>
        <v/>
      </c>
      <c r="AR60" s="827">
        <f t="shared" si="1"/>
        <v>2.0833333333333343E-2</v>
      </c>
    </row>
    <row r="61" spans="1:44" s="809" customFormat="1" ht="14.25">
      <c r="A61" s="809">
        <v>1</v>
      </c>
      <c r="B61" s="810">
        <v>2023</v>
      </c>
      <c r="C61" s="810">
        <v>4</v>
      </c>
      <c r="D61" s="810">
        <v>4</v>
      </c>
      <c r="E61" s="849" t="s">
        <v>627</v>
      </c>
      <c r="F61" s="810"/>
      <c r="G61" s="811"/>
      <c r="H61" s="812" t="s">
        <v>595</v>
      </c>
      <c r="I61" s="828" t="s">
        <v>58</v>
      </c>
      <c r="J61" s="812" t="s">
        <v>1104</v>
      </c>
      <c r="K61" s="810"/>
      <c r="L61" s="829"/>
      <c r="M61" s="829"/>
      <c r="N61" s="829"/>
      <c r="O61" s="810"/>
      <c r="P61" s="810">
        <v>12</v>
      </c>
      <c r="Q61" s="830" t="s">
        <v>612</v>
      </c>
      <c r="R61" s="831">
        <v>1120</v>
      </c>
      <c r="S61" s="832" t="s">
        <v>30</v>
      </c>
      <c r="T61" s="831">
        <v>200</v>
      </c>
      <c r="U61" s="831">
        <v>1120</v>
      </c>
      <c r="V61" s="810">
        <v>1</v>
      </c>
      <c r="W61" s="831">
        <v>200</v>
      </c>
      <c r="X61" s="810">
        <v>1</v>
      </c>
      <c r="Y61" s="831">
        <v>200</v>
      </c>
      <c r="Z61" s="831"/>
      <c r="AA61" s="833"/>
      <c r="AB61" s="833"/>
      <c r="AC61" s="821"/>
      <c r="AD61" s="822"/>
      <c r="AE61" s="822"/>
      <c r="AF61" s="821"/>
      <c r="AG61" s="810"/>
      <c r="AH61" s="812"/>
      <c r="AI61" s="812"/>
      <c r="AJ61" s="812"/>
      <c r="AK61" s="823"/>
      <c r="AL61" s="824"/>
      <c r="AM61" s="825"/>
      <c r="AN61" s="825"/>
      <c r="AO61" s="826"/>
      <c r="AP61" s="826"/>
      <c r="AQ61" s="827" t="str">
        <f t="shared" si="0"/>
        <v/>
      </c>
      <c r="AR61" s="827" t="str">
        <f t="shared" si="1"/>
        <v/>
      </c>
    </row>
    <row r="62" spans="1:44" s="809" customFormat="1" ht="14.25">
      <c r="A62" s="809">
        <v>1</v>
      </c>
      <c r="B62" s="810">
        <v>2023</v>
      </c>
      <c r="C62" s="810">
        <v>4</v>
      </c>
      <c r="D62" s="810">
        <v>4</v>
      </c>
      <c r="E62" s="849" t="s">
        <v>627</v>
      </c>
      <c r="F62" s="810">
        <v>1</v>
      </c>
      <c r="G62" s="811" t="s">
        <v>614</v>
      </c>
      <c r="H62" s="812" t="s">
        <v>595</v>
      </c>
      <c r="I62" s="828" t="s">
        <v>47</v>
      </c>
      <c r="J62" s="812" t="s">
        <v>1104</v>
      </c>
      <c r="K62" s="810">
        <v>3703996</v>
      </c>
      <c r="L62" s="829">
        <v>9</v>
      </c>
      <c r="M62" s="829">
        <v>12</v>
      </c>
      <c r="N62" s="829" t="s">
        <v>622</v>
      </c>
      <c r="O62" s="810" t="s">
        <v>597</v>
      </c>
      <c r="P62" s="810">
        <v>50</v>
      </c>
      <c r="Q62" s="830" t="s">
        <v>292</v>
      </c>
      <c r="R62" s="831">
        <v>1120</v>
      </c>
      <c r="S62" s="832">
        <v>5000</v>
      </c>
      <c r="T62" s="832">
        <v>5000</v>
      </c>
      <c r="U62" s="831">
        <v>1120</v>
      </c>
      <c r="V62" s="810">
        <v>1</v>
      </c>
      <c r="W62" s="832">
        <v>5000</v>
      </c>
      <c r="X62" s="810">
        <v>1</v>
      </c>
      <c r="Y62" s="832">
        <v>5000</v>
      </c>
      <c r="Z62" s="831">
        <v>5050</v>
      </c>
      <c r="AA62" s="833" t="s">
        <v>1120</v>
      </c>
      <c r="AB62" s="833"/>
      <c r="AC62" s="821">
        <v>0.22916666666666669</v>
      </c>
      <c r="AD62" s="822">
        <v>0.25347222222222227</v>
      </c>
      <c r="AE62" s="822">
        <v>0.25347222222222227</v>
      </c>
      <c r="AF62" s="821">
        <v>0.26041666666666669</v>
      </c>
      <c r="AG62" s="810" t="s">
        <v>5</v>
      </c>
      <c r="AH62" s="812"/>
      <c r="AI62" s="812" t="s">
        <v>6</v>
      </c>
      <c r="AJ62" s="812" t="s">
        <v>930</v>
      </c>
      <c r="AK62" s="823" t="s">
        <v>615</v>
      </c>
      <c r="AL62" s="824">
        <v>1</v>
      </c>
      <c r="AM62" s="825"/>
      <c r="AN62" s="825" t="s">
        <v>432</v>
      </c>
      <c r="AO62" s="826"/>
      <c r="AP62" s="826"/>
      <c r="AQ62" s="827">
        <f t="shared" si="0"/>
        <v>2.430555555555558E-2</v>
      </c>
      <c r="AR62" s="827">
        <f t="shared" si="1"/>
        <v>6.9444444444444198E-3</v>
      </c>
    </row>
    <row r="63" spans="1:44" s="809" customFormat="1" ht="14.25">
      <c r="B63" s="810">
        <v>2023</v>
      </c>
      <c r="C63" s="810">
        <v>4</v>
      </c>
      <c r="D63" s="810">
        <v>4</v>
      </c>
      <c r="E63" s="849" t="s">
        <v>628</v>
      </c>
      <c r="F63" s="810">
        <v>1</v>
      </c>
      <c r="G63" s="811" t="s">
        <v>614</v>
      </c>
      <c r="H63" s="812" t="s">
        <v>595</v>
      </c>
      <c r="I63" s="828" t="s">
        <v>47</v>
      </c>
      <c r="J63" s="812" t="s">
        <v>1104</v>
      </c>
      <c r="K63" s="810">
        <v>3703996</v>
      </c>
      <c r="L63" s="829">
        <v>10</v>
      </c>
      <c r="M63" s="829">
        <v>12</v>
      </c>
      <c r="N63" s="829" t="s">
        <v>622</v>
      </c>
      <c r="O63" s="810" t="s">
        <v>597</v>
      </c>
      <c r="P63" s="810">
        <v>50</v>
      </c>
      <c r="Q63" s="830" t="s">
        <v>292</v>
      </c>
      <c r="R63" s="831">
        <v>1120</v>
      </c>
      <c r="S63" s="832">
        <v>5000</v>
      </c>
      <c r="T63" s="832">
        <v>5000</v>
      </c>
      <c r="U63" s="831">
        <v>1120</v>
      </c>
      <c r="V63" s="810">
        <v>1</v>
      </c>
      <c r="W63" s="832">
        <v>5000</v>
      </c>
      <c r="X63" s="810">
        <v>1</v>
      </c>
      <c r="Y63" s="832">
        <v>5000</v>
      </c>
      <c r="Z63" s="831">
        <v>5060</v>
      </c>
      <c r="AA63" s="833" t="s">
        <v>1121</v>
      </c>
      <c r="AB63" s="833" t="s">
        <v>1122</v>
      </c>
      <c r="AC63" s="821">
        <v>0.26041666666666669</v>
      </c>
      <c r="AD63" s="834">
        <v>0.28472222222222227</v>
      </c>
      <c r="AE63" s="834">
        <v>0.28472222222222227</v>
      </c>
      <c r="AF63" s="821">
        <v>0.29166666666666669</v>
      </c>
      <c r="AG63" s="810" t="s">
        <v>5</v>
      </c>
      <c r="AH63" s="812"/>
      <c r="AI63" s="812" t="s">
        <v>6</v>
      </c>
      <c r="AJ63" s="812" t="s">
        <v>930</v>
      </c>
      <c r="AK63" s="823" t="s">
        <v>615</v>
      </c>
      <c r="AL63" s="824">
        <v>1</v>
      </c>
      <c r="AM63" s="825"/>
      <c r="AN63" s="825" t="s">
        <v>432</v>
      </c>
      <c r="AO63" s="826"/>
      <c r="AP63" s="826"/>
      <c r="AQ63" s="827">
        <f t="shared" si="0"/>
        <v>2.430555555555558E-2</v>
      </c>
      <c r="AR63" s="827">
        <f t="shared" si="1"/>
        <v>6.9444444444444198E-3</v>
      </c>
    </row>
    <row r="64" spans="1:44" s="809" customFormat="1" ht="14.25">
      <c r="B64" s="810">
        <v>2023</v>
      </c>
      <c r="C64" s="810">
        <v>4</v>
      </c>
      <c r="D64" s="810">
        <v>4</v>
      </c>
      <c r="E64" s="849" t="s">
        <v>628</v>
      </c>
      <c r="F64" s="810"/>
      <c r="G64" s="812"/>
      <c r="H64" s="812" t="s">
        <v>595</v>
      </c>
      <c r="I64" s="828" t="s">
        <v>43</v>
      </c>
      <c r="J64" s="812" t="s">
        <v>1104</v>
      </c>
      <c r="K64" s="810"/>
      <c r="L64" s="829"/>
      <c r="M64" s="829"/>
      <c r="N64" s="829"/>
      <c r="O64" s="810"/>
      <c r="P64" s="810">
        <v>25</v>
      </c>
      <c r="Q64" s="830" t="s">
        <v>612</v>
      </c>
      <c r="R64" s="831">
        <v>1120</v>
      </c>
      <c r="S64" s="832" t="s">
        <v>30</v>
      </c>
      <c r="T64" s="831">
        <v>350</v>
      </c>
      <c r="U64" s="831">
        <v>1120</v>
      </c>
      <c r="V64" s="810">
        <v>1</v>
      </c>
      <c r="W64" s="831"/>
      <c r="X64" s="810">
        <v>1</v>
      </c>
      <c r="Y64" s="831">
        <v>350</v>
      </c>
      <c r="Z64" s="831">
        <v>10550</v>
      </c>
      <c r="AA64" s="833" t="s">
        <v>653</v>
      </c>
      <c r="AB64" s="833" t="s">
        <v>1122</v>
      </c>
      <c r="AC64" s="821">
        <v>0.29166666666666669</v>
      </c>
      <c r="AD64" s="822">
        <v>0.2951388888888889</v>
      </c>
      <c r="AE64" s="822"/>
      <c r="AF64" s="821"/>
      <c r="AG64" s="810"/>
      <c r="AH64" s="812"/>
      <c r="AI64" s="812" t="s">
        <v>6</v>
      </c>
      <c r="AJ64" s="812" t="s">
        <v>930</v>
      </c>
      <c r="AK64" s="823" t="s">
        <v>615</v>
      </c>
      <c r="AL64" s="824">
        <v>1</v>
      </c>
      <c r="AM64" s="825"/>
      <c r="AN64" s="825"/>
      <c r="AO64" s="826"/>
      <c r="AP64" s="826"/>
      <c r="AQ64" s="827">
        <f t="shared" si="0"/>
        <v>3.4722222222222099E-3</v>
      </c>
      <c r="AR64" s="827" t="str">
        <f t="shared" si="1"/>
        <v/>
      </c>
    </row>
    <row r="65" spans="1:44" s="809" customFormat="1" ht="14.25">
      <c r="A65" s="809">
        <v>1</v>
      </c>
      <c r="B65" s="810">
        <v>2023</v>
      </c>
      <c r="C65" s="810">
        <v>4</v>
      </c>
      <c r="D65" s="810">
        <v>4</v>
      </c>
      <c r="E65" s="849" t="s">
        <v>628</v>
      </c>
      <c r="F65" s="810"/>
      <c r="G65" s="811"/>
      <c r="H65" s="812" t="s">
        <v>595</v>
      </c>
      <c r="I65" s="813"/>
      <c r="J65" s="812"/>
      <c r="K65" s="810"/>
      <c r="L65" s="814"/>
      <c r="M65" s="814"/>
      <c r="N65" s="815"/>
      <c r="O65" s="816"/>
      <c r="P65" s="810"/>
      <c r="Q65" s="817"/>
      <c r="R65" s="818"/>
      <c r="S65" s="819"/>
      <c r="T65" s="819"/>
      <c r="U65" s="818"/>
      <c r="V65" s="810"/>
      <c r="W65" s="818"/>
      <c r="X65" s="810"/>
      <c r="Y65" s="818"/>
      <c r="Z65" s="818"/>
      <c r="AA65" s="820"/>
      <c r="AB65" s="820"/>
      <c r="AC65" s="821"/>
      <c r="AD65" s="822"/>
      <c r="AE65" s="822">
        <v>0.2951388888888889</v>
      </c>
      <c r="AF65" s="821">
        <v>0.31597222222222221</v>
      </c>
      <c r="AG65" s="810" t="s">
        <v>752</v>
      </c>
      <c r="AH65" s="812"/>
      <c r="AI65" s="812"/>
      <c r="AJ65" s="812"/>
      <c r="AK65" s="823"/>
      <c r="AL65" s="824"/>
      <c r="AM65" s="825"/>
      <c r="AN65" s="825"/>
      <c r="AO65" s="826"/>
      <c r="AP65" s="826"/>
      <c r="AQ65" s="827" t="str">
        <f t="shared" si="0"/>
        <v/>
      </c>
      <c r="AR65" s="827">
        <f t="shared" si="1"/>
        <v>2.0833333333333315E-2</v>
      </c>
    </row>
    <row r="66" spans="1:44" s="809" customFormat="1" ht="14.25">
      <c r="A66" s="809">
        <v>1</v>
      </c>
      <c r="B66" s="810">
        <v>2023</v>
      </c>
      <c r="C66" s="810">
        <v>4</v>
      </c>
      <c r="D66" s="810">
        <v>4</v>
      </c>
      <c r="E66" s="849" t="s">
        <v>628</v>
      </c>
      <c r="F66" s="810"/>
      <c r="G66" s="811"/>
      <c r="H66" s="812" t="s">
        <v>595</v>
      </c>
      <c r="I66" s="828" t="s">
        <v>58</v>
      </c>
      <c r="J66" s="812" t="s">
        <v>1104</v>
      </c>
      <c r="K66" s="810"/>
      <c r="L66" s="829"/>
      <c r="M66" s="829"/>
      <c r="N66" s="829"/>
      <c r="O66" s="810"/>
      <c r="P66" s="810">
        <v>12</v>
      </c>
      <c r="Q66" s="830" t="s">
        <v>612</v>
      </c>
      <c r="R66" s="831">
        <v>1120</v>
      </c>
      <c r="S66" s="832" t="s">
        <v>30</v>
      </c>
      <c r="T66" s="831">
        <v>200</v>
      </c>
      <c r="U66" s="831">
        <v>1120</v>
      </c>
      <c r="V66" s="810">
        <v>1</v>
      </c>
      <c r="W66" s="831">
        <v>200</v>
      </c>
      <c r="X66" s="810">
        <v>1</v>
      </c>
      <c r="Y66" s="831">
        <v>200</v>
      </c>
      <c r="Z66" s="831"/>
      <c r="AA66" s="833"/>
      <c r="AB66" s="833"/>
      <c r="AC66" s="821"/>
      <c r="AD66" s="822"/>
      <c r="AE66" s="822"/>
      <c r="AF66" s="821"/>
      <c r="AG66" s="810"/>
      <c r="AH66" s="812"/>
      <c r="AI66" s="812"/>
      <c r="AJ66" s="812"/>
      <c r="AK66" s="823"/>
      <c r="AL66" s="824"/>
      <c r="AM66" s="825"/>
      <c r="AN66" s="825"/>
      <c r="AO66" s="826"/>
      <c r="AP66" s="826"/>
      <c r="AQ66" s="827" t="str">
        <f t="shared" si="0"/>
        <v/>
      </c>
      <c r="AR66" s="827" t="str">
        <f t="shared" si="1"/>
        <v/>
      </c>
    </row>
    <row r="67" spans="1:44" s="809" customFormat="1" ht="14.25">
      <c r="A67" s="809">
        <v>1</v>
      </c>
      <c r="B67" s="810">
        <v>2023</v>
      </c>
      <c r="C67" s="810">
        <v>4</v>
      </c>
      <c r="D67" s="810">
        <v>4</v>
      </c>
      <c r="E67" s="849" t="s">
        <v>628</v>
      </c>
      <c r="F67" s="810">
        <v>2</v>
      </c>
      <c r="G67" s="811" t="s">
        <v>614</v>
      </c>
      <c r="H67" s="812" t="s">
        <v>595</v>
      </c>
      <c r="I67" s="828" t="s">
        <v>47</v>
      </c>
      <c r="J67" s="812" t="s">
        <v>1104</v>
      </c>
      <c r="K67" s="810">
        <v>3703996</v>
      </c>
      <c r="L67" s="829">
        <v>11</v>
      </c>
      <c r="M67" s="829">
        <v>12</v>
      </c>
      <c r="N67" s="829" t="s">
        <v>622</v>
      </c>
      <c r="O67" s="810" t="s">
        <v>597</v>
      </c>
      <c r="P67" s="810">
        <v>50</v>
      </c>
      <c r="Q67" s="830" t="s">
        <v>292</v>
      </c>
      <c r="R67" s="831">
        <v>1120</v>
      </c>
      <c r="S67" s="832">
        <v>5000</v>
      </c>
      <c r="T67" s="832">
        <v>5000</v>
      </c>
      <c r="U67" s="831">
        <v>1120</v>
      </c>
      <c r="V67" s="810">
        <v>1</v>
      </c>
      <c r="W67" s="832">
        <v>5000</v>
      </c>
      <c r="X67" s="810">
        <v>1</v>
      </c>
      <c r="Y67" s="832">
        <v>5000</v>
      </c>
      <c r="Z67" s="831">
        <v>5060</v>
      </c>
      <c r="AA67" s="833" t="s">
        <v>1123</v>
      </c>
      <c r="AB67" s="833"/>
      <c r="AC67" s="821">
        <v>0.31597222222222221</v>
      </c>
      <c r="AD67" s="822">
        <v>0.34027777777777779</v>
      </c>
      <c r="AE67" s="822">
        <v>0.34027777777777779</v>
      </c>
      <c r="AF67" s="821">
        <v>0.34722222222222221</v>
      </c>
      <c r="AG67" s="810" t="s">
        <v>5</v>
      </c>
      <c r="AH67" s="812"/>
      <c r="AI67" s="812" t="s">
        <v>6</v>
      </c>
      <c r="AJ67" s="812" t="s">
        <v>930</v>
      </c>
      <c r="AK67" s="823" t="s">
        <v>615</v>
      </c>
      <c r="AL67" s="824">
        <v>1</v>
      </c>
      <c r="AM67" s="825"/>
      <c r="AN67" s="825" t="s">
        <v>432</v>
      </c>
      <c r="AO67" s="826"/>
      <c r="AP67" s="826"/>
      <c r="AQ67" s="827">
        <f t="shared" si="0"/>
        <v>2.430555555555558E-2</v>
      </c>
      <c r="AR67" s="827">
        <f t="shared" si="1"/>
        <v>6.9444444444444198E-3</v>
      </c>
    </row>
    <row r="68" spans="1:44" s="809" customFormat="1" ht="14.25">
      <c r="A68" s="809">
        <v>1</v>
      </c>
      <c r="B68" s="810">
        <v>2023</v>
      </c>
      <c r="C68" s="810">
        <v>4</v>
      </c>
      <c r="D68" s="810">
        <v>4</v>
      </c>
      <c r="E68" s="849" t="s">
        <v>628</v>
      </c>
      <c r="F68" s="810">
        <v>2</v>
      </c>
      <c r="G68" s="811" t="s">
        <v>614</v>
      </c>
      <c r="H68" s="812" t="s">
        <v>595</v>
      </c>
      <c r="I68" s="828" t="s">
        <v>47</v>
      </c>
      <c r="J68" s="812" t="s">
        <v>1104</v>
      </c>
      <c r="K68" s="810">
        <v>3703996</v>
      </c>
      <c r="L68" s="829">
        <v>12</v>
      </c>
      <c r="M68" s="829">
        <v>12</v>
      </c>
      <c r="N68" s="829" t="s">
        <v>622</v>
      </c>
      <c r="O68" s="810" t="s">
        <v>597</v>
      </c>
      <c r="P68" s="810">
        <v>50</v>
      </c>
      <c r="Q68" s="830" t="s">
        <v>292</v>
      </c>
      <c r="R68" s="831">
        <v>1120</v>
      </c>
      <c r="S68" s="832">
        <v>5000</v>
      </c>
      <c r="T68" s="832">
        <v>5000</v>
      </c>
      <c r="U68" s="831">
        <v>1120</v>
      </c>
      <c r="V68" s="810">
        <v>1</v>
      </c>
      <c r="W68" s="832">
        <v>5000</v>
      </c>
      <c r="X68" s="810">
        <v>1</v>
      </c>
      <c r="Y68" s="832">
        <v>5000</v>
      </c>
      <c r="Z68" s="831">
        <v>5060</v>
      </c>
      <c r="AA68" s="833" t="s">
        <v>1124</v>
      </c>
      <c r="AB68" s="833" t="s">
        <v>1125</v>
      </c>
      <c r="AC68" s="821">
        <v>0.34722222222222221</v>
      </c>
      <c r="AD68" s="822">
        <v>0.37152777777777779</v>
      </c>
      <c r="AE68" s="822">
        <v>0.37152777777777779</v>
      </c>
      <c r="AF68" s="821">
        <v>0.37847222222222221</v>
      </c>
      <c r="AG68" s="810" t="s">
        <v>5</v>
      </c>
      <c r="AH68" s="812"/>
      <c r="AI68" s="812" t="s">
        <v>6</v>
      </c>
      <c r="AJ68" s="812" t="s">
        <v>930</v>
      </c>
      <c r="AK68" s="823" t="s">
        <v>615</v>
      </c>
      <c r="AL68" s="824">
        <v>1</v>
      </c>
      <c r="AM68" s="825"/>
      <c r="AN68" s="825" t="s">
        <v>432</v>
      </c>
      <c r="AO68" s="826"/>
      <c r="AP68" s="826"/>
      <c r="AQ68" s="827">
        <f t="shared" si="0"/>
        <v>2.430555555555558E-2</v>
      </c>
      <c r="AR68" s="827">
        <f t="shared" si="1"/>
        <v>6.9444444444444198E-3</v>
      </c>
    </row>
    <row r="69" spans="1:44" s="809" customFormat="1" ht="14.25">
      <c r="B69" s="810">
        <v>2023</v>
      </c>
      <c r="C69" s="810">
        <v>4</v>
      </c>
      <c r="D69" s="810">
        <v>4</v>
      </c>
      <c r="E69" s="849" t="s">
        <v>628</v>
      </c>
      <c r="F69" s="810"/>
      <c r="G69" s="812"/>
      <c r="H69" s="812" t="s">
        <v>595</v>
      </c>
      <c r="I69" s="828" t="s">
        <v>43</v>
      </c>
      <c r="J69" s="812" t="s">
        <v>1104</v>
      </c>
      <c r="K69" s="810"/>
      <c r="L69" s="829"/>
      <c r="M69" s="829"/>
      <c r="N69" s="829"/>
      <c r="O69" s="810"/>
      <c r="P69" s="810">
        <v>25</v>
      </c>
      <c r="Q69" s="830" t="s">
        <v>612</v>
      </c>
      <c r="R69" s="831">
        <v>1120</v>
      </c>
      <c r="S69" s="832" t="s">
        <v>30</v>
      </c>
      <c r="T69" s="831">
        <v>350</v>
      </c>
      <c r="U69" s="831">
        <v>1120</v>
      </c>
      <c r="V69" s="810">
        <v>1</v>
      </c>
      <c r="W69" s="831"/>
      <c r="X69" s="810">
        <v>1</v>
      </c>
      <c r="Y69" s="831">
        <v>350</v>
      </c>
      <c r="Z69" s="831">
        <v>10550</v>
      </c>
      <c r="AA69" s="833" t="s">
        <v>653</v>
      </c>
      <c r="AB69" s="833" t="s">
        <v>1125</v>
      </c>
      <c r="AC69" s="821">
        <v>0.37847222222222221</v>
      </c>
      <c r="AD69" s="822">
        <v>0.38194444444444442</v>
      </c>
      <c r="AE69" s="822"/>
      <c r="AF69" s="821"/>
      <c r="AG69" s="810"/>
      <c r="AH69" s="812"/>
      <c r="AI69" s="812" t="s">
        <v>6</v>
      </c>
      <c r="AJ69" s="812" t="s">
        <v>930</v>
      </c>
      <c r="AK69" s="823" t="s">
        <v>615</v>
      </c>
      <c r="AL69" s="824">
        <v>1</v>
      </c>
      <c r="AM69" s="825"/>
      <c r="AN69" s="825"/>
      <c r="AO69" s="826"/>
      <c r="AP69" s="826"/>
      <c r="AQ69" s="827">
        <f t="shared" si="0"/>
        <v>3.4722222222222099E-3</v>
      </c>
      <c r="AR69" s="827" t="str">
        <f t="shared" si="1"/>
        <v/>
      </c>
    </row>
    <row r="70" spans="1:44" s="809" customFormat="1" ht="14.25">
      <c r="B70" s="810">
        <v>2023</v>
      </c>
      <c r="C70" s="810">
        <v>4</v>
      </c>
      <c r="D70" s="810">
        <v>4</v>
      </c>
      <c r="E70" s="849" t="s">
        <v>628</v>
      </c>
      <c r="F70" s="810"/>
      <c r="G70" s="811"/>
      <c r="H70" s="812" t="s">
        <v>595</v>
      </c>
      <c r="I70" s="813"/>
      <c r="J70" s="812"/>
      <c r="K70" s="810"/>
      <c r="L70" s="814"/>
      <c r="M70" s="814"/>
      <c r="N70" s="815"/>
      <c r="O70" s="816"/>
      <c r="P70" s="810"/>
      <c r="Q70" s="817"/>
      <c r="R70" s="818"/>
      <c r="S70" s="819"/>
      <c r="T70" s="819"/>
      <c r="U70" s="818"/>
      <c r="V70" s="810"/>
      <c r="W70" s="818"/>
      <c r="X70" s="810"/>
      <c r="Y70" s="818"/>
      <c r="Z70" s="818"/>
      <c r="AA70" s="820"/>
      <c r="AB70" s="820"/>
      <c r="AC70" s="821"/>
      <c r="AD70" s="822"/>
      <c r="AE70" s="822">
        <v>0.38194444444444442</v>
      </c>
      <c r="AF70" s="821">
        <v>0.40277777777777773</v>
      </c>
      <c r="AG70" s="810" t="s">
        <v>752</v>
      </c>
      <c r="AH70" s="812"/>
      <c r="AI70" s="812"/>
      <c r="AJ70" s="812"/>
      <c r="AK70" s="823"/>
      <c r="AL70" s="824"/>
      <c r="AM70" s="825"/>
      <c r="AN70" s="825"/>
      <c r="AO70" s="826"/>
      <c r="AP70" s="826"/>
      <c r="AQ70" s="827" t="str">
        <f t="shared" si="0"/>
        <v/>
      </c>
      <c r="AR70" s="827">
        <f t="shared" si="1"/>
        <v>2.0833333333333315E-2</v>
      </c>
    </row>
    <row r="71" spans="1:44" s="809" customFormat="1" ht="14.25">
      <c r="A71" s="809">
        <v>1</v>
      </c>
      <c r="B71" s="810">
        <v>2023</v>
      </c>
      <c r="C71" s="810">
        <v>4</v>
      </c>
      <c r="D71" s="810">
        <v>4</v>
      </c>
      <c r="E71" s="849" t="s">
        <v>628</v>
      </c>
      <c r="F71" s="810"/>
      <c r="G71" s="811"/>
      <c r="H71" s="812" t="s">
        <v>595</v>
      </c>
      <c r="I71" s="828" t="s">
        <v>58</v>
      </c>
      <c r="J71" s="812" t="s">
        <v>1104</v>
      </c>
      <c r="K71" s="810"/>
      <c r="L71" s="829"/>
      <c r="M71" s="829"/>
      <c r="N71" s="829"/>
      <c r="O71" s="810"/>
      <c r="P71" s="810">
        <v>12</v>
      </c>
      <c r="Q71" s="830" t="s">
        <v>612</v>
      </c>
      <c r="R71" s="831">
        <v>1120</v>
      </c>
      <c r="S71" s="832" t="s">
        <v>30</v>
      </c>
      <c r="T71" s="831">
        <v>200</v>
      </c>
      <c r="U71" s="831">
        <v>1120</v>
      </c>
      <c r="V71" s="810">
        <v>1</v>
      </c>
      <c r="W71" s="831">
        <v>200</v>
      </c>
      <c r="X71" s="810">
        <v>1</v>
      </c>
      <c r="Y71" s="831">
        <v>200</v>
      </c>
      <c r="Z71" s="831"/>
      <c r="AA71" s="833"/>
      <c r="AB71" s="833"/>
      <c r="AC71" s="821"/>
      <c r="AD71" s="822"/>
      <c r="AE71" s="822"/>
      <c r="AF71" s="821"/>
      <c r="AG71" s="810"/>
      <c r="AH71" s="812"/>
      <c r="AI71" s="812"/>
      <c r="AJ71" s="812"/>
      <c r="AK71" s="823"/>
      <c r="AL71" s="824"/>
      <c r="AM71" s="825"/>
      <c r="AN71" s="825"/>
      <c r="AO71" s="826"/>
      <c r="AP71" s="826"/>
      <c r="AQ71" s="827" t="str">
        <f t="shared" si="0"/>
        <v/>
      </c>
      <c r="AR71" s="827" t="str">
        <f t="shared" si="1"/>
        <v/>
      </c>
    </row>
    <row r="72" spans="1:44" s="809" customFormat="1" ht="14.25">
      <c r="A72" s="809">
        <v>1</v>
      </c>
      <c r="B72" s="810">
        <v>2023</v>
      </c>
      <c r="C72" s="810">
        <v>4</v>
      </c>
      <c r="D72" s="810">
        <v>4</v>
      </c>
      <c r="E72" s="849" t="s">
        <v>628</v>
      </c>
      <c r="F72" s="810">
        <v>3</v>
      </c>
      <c r="G72" s="811" t="s">
        <v>614</v>
      </c>
      <c r="H72" s="812" t="s">
        <v>595</v>
      </c>
      <c r="I72" s="828" t="s">
        <v>47</v>
      </c>
      <c r="J72" s="812" t="s">
        <v>1104</v>
      </c>
      <c r="K72" s="810">
        <v>3703997</v>
      </c>
      <c r="L72" s="829">
        <v>1</v>
      </c>
      <c r="M72" s="829">
        <v>12</v>
      </c>
      <c r="N72" s="829" t="s">
        <v>622</v>
      </c>
      <c r="O72" s="810" t="s">
        <v>597</v>
      </c>
      <c r="P72" s="810">
        <v>50</v>
      </c>
      <c r="Q72" s="830" t="s">
        <v>292</v>
      </c>
      <c r="R72" s="831">
        <v>1120</v>
      </c>
      <c r="S72" s="832">
        <v>5000</v>
      </c>
      <c r="T72" s="832">
        <v>5000</v>
      </c>
      <c r="U72" s="831">
        <v>1120</v>
      </c>
      <c r="V72" s="810">
        <v>1</v>
      </c>
      <c r="W72" s="832">
        <v>5000</v>
      </c>
      <c r="X72" s="810">
        <v>1</v>
      </c>
      <c r="Y72" s="832">
        <v>5000</v>
      </c>
      <c r="Z72" s="831">
        <v>5060</v>
      </c>
      <c r="AA72" s="833" t="s">
        <v>1128</v>
      </c>
      <c r="AB72" s="833"/>
      <c r="AC72" s="821">
        <v>0.40277777777777773</v>
      </c>
      <c r="AD72" s="822">
        <v>0.42708333333333331</v>
      </c>
      <c r="AE72" s="822">
        <v>0.42708333333333331</v>
      </c>
      <c r="AF72" s="821">
        <v>0.43402777777777773</v>
      </c>
      <c r="AG72" s="810" t="s">
        <v>5</v>
      </c>
      <c r="AH72" s="812"/>
      <c r="AI72" s="812" t="s">
        <v>6</v>
      </c>
      <c r="AJ72" s="812" t="s">
        <v>930</v>
      </c>
      <c r="AK72" s="823" t="s">
        <v>615</v>
      </c>
      <c r="AL72" s="824">
        <v>1</v>
      </c>
      <c r="AM72" s="825"/>
      <c r="AN72" s="825" t="s">
        <v>432</v>
      </c>
      <c r="AO72" s="826"/>
      <c r="AP72" s="826"/>
      <c r="AQ72" s="827">
        <f t="shared" si="0"/>
        <v>2.430555555555558E-2</v>
      </c>
      <c r="AR72" s="827">
        <f t="shared" si="1"/>
        <v>6.9444444444444198E-3</v>
      </c>
    </row>
    <row r="73" spans="1:44" s="809" customFormat="1" ht="14.25">
      <c r="B73" s="810">
        <v>2023</v>
      </c>
      <c r="C73" s="810">
        <v>4</v>
      </c>
      <c r="D73" s="810">
        <v>4</v>
      </c>
      <c r="E73" s="849" t="s">
        <v>628</v>
      </c>
      <c r="F73" s="810">
        <v>3</v>
      </c>
      <c r="G73" s="811" t="s">
        <v>614</v>
      </c>
      <c r="H73" s="812" t="s">
        <v>595</v>
      </c>
      <c r="I73" s="828" t="s">
        <v>47</v>
      </c>
      <c r="J73" s="812" t="s">
        <v>1104</v>
      </c>
      <c r="K73" s="810">
        <v>3703997</v>
      </c>
      <c r="L73" s="829">
        <v>2</v>
      </c>
      <c r="M73" s="829">
        <v>12</v>
      </c>
      <c r="N73" s="829" t="s">
        <v>622</v>
      </c>
      <c r="O73" s="810" t="s">
        <v>597</v>
      </c>
      <c r="P73" s="810">
        <v>50</v>
      </c>
      <c r="Q73" s="830" t="s">
        <v>292</v>
      </c>
      <c r="R73" s="831">
        <v>1120</v>
      </c>
      <c r="S73" s="832">
        <v>5000</v>
      </c>
      <c r="T73" s="832">
        <v>5000</v>
      </c>
      <c r="U73" s="831">
        <v>1120</v>
      </c>
      <c r="V73" s="810">
        <v>1</v>
      </c>
      <c r="W73" s="832">
        <v>5000</v>
      </c>
      <c r="X73" s="810">
        <v>1</v>
      </c>
      <c r="Y73" s="832">
        <v>5000</v>
      </c>
      <c r="Z73" s="831">
        <v>5070</v>
      </c>
      <c r="AA73" s="833" t="s">
        <v>1129</v>
      </c>
      <c r="AB73" s="833" t="s">
        <v>1126</v>
      </c>
      <c r="AC73" s="821">
        <v>0.43402777777777773</v>
      </c>
      <c r="AD73" s="822">
        <v>0.45833333333333331</v>
      </c>
      <c r="AE73" s="822">
        <v>0.45833333333333331</v>
      </c>
      <c r="AF73" s="821">
        <v>0.46527777777777773</v>
      </c>
      <c r="AG73" s="810" t="s">
        <v>5</v>
      </c>
      <c r="AH73" s="812"/>
      <c r="AI73" s="812" t="s">
        <v>6</v>
      </c>
      <c r="AJ73" s="812" t="s">
        <v>930</v>
      </c>
      <c r="AK73" s="823" t="s">
        <v>615</v>
      </c>
      <c r="AL73" s="824">
        <v>1</v>
      </c>
      <c r="AM73" s="825"/>
      <c r="AN73" s="825" t="s">
        <v>432</v>
      </c>
      <c r="AO73" s="826"/>
      <c r="AP73" s="826"/>
      <c r="AQ73" s="827">
        <f t="shared" si="0"/>
        <v>2.430555555555558E-2</v>
      </c>
      <c r="AR73" s="827">
        <f t="shared" si="1"/>
        <v>6.9444444444444198E-3</v>
      </c>
    </row>
    <row r="74" spans="1:44" s="809" customFormat="1" ht="14.25">
      <c r="B74" s="810">
        <v>2023</v>
      </c>
      <c r="C74" s="810">
        <v>4</v>
      </c>
      <c r="D74" s="810">
        <v>4</v>
      </c>
      <c r="E74" s="849" t="s">
        <v>628</v>
      </c>
      <c r="F74" s="810"/>
      <c r="G74" s="812"/>
      <c r="H74" s="812" t="s">
        <v>595</v>
      </c>
      <c r="I74" s="828" t="s">
        <v>43</v>
      </c>
      <c r="J74" s="812" t="s">
        <v>1104</v>
      </c>
      <c r="K74" s="810"/>
      <c r="L74" s="829"/>
      <c r="M74" s="829"/>
      <c r="N74" s="829"/>
      <c r="O74" s="810"/>
      <c r="P74" s="810">
        <v>25</v>
      </c>
      <c r="Q74" s="830" t="s">
        <v>612</v>
      </c>
      <c r="R74" s="831">
        <v>1120</v>
      </c>
      <c r="S74" s="832" t="s">
        <v>30</v>
      </c>
      <c r="T74" s="831">
        <v>350</v>
      </c>
      <c r="U74" s="831">
        <v>1120</v>
      </c>
      <c r="V74" s="810">
        <v>1</v>
      </c>
      <c r="W74" s="831"/>
      <c r="X74" s="810">
        <v>1</v>
      </c>
      <c r="Y74" s="831">
        <v>350</v>
      </c>
      <c r="Z74" s="831">
        <v>10550</v>
      </c>
      <c r="AA74" s="833" t="s">
        <v>653</v>
      </c>
      <c r="AB74" s="833" t="s">
        <v>1126</v>
      </c>
      <c r="AC74" s="821">
        <v>0.46527777777777773</v>
      </c>
      <c r="AD74" s="822">
        <v>0.46875</v>
      </c>
      <c r="AE74" s="822"/>
      <c r="AF74" s="821"/>
      <c r="AG74" s="810"/>
      <c r="AH74" s="812"/>
      <c r="AI74" s="812" t="s">
        <v>6</v>
      </c>
      <c r="AJ74" s="812" t="s">
        <v>930</v>
      </c>
      <c r="AK74" s="823" t="s">
        <v>615</v>
      </c>
      <c r="AL74" s="824">
        <v>1</v>
      </c>
      <c r="AM74" s="825"/>
      <c r="AN74" s="825"/>
      <c r="AO74" s="826"/>
      <c r="AP74" s="826"/>
      <c r="AQ74" s="827">
        <f t="shared" si="0"/>
        <v>3.4722222222222654E-3</v>
      </c>
      <c r="AR74" s="827" t="str">
        <f t="shared" si="1"/>
        <v/>
      </c>
    </row>
    <row r="75" spans="1:44" s="809" customFormat="1" ht="14.25">
      <c r="B75" s="810">
        <v>2023</v>
      </c>
      <c r="C75" s="810">
        <v>4</v>
      </c>
      <c r="D75" s="810">
        <v>4</v>
      </c>
      <c r="E75" s="849" t="s">
        <v>628</v>
      </c>
      <c r="F75" s="810"/>
      <c r="G75" s="811"/>
      <c r="H75" s="812" t="s">
        <v>595</v>
      </c>
      <c r="I75" s="813"/>
      <c r="J75" s="812"/>
      <c r="K75" s="810"/>
      <c r="L75" s="814"/>
      <c r="M75" s="814"/>
      <c r="N75" s="815"/>
      <c r="O75" s="816"/>
      <c r="P75" s="810"/>
      <c r="Q75" s="817"/>
      <c r="R75" s="818"/>
      <c r="S75" s="819"/>
      <c r="T75" s="819"/>
      <c r="U75" s="818"/>
      <c r="V75" s="810"/>
      <c r="W75" s="818"/>
      <c r="X75" s="810"/>
      <c r="Y75" s="818"/>
      <c r="Z75" s="818"/>
      <c r="AA75" s="820"/>
      <c r="AB75" s="820"/>
      <c r="AC75" s="821"/>
      <c r="AD75" s="822"/>
      <c r="AE75" s="822">
        <v>0.46875</v>
      </c>
      <c r="AF75" s="821">
        <v>0.53125</v>
      </c>
      <c r="AG75" s="810" t="s">
        <v>752</v>
      </c>
      <c r="AH75" s="812"/>
      <c r="AI75" s="812"/>
      <c r="AJ75" s="812"/>
      <c r="AK75" s="823"/>
      <c r="AL75" s="824"/>
      <c r="AM75" s="825"/>
      <c r="AN75" s="825"/>
      <c r="AO75" s="826"/>
      <c r="AP75" s="826"/>
      <c r="AQ75" s="827" t="str">
        <f t="shared" si="0"/>
        <v/>
      </c>
      <c r="AR75" s="827">
        <f t="shared" si="1"/>
        <v>6.25E-2</v>
      </c>
    </row>
    <row r="76" spans="1:44" s="809" customFormat="1" ht="14.25">
      <c r="B76" s="810">
        <v>2023</v>
      </c>
      <c r="C76" s="810">
        <v>4</v>
      </c>
      <c r="D76" s="810">
        <v>4</v>
      </c>
      <c r="E76" s="849" t="s">
        <v>628</v>
      </c>
      <c r="F76" s="810"/>
      <c r="G76" s="811"/>
      <c r="H76" s="812" t="s">
        <v>595</v>
      </c>
      <c r="I76" s="828" t="s">
        <v>58</v>
      </c>
      <c r="J76" s="812" t="s">
        <v>1104</v>
      </c>
      <c r="K76" s="810"/>
      <c r="L76" s="829"/>
      <c r="M76" s="829"/>
      <c r="N76" s="829"/>
      <c r="O76" s="810"/>
      <c r="P76" s="810">
        <v>12</v>
      </c>
      <c r="Q76" s="830" t="s">
        <v>612</v>
      </c>
      <c r="R76" s="831">
        <v>1120</v>
      </c>
      <c r="S76" s="832" t="s">
        <v>30</v>
      </c>
      <c r="T76" s="831">
        <v>200</v>
      </c>
      <c r="U76" s="831">
        <v>1120</v>
      </c>
      <c r="V76" s="810">
        <v>1</v>
      </c>
      <c r="W76" s="831">
        <v>200</v>
      </c>
      <c r="X76" s="810">
        <v>1</v>
      </c>
      <c r="Y76" s="831">
        <v>200</v>
      </c>
      <c r="Z76" s="831"/>
      <c r="AA76" s="833"/>
      <c r="AB76" s="833"/>
      <c r="AC76" s="821"/>
      <c r="AD76" s="822"/>
      <c r="AE76" s="822"/>
      <c r="AF76" s="821"/>
      <c r="AG76" s="810"/>
      <c r="AH76" s="812"/>
      <c r="AI76" s="812"/>
      <c r="AJ76" s="812"/>
      <c r="AK76" s="823"/>
      <c r="AL76" s="824"/>
      <c r="AM76" s="825"/>
      <c r="AN76" s="825"/>
      <c r="AO76" s="826"/>
      <c r="AP76" s="826"/>
      <c r="AQ76" s="827" t="str">
        <f t="shared" si="0"/>
        <v/>
      </c>
      <c r="AR76" s="827" t="str">
        <f t="shared" si="1"/>
        <v/>
      </c>
    </row>
    <row r="77" spans="1:44" s="809" customFormat="1" ht="14.25">
      <c r="A77" s="809">
        <v>1</v>
      </c>
      <c r="B77" s="810">
        <v>2023</v>
      </c>
      <c r="C77" s="810">
        <v>4</v>
      </c>
      <c r="D77" s="810">
        <v>4</v>
      </c>
      <c r="E77" s="849" t="s">
        <v>628</v>
      </c>
      <c r="F77" s="810">
        <v>4</v>
      </c>
      <c r="G77" s="811" t="s">
        <v>614</v>
      </c>
      <c r="H77" s="812" t="s">
        <v>595</v>
      </c>
      <c r="I77" s="828" t="s">
        <v>47</v>
      </c>
      <c r="J77" s="812" t="s">
        <v>1104</v>
      </c>
      <c r="K77" s="810">
        <v>3703997</v>
      </c>
      <c r="L77" s="829">
        <v>3</v>
      </c>
      <c r="M77" s="829">
        <v>12</v>
      </c>
      <c r="N77" s="829" t="s">
        <v>622</v>
      </c>
      <c r="O77" s="810" t="s">
        <v>597</v>
      </c>
      <c r="P77" s="810">
        <v>50</v>
      </c>
      <c r="Q77" s="830" t="s">
        <v>292</v>
      </c>
      <c r="R77" s="831">
        <v>1120</v>
      </c>
      <c r="S77" s="832">
        <v>5000</v>
      </c>
      <c r="T77" s="832">
        <v>5000</v>
      </c>
      <c r="U77" s="831">
        <v>1120</v>
      </c>
      <c r="V77" s="810">
        <v>1</v>
      </c>
      <c r="W77" s="832">
        <v>5000</v>
      </c>
      <c r="X77" s="810">
        <v>1</v>
      </c>
      <c r="Y77" s="832">
        <v>5000</v>
      </c>
      <c r="Z77" s="831">
        <v>5060</v>
      </c>
      <c r="AA77" s="833" t="s">
        <v>1135</v>
      </c>
      <c r="AB77" s="833"/>
      <c r="AC77" s="821">
        <v>0.53125</v>
      </c>
      <c r="AD77" s="822">
        <v>0.55555555555555558</v>
      </c>
      <c r="AE77" s="822">
        <v>0.55555555555555558</v>
      </c>
      <c r="AF77" s="821">
        <v>0.5625</v>
      </c>
      <c r="AG77" s="810" t="s">
        <v>5</v>
      </c>
      <c r="AH77" s="812"/>
      <c r="AI77" s="812" t="s">
        <v>6</v>
      </c>
      <c r="AJ77" s="812" t="s">
        <v>930</v>
      </c>
      <c r="AK77" s="823" t="s">
        <v>615</v>
      </c>
      <c r="AL77" s="824">
        <v>1</v>
      </c>
      <c r="AM77" s="825"/>
      <c r="AN77" s="825" t="s">
        <v>432</v>
      </c>
      <c r="AO77" s="826"/>
      <c r="AP77" s="826"/>
      <c r="AQ77" s="827">
        <f t="shared" si="0"/>
        <v>2.430555555555558E-2</v>
      </c>
      <c r="AR77" s="827">
        <f t="shared" si="1"/>
        <v>6.9444444444444198E-3</v>
      </c>
    </row>
    <row r="78" spans="1:44" s="809" customFormat="1" ht="14.25">
      <c r="A78" s="809">
        <v>1</v>
      </c>
      <c r="B78" s="810">
        <v>2023</v>
      </c>
      <c r="C78" s="810">
        <v>4</v>
      </c>
      <c r="D78" s="810">
        <v>4</v>
      </c>
      <c r="E78" s="849" t="s">
        <v>628</v>
      </c>
      <c r="F78" s="810">
        <v>4</v>
      </c>
      <c r="G78" s="811" t="s">
        <v>614</v>
      </c>
      <c r="H78" s="812" t="s">
        <v>595</v>
      </c>
      <c r="I78" s="828" t="s">
        <v>47</v>
      </c>
      <c r="J78" s="812" t="s">
        <v>1104</v>
      </c>
      <c r="K78" s="810">
        <v>3703997</v>
      </c>
      <c r="L78" s="829">
        <v>4</v>
      </c>
      <c r="M78" s="829">
        <v>12</v>
      </c>
      <c r="N78" s="829" t="s">
        <v>622</v>
      </c>
      <c r="O78" s="810" t="s">
        <v>597</v>
      </c>
      <c r="P78" s="810">
        <v>50</v>
      </c>
      <c r="Q78" s="830" t="s">
        <v>292</v>
      </c>
      <c r="R78" s="831">
        <v>1120</v>
      </c>
      <c r="S78" s="832">
        <v>5000</v>
      </c>
      <c r="T78" s="832">
        <v>5000</v>
      </c>
      <c r="U78" s="831">
        <v>1120</v>
      </c>
      <c r="V78" s="810">
        <v>1</v>
      </c>
      <c r="W78" s="832">
        <v>5000</v>
      </c>
      <c r="X78" s="810">
        <v>1</v>
      </c>
      <c r="Y78" s="832">
        <v>5000</v>
      </c>
      <c r="Z78" s="831">
        <v>2000</v>
      </c>
      <c r="AA78" s="833" t="s">
        <v>1139</v>
      </c>
      <c r="AB78" s="833" t="s">
        <v>1127</v>
      </c>
      <c r="AC78" s="821">
        <v>0.5625</v>
      </c>
      <c r="AD78" s="822">
        <v>0.58680555555555558</v>
      </c>
      <c r="AE78" s="822">
        <v>0.58680555555555558</v>
      </c>
      <c r="AF78" s="821">
        <v>0.63888888888888895</v>
      </c>
      <c r="AG78" s="810" t="s">
        <v>5</v>
      </c>
      <c r="AH78" s="812"/>
      <c r="AI78" s="812" t="s">
        <v>6</v>
      </c>
      <c r="AJ78" s="812" t="s">
        <v>1138</v>
      </c>
      <c r="AK78" s="823" t="s">
        <v>615</v>
      </c>
      <c r="AL78" s="824">
        <v>1</v>
      </c>
      <c r="AM78" s="825" t="s">
        <v>1146</v>
      </c>
      <c r="AN78" s="825" t="s">
        <v>434</v>
      </c>
      <c r="AO78" s="826"/>
      <c r="AP78" s="826"/>
      <c r="AQ78" s="827">
        <f t="shared" si="0"/>
        <v>2.430555555555558E-2</v>
      </c>
      <c r="AR78" s="827">
        <f t="shared" si="1"/>
        <v>5.208333333333337E-2</v>
      </c>
    </row>
    <row r="79" spans="1:44" s="809" customFormat="1" ht="14.25">
      <c r="A79" s="809">
        <v>1</v>
      </c>
      <c r="B79" s="810">
        <v>2023</v>
      </c>
      <c r="C79" s="810">
        <v>4</v>
      </c>
      <c r="D79" s="810">
        <v>4</v>
      </c>
      <c r="E79" s="849" t="s">
        <v>628</v>
      </c>
      <c r="F79" s="810">
        <v>4</v>
      </c>
      <c r="G79" s="811" t="s">
        <v>614</v>
      </c>
      <c r="H79" s="812" t="s">
        <v>595</v>
      </c>
      <c r="I79" s="828" t="s">
        <v>47</v>
      </c>
      <c r="J79" s="812" t="s">
        <v>1104</v>
      </c>
      <c r="K79" s="810">
        <v>3703997</v>
      </c>
      <c r="L79" s="829">
        <v>4</v>
      </c>
      <c r="M79" s="829">
        <v>12</v>
      </c>
      <c r="N79" s="829" t="s">
        <v>622</v>
      </c>
      <c r="O79" s="810" t="s">
        <v>597</v>
      </c>
      <c r="P79" s="810">
        <v>50</v>
      </c>
      <c r="Q79" s="830" t="s">
        <v>292</v>
      </c>
      <c r="R79" s="831">
        <v>1120</v>
      </c>
      <c r="S79" s="832">
        <v>5000</v>
      </c>
      <c r="T79" s="832">
        <v>5000</v>
      </c>
      <c r="U79" s="831">
        <v>1120</v>
      </c>
      <c r="V79" s="810">
        <v>1</v>
      </c>
      <c r="W79" s="832">
        <v>5000</v>
      </c>
      <c r="X79" s="810">
        <v>1</v>
      </c>
      <c r="Y79" s="832">
        <v>5000</v>
      </c>
      <c r="Z79" s="831">
        <v>5060</v>
      </c>
      <c r="AA79" s="833" t="s">
        <v>1136</v>
      </c>
      <c r="AB79" s="833" t="s">
        <v>1141</v>
      </c>
      <c r="AC79" s="821">
        <v>0.63888888888888895</v>
      </c>
      <c r="AD79" s="822">
        <v>0.66319444444444453</v>
      </c>
      <c r="AE79" s="822">
        <v>0.66319444444444453</v>
      </c>
      <c r="AF79" s="821">
        <v>0.67013888888888895</v>
      </c>
      <c r="AG79" s="810" t="s">
        <v>5</v>
      </c>
      <c r="AH79" s="812"/>
      <c r="AI79" s="812" t="s">
        <v>6</v>
      </c>
      <c r="AJ79" s="812" t="s">
        <v>930</v>
      </c>
      <c r="AK79" s="823" t="s">
        <v>615</v>
      </c>
      <c r="AL79" s="824">
        <v>1</v>
      </c>
      <c r="AM79" s="825"/>
      <c r="AN79" s="825" t="s">
        <v>432</v>
      </c>
      <c r="AO79" s="826"/>
      <c r="AP79" s="826"/>
      <c r="AQ79" s="827">
        <f t="shared" si="0"/>
        <v>2.430555555555558E-2</v>
      </c>
      <c r="AR79" s="827">
        <f t="shared" si="1"/>
        <v>6.9444444444444198E-3</v>
      </c>
    </row>
    <row r="80" spans="1:44" s="809" customFormat="1" ht="14.25">
      <c r="A80" s="809">
        <v>1</v>
      </c>
      <c r="B80" s="810">
        <v>2023</v>
      </c>
      <c r="C80" s="810">
        <v>4</v>
      </c>
      <c r="D80" s="810">
        <v>4</v>
      </c>
      <c r="E80" s="849" t="s">
        <v>628</v>
      </c>
      <c r="F80" s="810"/>
      <c r="G80" s="812"/>
      <c r="H80" s="812" t="s">
        <v>595</v>
      </c>
      <c r="I80" s="828" t="s">
        <v>43</v>
      </c>
      <c r="J80" s="812" t="s">
        <v>1104</v>
      </c>
      <c r="K80" s="810"/>
      <c r="L80" s="829"/>
      <c r="M80" s="829"/>
      <c r="N80" s="829"/>
      <c r="O80" s="810"/>
      <c r="P80" s="810">
        <v>25</v>
      </c>
      <c r="Q80" s="830" t="s">
        <v>612</v>
      </c>
      <c r="R80" s="831">
        <v>1120</v>
      </c>
      <c r="S80" s="832" t="s">
        <v>30</v>
      </c>
      <c r="T80" s="831">
        <v>350</v>
      </c>
      <c r="U80" s="831">
        <v>1120</v>
      </c>
      <c r="V80" s="810">
        <v>1</v>
      </c>
      <c r="W80" s="831"/>
      <c r="X80" s="810">
        <v>1</v>
      </c>
      <c r="Y80" s="831">
        <v>350</v>
      </c>
      <c r="Z80" s="831">
        <v>10550</v>
      </c>
      <c r="AA80" s="833" t="s">
        <v>653</v>
      </c>
      <c r="AB80" s="833" t="s">
        <v>1141</v>
      </c>
      <c r="AC80" s="821">
        <v>0.67013888888888895</v>
      </c>
      <c r="AD80" s="834">
        <v>0.67361111111111116</v>
      </c>
      <c r="AE80" s="822"/>
      <c r="AF80" s="821"/>
      <c r="AG80" s="810"/>
      <c r="AH80" s="812"/>
      <c r="AI80" s="812" t="s">
        <v>6</v>
      </c>
      <c r="AJ80" s="812" t="s">
        <v>930</v>
      </c>
      <c r="AK80" s="823" t="s">
        <v>615</v>
      </c>
      <c r="AL80" s="824">
        <v>1</v>
      </c>
      <c r="AM80" s="825"/>
      <c r="AN80" s="825"/>
      <c r="AO80" s="826"/>
      <c r="AP80" s="826"/>
      <c r="AQ80" s="827">
        <f t="shared" si="0"/>
        <v>3.4722222222222099E-3</v>
      </c>
      <c r="AR80" s="827" t="str">
        <f t="shared" si="1"/>
        <v/>
      </c>
    </row>
    <row r="81" spans="1:44" s="809" customFormat="1" ht="14.25">
      <c r="A81" s="809">
        <v>1</v>
      </c>
      <c r="B81" s="810">
        <v>2023</v>
      </c>
      <c r="C81" s="810">
        <v>4</v>
      </c>
      <c r="D81" s="810">
        <v>4</v>
      </c>
      <c r="E81" s="849" t="s">
        <v>628</v>
      </c>
      <c r="F81" s="810"/>
      <c r="G81" s="811"/>
      <c r="H81" s="812" t="s">
        <v>595</v>
      </c>
      <c r="I81" s="813"/>
      <c r="J81" s="812"/>
      <c r="K81" s="810"/>
      <c r="L81" s="814"/>
      <c r="M81" s="814"/>
      <c r="N81" s="815"/>
      <c r="O81" s="816"/>
      <c r="P81" s="810"/>
      <c r="Q81" s="817"/>
      <c r="R81" s="818"/>
      <c r="S81" s="819"/>
      <c r="T81" s="819"/>
      <c r="U81" s="818"/>
      <c r="V81" s="810"/>
      <c r="W81" s="818"/>
      <c r="X81" s="810"/>
      <c r="Y81" s="818"/>
      <c r="Z81" s="818"/>
      <c r="AA81" s="820"/>
      <c r="AB81" s="820"/>
      <c r="AC81" s="821"/>
      <c r="AD81" s="822"/>
      <c r="AE81" s="834">
        <v>0.67361111111111116</v>
      </c>
      <c r="AF81" s="821">
        <v>0.69444444444444453</v>
      </c>
      <c r="AG81" s="810" t="s">
        <v>752</v>
      </c>
      <c r="AH81" s="812"/>
      <c r="AI81" s="812"/>
      <c r="AJ81" s="812"/>
      <c r="AK81" s="823"/>
      <c r="AL81" s="824"/>
      <c r="AM81" s="825"/>
      <c r="AN81" s="825"/>
      <c r="AO81" s="826"/>
      <c r="AP81" s="826"/>
      <c r="AQ81" s="827" t="str">
        <f t="shared" si="0"/>
        <v/>
      </c>
      <c r="AR81" s="827">
        <f t="shared" si="1"/>
        <v>2.083333333333337E-2</v>
      </c>
    </row>
    <row r="82" spans="1:44" s="809" customFormat="1" ht="14.25">
      <c r="B82" s="810">
        <v>2023</v>
      </c>
      <c r="C82" s="810">
        <v>4</v>
      </c>
      <c r="D82" s="810">
        <v>4</v>
      </c>
      <c r="E82" s="849" t="s">
        <v>627</v>
      </c>
      <c r="F82" s="810"/>
      <c r="G82" s="811"/>
      <c r="H82" s="812" t="s">
        <v>595</v>
      </c>
      <c r="I82" s="813"/>
      <c r="J82" s="812"/>
      <c r="K82" s="810"/>
      <c r="L82" s="814"/>
      <c r="M82" s="814"/>
      <c r="N82" s="815"/>
      <c r="O82" s="816"/>
      <c r="P82" s="810"/>
      <c r="Q82" s="817"/>
      <c r="R82" s="818"/>
      <c r="S82" s="819"/>
      <c r="T82" s="819"/>
      <c r="U82" s="818"/>
      <c r="V82" s="810"/>
      <c r="W82" s="818"/>
      <c r="X82" s="810"/>
      <c r="Y82" s="818"/>
      <c r="Z82" s="818"/>
      <c r="AA82" s="820"/>
      <c r="AB82" s="820"/>
      <c r="AC82" s="821"/>
      <c r="AD82" s="822"/>
      <c r="AE82" s="834">
        <v>0.91666666666666663</v>
      </c>
      <c r="AF82" s="821">
        <v>0.95138888888888884</v>
      </c>
      <c r="AG82" s="810" t="s">
        <v>752</v>
      </c>
      <c r="AH82" s="812"/>
      <c r="AI82" s="812"/>
      <c r="AJ82" s="812"/>
      <c r="AK82" s="823"/>
      <c r="AL82" s="824"/>
      <c r="AM82" s="825"/>
      <c r="AN82" s="825"/>
      <c r="AO82" s="826"/>
      <c r="AP82" s="826"/>
      <c r="AQ82" s="827" t="str">
        <f t="shared" ref="AQ82:AQ145" si="2">IF(IF(AC82&gt;AD82,1-AC82+AD82,AD82-AC82)=0,"",IF(AC82&gt;AD82,1-AC82+AD82,AD82-AC82))</f>
        <v/>
      </c>
      <c r="AR82" s="827">
        <f t="shared" ref="AR82:AR145" si="3">IF(IF(AE82&gt;AF82,1-AE82+AF82,AF82-AE82)=0,"",IF(AE82&gt;AF82,1-AE82+AF82,AF82-AE82))</f>
        <v>3.472222222222221E-2</v>
      </c>
    </row>
    <row r="83" spans="1:44" s="809" customFormat="1" ht="14.25">
      <c r="B83" s="810">
        <v>2023</v>
      </c>
      <c r="C83" s="810">
        <v>4</v>
      </c>
      <c r="D83" s="810">
        <v>4</v>
      </c>
      <c r="E83" s="849" t="s">
        <v>627</v>
      </c>
      <c r="F83" s="810"/>
      <c r="G83" s="811"/>
      <c r="H83" s="812" t="s">
        <v>595</v>
      </c>
      <c r="I83" s="828" t="s">
        <v>58</v>
      </c>
      <c r="J83" s="812" t="s">
        <v>1104</v>
      </c>
      <c r="K83" s="810"/>
      <c r="L83" s="829"/>
      <c r="M83" s="829"/>
      <c r="N83" s="829"/>
      <c r="O83" s="810"/>
      <c r="P83" s="810">
        <v>12</v>
      </c>
      <c r="Q83" s="830" t="s">
        <v>612</v>
      </c>
      <c r="R83" s="831">
        <v>1120</v>
      </c>
      <c r="S83" s="832" t="s">
        <v>30</v>
      </c>
      <c r="T83" s="831">
        <v>200</v>
      </c>
      <c r="U83" s="831">
        <v>1120</v>
      </c>
      <c r="V83" s="810">
        <v>1</v>
      </c>
      <c r="W83" s="831">
        <v>200</v>
      </c>
      <c r="X83" s="810">
        <v>1</v>
      </c>
      <c r="Y83" s="831">
        <v>200</v>
      </c>
      <c r="Z83" s="831"/>
      <c r="AA83" s="833"/>
      <c r="AB83" s="833"/>
      <c r="AC83" s="821"/>
      <c r="AD83" s="822"/>
      <c r="AE83" s="822"/>
      <c r="AF83" s="821"/>
      <c r="AG83" s="810"/>
      <c r="AH83" s="812"/>
      <c r="AI83" s="812"/>
      <c r="AJ83" s="812"/>
      <c r="AK83" s="823"/>
      <c r="AL83" s="824"/>
      <c r="AM83" s="825"/>
      <c r="AN83" s="825"/>
      <c r="AO83" s="826"/>
      <c r="AP83" s="826"/>
      <c r="AQ83" s="827" t="str">
        <f t="shared" si="2"/>
        <v/>
      </c>
      <c r="AR83" s="827" t="str">
        <f t="shared" si="3"/>
        <v/>
      </c>
    </row>
    <row r="84" spans="1:44" s="809" customFormat="1" ht="14.25">
      <c r="A84" s="809">
        <v>1</v>
      </c>
      <c r="B84" s="810">
        <v>2023</v>
      </c>
      <c r="C84" s="810">
        <v>4</v>
      </c>
      <c r="D84" s="810">
        <v>4</v>
      </c>
      <c r="E84" s="849" t="s">
        <v>627</v>
      </c>
      <c r="F84" s="810">
        <v>7</v>
      </c>
      <c r="G84" s="811" t="s">
        <v>614</v>
      </c>
      <c r="H84" s="812" t="s">
        <v>595</v>
      </c>
      <c r="I84" s="828" t="s">
        <v>47</v>
      </c>
      <c r="J84" s="812" t="s">
        <v>1104</v>
      </c>
      <c r="K84" s="810">
        <v>3703997</v>
      </c>
      <c r="L84" s="829">
        <v>9</v>
      </c>
      <c r="M84" s="829">
        <v>12</v>
      </c>
      <c r="N84" s="829" t="s">
        <v>622</v>
      </c>
      <c r="O84" s="810" t="s">
        <v>597</v>
      </c>
      <c r="P84" s="810">
        <v>50</v>
      </c>
      <c r="Q84" s="830" t="s">
        <v>292</v>
      </c>
      <c r="R84" s="831">
        <v>1120</v>
      </c>
      <c r="S84" s="832">
        <v>5000</v>
      </c>
      <c r="T84" s="832">
        <v>5000</v>
      </c>
      <c r="U84" s="831">
        <v>1120</v>
      </c>
      <c r="V84" s="810">
        <v>1</v>
      </c>
      <c r="W84" s="832">
        <v>5000</v>
      </c>
      <c r="X84" s="810">
        <v>1</v>
      </c>
      <c r="Y84" s="832">
        <v>5000</v>
      </c>
      <c r="Z84" s="831">
        <v>5060</v>
      </c>
      <c r="AA84" s="833" t="s">
        <v>1149</v>
      </c>
      <c r="AB84" s="833"/>
      <c r="AC84" s="821">
        <v>0.95138888888888884</v>
      </c>
      <c r="AD84" s="822">
        <v>0.9340277777777779</v>
      </c>
      <c r="AE84" s="822">
        <v>0.9340277777777779</v>
      </c>
      <c r="AF84" s="821">
        <v>0.94097222222222232</v>
      </c>
      <c r="AG84" s="810" t="s">
        <v>5</v>
      </c>
      <c r="AH84" s="812"/>
      <c r="AI84" s="812" t="s">
        <v>6</v>
      </c>
      <c r="AJ84" s="812" t="s">
        <v>930</v>
      </c>
      <c r="AK84" s="823" t="s">
        <v>615</v>
      </c>
      <c r="AL84" s="824">
        <v>1</v>
      </c>
      <c r="AM84" s="825"/>
      <c r="AN84" s="825" t="s">
        <v>432</v>
      </c>
      <c r="AO84" s="826"/>
      <c r="AP84" s="826"/>
      <c r="AQ84" s="827">
        <f t="shared" si="2"/>
        <v>0.98263888888888906</v>
      </c>
      <c r="AR84" s="827">
        <f t="shared" si="3"/>
        <v>6.9444444444444198E-3</v>
      </c>
    </row>
    <row r="85" spans="1:44" s="809" customFormat="1" ht="14.25">
      <c r="B85" s="810">
        <v>2023</v>
      </c>
      <c r="C85" s="810">
        <v>4</v>
      </c>
      <c r="D85" s="810">
        <v>4</v>
      </c>
      <c r="E85" s="849" t="s">
        <v>627</v>
      </c>
      <c r="F85" s="810">
        <v>7</v>
      </c>
      <c r="G85" s="811" t="s">
        <v>614</v>
      </c>
      <c r="H85" s="812" t="s">
        <v>595</v>
      </c>
      <c r="I85" s="828" t="s">
        <v>47</v>
      </c>
      <c r="J85" s="812" t="s">
        <v>1104</v>
      </c>
      <c r="K85" s="810">
        <v>3703997</v>
      </c>
      <c r="L85" s="829">
        <v>10</v>
      </c>
      <c r="M85" s="829">
        <v>12</v>
      </c>
      <c r="N85" s="829" t="s">
        <v>622</v>
      </c>
      <c r="O85" s="810" t="s">
        <v>597</v>
      </c>
      <c r="P85" s="810">
        <v>50</v>
      </c>
      <c r="Q85" s="830" t="s">
        <v>292</v>
      </c>
      <c r="R85" s="831">
        <v>1120</v>
      </c>
      <c r="S85" s="832">
        <v>5000</v>
      </c>
      <c r="T85" s="832">
        <v>5000</v>
      </c>
      <c r="U85" s="831">
        <v>1120</v>
      </c>
      <c r="V85" s="810">
        <v>1</v>
      </c>
      <c r="W85" s="832">
        <v>5000</v>
      </c>
      <c r="X85" s="810">
        <v>1</v>
      </c>
      <c r="Y85" s="832">
        <v>5000</v>
      </c>
      <c r="Z85" s="831">
        <v>5070</v>
      </c>
      <c r="AA85" s="833" t="s">
        <v>1151</v>
      </c>
      <c r="AB85" s="833" t="s">
        <v>1144</v>
      </c>
      <c r="AC85" s="821">
        <v>0.94097222222222232</v>
      </c>
      <c r="AD85" s="822">
        <v>0.9652777777777779</v>
      </c>
      <c r="AE85" s="822">
        <v>0.9652777777777779</v>
      </c>
      <c r="AF85" s="821">
        <v>0.97222222222222232</v>
      </c>
      <c r="AG85" s="810" t="s">
        <v>5</v>
      </c>
      <c r="AH85" s="812"/>
      <c r="AI85" s="812" t="s">
        <v>6</v>
      </c>
      <c r="AJ85" s="812" t="s">
        <v>930</v>
      </c>
      <c r="AK85" s="823" t="s">
        <v>615</v>
      </c>
      <c r="AL85" s="824">
        <v>1</v>
      </c>
      <c r="AM85" s="825"/>
      <c r="AN85" s="825" t="s">
        <v>432</v>
      </c>
      <c r="AO85" s="826"/>
      <c r="AP85" s="826"/>
      <c r="AQ85" s="827">
        <f t="shared" si="2"/>
        <v>2.430555555555558E-2</v>
      </c>
      <c r="AR85" s="827">
        <f t="shared" si="3"/>
        <v>6.9444444444444198E-3</v>
      </c>
    </row>
    <row r="86" spans="1:44" s="809" customFormat="1" ht="14.25">
      <c r="B86" s="810">
        <v>2023</v>
      </c>
      <c r="C86" s="810">
        <v>4</v>
      </c>
      <c r="D86" s="810">
        <v>4</v>
      </c>
      <c r="E86" s="849" t="s">
        <v>627</v>
      </c>
      <c r="F86" s="810"/>
      <c r="G86" s="812"/>
      <c r="H86" s="812" t="s">
        <v>595</v>
      </c>
      <c r="I86" s="828" t="s">
        <v>43</v>
      </c>
      <c r="J86" s="812" t="s">
        <v>1104</v>
      </c>
      <c r="K86" s="810"/>
      <c r="L86" s="829"/>
      <c r="M86" s="829"/>
      <c r="N86" s="829"/>
      <c r="O86" s="810"/>
      <c r="P86" s="810">
        <v>25</v>
      </c>
      <c r="Q86" s="830" t="s">
        <v>612</v>
      </c>
      <c r="R86" s="831">
        <v>1120</v>
      </c>
      <c r="S86" s="832" t="s">
        <v>30</v>
      </c>
      <c r="T86" s="831">
        <v>350</v>
      </c>
      <c r="U86" s="831">
        <v>1120</v>
      </c>
      <c r="V86" s="810">
        <v>1</v>
      </c>
      <c r="W86" s="831"/>
      <c r="X86" s="810">
        <v>1</v>
      </c>
      <c r="Y86" s="831">
        <v>350</v>
      </c>
      <c r="Z86" s="831">
        <v>10550</v>
      </c>
      <c r="AA86" s="833" t="s">
        <v>653</v>
      </c>
      <c r="AB86" s="833" t="s">
        <v>1144</v>
      </c>
      <c r="AC86" s="821">
        <v>0.97222222222222232</v>
      </c>
      <c r="AD86" s="822">
        <v>0.97569444444444453</v>
      </c>
      <c r="AE86" s="822"/>
      <c r="AF86" s="821"/>
      <c r="AG86" s="810"/>
      <c r="AH86" s="812"/>
      <c r="AI86" s="812" t="s">
        <v>6</v>
      </c>
      <c r="AJ86" s="812" t="s">
        <v>930</v>
      </c>
      <c r="AK86" s="823" t="s">
        <v>615</v>
      </c>
      <c r="AL86" s="824">
        <v>1</v>
      </c>
      <c r="AM86" s="825"/>
      <c r="AN86" s="825"/>
      <c r="AO86" s="826"/>
      <c r="AP86" s="826"/>
      <c r="AQ86" s="827">
        <f t="shared" si="2"/>
        <v>3.4722222222222099E-3</v>
      </c>
      <c r="AR86" s="827" t="str">
        <f t="shared" si="3"/>
        <v/>
      </c>
    </row>
    <row r="87" spans="1:44" s="809" customFormat="1" ht="14.25">
      <c r="B87" s="810">
        <v>2023</v>
      </c>
      <c r="C87" s="810">
        <v>4</v>
      </c>
      <c r="D87" s="810">
        <v>4</v>
      </c>
      <c r="E87" s="849" t="s">
        <v>627</v>
      </c>
      <c r="F87" s="810"/>
      <c r="G87" s="811"/>
      <c r="H87" s="812" t="s">
        <v>595</v>
      </c>
      <c r="I87" s="813"/>
      <c r="J87" s="812"/>
      <c r="K87" s="810"/>
      <c r="L87" s="814"/>
      <c r="M87" s="814"/>
      <c r="N87" s="815"/>
      <c r="O87" s="816"/>
      <c r="P87" s="810"/>
      <c r="Q87" s="817"/>
      <c r="R87" s="818"/>
      <c r="S87" s="819"/>
      <c r="T87" s="819"/>
      <c r="U87" s="818"/>
      <c r="V87" s="810"/>
      <c r="W87" s="818"/>
      <c r="X87" s="810"/>
      <c r="Y87" s="818"/>
      <c r="Z87" s="818"/>
      <c r="AA87" s="820"/>
      <c r="AB87" s="820"/>
      <c r="AC87" s="821"/>
      <c r="AD87" s="822"/>
      <c r="AE87" s="822">
        <v>0.97569444444444453</v>
      </c>
      <c r="AF87" s="821">
        <v>0.9965277777777779</v>
      </c>
      <c r="AG87" s="810" t="s">
        <v>752</v>
      </c>
      <c r="AH87" s="812"/>
      <c r="AI87" s="812"/>
      <c r="AJ87" s="812"/>
      <c r="AK87" s="823"/>
      <c r="AL87" s="824"/>
      <c r="AM87" s="825"/>
      <c r="AN87" s="825"/>
      <c r="AO87" s="826"/>
      <c r="AP87" s="826"/>
      <c r="AQ87" s="827" t="str">
        <f t="shared" si="2"/>
        <v/>
      </c>
      <c r="AR87" s="827">
        <f t="shared" si="3"/>
        <v>2.083333333333337E-2</v>
      </c>
    </row>
    <row r="88" spans="1:44" s="809" customFormat="1" ht="14.25">
      <c r="B88" s="810">
        <v>2023</v>
      </c>
      <c r="C88" s="810">
        <v>4</v>
      </c>
      <c r="D88" s="810">
        <v>4</v>
      </c>
      <c r="E88" s="849" t="s">
        <v>627</v>
      </c>
      <c r="F88" s="810"/>
      <c r="G88" s="811"/>
      <c r="H88" s="812" t="s">
        <v>595</v>
      </c>
      <c r="I88" s="828" t="s">
        <v>58</v>
      </c>
      <c r="J88" s="812" t="s">
        <v>1104</v>
      </c>
      <c r="K88" s="810"/>
      <c r="L88" s="829"/>
      <c r="M88" s="829"/>
      <c r="N88" s="829"/>
      <c r="O88" s="810"/>
      <c r="P88" s="810">
        <v>12</v>
      </c>
      <c r="Q88" s="830" t="s">
        <v>612</v>
      </c>
      <c r="R88" s="831">
        <v>1120</v>
      </c>
      <c r="S88" s="832" t="s">
        <v>30</v>
      </c>
      <c r="T88" s="831">
        <v>200</v>
      </c>
      <c r="U88" s="831">
        <v>1120</v>
      </c>
      <c r="V88" s="810">
        <v>1</v>
      </c>
      <c r="W88" s="831">
        <v>200</v>
      </c>
      <c r="X88" s="810">
        <v>1</v>
      </c>
      <c r="Y88" s="831">
        <v>200</v>
      </c>
      <c r="Z88" s="831"/>
      <c r="AA88" s="833"/>
      <c r="AB88" s="833"/>
      <c r="AC88" s="821"/>
      <c r="AD88" s="822"/>
      <c r="AE88" s="822"/>
      <c r="AF88" s="821"/>
      <c r="AG88" s="810"/>
      <c r="AH88" s="812"/>
      <c r="AI88" s="812"/>
      <c r="AJ88" s="812"/>
      <c r="AK88" s="823"/>
      <c r="AL88" s="824"/>
      <c r="AM88" s="825"/>
      <c r="AN88" s="825"/>
      <c r="AO88" s="826"/>
      <c r="AP88" s="826"/>
      <c r="AQ88" s="827" t="str">
        <f t="shared" si="2"/>
        <v/>
      </c>
      <c r="AR88" s="827" t="str">
        <f t="shared" si="3"/>
        <v/>
      </c>
    </row>
    <row r="89" spans="1:44" s="809" customFormat="1" ht="14.25">
      <c r="A89" s="809">
        <v>1</v>
      </c>
      <c r="B89" s="810">
        <v>2023</v>
      </c>
      <c r="C89" s="810">
        <v>4</v>
      </c>
      <c r="D89" s="810">
        <v>4</v>
      </c>
      <c r="E89" s="849" t="s">
        <v>627</v>
      </c>
      <c r="F89" s="810">
        <v>8</v>
      </c>
      <c r="G89" s="811" t="s">
        <v>614</v>
      </c>
      <c r="H89" s="812" t="s">
        <v>595</v>
      </c>
      <c r="I89" s="828" t="s">
        <v>47</v>
      </c>
      <c r="J89" s="812" t="s">
        <v>1104</v>
      </c>
      <c r="K89" s="810">
        <v>3703997</v>
      </c>
      <c r="L89" s="829"/>
      <c r="M89" s="829">
        <v>12</v>
      </c>
      <c r="N89" s="829" t="s">
        <v>622</v>
      </c>
      <c r="O89" s="810" t="s">
        <v>597</v>
      </c>
      <c r="P89" s="810">
        <v>50</v>
      </c>
      <c r="Q89" s="830" t="s">
        <v>292</v>
      </c>
      <c r="R89" s="831">
        <v>1120</v>
      </c>
      <c r="S89" s="832">
        <v>5000</v>
      </c>
      <c r="T89" s="832">
        <v>5000</v>
      </c>
      <c r="U89" s="831">
        <v>1120</v>
      </c>
      <c r="V89" s="810">
        <v>1</v>
      </c>
      <c r="W89" s="832">
        <v>5000</v>
      </c>
      <c r="X89" s="810">
        <v>1</v>
      </c>
      <c r="Y89" s="832">
        <v>5000</v>
      </c>
      <c r="Z89" s="831">
        <v>4940</v>
      </c>
      <c r="AA89" s="833" t="s">
        <v>1152</v>
      </c>
      <c r="AB89" s="833"/>
      <c r="AC89" s="821">
        <v>0.9965277777777779</v>
      </c>
      <c r="AD89" s="822">
        <v>1.0208333333333335</v>
      </c>
      <c r="AE89" s="822"/>
      <c r="AF89" s="821"/>
      <c r="AG89" s="810" t="s">
        <v>5</v>
      </c>
      <c r="AH89" s="812"/>
      <c r="AI89" s="812" t="s">
        <v>6</v>
      </c>
      <c r="AJ89" s="812" t="s">
        <v>1137</v>
      </c>
      <c r="AK89" s="823" t="s">
        <v>615</v>
      </c>
      <c r="AL89" s="824">
        <v>1</v>
      </c>
      <c r="AM89" s="825" t="s">
        <v>1157</v>
      </c>
      <c r="AN89" s="825" t="s">
        <v>432</v>
      </c>
      <c r="AO89" s="826"/>
      <c r="AP89" s="826"/>
      <c r="AQ89" s="827">
        <f t="shared" si="2"/>
        <v>2.430555555555558E-2</v>
      </c>
      <c r="AR89" s="827" t="str">
        <f t="shared" si="3"/>
        <v/>
      </c>
    </row>
    <row r="90" spans="1:44" s="809" customFormat="1" ht="14.25">
      <c r="B90" s="810">
        <v>2023</v>
      </c>
      <c r="C90" s="810">
        <v>4</v>
      </c>
      <c r="D90" s="810">
        <v>4</v>
      </c>
      <c r="E90" s="849" t="s">
        <v>627</v>
      </c>
      <c r="F90" s="810">
        <v>8</v>
      </c>
      <c r="G90" s="811" t="s">
        <v>614</v>
      </c>
      <c r="H90" s="812" t="s">
        <v>595</v>
      </c>
      <c r="I90" s="828" t="s">
        <v>47</v>
      </c>
      <c r="J90" s="812" t="s">
        <v>1104</v>
      </c>
      <c r="K90" s="810">
        <v>3703997</v>
      </c>
      <c r="L90" s="829"/>
      <c r="M90" s="829">
        <v>12</v>
      </c>
      <c r="N90" s="829" t="s">
        <v>622</v>
      </c>
      <c r="O90" s="810" t="s">
        <v>597</v>
      </c>
      <c r="P90" s="810">
        <v>50</v>
      </c>
      <c r="Q90" s="830" t="s">
        <v>292</v>
      </c>
      <c r="R90" s="831">
        <v>1120</v>
      </c>
      <c r="S90" s="832">
        <v>5000</v>
      </c>
      <c r="T90" s="832">
        <v>5000</v>
      </c>
      <c r="U90" s="831">
        <v>1120</v>
      </c>
      <c r="V90" s="810">
        <v>1</v>
      </c>
      <c r="W90" s="832">
        <v>5000</v>
      </c>
      <c r="X90" s="810">
        <v>1</v>
      </c>
      <c r="Y90" s="832">
        <v>5000</v>
      </c>
      <c r="Z90" s="831"/>
      <c r="AA90" s="833"/>
      <c r="AB90" s="833"/>
      <c r="AC90" s="821"/>
      <c r="AD90" s="822"/>
      <c r="AE90" s="822"/>
      <c r="AF90" s="821"/>
      <c r="AG90" s="810" t="s">
        <v>5</v>
      </c>
      <c r="AH90" s="812"/>
      <c r="AI90" s="812" t="s">
        <v>6</v>
      </c>
      <c r="AJ90" s="812"/>
      <c r="AK90" s="823" t="s">
        <v>615</v>
      </c>
      <c r="AL90" s="824"/>
      <c r="AM90" s="825"/>
      <c r="AN90" s="825"/>
      <c r="AO90" s="826"/>
      <c r="AP90" s="826"/>
      <c r="AQ90" s="827" t="str">
        <f t="shared" si="2"/>
        <v/>
      </c>
      <c r="AR90" s="827" t="str">
        <f t="shared" si="3"/>
        <v/>
      </c>
    </row>
    <row r="91" spans="1:44" s="809" customFormat="1" ht="14.25">
      <c r="B91" s="810">
        <v>2023</v>
      </c>
      <c r="C91" s="810">
        <v>4</v>
      </c>
      <c r="D91" s="810">
        <v>4</v>
      </c>
      <c r="E91" s="849" t="s">
        <v>627</v>
      </c>
      <c r="F91" s="810"/>
      <c r="G91" s="812"/>
      <c r="H91" s="812" t="s">
        <v>595</v>
      </c>
      <c r="I91" s="828" t="s">
        <v>43</v>
      </c>
      <c r="J91" s="812" t="s">
        <v>1104</v>
      </c>
      <c r="K91" s="810"/>
      <c r="L91" s="829"/>
      <c r="M91" s="829"/>
      <c r="N91" s="829"/>
      <c r="O91" s="810"/>
      <c r="P91" s="810">
        <v>25</v>
      </c>
      <c r="Q91" s="830" t="s">
        <v>612</v>
      </c>
      <c r="R91" s="831">
        <v>1120</v>
      </c>
      <c r="S91" s="832" t="s">
        <v>30</v>
      </c>
      <c r="T91" s="831">
        <v>350</v>
      </c>
      <c r="U91" s="831">
        <v>1120</v>
      </c>
      <c r="V91" s="810">
        <v>1</v>
      </c>
      <c r="W91" s="831"/>
      <c r="X91" s="810">
        <v>1</v>
      </c>
      <c r="Y91" s="831">
        <v>350</v>
      </c>
      <c r="Z91" s="831">
        <v>10550</v>
      </c>
      <c r="AA91" s="833" t="s">
        <v>653</v>
      </c>
      <c r="AB91" s="833"/>
      <c r="AC91" s="821"/>
      <c r="AD91" s="822"/>
      <c r="AE91" s="822"/>
      <c r="AF91" s="821"/>
      <c r="AG91" s="810"/>
      <c r="AH91" s="812"/>
      <c r="AI91" s="812" t="s">
        <v>6</v>
      </c>
      <c r="AJ91" s="812"/>
      <c r="AK91" s="823" t="s">
        <v>615</v>
      </c>
      <c r="AL91" s="824"/>
      <c r="AM91" s="825"/>
      <c r="AN91" s="825"/>
      <c r="AO91" s="826"/>
      <c r="AP91" s="826"/>
      <c r="AQ91" s="827" t="str">
        <f t="shared" si="2"/>
        <v/>
      </c>
      <c r="AR91" s="827" t="str">
        <f t="shared" si="3"/>
        <v/>
      </c>
    </row>
    <row r="92" spans="1:44" s="809" customFormat="1" ht="14.25">
      <c r="B92" s="810">
        <v>2023</v>
      </c>
      <c r="C92" s="810">
        <v>4</v>
      </c>
      <c r="D92" s="810">
        <v>4</v>
      </c>
      <c r="E92" s="849" t="s">
        <v>627</v>
      </c>
      <c r="F92" s="810"/>
      <c r="G92" s="811"/>
      <c r="H92" s="812" t="s">
        <v>595</v>
      </c>
      <c r="I92" s="813"/>
      <c r="J92" s="812"/>
      <c r="K92" s="810"/>
      <c r="L92" s="814"/>
      <c r="M92" s="814"/>
      <c r="N92" s="815"/>
      <c r="O92" s="816"/>
      <c r="P92" s="810"/>
      <c r="Q92" s="817"/>
      <c r="R92" s="818"/>
      <c r="S92" s="819"/>
      <c r="T92" s="819"/>
      <c r="U92" s="818"/>
      <c r="V92" s="810"/>
      <c r="W92" s="818"/>
      <c r="X92" s="810"/>
      <c r="Y92" s="818"/>
      <c r="Z92" s="818"/>
      <c r="AA92" s="820"/>
      <c r="AB92" s="820"/>
      <c r="AC92" s="821"/>
      <c r="AD92" s="822"/>
      <c r="AE92" s="822">
        <v>2.0833333333333332E-2</v>
      </c>
      <c r="AF92" s="821">
        <v>6.25E-2</v>
      </c>
      <c r="AG92" s="810" t="s">
        <v>752</v>
      </c>
      <c r="AH92" s="812"/>
      <c r="AI92" s="812"/>
      <c r="AJ92" s="812"/>
      <c r="AK92" s="823"/>
      <c r="AL92" s="824"/>
      <c r="AM92" s="825"/>
      <c r="AN92" s="825"/>
      <c r="AO92" s="826"/>
      <c r="AP92" s="826"/>
      <c r="AQ92" s="827" t="str">
        <f t="shared" si="2"/>
        <v/>
      </c>
      <c r="AR92" s="827">
        <f t="shared" si="3"/>
        <v>4.1666666666666671E-2</v>
      </c>
    </row>
    <row r="93" spans="1:44" s="809" customFormat="1" ht="14.25">
      <c r="B93" s="810">
        <v>2023</v>
      </c>
      <c r="C93" s="810">
        <v>4</v>
      </c>
      <c r="D93" s="810">
        <v>4</v>
      </c>
      <c r="E93" s="849" t="s">
        <v>627</v>
      </c>
      <c r="F93" s="810"/>
      <c r="G93" s="811"/>
      <c r="H93" s="812" t="s">
        <v>595</v>
      </c>
      <c r="I93" s="828" t="s">
        <v>58</v>
      </c>
      <c r="J93" s="812" t="s">
        <v>1104</v>
      </c>
      <c r="K93" s="810"/>
      <c r="L93" s="829"/>
      <c r="M93" s="829"/>
      <c r="N93" s="829"/>
      <c r="O93" s="810"/>
      <c r="P93" s="810">
        <v>12</v>
      </c>
      <c r="Q93" s="830" t="s">
        <v>612</v>
      </c>
      <c r="R93" s="831">
        <v>1120</v>
      </c>
      <c r="S93" s="832" t="s">
        <v>30</v>
      </c>
      <c r="T93" s="831">
        <v>200</v>
      </c>
      <c r="U93" s="831">
        <v>1120</v>
      </c>
      <c r="V93" s="810">
        <v>1</v>
      </c>
      <c r="W93" s="831">
        <v>200</v>
      </c>
      <c r="X93" s="810">
        <v>1</v>
      </c>
      <c r="Y93" s="831">
        <v>200</v>
      </c>
      <c r="Z93" s="831"/>
      <c r="AA93" s="833"/>
      <c r="AB93" s="833"/>
      <c r="AC93" s="821"/>
      <c r="AD93" s="822"/>
      <c r="AE93" s="822"/>
      <c r="AF93" s="821"/>
      <c r="AG93" s="810"/>
      <c r="AH93" s="812"/>
      <c r="AI93" s="812"/>
      <c r="AJ93" s="812"/>
      <c r="AK93" s="823"/>
      <c r="AL93" s="824"/>
      <c r="AM93" s="825"/>
      <c r="AN93" s="825"/>
      <c r="AO93" s="826"/>
      <c r="AP93" s="826"/>
      <c r="AQ93" s="827"/>
      <c r="AR93" s="827"/>
    </row>
    <row r="94" spans="1:44" s="809" customFormat="1" ht="14.25">
      <c r="A94" s="809">
        <v>1</v>
      </c>
      <c r="B94" s="810">
        <v>2023</v>
      </c>
      <c r="C94" s="810">
        <v>4</v>
      </c>
      <c r="D94" s="810">
        <v>4</v>
      </c>
      <c r="E94" s="849" t="s">
        <v>627</v>
      </c>
      <c r="F94" s="810">
        <v>9</v>
      </c>
      <c r="G94" s="811" t="s">
        <v>614</v>
      </c>
      <c r="H94" s="812" t="s">
        <v>595</v>
      </c>
      <c r="I94" s="828" t="s">
        <v>47</v>
      </c>
      <c r="J94" s="812" t="s">
        <v>1104</v>
      </c>
      <c r="K94" s="810">
        <v>3703997</v>
      </c>
      <c r="L94" s="829">
        <v>11</v>
      </c>
      <c r="M94" s="829">
        <v>12</v>
      </c>
      <c r="N94" s="829" t="s">
        <v>622</v>
      </c>
      <c r="O94" s="810" t="s">
        <v>597</v>
      </c>
      <c r="P94" s="810">
        <v>50</v>
      </c>
      <c r="Q94" s="830" t="s">
        <v>292</v>
      </c>
      <c r="R94" s="831">
        <v>1120</v>
      </c>
      <c r="S94" s="832">
        <v>5000</v>
      </c>
      <c r="T94" s="832">
        <v>5000</v>
      </c>
      <c r="U94" s="831">
        <v>1120</v>
      </c>
      <c r="V94" s="810">
        <v>1</v>
      </c>
      <c r="W94" s="832">
        <v>5000</v>
      </c>
      <c r="X94" s="810">
        <v>1</v>
      </c>
      <c r="Y94" s="832">
        <v>5000</v>
      </c>
      <c r="Z94" s="831">
        <v>5010</v>
      </c>
      <c r="AA94" s="833" t="s">
        <v>1153</v>
      </c>
      <c r="AB94" s="833"/>
      <c r="AC94" s="821">
        <v>6.25E-2</v>
      </c>
      <c r="AD94" s="822">
        <v>8.6805555555555552E-2</v>
      </c>
      <c r="AE94" s="822">
        <v>8.6805555555555552E-2</v>
      </c>
      <c r="AF94" s="821">
        <v>0.13541666666666666</v>
      </c>
      <c r="AG94" s="810" t="s">
        <v>5</v>
      </c>
      <c r="AH94" s="812"/>
      <c r="AI94" s="812" t="s">
        <v>6</v>
      </c>
      <c r="AJ94" s="812" t="s">
        <v>930</v>
      </c>
      <c r="AK94" s="823" t="s">
        <v>615</v>
      </c>
      <c r="AL94" s="824">
        <v>1</v>
      </c>
      <c r="AM94" s="825"/>
      <c r="AN94" s="825" t="s">
        <v>432</v>
      </c>
      <c r="AO94" s="826"/>
      <c r="AP94" s="826"/>
      <c r="AQ94" s="827"/>
      <c r="AR94" s="827"/>
    </row>
    <row r="95" spans="1:44" s="809" customFormat="1" ht="14.25">
      <c r="B95" s="810">
        <v>2023</v>
      </c>
      <c r="C95" s="810">
        <v>4</v>
      </c>
      <c r="D95" s="810">
        <v>4</v>
      </c>
      <c r="E95" s="849" t="s">
        <v>627</v>
      </c>
      <c r="F95" s="810">
        <v>9</v>
      </c>
      <c r="G95" s="811" t="s">
        <v>614</v>
      </c>
      <c r="H95" s="812" t="s">
        <v>595</v>
      </c>
      <c r="I95" s="828" t="s">
        <v>47</v>
      </c>
      <c r="J95" s="812" t="s">
        <v>1104</v>
      </c>
      <c r="K95" s="810">
        <v>3703997</v>
      </c>
      <c r="L95" s="829">
        <v>12</v>
      </c>
      <c r="M95" s="829">
        <v>12</v>
      </c>
      <c r="N95" s="829" t="s">
        <v>622</v>
      </c>
      <c r="O95" s="810" t="s">
        <v>597</v>
      </c>
      <c r="P95" s="810">
        <v>50</v>
      </c>
      <c r="Q95" s="830" t="s">
        <v>292</v>
      </c>
      <c r="R95" s="831">
        <v>1120</v>
      </c>
      <c r="S95" s="832">
        <v>5000</v>
      </c>
      <c r="T95" s="832">
        <v>5000</v>
      </c>
      <c r="U95" s="831">
        <v>1120</v>
      </c>
      <c r="V95" s="810">
        <v>1</v>
      </c>
      <c r="W95" s="832">
        <v>5000</v>
      </c>
      <c r="X95" s="810">
        <v>1</v>
      </c>
      <c r="Y95" s="832">
        <v>5000</v>
      </c>
      <c r="Z95" s="831">
        <v>5060</v>
      </c>
      <c r="AA95" s="833" t="s">
        <v>1158</v>
      </c>
      <c r="AB95" s="833" t="s">
        <v>1150</v>
      </c>
      <c r="AC95" s="821">
        <v>0.13541666666666666</v>
      </c>
      <c r="AD95" s="822">
        <v>0.15972222222222221</v>
      </c>
      <c r="AE95" s="822">
        <v>0.15972222222222221</v>
      </c>
      <c r="AF95" s="821">
        <v>0.16666666666666666</v>
      </c>
      <c r="AG95" s="810" t="s">
        <v>5</v>
      </c>
      <c r="AH95" s="812"/>
      <c r="AI95" s="812" t="s">
        <v>6</v>
      </c>
      <c r="AJ95" s="812" t="s">
        <v>930</v>
      </c>
      <c r="AK95" s="823" t="s">
        <v>615</v>
      </c>
      <c r="AL95" s="824">
        <v>1</v>
      </c>
      <c r="AM95" s="825"/>
      <c r="AN95" s="825" t="s">
        <v>432</v>
      </c>
      <c r="AO95" s="826"/>
      <c r="AP95" s="826"/>
      <c r="AQ95" s="827"/>
      <c r="AR95" s="827"/>
    </row>
    <row r="96" spans="1:44" s="809" customFormat="1" ht="14.25">
      <c r="B96" s="810">
        <v>2023</v>
      </c>
      <c r="C96" s="810">
        <v>4</v>
      </c>
      <c r="D96" s="810">
        <v>4</v>
      </c>
      <c r="E96" s="849" t="s">
        <v>627</v>
      </c>
      <c r="F96" s="810"/>
      <c r="G96" s="811"/>
      <c r="H96" s="812" t="s">
        <v>595</v>
      </c>
      <c r="I96" s="828" t="s">
        <v>43</v>
      </c>
      <c r="J96" s="812" t="s">
        <v>1104</v>
      </c>
      <c r="K96" s="810"/>
      <c r="L96" s="829"/>
      <c r="M96" s="829"/>
      <c r="N96" s="829"/>
      <c r="O96" s="810"/>
      <c r="P96" s="810">
        <v>25</v>
      </c>
      <c r="Q96" s="830" t="s">
        <v>612</v>
      </c>
      <c r="R96" s="831">
        <v>1120</v>
      </c>
      <c r="S96" s="832" t="s">
        <v>30</v>
      </c>
      <c r="T96" s="831">
        <v>350</v>
      </c>
      <c r="U96" s="831">
        <v>1120</v>
      </c>
      <c r="V96" s="810">
        <v>1</v>
      </c>
      <c r="W96" s="831"/>
      <c r="X96" s="810">
        <v>1</v>
      </c>
      <c r="Y96" s="831">
        <v>350</v>
      </c>
      <c r="Z96" s="831">
        <v>10550</v>
      </c>
      <c r="AA96" s="833" t="s">
        <v>653</v>
      </c>
      <c r="AB96" s="833" t="s">
        <v>1150</v>
      </c>
      <c r="AC96" s="821">
        <v>0.16666666666666666</v>
      </c>
      <c r="AD96" s="822">
        <v>0.17013888888888887</v>
      </c>
      <c r="AE96" s="822"/>
      <c r="AF96" s="821"/>
      <c r="AG96" s="810"/>
      <c r="AH96" s="812"/>
      <c r="AI96" s="812" t="s">
        <v>6</v>
      </c>
      <c r="AJ96" s="812" t="s">
        <v>930</v>
      </c>
      <c r="AK96" s="823" t="s">
        <v>615</v>
      </c>
      <c r="AL96" s="824">
        <v>1</v>
      </c>
      <c r="AM96" s="825"/>
      <c r="AN96" s="825"/>
      <c r="AO96" s="826"/>
      <c r="AP96" s="826"/>
      <c r="AQ96" s="827"/>
      <c r="AR96" s="827"/>
    </row>
    <row r="97" spans="1:44" s="809" customFormat="1" ht="14.25">
      <c r="B97" s="810">
        <v>2023</v>
      </c>
      <c r="C97" s="810">
        <v>4</v>
      </c>
      <c r="D97" s="810">
        <v>4</v>
      </c>
      <c r="E97" s="849" t="s">
        <v>627</v>
      </c>
      <c r="F97" s="810"/>
      <c r="G97" s="811"/>
      <c r="H97" s="812" t="s">
        <v>595</v>
      </c>
      <c r="I97" s="813"/>
      <c r="J97" s="812"/>
      <c r="K97" s="810"/>
      <c r="L97" s="814"/>
      <c r="M97" s="814"/>
      <c r="N97" s="815"/>
      <c r="O97" s="816"/>
      <c r="P97" s="810"/>
      <c r="Q97" s="817"/>
      <c r="R97" s="818"/>
      <c r="S97" s="819"/>
      <c r="T97" s="819"/>
      <c r="U97" s="818"/>
      <c r="V97" s="810"/>
      <c r="W97" s="818"/>
      <c r="X97" s="810"/>
      <c r="Y97" s="818"/>
      <c r="Z97" s="818"/>
      <c r="AA97" s="820"/>
      <c r="AB97" s="820"/>
      <c r="AC97" s="821"/>
      <c r="AD97" s="822"/>
      <c r="AE97" s="822">
        <v>0.17013888888888887</v>
      </c>
      <c r="AF97" s="821">
        <v>0.19097222222222221</v>
      </c>
      <c r="AG97" s="810" t="s">
        <v>752</v>
      </c>
      <c r="AH97" s="812"/>
      <c r="AI97" s="812"/>
      <c r="AJ97" s="812"/>
      <c r="AK97" s="823"/>
      <c r="AL97" s="824"/>
      <c r="AM97" s="825"/>
      <c r="AN97" s="825"/>
      <c r="AO97" s="826"/>
      <c r="AP97" s="826"/>
      <c r="AQ97" s="827"/>
      <c r="AR97" s="827"/>
    </row>
    <row r="98" spans="1:44" s="809" customFormat="1" ht="14.25">
      <c r="B98" s="810">
        <v>2023</v>
      </c>
      <c r="C98" s="810">
        <v>4</v>
      </c>
      <c r="D98" s="810">
        <v>4</v>
      </c>
      <c r="E98" s="849" t="s">
        <v>627</v>
      </c>
      <c r="F98" s="810"/>
      <c r="G98" s="811"/>
      <c r="H98" s="812" t="s">
        <v>595</v>
      </c>
      <c r="I98" s="828" t="s">
        <v>58</v>
      </c>
      <c r="J98" s="812" t="s">
        <v>1104</v>
      </c>
      <c r="K98" s="810"/>
      <c r="L98" s="829"/>
      <c r="M98" s="829"/>
      <c r="N98" s="829"/>
      <c r="O98" s="810"/>
      <c r="P98" s="810">
        <v>12</v>
      </c>
      <c r="Q98" s="830" t="s">
        <v>612</v>
      </c>
      <c r="R98" s="831">
        <v>1120</v>
      </c>
      <c r="S98" s="832" t="s">
        <v>30</v>
      </c>
      <c r="T98" s="831">
        <v>200</v>
      </c>
      <c r="U98" s="831">
        <v>1120</v>
      </c>
      <c r="V98" s="810">
        <v>1</v>
      </c>
      <c r="W98" s="831">
        <v>200</v>
      </c>
      <c r="X98" s="810">
        <v>1</v>
      </c>
      <c r="Y98" s="831">
        <v>200</v>
      </c>
      <c r="Z98" s="831"/>
      <c r="AA98" s="833"/>
      <c r="AB98" s="833"/>
      <c r="AC98" s="821"/>
      <c r="AD98" s="822"/>
      <c r="AE98" s="822"/>
      <c r="AF98" s="821"/>
      <c r="AG98" s="810"/>
      <c r="AH98" s="812"/>
      <c r="AI98" s="812"/>
      <c r="AJ98" s="812"/>
      <c r="AK98" s="823"/>
      <c r="AL98" s="824"/>
      <c r="AM98" s="825"/>
      <c r="AN98" s="825"/>
      <c r="AO98" s="826"/>
      <c r="AP98" s="826"/>
      <c r="AQ98" s="827" t="str">
        <f t="shared" si="2"/>
        <v/>
      </c>
      <c r="AR98" s="827" t="str">
        <f t="shared" si="3"/>
        <v/>
      </c>
    </row>
    <row r="99" spans="1:44" s="809" customFormat="1" ht="14.25">
      <c r="A99" s="809">
        <v>1</v>
      </c>
      <c r="B99" s="810">
        <v>2023</v>
      </c>
      <c r="C99" s="810">
        <v>4</v>
      </c>
      <c r="D99" s="810">
        <v>4</v>
      </c>
      <c r="E99" s="849" t="s">
        <v>627</v>
      </c>
      <c r="F99" s="810">
        <v>10</v>
      </c>
      <c r="G99" s="811" t="s">
        <v>614</v>
      </c>
      <c r="H99" s="812" t="s">
        <v>595</v>
      </c>
      <c r="I99" s="828" t="s">
        <v>47</v>
      </c>
      <c r="J99" s="812" t="s">
        <v>1104</v>
      </c>
      <c r="K99" s="810">
        <v>3703998</v>
      </c>
      <c r="L99" s="829">
        <v>1</v>
      </c>
      <c r="M99" s="829">
        <v>12</v>
      </c>
      <c r="N99" s="829" t="s">
        <v>622</v>
      </c>
      <c r="O99" s="810" t="s">
        <v>597</v>
      </c>
      <c r="P99" s="810">
        <v>50</v>
      </c>
      <c r="Q99" s="830" t="s">
        <v>292</v>
      </c>
      <c r="R99" s="831">
        <v>1120</v>
      </c>
      <c r="S99" s="832">
        <v>5000</v>
      </c>
      <c r="T99" s="832">
        <v>5000</v>
      </c>
      <c r="U99" s="831">
        <v>1120</v>
      </c>
      <c r="V99" s="810">
        <v>1</v>
      </c>
      <c r="W99" s="832">
        <v>5000</v>
      </c>
      <c r="X99" s="810">
        <v>1</v>
      </c>
      <c r="Y99" s="832">
        <v>5000</v>
      </c>
      <c r="Z99" s="831">
        <v>5040</v>
      </c>
      <c r="AA99" s="833" t="s">
        <v>1159</v>
      </c>
      <c r="AB99" s="833"/>
      <c r="AC99" s="821">
        <v>0.19097222222222221</v>
      </c>
      <c r="AD99" s="822">
        <v>0.21527777777777776</v>
      </c>
      <c r="AE99" s="822">
        <v>0.21527777777777776</v>
      </c>
      <c r="AF99" s="821">
        <v>0.22222222222222221</v>
      </c>
      <c r="AG99" s="810" t="s">
        <v>5</v>
      </c>
      <c r="AH99" s="812"/>
      <c r="AI99" s="812" t="s">
        <v>6</v>
      </c>
      <c r="AJ99" s="812" t="s">
        <v>930</v>
      </c>
      <c r="AK99" s="823" t="s">
        <v>615</v>
      </c>
      <c r="AL99" s="824">
        <v>1</v>
      </c>
      <c r="AM99" s="825"/>
      <c r="AN99" s="825" t="s">
        <v>432</v>
      </c>
      <c r="AO99" s="826"/>
      <c r="AP99" s="826"/>
      <c r="AQ99" s="827">
        <f t="shared" si="2"/>
        <v>2.4305555555555552E-2</v>
      </c>
      <c r="AR99" s="827">
        <f t="shared" si="3"/>
        <v>6.9444444444444475E-3</v>
      </c>
    </row>
    <row r="100" spans="1:44" s="809" customFormat="1" ht="14.25">
      <c r="B100" s="810">
        <v>2023</v>
      </c>
      <c r="C100" s="810">
        <v>4</v>
      </c>
      <c r="D100" s="810">
        <v>4</v>
      </c>
      <c r="E100" s="849" t="s">
        <v>627</v>
      </c>
      <c r="F100" s="810">
        <v>10</v>
      </c>
      <c r="G100" s="811" t="s">
        <v>614</v>
      </c>
      <c r="H100" s="812" t="s">
        <v>595</v>
      </c>
      <c r="I100" s="828" t="s">
        <v>47</v>
      </c>
      <c r="J100" s="812" t="s">
        <v>1104</v>
      </c>
      <c r="K100" s="810">
        <v>3703998</v>
      </c>
      <c r="L100" s="829">
        <v>2</v>
      </c>
      <c r="M100" s="829">
        <v>12</v>
      </c>
      <c r="N100" s="829" t="s">
        <v>622</v>
      </c>
      <c r="O100" s="810" t="s">
        <v>597</v>
      </c>
      <c r="P100" s="810">
        <v>50</v>
      </c>
      <c r="Q100" s="830" t="s">
        <v>292</v>
      </c>
      <c r="R100" s="831">
        <v>1120</v>
      </c>
      <c r="S100" s="832">
        <v>5000</v>
      </c>
      <c r="T100" s="832">
        <v>5000</v>
      </c>
      <c r="U100" s="831">
        <v>1120</v>
      </c>
      <c r="V100" s="810">
        <v>1</v>
      </c>
      <c r="W100" s="832">
        <v>5000</v>
      </c>
      <c r="X100" s="810">
        <v>1</v>
      </c>
      <c r="Y100" s="832">
        <v>5000</v>
      </c>
      <c r="Z100" s="831">
        <v>5060</v>
      </c>
      <c r="AA100" s="833" t="s">
        <v>1160</v>
      </c>
      <c r="AB100" s="833" t="s">
        <v>1154</v>
      </c>
      <c r="AC100" s="821">
        <v>0.22222222222222221</v>
      </c>
      <c r="AD100" s="822">
        <v>0.24652777777777776</v>
      </c>
      <c r="AE100" s="822">
        <v>0.24652777777777776</v>
      </c>
      <c r="AF100" s="821">
        <v>0.25347222222222221</v>
      </c>
      <c r="AG100" s="810" t="s">
        <v>5</v>
      </c>
      <c r="AH100" s="812"/>
      <c r="AI100" s="812" t="s">
        <v>6</v>
      </c>
      <c r="AJ100" s="812" t="s">
        <v>930</v>
      </c>
      <c r="AK100" s="823" t="s">
        <v>615</v>
      </c>
      <c r="AL100" s="824">
        <v>1</v>
      </c>
      <c r="AM100" s="825"/>
      <c r="AN100" s="825" t="s">
        <v>432</v>
      </c>
      <c r="AO100" s="826"/>
      <c r="AP100" s="826"/>
      <c r="AQ100" s="827">
        <f t="shared" si="2"/>
        <v>2.4305555555555552E-2</v>
      </c>
      <c r="AR100" s="827">
        <f t="shared" si="3"/>
        <v>6.9444444444444475E-3</v>
      </c>
    </row>
    <row r="101" spans="1:44" s="809" customFormat="1" ht="14.25">
      <c r="B101" s="810">
        <v>2023</v>
      </c>
      <c r="C101" s="810">
        <v>4</v>
      </c>
      <c r="D101" s="810">
        <v>4</v>
      </c>
      <c r="E101" s="849" t="s">
        <v>627</v>
      </c>
      <c r="F101" s="810"/>
      <c r="G101" s="812"/>
      <c r="H101" s="812" t="s">
        <v>595</v>
      </c>
      <c r="I101" s="828" t="s">
        <v>43</v>
      </c>
      <c r="J101" s="812" t="s">
        <v>1104</v>
      </c>
      <c r="K101" s="810"/>
      <c r="L101" s="829"/>
      <c r="M101" s="829"/>
      <c r="N101" s="829"/>
      <c r="O101" s="810"/>
      <c r="P101" s="810">
        <v>25</v>
      </c>
      <c r="Q101" s="830" t="s">
        <v>612</v>
      </c>
      <c r="R101" s="831">
        <v>1120</v>
      </c>
      <c r="S101" s="832" t="s">
        <v>30</v>
      </c>
      <c r="T101" s="831">
        <v>350</v>
      </c>
      <c r="U101" s="831">
        <v>1120</v>
      </c>
      <c r="V101" s="810">
        <v>1</v>
      </c>
      <c r="W101" s="831"/>
      <c r="X101" s="810">
        <v>1</v>
      </c>
      <c r="Y101" s="831">
        <v>350</v>
      </c>
      <c r="Z101" s="831">
        <v>10550</v>
      </c>
      <c r="AA101" s="833" t="s">
        <v>653</v>
      </c>
      <c r="AB101" s="833" t="s">
        <v>1154</v>
      </c>
      <c r="AC101" s="821">
        <v>0.25347222222222221</v>
      </c>
      <c r="AD101" s="822">
        <v>0.25694444444444442</v>
      </c>
      <c r="AE101" s="822"/>
      <c r="AF101" s="821"/>
      <c r="AG101" s="810"/>
      <c r="AH101" s="812"/>
      <c r="AI101" s="812" t="s">
        <v>6</v>
      </c>
      <c r="AJ101" s="812" t="s">
        <v>930</v>
      </c>
      <c r="AK101" s="823" t="s">
        <v>615</v>
      </c>
      <c r="AL101" s="824">
        <v>1</v>
      </c>
      <c r="AM101" s="825"/>
      <c r="AN101" s="825"/>
      <c r="AO101" s="826"/>
      <c r="AP101" s="826"/>
      <c r="AQ101" s="827">
        <f t="shared" si="2"/>
        <v>3.4722222222222099E-3</v>
      </c>
      <c r="AR101" s="827" t="str">
        <f t="shared" si="3"/>
        <v/>
      </c>
    </row>
    <row r="102" spans="1:44" s="809" customFormat="1" ht="14.25">
      <c r="B102" s="810">
        <v>2023</v>
      </c>
      <c r="C102" s="810">
        <v>4</v>
      </c>
      <c r="D102" s="810">
        <v>4</v>
      </c>
      <c r="E102" s="849" t="s">
        <v>627</v>
      </c>
      <c r="F102" s="810"/>
      <c r="G102" s="811"/>
      <c r="H102" s="812" t="s">
        <v>595</v>
      </c>
      <c r="I102" s="813"/>
      <c r="J102" s="812"/>
      <c r="K102" s="810"/>
      <c r="L102" s="814"/>
      <c r="M102" s="814"/>
      <c r="N102" s="815"/>
      <c r="O102" s="816"/>
      <c r="P102" s="810"/>
      <c r="Q102" s="817"/>
      <c r="R102" s="818"/>
      <c r="S102" s="819"/>
      <c r="T102" s="819"/>
      <c r="U102" s="818"/>
      <c r="V102" s="810"/>
      <c r="W102" s="818"/>
      <c r="X102" s="810"/>
      <c r="Y102" s="818"/>
      <c r="Z102" s="818"/>
      <c r="AA102" s="820"/>
      <c r="AB102" s="820"/>
      <c r="AC102" s="821"/>
      <c r="AD102" s="822"/>
      <c r="AE102" s="822">
        <v>0.25694444444444442</v>
      </c>
      <c r="AF102" s="821">
        <v>0.27777777777777773</v>
      </c>
      <c r="AG102" s="810" t="s">
        <v>752</v>
      </c>
      <c r="AH102" s="812"/>
      <c r="AI102" s="812"/>
      <c r="AJ102" s="812"/>
      <c r="AK102" s="823"/>
      <c r="AL102" s="824"/>
      <c r="AM102" s="825"/>
      <c r="AN102" s="825"/>
      <c r="AO102" s="826"/>
      <c r="AP102" s="826"/>
      <c r="AQ102" s="827" t="str">
        <f t="shared" si="2"/>
        <v/>
      </c>
      <c r="AR102" s="827">
        <f t="shared" si="3"/>
        <v>2.0833333333333315E-2</v>
      </c>
    </row>
    <row r="103" spans="1:44" ht="14.25">
      <c r="B103" s="34">
        <v>2023</v>
      </c>
      <c r="C103" s="34">
        <v>4</v>
      </c>
      <c r="D103" s="34">
        <v>5</v>
      </c>
      <c r="E103" s="322" t="s">
        <v>628</v>
      </c>
      <c r="F103" s="34"/>
      <c r="G103" s="36"/>
      <c r="H103" s="72" t="s">
        <v>595</v>
      </c>
      <c r="I103" s="38" t="s">
        <v>58</v>
      </c>
      <c r="J103" s="37" t="s">
        <v>1104</v>
      </c>
      <c r="K103" s="13"/>
      <c r="L103" s="14"/>
      <c r="M103" s="14"/>
      <c r="N103" s="14"/>
      <c r="O103" s="13"/>
      <c r="P103" s="13">
        <v>12</v>
      </c>
      <c r="Q103" s="39" t="s">
        <v>612</v>
      </c>
      <c r="R103" s="511">
        <v>1120</v>
      </c>
      <c r="S103" s="512" t="s">
        <v>30</v>
      </c>
      <c r="T103" s="511">
        <v>200</v>
      </c>
      <c r="U103" s="511">
        <v>1120</v>
      </c>
      <c r="V103" s="13">
        <v>1</v>
      </c>
      <c r="W103" s="511">
        <v>200</v>
      </c>
      <c r="X103" s="13">
        <v>1</v>
      </c>
      <c r="Y103" s="511">
        <v>200</v>
      </c>
      <c r="Z103" s="511"/>
      <c r="AA103" s="42"/>
      <c r="AB103" s="42"/>
      <c r="AC103" s="43"/>
      <c r="AD103" s="44"/>
      <c r="AE103" s="44"/>
      <c r="AF103" s="43"/>
      <c r="AG103" s="13"/>
      <c r="AH103" s="37"/>
      <c r="AI103" s="37"/>
      <c r="AJ103" s="37"/>
      <c r="AK103" s="45"/>
      <c r="AL103" s="46"/>
      <c r="AM103" s="236"/>
      <c r="AN103" s="236"/>
      <c r="AO103" s="233"/>
      <c r="AP103" s="233"/>
      <c r="AQ103" s="318" t="str">
        <f t="shared" si="2"/>
        <v/>
      </c>
      <c r="AR103" s="318" t="str">
        <f t="shared" si="3"/>
        <v/>
      </c>
    </row>
    <row r="104" spans="1:44" ht="14.25">
      <c r="B104" s="34">
        <v>2023</v>
      </c>
      <c r="C104" s="34">
        <v>4</v>
      </c>
      <c r="D104" s="34">
        <v>5</v>
      </c>
      <c r="E104" s="322" t="s">
        <v>628</v>
      </c>
      <c r="F104" s="34">
        <v>1</v>
      </c>
      <c r="G104" s="36" t="s">
        <v>614</v>
      </c>
      <c r="H104" s="37" t="s">
        <v>595</v>
      </c>
      <c r="I104" s="38" t="s">
        <v>47</v>
      </c>
      <c r="J104" s="37" t="s">
        <v>1104</v>
      </c>
      <c r="K104" s="13">
        <v>3703998</v>
      </c>
      <c r="L104" s="14">
        <v>3</v>
      </c>
      <c r="M104" s="14">
        <v>12</v>
      </c>
      <c r="N104" s="14" t="s">
        <v>622</v>
      </c>
      <c r="O104" s="13" t="s">
        <v>597</v>
      </c>
      <c r="P104" s="13">
        <v>50</v>
      </c>
      <c r="Q104" s="39" t="s">
        <v>292</v>
      </c>
      <c r="R104" s="511">
        <v>1120</v>
      </c>
      <c r="S104" s="512">
        <v>5000</v>
      </c>
      <c r="T104" s="512">
        <v>5000</v>
      </c>
      <c r="U104" s="511">
        <v>1120</v>
      </c>
      <c r="V104" s="13">
        <v>1</v>
      </c>
      <c r="W104" s="512">
        <v>5000</v>
      </c>
      <c r="X104" s="13">
        <v>1</v>
      </c>
      <c r="Y104" s="512">
        <v>5000</v>
      </c>
      <c r="Z104" s="511">
        <v>5050</v>
      </c>
      <c r="AA104" s="42" t="s">
        <v>1161</v>
      </c>
      <c r="AB104" s="42"/>
      <c r="AC104" s="43">
        <v>0.27777777777777773</v>
      </c>
      <c r="AD104" s="44">
        <v>0.30208333333333331</v>
      </c>
      <c r="AE104" s="44">
        <v>0.30208333333333331</v>
      </c>
      <c r="AF104" s="43">
        <v>0.30902777777777773</v>
      </c>
      <c r="AG104" s="13" t="s">
        <v>5</v>
      </c>
      <c r="AH104" s="37"/>
      <c r="AI104" s="37" t="s">
        <v>6</v>
      </c>
      <c r="AJ104" s="37" t="s">
        <v>930</v>
      </c>
      <c r="AK104" s="45" t="s">
        <v>615</v>
      </c>
      <c r="AL104" s="46">
        <v>1</v>
      </c>
      <c r="AM104" s="236"/>
      <c r="AN104" s="236" t="s">
        <v>432</v>
      </c>
      <c r="AO104" s="233"/>
      <c r="AP104" s="233"/>
      <c r="AQ104" s="318">
        <f t="shared" si="2"/>
        <v>2.430555555555558E-2</v>
      </c>
      <c r="AR104" s="318">
        <f t="shared" si="3"/>
        <v>6.9444444444444198E-3</v>
      </c>
    </row>
    <row r="105" spans="1:44" ht="14.25">
      <c r="B105" s="34">
        <v>2023</v>
      </c>
      <c r="C105" s="34">
        <v>4</v>
      </c>
      <c r="D105" s="34">
        <v>5</v>
      </c>
      <c r="E105" s="322" t="s">
        <v>628</v>
      </c>
      <c r="F105" s="34">
        <v>1</v>
      </c>
      <c r="G105" s="36" t="s">
        <v>614</v>
      </c>
      <c r="H105" s="37" t="s">
        <v>595</v>
      </c>
      <c r="I105" s="38" t="s">
        <v>47</v>
      </c>
      <c r="J105" s="37" t="s">
        <v>1104</v>
      </c>
      <c r="K105" s="13">
        <v>3703998</v>
      </c>
      <c r="L105" s="14">
        <v>4</v>
      </c>
      <c r="M105" s="14">
        <v>12</v>
      </c>
      <c r="N105" s="14" t="s">
        <v>622</v>
      </c>
      <c r="O105" s="13" t="s">
        <v>597</v>
      </c>
      <c r="P105" s="13">
        <v>50</v>
      </c>
      <c r="Q105" s="39" t="s">
        <v>292</v>
      </c>
      <c r="R105" s="511">
        <v>1120</v>
      </c>
      <c r="S105" s="512">
        <v>5000</v>
      </c>
      <c r="T105" s="512">
        <v>5000</v>
      </c>
      <c r="U105" s="511">
        <v>1120</v>
      </c>
      <c r="V105" s="13">
        <v>1</v>
      </c>
      <c r="W105" s="512">
        <v>5000</v>
      </c>
      <c r="X105" s="13">
        <v>1</v>
      </c>
      <c r="Y105" s="512">
        <v>5000</v>
      </c>
      <c r="Z105" s="511">
        <v>5070</v>
      </c>
      <c r="AA105" s="42" t="s">
        <v>1163</v>
      </c>
      <c r="AB105" s="76" t="s">
        <v>1155</v>
      </c>
      <c r="AC105" s="43">
        <v>0.30902777777777773</v>
      </c>
      <c r="AD105" s="44">
        <v>0.33333333333333331</v>
      </c>
      <c r="AE105" s="44">
        <v>0.33333333333333331</v>
      </c>
      <c r="AF105" s="43">
        <v>0.34027777777777773</v>
      </c>
      <c r="AG105" s="13" t="s">
        <v>5</v>
      </c>
      <c r="AH105" s="37"/>
      <c r="AI105" s="37" t="s">
        <v>6</v>
      </c>
      <c r="AJ105" s="37" t="s">
        <v>930</v>
      </c>
      <c r="AK105" s="45" t="s">
        <v>615</v>
      </c>
      <c r="AL105" s="46">
        <v>1</v>
      </c>
      <c r="AM105" s="236"/>
      <c r="AN105" s="236" t="s">
        <v>432</v>
      </c>
      <c r="AO105" s="233"/>
      <c r="AP105" s="233"/>
      <c r="AQ105" s="318">
        <f t="shared" si="2"/>
        <v>2.430555555555558E-2</v>
      </c>
      <c r="AR105" s="318">
        <f t="shared" si="3"/>
        <v>6.9444444444444198E-3</v>
      </c>
    </row>
    <row r="106" spans="1:44" ht="14.25">
      <c r="B106" s="34">
        <v>2023</v>
      </c>
      <c r="C106" s="34">
        <v>4</v>
      </c>
      <c r="D106" s="34">
        <v>5</v>
      </c>
      <c r="E106" s="322" t="s">
        <v>628</v>
      </c>
      <c r="F106" s="34"/>
      <c r="G106" s="260"/>
      <c r="H106" s="37" t="s">
        <v>595</v>
      </c>
      <c r="I106" s="38" t="s">
        <v>43</v>
      </c>
      <c r="J106" s="37" t="s">
        <v>1104</v>
      </c>
      <c r="K106" s="13"/>
      <c r="L106" s="14"/>
      <c r="M106" s="14"/>
      <c r="N106" s="14"/>
      <c r="O106" s="13"/>
      <c r="P106" s="239">
        <v>25</v>
      </c>
      <c r="Q106" s="39" t="s">
        <v>612</v>
      </c>
      <c r="R106" s="511">
        <v>1120</v>
      </c>
      <c r="S106" s="512" t="s">
        <v>30</v>
      </c>
      <c r="T106" s="513">
        <v>350</v>
      </c>
      <c r="U106" s="511">
        <v>1120</v>
      </c>
      <c r="V106" s="13">
        <v>1</v>
      </c>
      <c r="W106" s="511"/>
      <c r="X106" s="13">
        <v>1</v>
      </c>
      <c r="Y106" s="513">
        <v>350</v>
      </c>
      <c r="Z106" s="511">
        <v>10550</v>
      </c>
      <c r="AA106" s="42" t="s">
        <v>653</v>
      </c>
      <c r="AB106" s="76" t="s">
        <v>1155</v>
      </c>
      <c r="AC106" s="43">
        <v>0.34027777777777773</v>
      </c>
      <c r="AD106" s="44">
        <v>0.34374999999999994</v>
      </c>
      <c r="AE106" s="44"/>
      <c r="AF106" s="43"/>
      <c r="AG106" s="13"/>
      <c r="AH106" s="37"/>
      <c r="AI106" s="37" t="s">
        <v>6</v>
      </c>
      <c r="AJ106" s="37" t="s">
        <v>930</v>
      </c>
      <c r="AK106" s="45" t="s">
        <v>615</v>
      </c>
      <c r="AL106" s="46">
        <v>1</v>
      </c>
      <c r="AM106" s="236"/>
      <c r="AN106" s="236"/>
      <c r="AO106" s="233"/>
      <c r="AP106" s="233"/>
      <c r="AQ106" s="318">
        <f t="shared" si="2"/>
        <v>3.4722222222222099E-3</v>
      </c>
      <c r="AR106" s="318" t="str">
        <f t="shared" si="3"/>
        <v/>
      </c>
    </row>
    <row r="107" spans="1:44" ht="14.25">
      <c r="B107" s="34">
        <v>2023</v>
      </c>
      <c r="C107" s="34">
        <v>4</v>
      </c>
      <c r="D107" s="34">
        <v>5</v>
      </c>
      <c r="E107" s="322" t="s">
        <v>628</v>
      </c>
      <c r="F107" s="34"/>
      <c r="G107" s="36"/>
      <c r="H107" s="37" t="s">
        <v>595</v>
      </c>
      <c r="I107" s="38"/>
      <c r="J107" s="37"/>
      <c r="K107" s="13"/>
      <c r="L107" s="14"/>
      <c r="M107" s="14"/>
      <c r="N107" s="14"/>
      <c r="O107" s="13"/>
      <c r="P107" s="13"/>
      <c r="Q107" s="393"/>
      <c r="R107" s="40"/>
      <c r="S107" s="234"/>
      <c r="T107" s="234"/>
      <c r="U107" s="40"/>
      <c r="V107" s="13"/>
      <c r="W107" s="40"/>
      <c r="X107" s="13"/>
      <c r="Y107" s="40"/>
      <c r="Z107" s="511"/>
      <c r="AA107" s="42"/>
      <c r="AB107" s="76"/>
      <c r="AC107" s="43"/>
      <c r="AD107" s="44"/>
      <c r="AE107" s="44">
        <v>0.34375</v>
      </c>
      <c r="AF107" s="43">
        <v>0.36458333333333331</v>
      </c>
      <c r="AG107" s="13" t="s">
        <v>752</v>
      </c>
      <c r="AH107" s="37"/>
      <c r="AI107" s="37"/>
      <c r="AJ107" s="37"/>
      <c r="AK107" s="45"/>
      <c r="AL107" s="46"/>
      <c r="AM107" s="236"/>
      <c r="AN107" s="236"/>
      <c r="AO107" s="233"/>
      <c r="AP107" s="233"/>
      <c r="AQ107" s="318"/>
      <c r="AR107" s="318"/>
    </row>
    <row r="108" spans="1:44" ht="14.25">
      <c r="A108">
        <v>1</v>
      </c>
      <c r="B108" s="34">
        <v>2023</v>
      </c>
      <c r="C108" s="34">
        <v>4</v>
      </c>
      <c r="D108" s="34">
        <v>5</v>
      </c>
      <c r="E108" s="322" t="s">
        <v>628</v>
      </c>
      <c r="F108" s="34"/>
      <c r="G108" s="36"/>
      <c r="H108" s="37" t="s">
        <v>595</v>
      </c>
      <c r="I108" s="38" t="s">
        <v>1169</v>
      </c>
      <c r="J108" s="37" t="s">
        <v>1104</v>
      </c>
      <c r="K108" s="13">
        <v>3703997</v>
      </c>
      <c r="L108" s="14"/>
      <c r="M108" s="14">
        <v>12</v>
      </c>
      <c r="N108" s="14" t="s">
        <v>622</v>
      </c>
      <c r="O108" s="13" t="s">
        <v>597</v>
      </c>
      <c r="P108" s="13">
        <v>50</v>
      </c>
      <c r="Q108" s="39" t="s">
        <v>292</v>
      </c>
      <c r="R108" s="511">
        <v>1120</v>
      </c>
      <c r="S108" s="512">
        <v>4940</v>
      </c>
      <c r="T108" s="512">
        <v>4940</v>
      </c>
      <c r="U108" s="511">
        <v>1120</v>
      </c>
      <c r="V108" s="13">
        <v>1</v>
      </c>
      <c r="W108" s="512">
        <v>4940</v>
      </c>
      <c r="X108" s="13">
        <v>1</v>
      </c>
      <c r="Y108" s="512"/>
      <c r="Z108" s="511">
        <v>400</v>
      </c>
      <c r="AA108" s="514" t="s">
        <v>1152</v>
      </c>
      <c r="AB108" s="42"/>
      <c r="AC108" s="43">
        <v>0.36458333333333331</v>
      </c>
      <c r="AD108" s="44">
        <v>0.375</v>
      </c>
      <c r="AE108" s="44"/>
      <c r="AF108" s="43"/>
      <c r="AG108" s="13"/>
      <c r="AH108" s="37"/>
      <c r="AI108" s="37" t="s">
        <v>6</v>
      </c>
      <c r="AJ108" s="37" t="s">
        <v>1138</v>
      </c>
      <c r="AK108" s="45" t="s">
        <v>615</v>
      </c>
      <c r="AL108" s="46"/>
      <c r="AM108" s="236" t="s">
        <v>1167</v>
      </c>
      <c r="AN108" s="236"/>
      <c r="AO108" s="233"/>
      <c r="AP108" s="233"/>
      <c r="AQ108" s="318">
        <f t="shared" ref="AQ108" si="4">IF(IF(AC108&gt;AD108,1-AC108+AD108,AD108-AC108)=0,"",IF(AC108&gt;AD108,1-AC108+AD108,AD108-AC108))</f>
        <v>1.0416666666666685E-2</v>
      </c>
      <c r="AR108" s="318" t="str">
        <f t="shared" ref="AR108" si="5">IF(IF(AE108&gt;AF108,1-AE108+AF108,AF108-AE108)=0,"",IF(AE108&gt;AF108,1-AE108+AF108,AF108-AE108))</f>
        <v/>
      </c>
    </row>
    <row r="109" spans="1:44" ht="14.25">
      <c r="B109" s="34">
        <v>2023</v>
      </c>
      <c r="C109" s="34">
        <v>4</v>
      </c>
      <c r="D109" s="34">
        <v>5</v>
      </c>
      <c r="E109" s="322" t="s">
        <v>628</v>
      </c>
      <c r="F109" s="34"/>
      <c r="G109" s="36"/>
      <c r="H109" s="37" t="s">
        <v>595</v>
      </c>
      <c r="I109" s="316"/>
      <c r="J109" s="37"/>
      <c r="K109" s="13"/>
      <c r="L109" s="232"/>
      <c r="M109" s="232"/>
      <c r="N109" s="321"/>
      <c r="O109" s="502"/>
      <c r="P109" s="13"/>
      <c r="Q109" s="393"/>
      <c r="R109" s="40"/>
      <c r="S109" s="234"/>
      <c r="T109" s="234"/>
      <c r="U109" s="40"/>
      <c r="V109" s="13"/>
      <c r="W109" s="40"/>
      <c r="X109" s="13"/>
      <c r="Y109" s="40"/>
      <c r="Z109" s="40"/>
      <c r="AA109" s="235"/>
      <c r="AB109" s="235"/>
      <c r="AC109" s="43"/>
      <c r="AD109" s="44"/>
      <c r="AE109" s="44">
        <v>0.375</v>
      </c>
      <c r="AF109" s="43">
        <v>0.3888888888888889</v>
      </c>
      <c r="AG109" s="13" t="s">
        <v>5</v>
      </c>
      <c r="AH109" s="37"/>
      <c r="AI109" s="37"/>
      <c r="AJ109" s="37"/>
      <c r="AK109" s="45"/>
      <c r="AL109" s="46"/>
      <c r="AM109" s="236"/>
      <c r="AN109" s="236"/>
      <c r="AO109" s="233"/>
      <c r="AP109" s="233"/>
      <c r="AQ109" s="318" t="str">
        <f t="shared" si="2"/>
        <v/>
      </c>
      <c r="AR109" s="318">
        <f t="shared" si="3"/>
        <v>1.3888888888888895E-2</v>
      </c>
    </row>
    <row r="110" spans="1:44" ht="14.25">
      <c r="B110" s="34">
        <v>2023</v>
      </c>
      <c r="C110" s="34">
        <v>4</v>
      </c>
      <c r="D110" s="34">
        <v>5</v>
      </c>
      <c r="E110" s="322" t="s">
        <v>628</v>
      </c>
      <c r="F110" s="34"/>
      <c r="G110" s="36"/>
      <c r="H110" s="72" t="s">
        <v>595</v>
      </c>
      <c r="I110" s="38" t="s">
        <v>58</v>
      </c>
      <c r="J110" s="37" t="s">
        <v>1104</v>
      </c>
      <c r="K110" s="13"/>
      <c r="L110" s="14"/>
      <c r="M110" s="14"/>
      <c r="N110" s="14"/>
      <c r="O110" s="13"/>
      <c r="P110" s="13">
        <v>12</v>
      </c>
      <c r="Q110" s="39" t="s">
        <v>612</v>
      </c>
      <c r="R110" s="511">
        <v>1120</v>
      </c>
      <c r="S110" s="512" t="s">
        <v>30</v>
      </c>
      <c r="T110" s="511">
        <v>200</v>
      </c>
      <c r="U110" s="511">
        <v>1120</v>
      </c>
      <c r="V110" s="13">
        <v>1</v>
      </c>
      <c r="W110" s="511">
        <v>200</v>
      </c>
      <c r="X110" s="13">
        <v>1</v>
      </c>
      <c r="Y110" s="511">
        <v>200</v>
      </c>
      <c r="Z110" s="511"/>
      <c r="AA110" s="42"/>
      <c r="AB110" s="42"/>
      <c r="AC110" s="43"/>
      <c r="AD110" s="44"/>
      <c r="AE110" s="44"/>
      <c r="AF110" s="43"/>
      <c r="AG110" s="13"/>
      <c r="AH110" s="37"/>
      <c r="AI110" s="37"/>
      <c r="AJ110" s="37"/>
      <c r="AK110" s="45"/>
      <c r="AL110" s="46"/>
      <c r="AM110" s="236"/>
      <c r="AN110" s="236"/>
      <c r="AO110" s="233"/>
      <c r="AP110" s="233"/>
      <c r="AQ110" s="318" t="str">
        <f t="shared" si="2"/>
        <v/>
      </c>
      <c r="AR110" s="318" t="str">
        <f t="shared" si="3"/>
        <v/>
      </c>
    </row>
    <row r="111" spans="1:44" ht="14.25">
      <c r="A111">
        <v>1</v>
      </c>
      <c r="B111" s="34">
        <v>2023</v>
      </c>
      <c r="C111" s="34">
        <v>4</v>
      </c>
      <c r="D111" s="34">
        <v>5</v>
      </c>
      <c r="E111" s="322" t="s">
        <v>628</v>
      </c>
      <c r="F111" s="34">
        <v>2</v>
      </c>
      <c r="G111" s="36" t="s">
        <v>614</v>
      </c>
      <c r="H111" s="37" t="s">
        <v>595</v>
      </c>
      <c r="I111" s="38" t="s">
        <v>47</v>
      </c>
      <c r="J111" s="37" t="s">
        <v>1104</v>
      </c>
      <c r="K111" s="13">
        <v>3703998</v>
      </c>
      <c r="L111" s="14">
        <v>5</v>
      </c>
      <c r="M111" s="14">
        <v>12</v>
      </c>
      <c r="N111" s="14" t="s">
        <v>622</v>
      </c>
      <c r="O111" s="13" t="s">
        <v>597</v>
      </c>
      <c r="P111" s="13">
        <v>50</v>
      </c>
      <c r="Q111" s="39" t="s">
        <v>292</v>
      </c>
      <c r="R111" s="511">
        <v>1120</v>
      </c>
      <c r="S111" s="512">
        <v>5000</v>
      </c>
      <c r="T111" s="512">
        <v>5000</v>
      </c>
      <c r="U111" s="511">
        <v>1120</v>
      </c>
      <c r="V111" s="13">
        <v>1</v>
      </c>
      <c r="W111" s="512">
        <v>5000</v>
      </c>
      <c r="X111" s="13">
        <v>1</v>
      </c>
      <c r="Y111" s="512">
        <v>5000</v>
      </c>
      <c r="Z111" s="511">
        <v>5050</v>
      </c>
      <c r="AA111" s="42" t="s">
        <v>1164</v>
      </c>
      <c r="AB111" s="42"/>
      <c r="AC111" s="43">
        <v>0.3888888888888889</v>
      </c>
      <c r="AD111" s="44">
        <v>0.41319444444444448</v>
      </c>
      <c r="AE111" s="44">
        <v>0.41319444444444448</v>
      </c>
      <c r="AF111" s="43">
        <v>0.4201388888888889</v>
      </c>
      <c r="AG111" s="13" t="s">
        <v>5</v>
      </c>
      <c r="AH111" s="37"/>
      <c r="AI111" s="37" t="s">
        <v>6</v>
      </c>
      <c r="AJ111" s="37" t="s">
        <v>930</v>
      </c>
      <c r="AK111" s="45" t="s">
        <v>615</v>
      </c>
      <c r="AL111" s="46">
        <v>1</v>
      </c>
      <c r="AM111" s="236"/>
      <c r="AN111" s="236" t="s">
        <v>432</v>
      </c>
      <c r="AO111" s="233"/>
      <c r="AP111" s="233"/>
      <c r="AQ111" s="318">
        <f t="shared" si="2"/>
        <v>2.430555555555558E-2</v>
      </c>
      <c r="AR111" s="318">
        <f t="shared" si="3"/>
        <v>6.9444444444444198E-3</v>
      </c>
    </row>
    <row r="112" spans="1:44" ht="14.25">
      <c r="B112" s="34">
        <v>2023</v>
      </c>
      <c r="C112" s="34">
        <v>4</v>
      </c>
      <c r="D112" s="34">
        <v>5</v>
      </c>
      <c r="E112" s="322" t="s">
        <v>628</v>
      </c>
      <c r="F112" s="34">
        <v>2</v>
      </c>
      <c r="G112" s="36" t="s">
        <v>614</v>
      </c>
      <c r="H112" s="37" t="s">
        <v>595</v>
      </c>
      <c r="I112" s="38" t="s">
        <v>47</v>
      </c>
      <c r="J112" s="37" t="s">
        <v>1104</v>
      </c>
      <c r="K112" s="13">
        <v>3703998</v>
      </c>
      <c r="L112" s="14">
        <v>6</v>
      </c>
      <c r="M112" s="14">
        <v>12</v>
      </c>
      <c r="N112" s="14" t="s">
        <v>622</v>
      </c>
      <c r="O112" s="13" t="s">
        <v>597</v>
      </c>
      <c r="P112" s="13">
        <v>50</v>
      </c>
      <c r="Q112" s="39" t="s">
        <v>292</v>
      </c>
      <c r="R112" s="511">
        <v>1120</v>
      </c>
      <c r="S112" s="512">
        <v>5000</v>
      </c>
      <c r="T112" s="512">
        <v>5000</v>
      </c>
      <c r="U112" s="511">
        <v>1120</v>
      </c>
      <c r="V112" s="13">
        <v>1</v>
      </c>
      <c r="W112" s="512">
        <v>5000</v>
      </c>
      <c r="X112" s="13">
        <v>1</v>
      </c>
      <c r="Y112" s="512">
        <v>5000</v>
      </c>
      <c r="Z112" s="511">
        <v>5080</v>
      </c>
      <c r="AA112" s="42" t="s">
        <v>1165</v>
      </c>
      <c r="AB112" s="76" t="s">
        <v>1166</v>
      </c>
      <c r="AC112" s="43">
        <v>0.4201388888888889</v>
      </c>
      <c r="AD112" s="44">
        <v>0.44444444444444448</v>
      </c>
      <c r="AE112" s="44">
        <v>0.44444444444444448</v>
      </c>
      <c r="AF112" s="43">
        <v>0.4513888888888889</v>
      </c>
      <c r="AG112" s="13" t="s">
        <v>5</v>
      </c>
      <c r="AH112" s="37"/>
      <c r="AI112" s="37" t="s">
        <v>6</v>
      </c>
      <c r="AJ112" s="37" t="s">
        <v>930</v>
      </c>
      <c r="AK112" s="45" t="s">
        <v>615</v>
      </c>
      <c r="AL112" s="46">
        <v>1</v>
      </c>
      <c r="AM112" s="236"/>
      <c r="AN112" s="236" t="s">
        <v>432</v>
      </c>
      <c r="AO112" s="233"/>
      <c r="AP112" s="233"/>
      <c r="AQ112" s="318">
        <f t="shared" si="2"/>
        <v>2.430555555555558E-2</v>
      </c>
      <c r="AR112" s="318">
        <f t="shared" si="3"/>
        <v>6.9444444444444198E-3</v>
      </c>
    </row>
    <row r="113" spans="1:44" ht="14.25">
      <c r="B113" s="34">
        <v>2023</v>
      </c>
      <c r="C113" s="34">
        <v>4</v>
      </c>
      <c r="D113" s="34">
        <v>5</v>
      </c>
      <c r="E113" s="322" t="s">
        <v>628</v>
      </c>
      <c r="F113" s="34"/>
      <c r="G113" s="260"/>
      <c r="H113" s="37" t="s">
        <v>595</v>
      </c>
      <c r="I113" s="38" t="s">
        <v>43</v>
      </c>
      <c r="J113" s="37" t="s">
        <v>1104</v>
      </c>
      <c r="K113" s="13"/>
      <c r="L113" s="14"/>
      <c r="M113" s="14"/>
      <c r="N113" s="14"/>
      <c r="O113" s="13"/>
      <c r="P113" s="239">
        <v>25</v>
      </c>
      <c r="Q113" s="39" t="s">
        <v>612</v>
      </c>
      <c r="R113" s="511">
        <v>1120</v>
      </c>
      <c r="S113" s="512" t="s">
        <v>30</v>
      </c>
      <c r="T113" s="513">
        <v>350</v>
      </c>
      <c r="U113" s="511">
        <v>1120</v>
      </c>
      <c r="V113" s="13">
        <v>1</v>
      </c>
      <c r="W113" s="511"/>
      <c r="X113" s="13">
        <v>1</v>
      </c>
      <c r="Y113" s="513">
        <v>350</v>
      </c>
      <c r="Z113" s="511">
        <v>10550</v>
      </c>
      <c r="AA113" s="42" t="s">
        <v>653</v>
      </c>
      <c r="AB113" s="76" t="s">
        <v>1166</v>
      </c>
      <c r="AC113" s="43">
        <v>0.4513888888888889</v>
      </c>
      <c r="AD113" s="44">
        <v>0.4548611111111111</v>
      </c>
      <c r="AE113" s="44"/>
      <c r="AF113" s="43"/>
      <c r="AG113" s="13"/>
      <c r="AH113" s="37"/>
      <c r="AI113" s="37" t="s">
        <v>6</v>
      </c>
      <c r="AJ113" s="37" t="s">
        <v>930</v>
      </c>
      <c r="AK113" s="45" t="s">
        <v>615</v>
      </c>
      <c r="AL113" s="46">
        <v>1</v>
      </c>
      <c r="AM113" s="236"/>
      <c r="AN113" s="236"/>
      <c r="AO113" s="233"/>
      <c r="AP113" s="233"/>
      <c r="AQ113" s="318">
        <f t="shared" si="2"/>
        <v>3.4722222222222099E-3</v>
      </c>
      <c r="AR113" s="318" t="str">
        <f t="shared" si="3"/>
        <v/>
      </c>
    </row>
    <row r="114" spans="1:44" ht="14.25">
      <c r="B114" s="34">
        <v>2023</v>
      </c>
      <c r="C114" s="34">
        <v>4</v>
      </c>
      <c r="D114" s="34">
        <v>5</v>
      </c>
      <c r="E114" s="322" t="s">
        <v>628</v>
      </c>
      <c r="F114" s="34"/>
      <c r="G114" s="36"/>
      <c r="H114" s="37" t="s">
        <v>595</v>
      </c>
      <c r="I114" s="316"/>
      <c r="J114" s="37"/>
      <c r="K114" s="13"/>
      <c r="L114" s="232"/>
      <c r="M114" s="232"/>
      <c r="N114" s="321"/>
      <c r="O114" s="502"/>
      <c r="P114" s="13"/>
      <c r="Q114" s="393"/>
      <c r="R114" s="40"/>
      <c r="S114" s="234"/>
      <c r="T114" s="234"/>
      <c r="U114" s="40"/>
      <c r="V114" s="13"/>
      <c r="W114" s="40"/>
      <c r="X114" s="13"/>
      <c r="Y114" s="40"/>
      <c r="Z114" s="40"/>
      <c r="AA114" s="235"/>
      <c r="AB114" s="235"/>
      <c r="AC114" s="43"/>
      <c r="AD114" s="44"/>
      <c r="AE114" s="44">
        <v>0.4548611111111111</v>
      </c>
      <c r="AF114" s="43">
        <v>0.5</v>
      </c>
      <c r="AG114" s="13" t="s">
        <v>752</v>
      </c>
      <c r="AH114" s="37"/>
      <c r="AI114" s="37"/>
      <c r="AJ114" s="37"/>
      <c r="AK114" s="45"/>
      <c r="AL114" s="46"/>
      <c r="AM114" s="236"/>
      <c r="AN114" s="236"/>
      <c r="AO114" s="233"/>
      <c r="AP114" s="233"/>
      <c r="AQ114" s="318" t="str">
        <f t="shared" si="2"/>
        <v/>
      </c>
      <c r="AR114" s="318">
        <f t="shared" si="3"/>
        <v>4.5138888888888895E-2</v>
      </c>
    </row>
    <row r="115" spans="1:44" ht="14.25">
      <c r="B115" s="34">
        <v>2023</v>
      </c>
      <c r="C115" s="34">
        <v>4</v>
      </c>
      <c r="D115" s="34">
        <v>5</v>
      </c>
      <c r="E115" s="322" t="s">
        <v>628</v>
      </c>
      <c r="F115" s="34"/>
      <c r="G115" s="36"/>
      <c r="H115" s="72" t="s">
        <v>595</v>
      </c>
      <c r="I115" s="38" t="s">
        <v>58</v>
      </c>
      <c r="J115" s="37" t="s">
        <v>1104</v>
      </c>
      <c r="K115" s="13"/>
      <c r="L115" s="14"/>
      <c r="M115" s="14"/>
      <c r="N115" s="14"/>
      <c r="O115" s="13"/>
      <c r="P115" s="13">
        <v>12</v>
      </c>
      <c r="Q115" s="39" t="s">
        <v>612</v>
      </c>
      <c r="R115" s="511">
        <v>1120</v>
      </c>
      <c r="S115" s="512" t="s">
        <v>30</v>
      </c>
      <c r="T115" s="511">
        <v>200</v>
      </c>
      <c r="U115" s="511">
        <v>1120</v>
      </c>
      <c r="V115" s="13">
        <v>1</v>
      </c>
      <c r="W115" s="511">
        <v>200</v>
      </c>
      <c r="X115" s="13">
        <v>1</v>
      </c>
      <c r="Y115" s="511">
        <v>200</v>
      </c>
      <c r="Z115" s="511"/>
      <c r="AA115" s="42"/>
      <c r="AB115" s="42"/>
      <c r="AC115" s="43"/>
      <c r="AD115" s="44"/>
      <c r="AE115" s="44"/>
      <c r="AF115" s="43"/>
      <c r="AG115" s="13"/>
      <c r="AH115" s="37"/>
      <c r="AI115" s="37"/>
      <c r="AJ115" s="37"/>
      <c r="AK115" s="45"/>
      <c r="AL115" s="46"/>
      <c r="AM115" s="236"/>
      <c r="AN115" s="236"/>
      <c r="AO115" s="233"/>
      <c r="AP115" s="233"/>
      <c r="AQ115" s="318" t="str">
        <f t="shared" si="2"/>
        <v/>
      </c>
      <c r="AR115" s="318" t="str">
        <f t="shared" si="3"/>
        <v/>
      </c>
    </row>
    <row r="116" spans="1:44" ht="14.25">
      <c r="A116">
        <v>1</v>
      </c>
      <c r="B116" s="34">
        <v>2023</v>
      </c>
      <c r="C116" s="34">
        <v>4</v>
      </c>
      <c r="D116" s="34">
        <v>5</v>
      </c>
      <c r="E116" s="322" t="s">
        <v>628</v>
      </c>
      <c r="F116" s="34">
        <v>3</v>
      </c>
      <c r="G116" s="36" t="s">
        <v>614</v>
      </c>
      <c r="H116" s="37" t="s">
        <v>595</v>
      </c>
      <c r="I116" s="38" t="s">
        <v>47</v>
      </c>
      <c r="J116" s="37" t="s">
        <v>1104</v>
      </c>
      <c r="K116" s="13">
        <v>3703998</v>
      </c>
      <c r="L116" s="14">
        <v>7</v>
      </c>
      <c r="M116" s="14">
        <v>12</v>
      </c>
      <c r="N116" s="14" t="s">
        <v>622</v>
      </c>
      <c r="O116" s="13" t="s">
        <v>597</v>
      </c>
      <c r="P116" s="13">
        <v>50</v>
      </c>
      <c r="Q116" s="39" t="s">
        <v>292</v>
      </c>
      <c r="R116" s="511">
        <v>1120</v>
      </c>
      <c r="S116" s="512">
        <v>5000</v>
      </c>
      <c r="T116" s="512">
        <v>5000</v>
      </c>
      <c r="U116" s="511">
        <v>1120</v>
      </c>
      <c r="V116" s="13">
        <v>1</v>
      </c>
      <c r="W116" s="512">
        <v>5000</v>
      </c>
      <c r="X116" s="13">
        <v>1</v>
      </c>
      <c r="Y116" s="512">
        <v>5000</v>
      </c>
      <c r="Z116" s="511">
        <v>5050</v>
      </c>
      <c r="AA116" s="42" t="s">
        <v>1168</v>
      </c>
      <c r="AB116" s="42"/>
      <c r="AC116" s="43">
        <v>0.5</v>
      </c>
      <c r="AD116" s="44">
        <v>0.52430555555555558</v>
      </c>
      <c r="AE116" s="44">
        <v>0.52430555555555558</v>
      </c>
      <c r="AF116" s="43">
        <v>0.53125</v>
      </c>
      <c r="AG116" s="13" t="s">
        <v>5</v>
      </c>
      <c r="AH116" s="37"/>
      <c r="AI116" s="37" t="s">
        <v>6</v>
      </c>
      <c r="AJ116" s="37" t="s">
        <v>930</v>
      </c>
      <c r="AK116" s="45" t="s">
        <v>615</v>
      </c>
      <c r="AL116" s="46">
        <v>1</v>
      </c>
      <c r="AM116" s="236"/>
      <c r="AN116" s="236" t="s">
        <v>432</v>
      </c>
      <c r="AO116" s="233"/>
      <c r="AP116" s="233"/>
      <c r="AQ116" s="318">
        <f t="shared" si="2"/>
        <v>2.430555555555558E-2</v>
      </c>
      <c r="AR116" s="318">
        <f t="shared" si="3"/>
        <v>6.9444444444444198E-3</v>
      </c>
    </row>
    <row r="117" spans="1:44" ht="14.25">
      <c r="B117" s="34">
        <v>2023</v>
      </c>
      <c r="C117" s="34">
        <v>4</v>
      </c>
      <c r="D117" s="34">
        <v>5</v>
      </c>
      <c r="E117" s="322" t="s">
        <v>628</v>
      </c>
      <c r="F117" s="34">
        <v>3</v>
      </c>
      <c r="G117" s="36" t="s">
        <v>614</v>
      </c>
      <c r="H117" s="37" t="s">
        <v>595</v>
      </c>
      <c r="I117" s="38" t="s">
        <v>47</v>
      </c>
      <c r="J117" s="37" t="s">
        <v>1104</v>
      </c>
      <c r="K117" s="13">
        <v>3703998</v>
      </c>
      <c r="L117" s="14">
        <v>8</v>
      </c>
      <c r="M117" s="14">
        <v>12</v>
      </c>
      <c r="N117" s="14" t="s">
        <v>622</v>
      </c>
      <c r="O117" s="13" t="s">
        <v>597</v>
      </c>
      <c r="P117" s="13">
        <v>50</v>
      </c>
      <c r="Q117" s="39" t="s">
        <v>292</v>
      </c>
      <c r="R117" s="511">
        <v>1120</v>
      </c>
      <c r="S117" s="512">
        <v>5000</v>
      </c>
      <c r="T117" s="512">
        <v>5000</v>
      </c>
      <c r="U117" s="511">
        <v>1120</v>
      </c>
      <c r="V117" s="13">
        <v>1</v>
      </c>
      <c r="W117" s="512">
        <v>5000</v>
      </c>
      <c r="X117" s="13">
        <v>1</v>
      </c>
      <c r="Y117" s="512">
        <v>5000</v>
      </c>
      <c r="Z117" s="511">
        <v>5070</v>
      </c>
      <c r="AA117" s="42" t="s">
        <v>1170</v>
      </c>
      <c r="AB117" s="76" t="s">
        <v>1156</v>
      </c>
      <c r="AC117" s="43">
        <v>0.53125</v>
      </c>
      <c r="AD117" s="44">
        <v>0.55555555555555558</v>
      </c>
      <c r="AE117" s="44">
        <v>0.55555555555555558</v>
      </c>
      <c r="AF117" s="43">
        <v>0.5625</v>
      </c>
      <c r="AG117" s="13" t="s">
        <v>5</v>
      </c>
      <c r="AH117" s="37"/>
      <c r="AI117" s="37" t="s">
        <v>6</v>
      </c>
      <c r="AJ117" s="37" t="s">
        <v>930</v>
      </c>
      <c r="AK117" s="45" t="s">
        <v>615</v>
      </c>
      <c r="AL117" s="46">
        <v>1</v>
      </c>
      <c r="AM117" s="236"/>
      <c r="AN117" s="236" t="s">
        <v>432</v>
      </c>
      <c r="AO117" s="233"/>
      <c r="AP117" s="233"/>
      <c r="AQ117" s="318">
        <f t="shared" si="2"/>
        <v>2.430555555555558E-2</v>
      </c>
      <c r="AR117" s="318">
        <f t="shared" si="3"/>
        <v>6.9444444444444198E-3</v>
      </c>
    </row>
    <row r="118" spans="1:44" ht="14.25">
      <c r="B118" s="34">
        <v>2023</v>
      </c>
      <c r="C118" s="34">
        <v>4</v>
      </c>
      <c r="D118" s="34">
        <v>5</v>
      </c>
      <c r="E118" s="322" t="s">
        <v>628</v>
      </c>
      <c r="F118" s="34"/>
      <c r="G118" s="260"/>
      <c r="H118" s="37" t="s">
        <v>595</v>
      </c>
      <c r="I118" s="38" t="s">
        <v>43</v>
      </c>
      <c r="J118" s="37" t="s">
        <v>1104</v>
      </c>
      <c r="K118" s="13"/>
      <c r="L118" s="14"/>
      <c r="M118" s="14"/>
      <c r="N118" s="14"/>
      <c r="O118" s="13"/>
      <c r="P118" s="239">
        <v>25</v>
      </c>
      <c r="Q118" s="39" t="s">
        <v>612</v>
      </c>
      <c r="R118" s="511">
        <v>1120</v>
      </c>
      <c r="S118" s="512" t="s">
        <v>30</v>
      </c>
      <c r="T118" s="513">
        <v>350</v>
      </c>
      <c r="U118" s="511">
        <v>1120</v>
      </c>
      <c r="V118" s="13">
        <v>1</v>
      </c>
      <c r="W118" s="511"/>
      <c r="X118" s="13">
        <v>1</v>
      </c>
      <c r="Y118" s="513">
        <v>350</v>
      </c>
      <c r="Z118" s="511">
        <v>10550</v>
      </c>
      <c r="AA118" s="42" t="s">
        <v>653</v>
      </c>
      <c r="AB118" s="76" t="s">
        <v>1156</v>
      </c>
      <c r="AC118" s="43">
        <v>0.5625</v>
      </c>
      <c r="AD118" s="44">
        <v>0.56597222222222221</v>
      </c>
      <c r="AE118" s="44"/>
      <c r="AF118" s="43"/>
      <c r="AG118" s="13"/>
      <c r="AH118" s="37"/>
      <c r="AI118" s="37" t="s">
        <v>6</v>
      </c>
      <c r="AJ118" s="37" t="s">
        <v>930</v>
      </c>
      <c r="AK118" s="45" t="s">
        <v>615</v>
      </c>
      <c r="AL118" s="46">
        <v>1</v>
      </c>
      <c r="AM118" s="236"/>
      <c r="AN118" s="236"/>
      <c r="AO118" s="233"/>
      <c r="AP118" s="233"/>
      <c r="AQ118" s="318">
        <f t="shared" si="2"/>
        <v>3.4722222222222099E-3</v>
      </c>
      <c r="AR118" s="318" t="str">
        <f t="shared" si="3"/>
        <v/>
      </c>
    </row>
    <row r="119" spans="1:44" ht="14.25">
      <c r="B119" s="34">
        <v>2023</v>
      </c>
      <c r="C119" s="34">
        <v>4</v>
      </c>
      <c r="D119" s="34">
        <v>5</v>
      </c>
      <c r="E119" s="322" t="s">
        <v>628</v>
      </c>
      <c r="F119" s="34"/>
      <c r="G119" s="36"/>
      <c r="H119" s="37" t="s">
        <v>595</v>
      </c>
      <c r="I119" s="316"/>
      <c r="J119" s="37"/>
      <c r="K119" s="13"/>
      <c r="L119" s="232"/>
      <c r="M119" s="232"/>
      <c r="N119" s="321"/>
      <c r="O119" s="502"/>
      <c r="P119" s="13"/>
      <c r="Q119" s="393"/>
      <c r="R119" s="40"/>
      <c r="S119" s="234"/>
      <c r="T119" s="234"/>
      <c r="U119" s="40"/>
      <c r="V119" s="13"/>
      <c r="W119" s="40"/>
      <c r="X119" s="13"/>
      <c r="Y119" s="40"/>
      <c r="Z119" s="40"/>
      <c r="AA119" s="235"/>
      <c r="AB119" s="42"/>
      <c r="AC119" s="43"/>
      <c r="AD119" s="44"/>
      <c r="AE119" s="44">
        <v>0.56597222222222221</v>
      </c>
      <c r="AF119" s="43">
        <v>0.57638888888888895</v>
      </c>
      <c r="AG119" s="13" t="s">
        <v>752</v>
      </c>
      <c r="AH119" s="37"/>
      <c r="AI119" s="37"/>
      <c r="AJ119" s="37"/>
      <c r="AK119" s="45"/>
      <c r="AL119" s="46"/>
      <c r="AM119" s="236"/>
      <c r="AN119" s="236"/>
      <c r="AO119" s="233"/>
      <c r="AP119" s="233"/>
      <c r="AQ119" s="318" t="str">
        <f t="shared" si="2"/>
        <v/>
      </c>
      <c r="AR119" s="318">
        <f t="shared" si="3"/>
        <v>1.0416666666666741E-2</v>
      </c>
    </row>
    <row r="120" spans="1:44" ht="14.25">
      <c r="B120" s="34">
        <v>2023</v>
      </c>
      <c r="C120" s="34">
        <v>4</v>
      </c>
      <c r="D120" s="34">
        <v>5</v>
      </c>
      <c r="E120" s="322" t="s">
        <v>628</v>
      </c>
      <c r="F120" s="34"/>
      <c r="G120" s="36"/>
      <c r="H120" s="72" t="s">
        <v>595</v>
      </c>
      <c r="I120" s="38" t="s">
        <v>58</v>
      </c>
      <c r="J120" s="37" t="s">
        <v>1104</v>
      </c>
      <c r="K120" s="13"/>
      <c r="L120" s="14"/>
      <c r="M120" s="14"/>
      <c r="N120" s="14"/>
      <c r="O120" s="13"/>
      <c r="P120" s="13">
        <v>12</v>
      </c>
      <c r="Q120" s="39" t="s">
        <v>612</v>
      </c>
      <c r="R120" s="511">
        <v>1120</v>
      </c>
      <c r="S120" s="512" t="s">
        <v>30</v>
      </c>
      <c r="T120" s="511">
        <v>200</v>
      </c>
      <c r="U120" s="511">
        <v>1120</v>
      </c>
      <c r="V120" s="13">
        <v>1</v>
      </c>
      <c r="W120" s="511">
        <v>200</v>
      </c>
      <c r="X120" s="13">
        <v>1</v>
      </c>
      <c r="Y120" s="511">
        <v>200</v>
      </c>
      <c r="Z120" s="511"/>
      <c r="AA120" s="42"/>
      <c r="AB120" s="42"/>
      <c r="AC120" s="43"/>
      <c r="AD120" s="44"/>
      <c r="AE120" s="44"/>
      <c r="AF120" s="43"/>
      <c r="AG120" s="13"/>
      <c r="AH120" s="37"/>
      <c r="AI120" s="37"/>
      <c r="AJ120" s="37"/>
      <c r="AK120" s="45"/>
      <c r="AL120" s="46"/>
      <c r="AM120" s="236"/>
      <c r="AN120" s="236"/>
      <c r="AO120" s="233"/>
      <c r="AP120" s="233"/>
      <c r="AQ120" s="318" t="str">
        <f t="shared" si="2"/>
        <v/>
      </c>
      <c r="AR120" s="318" t="str">
        <f t="shared" si="3"/>
        <v/>
      </c>
    </row>
    <row r="121" spans="1:44" ht="14.25">
      <c r="A121">
        <v>1</v>
      </c>
      <c r="B121" s="34">
        <v>2023</v>
      </c>
      <c r="C121" s="34">
        <v>4</v>
      </c>
      <c r="D121" s="34">
        <v>5</v>
      </c>
      <c r="E121" s="322" t="s">
        <v>629</v>
      </c>
      <c r="F121" s="34">
        <v>4</v>
      </c>
      <c r="G121" s="36" t="s">
        <v>614</v>
      </c>
      <c r="H121" s="37" t="s">
        <v>595</v>
      </c>
      <c r="I121" s="38" t="s">
        <v>47</v>
      </c>
      <c r="J121" s="37" t="s">
        <v>1104</v>
      </c>
      <c r="K121" s="13">
        <v>3703998</v>
      </c>
      <c r="L121" s="14">
        <v>9</v>
      </c>
      <c r="M121" s="14">
        <v>12</v>
      </c>
      <c r="N121" s="14" t="s">
        <v>622</v>
      </c>
      <c r="O121" s="13" t="s">
        <v>597</v>
      </c>
      <c r="P121" s="13">
        <v>50</v>
      </c>
      <c r="Q121" s="39" t="s">
        <v>292</v>
      </c>
      <c r="R121" s="511">
        <v>1120</v>
      </c>
      <c r="S121" s="512">
        <v>5000</v>
      </c>
      <c r="T121" s="512">
        <v>5000</v>
      </c>
      <c r="U121" s="511">
        <v>1120</v>
      </c>
      <c r="V121" s="13">
        <v>1</v>
      </c>
      <c r="W121" s="512">
        <v>5000</v>
      </c>
      <c r="X121" s="13">
        <v>1</v>
      </c>
      <c r="Y121" s="512">
        <v>5000</v>
      </c>
      <c r="Z121" s="511">
        <v>5050</v>
      </c>
      <c r="AA121" s="42" t="s">
        <v>1171</v>
      </c>
      <c r="AB121" s="42"/>
      <c r="AC121" s="43">
        <v>0.57638888888888895</v>
      </c>
      <c r="AD121" s="44">
        <v>0.60069444444444442</v>
      </c>
      <c r="AE121" s="44">
        <v>0.60069444444444442</v>
      </c>
      <c r="AF121" s="43">
        <v>0.60763888888888895</v>
      </c>
      <c r="AG121" s="13" t="s">
        <v>5</v>
      </c>
      <c r="AH121" s="37"/>
      <c r="AI121" s="37" t="s">
        <v>6</v>
      </c>
      <c r="AJ121" s="37" t="s">
        <v>930</v>
      </c>
      <c r="AK121" s="45" t="s">
        <v>615</v>
      </c>
      <c r="AL121" s="46">
        <v>1</v>
      </c>
      <c r="AM121" s="236" t="s">
        <v>1174</v>
      </c>
      <c r="AN121" s="236" t="s">
        <v>434</v>
      </c>
      <c r="AO121" s="233"/>
      <c r="AP121" s="233"/>
      <c r="AQ121" s="318">
        <f t="shared" si="2"/>
        <v>2.4305555555555469E-2</v>
      </c>
      <c r="AR121" s="318">
        <f t="shared" si="3"/>
        <v>6.9444444444445308E-3</v>
      </c>
    </row>
    <row r="122" spans="1:44" ht="14.25">
      <c r="B122" s="34">
        <v>2023</v>
      </c>
      <c r="C122" s="34">
        <v>4</v>
      </c>
      <c r="D122" s="34">
        <v>5</v>
      </c>
      <c r="E122" s="322" t="s">
        <v>629</v>
      </c>
      <c r="F122" s="34">
        <v>4</v>
      </c>
      <c r="G122" s="36" t="s">
        <v>614</v>
      </c>
      <c r="H122" s="37" t="s">
        <v>595</v>
      </c>
      <c r="I122" s="38" t="s">
        <v>47</v>
      </c>
      <c r="J122" s="37" t="s">
        <v>1104</v>
      </c>
      <c r="K122" s="13">
        <v>3703998</v>
      </c>
      <c r="L122" s="14">
        <v>10</v>
      </c>
      <c r="M122" s="14">
        <v>12</v>
      </c>
      <c r="N122" s="14" t="s">
        <v>622</v>
      </c>
      <c r="O122" s="13" t="s">
        <v>597</v>
      </c>
      <c r="P122" s="13">
        <v>50</v>
      </c>
      <c r="Q122" s="39" t="s">
        <v>292</v>
      </c>
      <c r="R122" s="511">
        <v>1120</v>
      </c>
      <c r="S122" s="512">
        <v>5000</v>
      </c>
      <c r="T122" s="512">
        <v>5000</v>
      </c>
      <c r="U122" s="511">
        <v>1120</v>
      </c>
      <c r="V122" s="13">
        <v>1</v>
      </c>
      <c r="W122" s="512">
        <v>5000</v>
      </c>
      <c r="X122" s="13">
        <v>1</v>
      </c>
      <c r="Y122" s="512">
        <v>5000</v>
      </c>
      <c r="Z122" s="511">
        <v>5060</v>
      </c>
      <c r="AA122" s="42" t="s">
        <v>1172</v>
      </c>
      <c r="AB122" s="76" t="s">
        <v>1173</v>
      </c>
      <c r="AC122" s="43">
        <v>0.60763888888888895</v>
      </c>
      <c r="AD122" s="44">
        <v>0.63194444444444453</v>
      </c>
      <c r="AE122" s="44">
        <v>0.63194444444444453</v>
      </c>
      <c r="AF122" s="43">
        <v>0.63888888888888895</v>
      </c>
      <c r="AG122" s="13" t="s">
        <v>5</v>
      </c>
      <c r="AH122" s="37"/>
      <c r="AI122" s="37" t="s">
        <v>6</v>
      </c>
      <c r="AJ122" s="37" t="s">
        <v>930</v>
      </c>
      <c r="AK122" s="45" t="s">
        <v>615</v>
      </c>
      <c r="AL122" s="46">
        <v>1</v>
      </c>
      <c r="AM122" s="236" t="s">
        <v>1177</v>
      </c>
      <c r="AN122" s="236" t="s">
        <v>433</v>
      </c>
      <c r="AO122" s="233"/>
      <c r="AP122" s="233"/>
      <c r="AQ122" s="318">
        <f t="shared" si="2"/>
        <v>2.430555555555558E-2</v>
      </c>
      <c r="AR122" s="318">
        <f t="shared" si="3"/>
        <v>6.9444444444444198E-3</v>
      </c>
    </row>
    <row r="123" spans="1:44" ht="14.25">
      <c r="B123" s="34">
        <v>2023</v>
      </c>
      <c r="C123" s="34">
        <v>4</v>
      </c>
      <c r="D123" s="34">
        <v>5</v>
      </c>
      <c r="E123" s="322" t="s">
        <v>629</v>
      </c>
      <c r="F123" s="34"/>
      <c r="G123" s="260"/>
      <c r="H123" s="37" t="s">
        <v>595</v>
      </c>
      <c r="I123" s="38" t="s">
        <v>43</v>
      </c>
      <c r="J123" s="37" t="s">
        <v>1104</v>
      </c>
      <c r="K123" s="13"/>
      <c r="L123" s="14"/>
      <c r="M123" s="14"/>
      <c r="N123" s="14"/>
      <c r="O123" s="13"/>
      <c r="P123" s="239">
        <v>25</v>
      </c>
      <c r="Q123" s="39" t="s">
        <v>612</v>
      </c>
      <c r="R123" s="511">
        <v>1120</v>
      </c>
      <c r="S123" s="512" t="s">
        <v>30</v>
      </c>
      <c r="T123" s="513">
        <v>350</v>
      </c>
      <c r="U123" s="511">
        <v>1120</v>
      </c>
      <c r="V123" s="13">
        <v>1</v>
      </c>
      <c r="W123" s="511"/>
      <c r="X123" s="13">
        <v>1</v>
      </c>
      <c r="Y123" s="513">
        <v>350</v>
      </c>
      <c r="Z123" s="511">
        <v>10550</v>
      </c>
      <c r="AA123" s="42" t="s">
        <v>653</v>
      </c>
      <c r="AB123" s="76" t="s">
        <v>1173</v>
      </c>
      <c r="AC123" s="43">
        <v>0.63888888888888895</v>
      </c>
      <c r="AD123" s="44">
        <v>0.64236111111111116</v>
      </c>
      <c r="AE123" s="44"/>
      <c r="AF123" s="43"/>
      <c r="AG123" s="13"/>
      <c r="AH123" s="37"/>
      <c r="AI123" s="37" t="s">
        <v>6</v>
      </c>
      <c r="AJ123" s="37" t="s">
        <v>930</v>
      </c>
      <c r="AK123" s="45" t="s">
        <v>615</v>
      </c>
      <c r="AL123" s="46">
        <v>1</v>
      </c>
      <c r="AM123" s="236"/>
      <c r="AN123" s="236"/>
      <c r="AO123" s="233"/>
      <c r="AP123" s="233"/>
      <c r="AQ123" s="318">
        <f t="shared" si="2"/>
        <v>3.4722222222222099E-3</v>
      </c>
      <c r="AR123" s="318" t="str">
        <f t="shared" si="3"/>
        <v/>
      </c>
    </row>
    <row r="124" spans="1:44" ht="14.25">
      <c r="B124" s="34">
        <v>2023</v>
      </c>
      <c r="C124" s="34">
        <v>4</v>
      </c>
      <c r="D124" s="34">
        <v>5</v>
      </c>
      <c r="E124" s="322" t="s">
        <v>629</v>
      </c>
      <c r="F124" s="34"/>
      <c r="G124" s="36"/>
      <c r="H124" s="37" t="s">
        <v>595</v>
      </c>
      <c r="I124" s="316"/>
      <c r="J124" s="37"/>
      <c r="K124" s="13"/>
      <c r="L124" s="232"/>
      <c r="M124" s="232"/>
      <c r="N124" s="321"/>
      <c r="O124" s="502"/>
      <c r="P124" s="13"/>
      <c r="Q124" s="393"/>
      <c r="R124" s="40"/>
      <c r="S124" s="234"/>
      <c r="T124" s="234"/>
      <c r="U124" s="40"/>
      <c r="V124" s="13"/>
      <c r="W124" s="40"/>
      <c r="X124" s="13"/>
      <c r="Y124" s="40"/>
      <c r="Z124" s="40"/>
      <c r="AA124" s="235"/>
      <c r="AB124" s="42"/>
      <c r="AC124" s="43"/>
      <c r="AD124" s="44"/>
      <c r="AE124" s="44">
        <v>0.64236111111111116</v>
      </c>
      <c r="AF124" s="43">
        <v>0.66319444444444453</v>
      </c>
      <c r="AG124" s="13" t="s">
        <v>752</v>
      </c>
      <c r="AH124" s="37"/>
      <c r="AI124" s="37"/>
      <c r="AJ124" s="37"/>
      <c r="AK124" s="45"/>
      <c r="AL124" s="46"/>
      <c r="AM124" s="236"/>
      <c r="AN124" s="236"/>
      <c r="AO124" s="233"/>
      <c r="AP124" s="233"/>
      <c r="AQ124" s="318" t="str">
        <f t="shared" si="2"/>
        <v/>
      </c>
      <c r="AR124" s="318">
        <f t="shared" si="3"/>
        <v>2.083333333333337E-2</v>
      </c>
    </row>
    <row r="125" spans="1:44" ht="14.25">
      <c r="B125" s="34">
        <v>2023</v>
      </c>
      <c r="C125" s="34">
        <v>4</v>
      </c>
      <c r="D125" s="34">
        <v>5</v>
      </c>
      <c r="E125" s="322" t="s">
        <v>629</v>
      </c>
      <c r="F125" s="34"/>
      <c r="G125" s="36"/>
      <c r="H125" s="72" t="s">
        <v>595</v>
      </c>
      <c r="I125" s="38" t="s">
        <v>58</v>
      </c>
      <c r="J125" s="37" t="s">
        <v>1104</v>
      </c>
      <c r="K125" s="13"/>
      <c r="L125" s="14"/>
      <c r="M125" s="14"/>
      <c r="N125" s="14"/>
      <c r="O125" s="13"/>
      <c r="P125" s="13">
        <v>12</v>
      </c>
      <c r="Q125" s="39" t="s">
        <v>612</v>
      </c>
      <c r="R125" s="511">
        <v>1120</v>
      </c>
      <c r="S125" s="512" t="s">
        <v>30</v>
      </c>
      <c r="T125" s="511">
        <v>200</v>
      </c>
      <c r="U125" s="511">
        <v>1120</v>
      </c>
      <c r="V125" s="13">
        <v>1</v>
      </c>
      <c r="W125" s="511">
        <v>200</v>
      </c>
      <c r="X125" s="13">
        <v>1</v>
      </c>
      <c r="Y125" s="511">
        <v>200</v>
      </c>
      <c r="Z125" s="511"/>
      <c r="AA125" s="42"/>
      <c r="AB125" s="42"/>
      <c r="AC125" s="43"/>
      <c r="AD125" s="44"/>
      <c r="AE125" s="44"/>
      <c r="AF125" s="43"/>
      <c r="AG125" s="13"/>
      <c r="AH125" s="37"/>
      <c r="AI125" s="37"/>
      <c r="AJ125" s="37"/>
      <c r="AK125" s="45"/>
      <c r="AL125" s="46"/>
      <c r="AM125" s="236"/>
      <c r="AN125" s="236"/>
      <c r="AO125" s="233"/>
      <c r="AP125" s="233"/>
      <c r="AQ125" s="318" t="str">
        <f t="shared" si="2"/>
        <v/>
      </c>
      <c r="AR125" s="318" t="str">
        <f t="shared" si="3"/>
        <v/>
      </c>
    </row>
    <row r="126" spans="1:44" ht="14.25">
      <c r="A126">
        <v>1</v>
      </c>
      <c r="B126" s="34">
        <v>2023</v>
      </c>
      <c r="C126" s="34">
        <v>4</v>
      </c>
      <c r="D126" s="34">
        <v>5</v>
      </c>
      <c r="E126" s="322" t="s">
        <v>629</v>
      </c>
      <c r="F126" s="34">
        <v>5</v>
      </c>
      <c r="G126" s="36" t="s">
        <v>614</v>
      </c>
      <c r="H126" s="37" t="s">
        <v>595</v>
      </c>
      <c r="I126" s="38" t="s">
        <v>47</v>
      </c>
      <c r="J126" s="37" t="s">
        <v>1104</v>
      </c>
      <c r="K126" s="13">
        <v>3703998</v>
      </c>
      <c r="L126" s="14">
        <v>11</v>
      </c>
      <c r="M126" s="14">
        <v>12</v>
      </c>
      <c r="N126" s="14" t="s">
        <v>622</v>
      </c>
      <c r="O126" s="13" t="s">
        <v>597</v>
      </c>
      <c r="P126" s="13">
        <v>50</v>
      </c>
      <c r="Q126" s="39" t="s">
        <v>292</v>
      </c>
      <c r="R126" s="511">
        <v>1120</v>
      </c>
      <c r="S126" s="512">
        <v>5000</v>
      </c>
      <c r="T126" s="512">
        <v>5000</v>
      </c>
      <c r="U126" s="511">
        <v>1120</v>
      </c>
      <c r="V126" s="13">
        <v>1</v>
      </c>
      <c r="W126" s="512">
        <v>5000</v>
      </c>
      <c r="X126" s="13">
        <v>1</v>
      </c>
      <c r="Y126" s="512">
        <v>5000</v>
      </c>
      <c r="Z126" s="511">
        <v>5060</v>
      </c>
      <c r="AA126" s="42" t="s">
        <v>1178</v>
      </c>
      <c r="AB126" s="42"/>
      <c r="AC126" s="43">
        <v>0.66319444444444453</v>
      </c>
      <c r="AD126" s="44">
        <v>0.68750000000000011</v>
      </c>
      <c r="AE126" s="44">
        <v>0.68750000000000011</v>
      </c>
      <c r="AF126" s="43">
        <v>0.69444444444444453</v>
      </c>
      <c r="AG126" s="13" t="s">
        <v>5</v>
      </c>
      <c r="AH126" s="37"/>
      <c r="AI126" s="37" t="s">
        <v>6</v>
      </c>
      <c r="AJ126" s="37" t="s">
        <v>930</v>
      </c>
      <c r="AK126" s="45" t="s">
        <v>615</v>
      </c>
      <c r="AL126" s="46">
        <v>1</v>
      </c>
      <c r="AM126" s="236" t="s">
        <v>1179</v>
      </c>
      <c r="AN126" s="236" t="s">
        <v>433</v>
      </c>
      <c r="AO126" s="233"/>
      <c r="AP126" s="233"/>
      <c r="AQ126" s="318">
        <f t="shared" si="2"/>
        <v>2.430555555555558E-2</v>
      </c>
      <c r="AR126" s="318">
        <f t="shared" si="3"/>
        <v>6.9444444444444198E-3</v>
      </c>
    </row>
    <row r="127" spans="1:44" ht="14.25">
      <c r="B127" s="34">
        <v>2023</v>
      </c>
      <c r="C127" s="34">
        <v>4</v>
      </c>
      <c r="D127" s="34">
        <v>5</v>
      </c>
      <c r="E127" s="322" t="s">
        <v>629</v>
      </c>
      <c r="F127" s="34">
        <v>5</v>
      </c>
      <c r="G127" s="36" t="s">
        <v>614</v>
      </c>
      <c r="H127" s="37" t="s">
        <v>595</v>
      </c>
      <c r="I127" s="38" t="s">
        <v>47</v>
      </c>
      <c r="J127" s="37" t="s">
        <v>1104</v>
      </c>
      <c r="K127" s="13">
        <v>3703998</v>
      </c>
      <c r="L127" s="14">
        <v>12</v>
      </c>
      <c r="M127" s="14">
        <v>12</v>
      </c>
      <c r="N127" s="14" t="s">
        <v>622</v>
      </c>
      <c r="O127" s="13" t="s">
        <v>597</v>
      </c>
      <c r="P127" s="13">
        <v>50</v>
      </c>
      <c r="Q127" s="39" t="s">
        <v>292</v>
      </c>
      <c r="R127" s="511">
        <v>1120</v>
      </c>
      <c r="S127" s="512">
        <v>5000</v>
      </c>
      <c r="T127" s="512">
        <v>5000</v>
      </c>
      <c r="U127" s="511">
        <v>1120</v>
      </c>
      <c r="V127" s="13">
        <v>1</v>
      </c>
      <c r="W127" s="512">
        <v>5000</v>
      </c>
      <c r="X127" s="13">
        <v>1</v>
      </c>
      <c r="Y127" s="512">
        <v>5000</v>
      </c>
      <c r="Z127" s="511">
        <v>4500</v>
      </c>
      <c r="AA127" s="514" t="s">
        <v>1180</v>
      </c>
      <c r="AB127" s="76" t="s">
        <v>1162</v>
      </c>
      <c r="AC127" s="43">
        <v>0.69444444444444453</v>
      </c>
      <c r="AD127" s="44">
        <v>0.71875000000000011</v>
      </c>
      <c r="AE127" s="44">
        <v>0.71875000000000011</v>
      </c>
      <c r="AF127" s="43">
        <v>0.79861111111111116</v>
      </c>
      <c r="AG127" s="13" t="s">
        <v>5</v>
      </c>
      <c r="AH127" s="37"/>
      <c r="AI127" s="37" t="s">
        <v>6</v>
      </c>
      <c r="AJ127" s="37" t="s">
        <v>929</v>
      </c>
      <c r="AK127" s="45" t="s">
        <v>615</v>
      </c>
      <c r="AL127" s="46">
        <v>1</v>
      </c>
      <c r="AM127" s="236" t="s">
        <v>1181</v>
      </c>
      <c r="AN127" s="236" t="s">
        <v>432</v>
      </c>
      <c r="AO127" s="233"/>
      <c r="AP127" s="233"/>
      <c r="AQ127" s="318">
        <f t="shared" si="2"/>
        <v>2.430555555555558E-2</v>
      </c>
      <c r="AR127" s="318">
        <f t="shared" si="3"/>
        <v>7.9861111111111049E-2</v>
      </c>
    </row>
    <row r="128" spans="1:44" ht="14.25">
      <c r="B128" s="34">
        <v>2023</v>
      </c>
      <c r="C128" s="34">
        <v>4</v>
      </c>
      <c r="D128" s="34">
        <v>5</v>
      </c>
      <c r="E128" s="322" t="s">
        <v>629</v>
      </c>
      <c r="F128" s="34"/>
      <c r="G128" s="260"/>
      <c r="H128" s="37" t="s">
        <v>595</v>
      </c>
      <c r="I128" s="38" t="s">
        <v>43</v>
      </c>
      <c r="J128" s="37" t="s">
        <v>1104</v>
      </c>
      <c r="K128" s="13"/>
      <c r="L128" s="14"/>
      <c r="M128" s="14"/>
      <c r="N128" s="14"/>
      <c r="O128" s="13"/>
      <c r="P128" s="239">
        <v>25</v>
      </c>
      <c r="Q128" s="39" t="s">
        <v>612</v>
      </c>
      <c r="R128" s="511">
        <v>1120</v>
      </c>
      <c r="S128" s="512" t="s">
        <v>30</v>
      </c>
      <c r="T128" s="513">
        <v>350</v>
      </c>
      <c r="U128" s="511">
        <v>1120</v>
      </c>
      <c r="V128" s="13">
        <v>1</v>
      </c>
      <c r="W128" s="511"/>
      <c r="X128" s="13">
        <v>1</v>
      </c>
      <c r="Y128" s="513">
        <v>350</v>
      </c>
      <c r="Z128" s="511">
        <v>10550</v>
      </c>
      <c r="AA128" s="42" t="s">
        <v>653</v>
      </c>
      <c r="AB128" s="76" t="s">
        <v>1162</v>
      </c>
      <c r="AC128" s="43">
        <v>0.79861111111111116</v>
      </c>
      <c r="AD128" s="44">
        <v>0.80208333333333337</v>
      </c>
      <c r="AE128" s="44"/>
      <c r="AF128" s="43"/>
      <c r="AG128" s="13"/>
      <c r="AH128" s="37"/>
      <c r="AI128" s="37" t="s">
        <v>6</v>
      </c>
      <c r="AJ128" s="37" t="s">
        <v>929</v>
      </c>
      <c r="AK128" s="45" t="s">
        <v>615</v>
      </c>
      <c r="AL128" s="46">
        <v>1</v>
      </c>
      <c r="AM128" s="236"/>
      <c r="AN128" s="236"/>
      <c r="AO128" s="233"/>
      <c r="AP128" s="233"/>
      <c r="AQ128" s="318">
        <f t="shared" si="2"/>
        <v>3.4722222222222099E-3</v>
      </c>
      <c r="AR128" s="318" t="str">
        <f t="shared" si="3"/>
        <v/>
      </c>
    </row>
    <row r="129" spans="1:44" ht="14.25">
      <c r="B129" s="34">
        <v>2023</v>
      </c>
      <c r="C129" s="34">
        <v>4</v>
      </c>
      <c r="D129" s="34">
        <v>5</v>
      </c>
      <c r="E129" s="322" t="s">
        <v>629</v>
      </c>
      <c r="F129" s="34"/>
      <c r="G129" s="36"/>
      <c r="H129" s="37" t="s">
        <v>595</v>
      </c>
      <c r="I129" s="316"/>
      <c r="J129" s="37"/>
      <c r="K129" s="13"/>
      <c r="L129" s="232"/>
      <c r="M129" s="232"/>
      <c r="N129" s="321"/>
      <c r="O129" s="502"/>
      <c r="P129" s="13"/>
      <c r="Q129" s="393"/>
      <c r="R129" s="40"/>
      <c r="S129" s="234"/>
      <c r="T129" s="234"/>
      <c r="U129" s="40"/>
      <c r="V129" s="13"/>
      <c r="W129" s="40"/>
      <c r="X129" s="13"/>
      <c r="Y129" s="40"/>
      <c r="Z129" s="40"/>
      <c r="AA129" s="235"/>
      <c r="AB129" s="42"/>
      <c r="AC129" s="43"/>
      <c r="AD129" s="44"/>
      <c r="AE129" s="44">
        <v>0.80208333333333337</v>
      </c>
      <c r="AF129" s="43">
        <v>0.82986111111111116</v>
      </c>
      <c r="AG129" s="13" t="s">
        <v>752</v>
      </c>
      <c r="AH129" s="37"/>
      <c r="AI129" s="37"/>
      <c r="AJ129" s="37"/>
      <c r="AK129" s="45"/>
      <c r="AL129" s="46"/>
      <c r="AM129" s="236"/>
      <c r="AN129" s="236"/>
      <c r="AO129" s="233"/>
      <c r="AP129" s="233"/>
      <c r="AQ129" s="318" t="str">
        <f t="shared" si="2"/>
        <v/>
      </c>
      <c r="AR129" s="318">
        <f t="shared" si="3"/>
        <v>2.777777777777779E-2</v>
      </c>
    </row>
    <row r="130" spans="1:44" ht="14.25">
      <c r="B130" s="34">
        <v>2023</v>
      </c>
      <c r="C130" s="34">
        <v>4</v>
      </c>
      <c r="D130" s="34">
        <v>5</v>
      </c>
      <c r="E130" s="322" t="s">
        <v>629</v>
      </c>
      <c r="F130" s="34"/>
      <c r="G130" s="36"/>
      <c r="H130" s="72" t="s">
        <v>595</v>
      </c>
      <c r="I130" s="38" t="s">
        <v>58</v>
      </c>
      <c r="J130" s="37" t="s">
        <v>1104</v>
      </c>
      <c r="K130" s="13"/>
      <c r="L130" s="14"/>
      <c r="M130" s="14"/>
      <c r="N130" s="14"/>
      <c r="O130" s="13"/>
      <c r="P130" s="13">
        <v>12</v>
      </c>
      <c r="Q130" s="39" t="s">
        <v>612</v>
      </c>
      <c r="R130" s="511">
        <v>1120</v>
      </c>
      <c r="S130" s="512" t="s">
        <v>30</v>
      </c>
      <c r="T130" s="511">
        <v>200</v>
      </c>
      <c r="U130" s="511">
        <v>1120</v>
      </c>
      <c r="V130" s="13">
        <v>1</v>
      </c>
      <c r="W130" s="511">
        <v>200</v>
      </c>
      <c r="X130" s="13">
        <v>1</v>
      </c>
      <c r="Y130" s="511">
        <v>200</v>
      </c>
      <c r="Z130" s="511"/>
      <c r="AA130" s="42"/>
      <c r="AB130" s="42"/>
      <c r="AC130" s="43"/>
      <c r="AD130" s="44"/>
      <c r="AE130" s="44"/>
      <c r="AF130" s="43"/>
      <c r="AG130" s="13"/>
      <c r="AH130" s="37"/>
      <c r="AI130" s="37"/>
      <c r="AJ130" s="37"/>
      <c r="AK130" s="45"/>
      <c r="AL130" s="46"/>
      <c r="AM130" s="236"/>
      <c r="AN130" s="236"/>
      <c r="AO130" s="233"/>
      <c r="AP130" s="233"/>
      <c r="AQ130" s="318" t="str">
        <f t="shared" si="2"/>
        <v/>
      </c>
      <c r="AR130" s="318" t="str">
        <f t="shared" si="3"/>
        <v/>
      </c>
    </row>
    <row r="131" spans="1:44" ht="14.25">
      <c r="A131">
        <v>1</v>
      </c>
      <c r="B131" s="34">
        <v>2023</v>
      </c>
      <c r="C131" s="34">
        <v>4</v>
      </c>
      <c r="D131" s="34">
        <v>5</v>
      </c>
      <c r="E131" s="322" t="s">
        <v>629</v>
      </c>
      <c r="F131" s="34">
        <v>6</v>
      </c>
      <c r="G131" s="36" t="s">
        <v>614</v>
      </c>
      <c r="H131" s="37" t="s">
        <v>595</v>
      </c>
      <c r="I131" s="38" t="s">
        <v>47</v>
      </c>
      <c r="J131" s="37" t="s">
        <v>1104</v>
      </c>
      <c r="K131" s="13">
        <v>3706174</v>
      </c>
      <c r="L131" s="14">
        <v>1</v>
      </c>
      <c r="M131" s="14">
        <v>12</v>
      </c>
      <c r="N131" s="14" t="s">
        <v>622</v>
      </c>
      <c r="O131" s="13" t="s">
        <v>597</v>
      </c>
      <c r="P131" s="13">
        <v>50</v>
      </c>
      <c r="Q131" s="39" t="s">
        <v>292</v>
      </c>
      <c r="R131" s="511">
        <v>1120</v>
      </c>
      <c r="S131" s="512">
        <v>5000</v>
      </c>
      <c r="T131" s="512">
        <v>5000</v>
      </c>
      <c r="U131" s="511">
        <v>1120</v>
      </c>
      <c r="V131" s="13">
        <v>1</v>
      </c>
      <c r="W131" s="512">
        <v>5000</v>
      </c>
      <c r="X131" s="13">
        <v>1</v>
      </c>
      <c r="Y131" s="512">
        <v>5000</v>
      </c>
      <c r="Z131" s="511">
        <v>4500</v>
      </c>
      <c r="AA131" s="514" t="s">
        <v>1182</v>
      </c>
      <c r="AB131" s="42"/>
      <c r="AC131" s="43">
        <v>0.82986111111111116</v>
      </c>
      <c r="AD131" s="44">
        <v>0.85416666666666674</v>
      </c>
      <c r="AE131" s="44">
        <v>0.85416666666666674</v>
      </c>
      <c r="AF131" s="43">
        <v>0.95833333333333337</v>
      </c>
      <c r="AG131" s="13" t="s">
        <v>5</v>
      </c>
      <c r="AH131" s="37"/>
      <c r="AI131" s="37" t="s">
        <v>6</v>
      </c>
      <c r="AJ131" s="37" t="s">
        <v>929</v>
      </c>
      <c r="AK131" s="45" t="s">
        <v>615</v>
      </c>
      <c r="AL131" s="46">
        <v>1</v>
      </c>
      <c r="AM131" s="236" t="s">
        <v>1181</v>
      </c>
      <c r="AN131" s="236" t="s">
        <v>432</v>
      </c>
      <c r="AO131" s="233"/>
      <c r="AP131" s="233"/>
      <c r="AQ131" s="318">
        <f t="shared" si="2"/>
        <v>2.430555555555558E-2</v>
      </c>
      <c r="AR131" s="318">
        <f t="shared" si="3"/>
        <v>0.10416666666666663</v>
      </c>
    </row>
    <row r="132" spans="1:44" ht="14.25">
      <c r="B132" s="34">
        <v>2023</v>
      </c>
      <c r="C132" s="34">
        <v>4</v>
      </c>
      <c r="D132" s="34">
        <v>5</v>
      </c>
      <c r="E132" s="322" t="s">
        <v>627</v>
      </c>
      <c r="F132" s="34">
        <v>6</v>
      </c>
      <c r="G132" s="36" t="s">
        <v>614</v>
      </c>
      <c r="H132" s="37" t="s">
        <v>595</v>
      </c>
      <c r="I132" s="38" t="s">
        <v>47</v>
      </c>
      <c r="J132" s="37" t="s">
        <v>1104</v>
      </c>
      <c r="K132" s="13">
        <v>3706174</v>
      </c>
      <c r="L132" s="14">
        <v>2</v>
      </c>
      <c r="M132" s="14">
        <v>12</v>
      </c>
      <c r="N132" s="14" t="s">
        <v>622</v>
      </c>
      <c r="O132" s="13" t="s">
        <v>597</v>
      </c>
      <c r="P132" s="13">
        <v>50</v>
      </c>
      <c r="Q132" s="39" t="s">
        <v>292</v>
      </c>
      <c r="R132" s="511">
        <v>1120</v>
      </c>
      <c r="S132" s="512">
        <v>5000</v>
      </c>
      <c r="T132" s="512">
        <v>5000</v>
      </c>
      <c r="U132" s="511">
        <v>1120</v>
      </c>
      <c r="V132" s="13">
        <v>1</v>
      </c>
      <c r="W132" s="512">
        <v>5000</v>
      </c>
      <c r="X132" s="13">
        <v>1</v>
      </c>
      <c r="Y132" s="512">
        <v>5000</v>
      </c>
      <c r="Z132" s="511">
        <v>5060</v>
      </c>
      <c r="AA132" s="42" t="s">
        <v>1183</v>
      </c>
      <c r="AB132" s="76" t="s">
        <v>1175</v>
      </c>
      <c r="AC132" s="43">
        <v>0.95833333333333337</v>
      </c>
      <c r="AD132" s="44">
        <v>0.98263888888888895</v>
      </c>
      <c r="AE132" s="44">
        <v>0.98263888888888895</v>
      </c>
      <c r="AF132" s="43">
        <v>0.98958333333333337</v>
      </c>
      <c r="AG132" s="13" t="s">
        <v>5</v>
      </c>
      <c r="AH132" s="37"/>
      <c r="AI132" s="37" t="s">
        <v>6</v>
      </c>
      <c r="AJ132" s="37" t="s">
        <v>930</v>
      </c>
      <c r="AK132" s="45" t="s">
        <v>615</v>
      </c>
      <c r="AL132" s="46">
        <v>1</v>
      </c>
      <c r="AM132" s="236"/>
      <c r="AN132" s="236" t="s">
        <v>432</v>
      </c>
      <c r="AO132" s="233"/>
      <c r="AP132" s="233"/>
      <c r="AQ132" s="318">
        <f t="shared" si="2"/>
        <v>2.430555555555558E-2</v>
      </c>
      <c r="AR132" s="318">
        <f t="shared" si="3"/>
        <v>6.9444444444444198E-3</v>
      </c>
    </row>
    <row r="133" spans="1:44" ht="14.25">
      <c r="B133" s="34">
        <v>2023</v>
      </c>
      <c r="C133" s="34">
        <v>4</v>
      </c>
      <c r="D133" s="34">
        <v>5</v>
      </c>
      <c r="E133" s="322" t="s">
        <v>627</v>
      </c>
      <c r="F133" s="34"/>
      <c r="G133" s="260"/>
      <c r="H133" s="37" t="s">
        <v>595</v>
      </c>
      <c r="I133" s="38" t="s">
        <v>43</v>
      </c>
      <c r="J133" s="37" t="s">
        <v>1104</v>
      </c>
      <c r="K133" s="13"/>
      <c r="L133" s="14"/>
      <c r="M133" s="14"/>
      <c r="N133" s="14"/>
      <c r="O133" s="13"/>
      <c r="P133" s="239">
        <v>25</v>
      </c>
      <c r="Q133" s="39" t="s">
        <v>612</v>
      </c>
      <c r="R133" s="511">
        <v>1120</v>
      </c>
      <c r="S133" s="512" t="s">
        <v>30</v>
      </c>
      <c r="T133" s="513">
        <v>350</v>
      </c>
      <c r="U133" s="511">
        <v>1120</v>
      </c>
      <c r="V133" s="13">
        <v>1</v>
      </c>
      <c r="W133" s="511"/>
      <c r="X133" s="13">
        <v>1</v>
      </c>
      <c r="Y133" s="513">
        <v>350</v>
      </c>
      <c r="Z133" s="511">
        <v>10110</v>
      </c>
      <c r="AA133" s="42" t="s">
        <v>653</v>
      </c>
      <c r="AB133" s="76" t="s">
        <v>1175</v>
      </c>
      <c r="AC133" s="43">
        <v>0.98958333333333337</v>
      </c>
      <c r="AD133" s="44">
        <v>0.99305555555555558</v>
      </c>
      <c r="AE133" s="44"/>
      <c r="AF133" s="43"/>
      <c r="AG133" s="13"/>
      <c r="AH133" s="37"/>
      <c r="AI133" s="37" t="s">
        <v>6</v>
      </c>
      <c r="AJ133" s="37" t="s">
        <v>929</v>
      </c>
      <c r="AK133" s="45" t="s">
        <v>615</v>
      </c>
      <c r="AL133" s="46">
        <v>1</v>
      </c>
      <c r="AM133" s="236"/>
      <c r="AN133" s="236"/>
      <c r="AO133" s="233"/>
      <c r="AP133" s="233"/>
      <c r="AQ133" s="318">
        <f t="shared" si="2"/>
        <v>3.4722222222222099E-3</v>
      </c>
      <c r="AR133" s="318" t="str">
        <f t="shared" si="3"/>
        <v/>
      </c>
    </row>
    <row r="134" spans="1:44" ht="14.25">
      <c r="B134" s="34">
        <v>2023</v>
      </c>
      <c r="C134" s="34">
        <v>4</v>
      </c>
      <c r="D134" s="34">
        <v>5</v>
      </c>
      <c r="E134" s="322" t="s">
        <v>627</v>
      </c>
      <c r="F134" s="34"/>
      <c r="G134" s="36"/>
      <c r="H134" s="37" t="s">
        <v>595</v>
      </c>
      <c r="I134" s="316"/>
      <c r="J134" s="37"/>
      <c r="K134" s="13"/>
      <c r="L134" s="232"/>
      <c r="M134" s="232"/>
      <c r="N134" s="321"/>
      <c r="O134" s="502"/>
      <c r="P134" s="13"/>
      <c r="Q134" s="393"/>
      <c r="R134" s="40"/>
      <c r="S134" s="234"/>
      <c r="T134" s="234"/>
      <c r="U134" s="40"/>
      <c r="V134" s="13"/>
      <c r="W134" s="40"/>
      <c r="X134" s="13"/>
      <c r="Y134" s="40"/>
      <c r="Z134" s="40"/>
      <c r="AA134" s="235"/>
      <c r="AB134" s="235"/>
      <c r="AC134" s="43"/>
      <c r="AD134" s="44"/>
      <c r="AE134" s="44">
        <v>0.99305555555555558</v>
      </c>
      <c r="AF134" s="43">
        <v>2.7777777777777776E-2</v>
      </c>
      <c r="AG134" s="13" t="s">
        <v>752</v>
      </c>
      <c r="AH134" s="37"/>
      <c r="AI134" s="37"/>
      <c r="AJ134" s="37"/>
      <c r="AK134" s="45"/>
      <c r="AL134" s="46"/>
      <c r="AM134" s="236"/>
      <c r="AN134" s="236"/>
      <c r="AO134" s="233"/>
      <c r="AP134" s="233"/>
      <c r="AQ134" s="318" t="str">
        <f t="shared" si="2"/>
        <v/>
      </c>
      <c r="AR134" s="318">
        <f t="shared" si="3"/>
        <v>3.4722222222222196E-2</v>
      </c>
    </row>
    <row r="135" spans="1:44" ht="14.25">
      <c r="B135" s="34">
        <v>2023</v>
      </c>
      <c r="C135" s="34">
        <v>4</v>
      </c>
      <c r="D135" s="34">
        <v>5</v>
      </c>
      <c r="E135" s="322" t="s">
        <v>627</v>
      </c>
      <c r="F135" s="34"/>
      <c r="G135" s="36"/>
      <c r="H135" s="72" t="s">
        <v>595</v>
      </c>
      <c r="I135" s="38" t="s">
        <v>58</v>
      </c>
      <c r="J135" s="37" t="s">
        <v>1104</v>
      </c>
      <c r="K135" s="13"/>
      <c r="L135" s="14"/>
      <c r="M135" s="14"/>
      <c r="N135" s="14"/>
      <c r="O135" s="13"/>
      <c r="P135" s="13">
        <v>12</v>
      </c>
      <c r="Q135" s="39" t="s">
        <v>612</v>
      </c>
      <c r="R135" s="511">
        <v>1120</v>
      </c>
      <c r="S135" s="512" t="s">
        <v>30</v>
      </c>
      <c r="T135" s="511">
        <v>200</v>
      </c>
      <c r="U135" s="511">
        <v>1120</v>
      </c>
      <c r="V135" s="13">
        <v>1</v>
      </c>
      <c r="W135" s="511">
        <v>200</v>
      </c>
      <c r="X135" s="13">
        <v>1</v>
      </c>
      <c r="Y135" s="511">
        <v>200</v>
      </c>
      <c r="Z135" s="511"/>
      <c r="AA135" s="42"/>
      <c r="AB135" s="42"/>
      <c r="AC135" s="43"/>
      <c r="AD135" s="44"/>
      <c r="AE135" s="44"/>
      <c r="AF135" s="43"/>
      <c r="AG135" s="13"/>
      <c r="AH135" s="37"/>
      <c r="AI135" s="37"/>
      <c r="AJ135" s="37"/>
      <c r="AK135" s="45"/>
      <c r="AL135" s="46"/>
      <c r="AM135" s="236"/>
      <c r="AN135" s="236"/>
      <c r="AO135" s="233"/>
      <c r="AP135" s="233"/>
      <c r="AQ135" s="318"/>
      <c r="AR135" s="318"/>
    </row>
    <row r="136" spans="1:44" ht="14.25">
      <c r="A136">
        <v>1</v>
      </c>
      <c r="B136" s="34">
        <v>2023</v>
      </c>
      <c r="C136" s="34">
        <v>4</v>
      </c>
      <c r="D136" s="34">
        <v>5</v>
      </c>
      <c r="E136" s="322" t="s">
        <v>627</v>
      </c>
      <c r="F136" s="34">
        <v>7</v>
      </c>
      <c r="G136" s="36" t="s">
        <v>614</v>
      </c>
      <c r="H136" s="37" t="s">
        <v>595</v>
      </c>
      <c r="I136" s="38" t="s">
        <v>47</v>
      </c>
      <c r="J136" s="37" t="s">
        <v>1104</v>
      </c>
      <c r="K136" s="13">
        <v>3706174</v>
      </c>
      <c r="L136" s="14">
        <v>3</v>
      </c>
      <c r="M136" s="14">
        <v>12</v>
      </c>
      <c r="N136" s="14" t="s">
        <v>622</v>
      </c>
      <c r="O136" s="13" t="s">
        <v>597</v>
      </c>
      <c r="P136" s="13">
        <v>50</v>
      </c>
      <c r="Q136" s="39" t="s">
        <v>292</v>
      </c>
      <c r="R136" s="511">
        <v>1120</v>
      </c>
      <c r="S136" s="512">
        <v>5000</v>
      </c>
      <c r="T136" s="512">
        <v>5000</v>
      </c>
      <c r="U136" s="511">
        <v>1120</v>
      </c>
      <c r="V136" s="13">
        <v>1</v>
      </c>
      <c r="W136" s="512">
        <v>5000</v>
      </c>
      <c r="X136" s="13">
        <v>1</v>
      </c>
      <c r="Y136" s="512">
        <v>5000</v>
      </c>
      <c r="Z136" s="511">
        <v>4880</v>
      </c>
      <c r="AA136" s="42" t="s">
        <v>1184</v>
      </c>
      <c r="AB136" s="42"/>
      <c r="AC136" s="43">
        <v>2.7777777777777776E-2</v>
      </c>
      <c r="AD136" s="44">
        <v>5.2083333333333329E-2</v>
      </c>
      <c r="AE136" s="44">
        <v>5.2083333333333329E-2</v>
      </c>
      <c r="AF136" s="43">
        <v>0.10069444444444445</v>
      </c>
      <c r="AG136" s="13" t="s">
        <v>5</v>
      </c>
      <c r="AH136" s="37"/>
      <c r="AI136" s="37" t="s">
        <v>6</v>
      </c>
      <c r="AJ136" s="37" t="s">
        <v>929</v>
      </c>
      <c r="AK136" s="45" t="s">
        <v>615</v>
      </c>
      <c r="AL136" s="46">
        <v>1</v>
      </c>
      <c r="AM136" s="236" t="s">
        <v>1185</v>
      </c>
      <c r="AN136" s="236" t="s">
        <v>432</v>
      </c>
      <c r="AO136" s="233"/>
      <c r="AP136" s="233"/>
      <c r="AQ136" s="318"/>
      <c r="AR136" s="318"/>
    </row>
    <row r="137" spans="1:44" ht="14.25">
      <c r="B137" s="34">
        <v>2023</v>
      </c>
      <c r="C137" s="34">
        <v>4</v>
      </c>
      <c r="D137" s="34">
        <v>5</v>
      </c>
      <c r="E137" s="322" t="s">
        <v>627</v>
      </c>
      <c r="F137" s="34">
        <v>7</v>
      </c>
      <c r="G137" s="36" t="s">
        <v>614</v>
      </c>
      <c r="H137" s="37" t="s">
        <v>595</v>
      </c>
      <c r="I137" s="38" t="s">
        <v>47</v>
      </c>
      <c r="J137" s="37" t="s">
        <v>1104</v>
      </c>
      <c r="K137" s="13">
        <v>3706174</v>
      </c>
      <c r="L137" s="14">
        <v>4</v>
      </c>
      <c r="M137" s="14">
        <v>12</v>
      </c>
      <c r="N137" s="14" t="s">
        <v>622</v>
      </c>
      <c r="O137" s="13" t="s">
        <v>597</v>
      </c>
      <c r="P137" s="13">
        <v>50</v>
      </c>
      <c r="Q137" s="39" t="s">
        <v>292</v>
      </c>
      <c r="R137" s="511">
        <v>1120</v>
      </c>
      <c r="S137" s="512">
        <v>5000</v>
      </c>
      <c r="T137" s="512">
        <v>5000</v>
      </c>
      <c r="U137" s="511">
        <v>1120</v>
      </c>
      <c r="V137" s="13">
        <v>1</v>
      </c>
      <c r="W137" s="512">
        <v>5000</v>
      </c>
      <c r="X137" s="13">
        <v>1</v>
      </c>
      <c r="Y137" s="512">
        <v>5000</v>
      </c>
      <c r="Z137" s="511">
        <v>5060</v>
      </c>
      <c r="AA137" s="42" t="s">
        <v>1186</v>
      </c>
      <c r="AB137" s="76" t="s">
        <v>1176</v>
      </c>
      <c r="AC137" s="43">
        <v>0.10069444444444445</v>
      </c>
      <c r="AD137" s="44">
        <v>0.125</v>
      </c>
      <c r="AE137" s="44">
        <v>0.125</v>
      </c>
      <c r="AF137" s="43">
        <v>0.13194444444444445</v>
      </c>
      <c r="AG137" s="13" t="s">
        <v>5</v>
      </c>
      <c r="AH137" s="37"/>
      <c r="AI137" s="37" t="s">
        <v>6</v>
      </c>
      <c r="AJ137" s="37" t="s">
        <v>930</v>
      </c>
      <c r="AK137" s="45" t="s">
        <v>615</v>
      </c>
      <c r="AL137" s="46">
        <v>1</v>
      </c>
      <c r="AM137" s="236"/>
      <c r="AN137" s="236" t="s">
        <v>432</v>
      </c>
      <c r="AO137" s="233"/>
      <c r="AP137" s="233"/>
      <c r="AQ137" s="318"/>
      <c r="AR137" s="318"/>
    </row>
    <row r="138" spans="1:44" ht="14.25">
      <c r="B138" s="34">
        <v>2023</v>
      </c>
      <c r="C138" s="34">
        <v>4</v>
      </c>
      <c r="D138" s="34">
        <v>5</v>
      </c>
      <c r="E138" s="322" t="s">
        <v>627</v>
      </c>
      <c r="F138" s="34"/>
      <c r="G138" s="260"/>
      <c r="H138" s="37" t="s">
        <v>595</v>
      </c>
      <c r="I138" s="38" t="s">
        <v>43</v>
      </c>
      <c r="J138" s="37" t="s">
        <v>1104</v>
      </c>
      <c r="K138" s="13"/>
      <c r="L138" s="14"/>
      <c r="M138" s="14"/>
      <c r="N138" s="14"/>
      <c r="O138" s="13"/>
      <c r="P138" s="239">
        <v>25</v>
      </c>
      <c r="Q138" s="39" t="s">
        <v>612</v>
      </c>
      <c r="R138" s="511">
        <v>1120</v>
      </c>
      <c r="S138" s="512" t="s">
        <v>30</v>
      </c>
      <c r="T138" s="513">
        <v>350</v>
      </c>
      <c r="U138" s="511">
        <v>1120</v>
      </c>
      <c r="V138" s="13">
        <v>1</v>
      </c>
      <c r="W138" s="511"/>
      <c r="X138" s="13">
        <v>1</v>
      </c>
      <c r="Y138" s="513">
        <v>350</v>
      </c>
      <c r="Z138" s="511">
        <v>10490</v>
      </c>
      <c r="AA138" s="42" t="s">
        <v>653</v>
      </c>
      <c r="AB138" s="76" t="s">
        <v>1176</v>
      </c>
      <c r="AC138" s="43">
        <v>0.13194444444444445</v>
      </c>
      <c r="AD138" s="44">
        <v>0.13541666666666666</v>
      </c>
      <c r="AE138" s="44"/>
      <c r="AF138" s="43"/>
      <c r="AG138" s="13"/>
      <c r="AH138" s="37"/>
      <c r="AI138" s="37" t="s">
        <v>6</v>
      </c>
      <c r="AJ138" s="37" t="s">
        <v>929</v>
      </c>
      <c r="AK138" s="45" t="s">
        <v>615</v>
      </c>
      <c r="AL138" s="46">
        <v>1</v>
      </c>
      <c r="AM138" s="236"/>
      <c r="AN138" s="236"/>
      <c r="AO138" s="233"/>
      <c r="AP138" s="233"/>
      <c r="AQ138" s="318"/>
      <c r="AR138" s="318"/>
    </row>
    <row r="139" spans="1:44" ht="14.25">
      <c r="B139" s="34">
        <v>2023</v>
      </c>
      <c r="C139" s="34">
        <v>4</v>
      </c>
      <c r="D139" s="34">
        <v>5</v>
      </c>
      <c r="E139" s="322" t="s">
        <v>627</v>
      </c>
      <c r="F139" s="34"/>
      <c r="G139" s="36"/>
      <c r="H139" s="37" t="s">
        <v>595</v>
      </c>
      <c r="I139" s="316"/>
      <c r="J139" s="37"/>
      <c r="K139" s="13"/>
      <c r="L139" s="232"/>
      <c r="M139" s="232"/>
      <c r="N139" s="321"/>
      <c r="O139" s="502"/>
      <c r="P139" s="13"/>
      <c r="Q139" s="393"/>
      <c r="R139" s="40"/>
      <c r="S139" s="234"/>
      <c r="T139" s="234"/>
      <c r="U139" s="40"/>
      <c r="V139" s="13"/>
      <c r="W139" s="40"/>
      <c r="X139" s="13"/>
      <c r="Y139" s="40"/>
      <c r="Z139" s="40"/>
      <c r="AA139" s="235"/>
      <c r="AB139" s="235"/>
      <c r="AC139" s="43"/>
      <c r="AD139" s="44"/>
      <c r="AE139" s="44">
        <v>0.13541666666666666</v>
      </c>
      <c r="AF139" s="43">
        <v>0.15625</v>
      </c>
      <c r="AG139" s="13" t="s">
        <v>752</v>
      </c>
      <c r="AH139" s="37"/>
      <c r="AI139" s="37"/>
      <c r="AJ139" s="37"/>
      <c r="AK139" s="45"/>
      <c r="AL139" s="46"/>
      <c r="AM139" s="236"/>
      <c r="AN139" s="236"/>
      <c r="AO139" s="233"/>
      <c r="AP139" s="233"/>
      <c r="AQ139" s="318"/>
      <c r="AR139" s="318"/>
    </row>
    <row r="140" spans="1:44" ht="14.25">
      <c r="B140" s="34">
        <v>2023</v>
      </c>
      <c r="C140" s="34">
        <v>4</v>
      </c>
      <c r="D140" s="34">
        <v>5</v>
      </c>
      <c r="E140" s="322" t="s">
        <v>627</v>
      </c>
      <c r="F140" s="34"/>
      <c r="G140" s="36"/>
      <c r="H140" s="37" t="s">
        <v>595</v>
      </c>
      <c r="I140" s="38" t="s">
        <v>58</v>
      </c>
      <c r="J140" s="37" t="s">
        <v>1104</v>
      </c>
      <c r="K140" s="13"/>
      <c r="L140" s="14"/>
      <c r="M140" s="14"/>
      <c r="N140" s="232"/>
      <c r="O140" s="13"/>
      <c r="P140" s="13">
        <v>12</v>
      </c>
      <c r="Q140" s="39" t="s">
        <v>612</v>
      </c>
      <c r="R140" s="511">
        <v>1120</v>
      </c>
      <c r="S140" s="512" t="s">
        <v>30</v>
      </c>
      <c r="T140" s="511">
        <v>200</v>
      </c>
      <c r="U140" s="511">
        <v>1120</v>
      </c>
      <c r="V140" s="13">
        <v>1</v>
      </c>
      <c r="W140" s="511">
        <v>200</v>
      </c>
      <c r="X140" s="13">
        <v>1</v>
      </c>
      <c r="Y140" s="511">
        <v>200</v>
      </c>
      <c r="Z140" s="511"/>
      <c r="AA140" s="235"/>
      <c r="AB140" s="42"/>
      <c r="AC140" s="43"/>
      <c r="AD140" s="44"/>
      <c r="AE140" s="44"/>
      <c r="AF140" s="43"/>
      <c r="AG140" s="13"/>
      <c r="AH140" s="37"/>
      <c r="AI140" s="37"/>
      <c r="AJ140" s="37"/>
      <c r="AK140" s="45"/>
      <c r="AL140" s="46"/>
      <c r="AM140" s="236"/>
      <c r="AN140" s="236"/>
      <c r="AO140" s="233"/>
      <c r="AP140" s="233"/>
      <c r="AQ140" s="318" t="str">
        <f>IF(IF(AC140&gt;AD140,1-AC140+AD140,AD140-AC140)=0,"",IF(AC140&gt;AD140,1-AC140+AD140,AD140-AC140))</f>
        <v/>
      </c>
      <c r="AR140" s="318" t="str">
        <f>IF(IF(AE140&gt;AF140,1-AE140+AF140,AF140-AE140)=0,"",IF(AE140&gt;AF140,1-AE140+AF140,AF140-AE140))</f>
        <v/>
      </c>
    </row>
    <row r="141" spans="1:44" ht="14.25">
      <c r="A141">
        <v>1</v>
      </c>
      <c r="B141" s="34">
        <v>2023</v>
      </c>
      <c r="C141" s="34">
        <v>4</v>
      </c>
      <c r="D141" s="34">
        <v>5</v>
      </c>
      <c r="E141" s="322" t="s">
        <v>627</v>
      </c>
      <c r="F141" s="34">
        <v>8</v>
      </c>
      <c r="G141" s="36" t="s">
        <v>614</v>
      </c>
      <c r="H141" s="37" t="s">
        <v>595</v>
      </c>
      <c r="I141" s="38" t="s">
        <v>47</v>
      </c>
      <c r="J141" s="37" t="s">
        <v>1104</v>
      </c>
      <c r="K141" s="13">
        <v>3704001</v>
      </c>
      <c r="L141" s="14">
        <v>1</v>
      </c>
      <c r="M141" s="14">
        <v>2</v>
      </c>
      <c r="N141" s="14" t="s">
        <v>639</v>
      </c>
      <c r="O141" s="13" t="s">
        <v>15</v>
      </c>
      <c r="P141" s="13">
        <v>50</v>
      </c>
      <c r="Q141" s="39" t="s">
        <v>379</v>
      </c>
      <c r="R141" s="511">
        <v>1120</v>
      </c>
      <c r="S141" s="512">
        <v>5000</v>
      </c>
      <c r="T141" s="512">
        <v>5000</v>
      </c>
      <c r="U141" s="511">
        <v>1120</v>
      </c>
      <c r="V141" s="13">
        <v>1</v>
      </c>
      <c r="W141" s="512">
        <v>5000</v>
      </c>
      <c r="X141" s="13">
        <v>1</v>
      </c>
      <c r="Y141" s="512">
        <v>5000</v>
      </c>
      <c r="Z141" s="511">
        <v>5070</v>
      </c>
      <c r="AA141" s="42" t="s">
        <v>1187</v>
      </c>
      <c r="AB141" s="42"/>
      <c r="AC141" s="43">
        <v>0.15625</v>
      </c>
      <c r="AD141" s="44">
        <v>0.18055555555555555</v>
      </c>
      <c r="AE141" s="44">
        <v>0.18055555555555555</v>
      </c>
      <c r="AF141" s="43">
        <v>0.1875</v>
      </c>
      <c r="AG141" s="13" t="s">
        <v>5</v>
      </c>
      <c r="AH141" s="37"/>
      <c r="AI141" s="37" t="s">
        <v>6</v>
      </c>
      <c r="AJ141" s="37" t="s">
        <v>930</v>
      </c>
      <c r="AK141" s="45" t="s">
        <v>615</v>
      </c>
      <c r="AL141" s="46">
        <v>1</v>
      </c>
      <c r="AM141" s="236"/>
      <c r="AN141" s="236" t="s">
        <v>432</v>
      </c>
      <c r="AO141" s="233"/>
      <c r="AP141" s="233"/>
      <c r="AQ141" s="318">
        <f>IF(IF(AC141&gt;AD141,1-AC141+AD141,AD141-AC141)=0,"",IF(AC141&gt;AD141,1-AC141+AD141,AD141-AC141))</f>
        <v>2.4305555555555552E-2</v>
      </c>
      <c r="AR141" s="318">
        <f>IF(IF(AE141&gt;AF141,1-AE141+AF141,AF141-AE141)=0,"",IF(AE141&gt;AF141,1-AE141+AF141,AF141-AE141))</f>
        <v>6.9444444444444475E-3</v>
      </c>
    </row>
    <row r="142" spans="1:44" ht="14.25">
      <c r="B142" s="34">
        <v>2023</v>
      </c>
      <c r="C142" s="34">
        <v>4</v>
      </c>
      <c r="D142" s="34">
        <v>5</v>
      </c>
      <c r="E142" s="322" t="s">
        <v>627</v>
      </c>
      <c r="F142" s="34">
        <v>8</v>
      </c>
      <c r="G142" s="36" t="s">
        <v>614</v>
      </c>
      <c r="H142" s="37" t="s">
        <v>595</v>
      </c>
      <c r="I142" s="38" t="s">
        <v>47</v>
      </c>
      <c r="J142" s="37" t="s">
        <v>1104</v>
      </c>
      <c r="K142" s="13">
        <v>3704001</v>
      </c>
      <c r="L142" s="14">
        <v>2</v>
      </c>
      <c r="M142" s="14">
        <v>2</v>
      </c>
      <c r="N142" s="14" t="s">
        <v>639</v>
      </c>
      <c r="O142" s="13" t="s">
        <v>15</v>
      </c>
      <c r="P142" s="13">
        <v>50</v>
      </c>
      <c r="Q142" s="39" t="s">
        <v>379</v>
      </c>
      <c r="R142" s="511">
        <v>1120</v>
      </c>
      <c r="S142" s="512">
        <v>5000</v>
      </c>
      <c r="T142" s="512">
        <v>5000</v>
      </c>
      <c r="U142" s="511">
        <v>1120</v>
      </c>
      <c r="V142" s="13">
        <v>1</v>
      </c>
      <c r="W142" s="512">
        <v>5000</v>
      </c>
      <c r="X142" s="13">
        <v>1</v>
      </c>
      <c r="Y142" s="512">
        <v>5000</v>
      </c>
      <c r="Z142" s="511">
        <v>5070</v>
      </c>
      <c r="AA142" s="42" t="s">
        <v>1188</v>
      </c>
      <c r="AB142" s="76" t="s">
        <v>1189</v>
      </c>
      <c r="AC142" s="43">
        <v>0.1875</v>
      </c>
      <c r="AD142" s="44">
        <v>0.21180555555555555</v>
      </c>
      <c r="AE142" s="44">
        <v>0.21180555555555555</v>
      </c>
      <c r="AF142" s="43">
        <v>0.21875</v>
      </c>
      <c r="AG142" s="13" t="s">
        <v>5</v>
      </c>
      <c r="AH142" s="37"/>
      <c r="AI142" s="37" t="s">
        <v>6</v>
      </c>
      <c r="AJ142" s="37" t="s">
        <v>930</v>
      </c>
      <c r="AK142" s="45" t="s">
        <v>615</v>
      </c>
      <c r="AL142" s="46">
        <v>1</v>
      </c>
      <c r="AM142" s="236"/>
      <c r="AN142" s="236" t="s">
        <v>432</v>
      </c>
      <c r="AO142" s="233"/>
      <c r="AP142" s="233"/>
      <c r="AQ142" s="318">
        <f>IF(IF(AC142&gt;AD142,1-AC142+AD142,AD142-AC142)=0,"",IF(AC142&gt;AD142,1-AC142+AD142,AD142-AC142))</f>
        <v>2.4305555555555552E-2</v>
      </c>
      <c r="AR142" s="318">
        <f>IF(IF(AE142&gt;AF142,1-AE142+AF142,AF142-AE142)=0,"",IF(AE142&gt;AF142,1-AE142+AF142,AF142-AE142))</f>
        <v>6.9444444444444475E-3</v>
      </c>
    </row>
    <row r="143" spans="1:44" ht="14.25">
      <c r="B143" s="34">
        <v>2023</v>
      </c>
      <c r="C143" s="34">
        <v>4</v>
      </c>
      <c r="D143" s="34">
        <v>5</v>
      </c>
      <c r="E143" s="322" t="s">
        <v>627</v>
      </c>
      <c r="F143" s="34"/>
      <c r="G143" s="260"/>
      <c r="H143" s="37" t="s">
        <v>595</v>
      </c>
      <c r="I143" s="38" t="s">
        <v>43</v>
      </c>
      <c r="J143" s="37" t="s">
        <v>1104</v>
      </c>
      <c r="K143" s="13"/>
      <c r="L143" s="14"/>
      <c r="M143" s="14"/>
      <c r="N143" s="14"/>
      <c r="O143" s="13"/>
      <c r="P143" s="239">
        <v>25</v>
      </c>
      <c r="Q143" s="39" t="s">
        <v>612</v>
      </c>
      <c r="R143" s="511">
        <v>1120</v>
      </c>
      <c r="S143" s="512" t="s">
        <v>30</v>
      </c>
      <c r="T143" s="513">
        <v>350</v>
      </c>
      <c r="U143" s="511">
        <v>1120</v>
      </c>
      <c r="V143" s="13">
        <v>1</v>
      </c>
      <c r="W143" s="511"/>
      <c r="X143" s="13">
        <v>1</v>
      </c>
      <c r="Y143" s="513">
        <v>350</v>
      </c>
      <c r="Z143" s="511">
        <v>10550</v>
      </c>
      <c r="AA143" s="42" t="s">
        <v>653</v>
      </c>
      <c r="AB143" s="76" t="s">
        <v>1189</v>
      </c>
      <c r="AC143" s="43">
        <v>0.21875</v>
      </c>
      <c r="AD143" s="44">
        <v>0.22222222222222221</v>
      </c>
      <c r="AE143" s="44"/>
      <c r="AF143" s="43"/>
      <c r="AG143" s="13"/>
      <c r="AH143" s="37"/>
      <c r="AI143" s="37" t="s">
        <v>6</v>
      </c>
      <c r="AJ143" s="37" t="s">
        <v>930</v>
      </c>
      <c r="AK143" s="45" t="s">
        <v>615</v>
      </c>
      <c r="AL143" s="46">
        <v>1</v>
      </c>
      <c r="AM143" s="236"/>
      <c r="AN143" s="236"/>
      <c r="AO143" s="233"/>
      <c r="AP143" s="233"/>
      <c r="AQ143" s="318">
        <f>IF(IF(AC143&gt;AD143,1-AC143+AD143,AD143-AC143)=0,"",IF(AC143&gt;AD143,1-AC143+AD143,AD143-AC143))</f>
        <v>3.4722222222222099E-3</v>
      </c>
      <c r="AR143" s="318" t="str">
        <f>IF(IF(AE143&gt;AF143,1-AE143+AF143,AF143-AE143)=0,"",IF(AE143&gt;AF143,1-AE143+AF143,AF143-AE143))</f>
        <v/>
      </c>
    </row>
    <row r="144" spans="1:44" ht="14.25">
      <c r="B144" s="34">
        <v>2023</v>
      </c>
      <c r="C144" s="34">
        <v>4</v>
      </c>
      <c r="D144" s="34">
        <v>5</v>
      </c>
      <c r="E144" s="322" t="s">
        <v>627</v>
      </c>
      <c r="F144" s="34"/>
      <c r="G144" s="36"/>
      <c r="H144" s="37" t="s">
        <v>595</v>
      </c>
      <c r="I144" s="316"/>
      <c r="J144" s="37"/>
      <c r="K144" s="13"/>
      <c r="L144" s="232"/>
      <c r="M144" s="232"/>
      <c r="N144" s="321"/>
      <c r="O144" s="502"/>
      <c r="P144" s="13"/>
      <c r="Q144" s="393"/>
      <c r="R144" s="40"/>
      <c r="S144" s="234"/>
      <c r="T144" s="234"/>
      <c r="U144" s="40"/>
      <c r="V144" s="13"/>
      <c r="W144" s="40"/>
      <c r="X144" s="13"/>
      <c r="Y144" s="40"/>
      <c r="Z144" s="40"/>
      <c r="AA144" s="235"/>
      <c r="AB144" s="235"/>
      <c r="AC144" s="43"/>
      <c r="AD144" s="44"/>
      <c r="AE144" s="44">
        <v>0.22222222222222221</v>
      </c>
      <c r="AF144" s="43">
        <v>0.24305555555555555</v>
      </c>
      <c r="AG144" s="13" t="s">
        <v>5</v>
      </c>
      <c r="AH144" s="37"/>
      <c r="AI144" s="37"/>
      <c r="AJ144" s="37"/>
      <c r="AK144" s="45"/>
      <c r="AL144" s="46"/>
      <c r="AM144" s="236"/>
      <c r="AN144" s="236"/>
      <c r="AO144" s="233"/>
      <c r="AP144" s="233"/>
      <c r="AQ144" s="318" t="str">
        <f>IF(IF(AC144&gt;AD144,1-AC144+AD144,AD144-AC144)=0,"",IF(AC144&gt;AD144,1-AC144+AD144,AD144-AC144))</f>
        <v/>
      </c>
      <c r="AR144" s="318">
        <f>IF(IF(AE144&gt;AF144,1-AE144+AF144,AF144-AE144)=0,"",IF(AE144&gt;AF144,1-AE144+AF144,AF144-AE144))</f>
        <v>2.0833333333333343E-2</v>
      </c>
    </row>
    <row r="145" spans="1:44" ht="14.25">
      <c r="B145" s="34">
        <v>2023</v>
      </c>
      <c r="C145" s="34">
        <v>4</v>
      </c>
      <c r="D145" s="34">
        <v>6</v>
      </c>
      <c r="E145" s="322" t="s">
        <v>627</v>
      </c>
      <c r="F145" s="34"/>
      <c r="G145" s="36"/>
      <c r="H145" s="72" t="s">
        <v>595</v>
      </c>
      <c r="I145" s="38" t="s">
        <v>58</v>
      </c>
      <c r="J145" s="37" t="s">
        <v>1104</v>
      </c>
      <c r="K145" s="13"/>
      <c r="L145" s="14"/>
      <c r="M145" s="14"/>
      <c r="N145" s="14"/>
      <c r="O145" s="13"/>
      <c r="P145" s="13">
        <v>12</v>
      </c>
      <c r="Q145" s="39" t="s">
        <v>612</v>
      </c>
      <c r="R145" s="511">
        <v>1120</v>
      </c>
      <c r="S145" s="512" t="s">
        <v>30</v>
      </c>
      <c r="T145" s="511">
        <v>200</v>
      </c>
      <c r="U145" s="511">
        <v>1120</v>
      </c>
      <c r="V145" s="13">
        <v>1</v>
      </c>
      <c r="W145" s="511">
        <v>200</v>
      </c>
      <c r="X145" s="13">
        <v>1</v>
      </c>
      <c r="Y145" s="511">
        <v>200</v>
      </c>
      <c r="Z145" s="511"/>
      <c r="AA145" s="42"/>
      <c r="AB145" s="42"/>
      <c r="AC145" s="43"/>
      <c r="AD145" s="44"/>
      <c r="AE145" s="44"/>
      <c r="AF145" s="43"/>
      <c r="AG145" s="13"/>
      <c r="AH145" s="37"/>
      <c r="AI145" s="37"/>
      <c r="AJ145" s="37"/>
      <c r="AK145" s="45"/>
      <c r="AL145" s="46"/>
      <c r="AM145" s="236"/>
      <c r="AN145" s="236"/>
      <c r="AO145" s="233"/>
      <c r="AP145" s="233"/>
      <c r="AQ145" s="318" t="str">
        <f t="shared" si="2"/>
        <v/>
      </c>
      <c r="AR145" s="318" t="str">
        <f t="shared" si="3"/>
        <v/>
      </c>
    </row>
    <row r="146" spans="1:44" ht="14.25">
      <c r="A146">
        <v>1</v>
      </c>
      <c r="B146" s="34">
        <v>2023</v>
      </c>
      <c r="C146" s="34">
        <v>4</v>
      </c>
      <c r="D146" s="34">
        <v>6</v>
      </c>
      <c r="E146" s="322" t="s">
        <v>627</v>
      </c>
      <c r="F146" s="34">
        <v>1</v>
      </c>
      <c r="G146" s="36" t="s">
        <v>614</v>
      </c>
      <c r="H146" s="37" t="s">
        <v>595</v>
      </c>
      <c r="I146" s="38" t="s">
        <v>47</v>
      </c>
      <c r="J146" s="37" t="s">
        <v>1104</v>
      </c>
      <c r="K146" s="13">
        <v>3706174</v>
      </c>
      <c r="L146" s="14">
        <v>5</v>
      </c>
      <c r="M146" s="14">
        <v>12</v>
      </c>
      <c r="N146" s="14" t="s">
        <v>622</v>
      </c>
      <c r="O146" s="13" t="s">
        <v>597</v>
      </c>
      <c r="P146" s="13">
        <v>50</v>
      </c>
      <c r="Q146" s="39" t="s">
        <v>292</v>
      </c>
      <c r="R146" s="511">
        <v>1120</v>
      </c>
      <c r="S146" s="512">
        <v>5000</v>
      </c>
      <c r="T146" s="512">
        <v>5000</v>
      </c>
      <c r="U146" s="511">
        <v>1120</v>
      </c>
      <c r="V146" s="13">
        <v>1</v>
      </c>
      <c r="W146" s="512">
        <v>5000</v>
      </c>
      <c r="X146" s="13">
        <v>1</v>
      </c>
      <c r="Y146" s="512">
        <v>5000</v>
      </c>
      <c r="Z146" s="511">
        <v>5050</v>
      </c>
      <c r="AA146" s="42" t="s">
        <v>1190</v>
      </c>
      <c r="AB146" s="42"/>
      <c r="AC146" s="43">
        <v>0.24305555555555555</v>
      </c>
      <c r="AD146" s="44">
        <v>0.2673611111111111</v>
      </c>
      <c r="AE146" s="44">
        <v>0.2673611111111111</v>
      </c>
      <c r="AF146" s="43">
        <v>0.27430555555555552</v>
      </c>
      <c r="AG146" s="13" t="s">
        <v>5</v>
      </c>
      <c r="AH146" s="37"/>
      <c r="AI146" s="37" t="s">
        <v>6</v>
      </c>
      <c r="AJ146" s="37" t="s">
        <v>930</v>
      </c>
      <c r="AK146" s="45" t="s">
        <v>615</v>
      </c>
      <c r="AL146" s="46">
        <v>1</v>
      </c>
      <c r="AM146" s="236"/>
      <c r="AN146" s="236" t="s">
        <v>432</v>
      </c>
      <c r="AO146" s="233"/>
      <c r="AP146" s="233"/>
      <c r="AQ146" s="318">
        <f t="shared" ref="AQ146:AQ216" si="6">IF(IF(AC146&gt;AD146,1-AC146+AD146,AD146-AC146)=0,"",IF(AC146&gt;AD146,1-AC146+AD146,AD146-AC146))</f>
        <v>2.4305555555555552E-2</v>
      </c>
      <c r="AR146" s="318">
        <f t="shared" ref="AR146:AR216" si="7">IF(IF(AE146&gt;AF146,1-AE146+AF146,AF146-AE146)=0,"",IF(AE146&gt;AF146,1-AE146+AF146,AF146-AE146))</f>
        <v>6.9444444444444198E-3</v>
      </c>
    </row>
    <row r="147" spans="1:44" ht="14.25">
      <c r="B147" s="34">
        <v>2023</v>
      </c>
      <c r="C147" s="34">
        <v>4</v>
      </c>
      <c r="D147" s="34">
        <v>6</v>
      </c>
      <c r="E147" s="322" t="s">
        <v>628</v>
      </c>
      <c r="F147" s="34">
        <v>1</v>
      </c>
      <c r="G147" s="36" t="s">
        <v>614</v>
      </c>
      <c r="H147" s="37" t="s">
        <v>595</v>
      </c>
      <c r="I147" s="38" t="s">
        <v>47</v>
      </c>
      <c r="J147" s="37" t="s">
        <v>1104</v>
      </c>
      <c r="K147" s="13">
        <v>3706174</v>
      </c>
      <c r="L147" s="14">
        <v>6</v>
      </c>
      <c r="M147" s="14">
        <v>12</v>
      </c>
      <c r="N147" s="14" t="s">
        <v>622</v>
      </c>
      <c r="O147" s="13" t="s">
        <v>597</v>
      </c>
      <c r="P147" s="13">
        <v>50</v>
      </c>
      <c r="Q147" s="39" t="s">
        <v>292</v>
      </c>
      <c r="R147" s="511">
        <v>1120</v>
      </c>
      <c r="S147" s="512">
        <v>5000</v>
      </c>
      <c r="T147" s="512">
        <v>5000</v>
      </c>
      <c r="U147" s="511">
        <v>1120</v>
      </c>
      <c r="V147" s="13">
        <v>1</v>
      </c>
      <c r="W147" s="512">
        <v>5000</v>
      </c>
      <c r="X147" s="13">
        <v>1</v>
      </c>
      <c r="Y147" s="512">
        <v>5000</v>
      </c>
      <c r="Z147" s="511">
        <v>5050</v>
      </c>
      <c r="AA147" s="42" t="s">
        <v>1191</v>
      </c>
      <c r="AB147" s="76" t="s">
        <v>1192</v>
      </c>
      <c r="AC147" s="43">
        <v>0.27430555555555552</v>
      </c>
      <c r="AD147" s="44">
        <v>0.2986111111111111</v>
      </c>
      <c r="AE147" s="44">
        <v>0.2986111111111111</v>
      </c>
      <c r="AF147" s="43">
        <v>0.30555555555555552</v>
      </c>
      <c r="AG147" s="13" t="s">
        <v>5</v>
      </c>
      <c r="AH147" s="37"/>
      <c r="AI147" s="37" t="s">
        <v>6</v>
      </c>
      <c r="AJ147" s="37" t="s">
        <v>930</v>
      </c>
      <c r="AK147" s="45" t="s">
        <v>615</v>
      </c>
      <c r="AL147" s="46">
        <v>1</v>
      </c>
      <c r="AM147" s="236" t="s">
        <v>1193</v>
      </c>
      <c r="AN147" s="236" t="s">
        <v>432</v>
      </c>
      <c r="AO147" s="233"/>
      <c r="AP147" s="233"/>
      <c r="AQ147" s="318">
        <f t="shared" si="6"/>
        <v>2.430555555555558E-2</v>
      </c>
      <c r="AR147" s="318">
        <f t="shared" si="7"/>
        <v>6.9444444444444198E-3</v>
      </c>
    </row>
    <row r="148" spans="1:44" ht="14.25">
      <c r="B148" s="34">
        <v>2023</v>
      </c>
      <c r="C148" s="34">
        <v>4</v>
      </c>
      <c r="D148" s="34">
        <v>6</v>
      </c>
      <c r="E148" s="322" t="s">
        <v>628</v>
      </c>
      <c r="F148" s="34"/>
      <c r="G148" s="260"/>
      <c r="H148" s="37" t="s">
        <v>595</v>
      </c>
      <c r="I148" s="38" t="s">
        <v>43</v>
      </c>
      <c r="J148" s="37" t="s">
        <v>1104</v>
      </c>
      <c r="K148" s="13"/>
      <c r="L148" s="14"/>
      <c r="M148" s="14"/>
      <c r="N148" s="14"/>
      <c r="O148" s="13"/>
      <c r="P148" s="239">
        <v>25</v>
      </c>
      <c r="Q148" s="39" t="s">
        <v>612</v>
      </c>
      <c r="R148" s="511">
        <v>1120</v>
      </c>
      <c r="S148" s="512" t="s">
        <v>30</v>
      </c>
      <c r="T148" s="513">
        <v>350</v>
      </c>
      <c r="U148" s="511">
        <v>1120</v>
      </c>
      <c r="V148" s="13">
        <v>1</v>
      </c>
      <c r="W148" s="511"/>
      <c r="X148" s="13">
        <v>1</v>
      </c>
      <c r="Y148" s="513">
        <v>350</v>
      </c>
      <c r="Z148" s="511">
        <v>10550</v>
      </c>
      <c r="AA148" s="42" t="s">
        <v>653</v>
      </c>
      <c r="AB148" s="76" t="s">
        <v>1192</v>
      </c>
      <c r="AC148" s="43">
        <v>0.30555555555555552</v>
      </c>
      <c r="AD148" s="44">
        <v>0.30902777777777779</v>
      </c>
      <c r="AE148" s="44"/>
      <c r="AF148" s="43"/>
      <c r="AG148" s="13"/>
      <c r="AH148" s="37"/>
      <c r="AI148" s="37" t="s">
        <v>6</v>
      </c>
      <c r="AJ148" s="37" t="s">
        <v>930</v>
      </c>
      <c r="AK148" s="45" t="s">
        <v>615</v>
      </c>
      <c r="AL148" s="46">
        <v>1</v>
      </c>
      <c r="AM148" s="236"/>
      <c r="AN148" s="236"/>
      <c r="AO148" s="233"/>
      <c r="AP148" s="233"/>
      <c r="AQ148" s="318">
        <f t="shared" si="6"/>
        <v>3.4722222222222654E-3</v>
      </c>
      <c r="AR148" s="318" t="str">
        <f t="shared" si="7"/>
        <v/>
      </c>
    </row>
    <row r="149" spans="1:44" ht="14.25">
      <c r="B149" s="34">
        <v>2023</v>
      </c>
      <c r="C149" s="34">
        <v>4</v>
      </c>
      <c r="D149" s="34">
        <v>6</v>
      </c>
      <c r="E149" s="322" t="s">
        <v>628</v>
      </c>
      <c r="F149" s="34"/>
      <c r="G149" s="36"/>
      <c r="H149" s="37" t="s">
        <v>595</v>
      </c>
      <c r="I149" s="316"/>
      <c r="J149" s="37"/>
      <c r="K149" s="13"/>
      <c r="L149" s="232"/>
      <c r="M149" s="232"/>
      <c r="N149" s="321"/>
      <c r="O149" s="502"/>
      <c r="P149" s="13"/>
      <c r="Q149" s="393"/>
      <c r="R149" s="40"/>
      <c r="S149" s="234"/>
      <c r="T149" s="234"/>
      <c r="U149" s="40"/>
      <c r="V149" s="13"/>
      <c r="W149" s="40"/>
      <c r="X149" s="13"/>
      <c r="Y149" s="40"/>
      <c r="Z149" s="40"/>
      <c r="AA149" s="235"/>
      <c r="AB149" s="235"/>
      <c r="AC149" s="43"/>
      <c r="AD149" s="44"/>
      <c r="AE149" s="44">
        <v>0.30902777777777779</v>
      </c>
      <c r="AF149" s="43">
        <v>0.3298611111111111</v>
      </c>
      <c r="AG149" s="13" t="s">
        <v>752</v>
      </c>
      <c r="AH149" s="37"/>
      <c r="AI149" s="37"/>
      <c r="AJ149" s="37"/>
      <c r="AK149" s="45"/>
      <c r="AL149" s="46"/>
      <c r="AM149" s="236"/>
      <c r="AN149" s="236"/>
      <c r="AO149" s="233"/>
      <c r="AP149" s="233"/>
      <c r="AQ149" s="318" t="str">
        <f t="shared" si="6"/>
        <v/>
      </c>
      <c r="AR149" s="318">
        <f t="shared" si="7"/>
        <v>2.0833333333333315E-2</v>
      </c>
    </row>
    <row r="150" spans="1:44" ht="14.25">
      <c r="B150" s="34">
        <v>2023</v>
      </c>
      <c r="C150" s="34">
        <v>4</v>
      </c>
      <c r="D150" s="34">
        <v>6</v>
      </c>
      <c r="E150" s="322" t="s">
        <v>628</v>
      </c>
      <c r="F150" s="34"/>
      <c r="G150" s="36"/>
      <c r="H150" s="72" t="s">
        <v>595</v>
      </c>
      <c r="I150" s="38" t="s">
        <v>58</v>
      </c>
      <c r="J150" s="37" t="s">
        <v>1104</v>
      </c>
      <c r="K150" s="13"/>
      <c r="L150" s="14"/>
      <c r="M150" s="14"/>
      <c r="N150" s="14"/>
      <c r="O150" s="13"/>
      <c r="P150" s="13">
        <v>12</v>
      </c>
      <c r="Q150" s="39" t="s">
        <v>612</v>
      </c>
      <c r="R150" s="511">
        <v>1120</v>
      </c>
      <c r="S150" s="512" t="s">
        <v>30</v>
      </c>
      <c r="T150" s="511">
        <v>200</v>
      </c>
      <c r="U150" s="511">
        <v>1120</v>
      </c>
      <c r="V150" s="13">
        <v>1</v>
      </c>
      <c r="W150" s="511">
        <v>200</v>
      </c>
      <c r="X150" s="13">
        <v>1</v>
      </c>
      <c r="Y150" s="511">
        <v>200</v>
      </c>
      <c r="Z150" s="511"/>
      <c r="AA150" s="42"/>
      <c r="AB150" s="42"/>
      <c r="AC150" s="43"/>
      <c r="AD150" s="44"/>
      <c r="AE150" s="44"/>
      <c r="AF150" s="43"/>
      <c r="AG150" s="13"/>
      <c r="AH150" s="37"/>
      <c r="AI150" s="37"/>
      <c r="AJ150" s="37"/>
      <c r="AK150" s="45"/>
      <c r="AL150" s="46"/>
      <c r="AM150" s="236"/>
      <c r="AN150" s="236"/>
      <c r="AO150" s="233"/>
      <c r="AP150" s="233"/>
      <c r="AQ150" s="318" t="str">
        <f t="shared" si="6"/>
        <v/>
      </c>
      <c r="AR150" s="318" t="str">
        <f t="shared" si="7"/>
        <v/>
      </c>
    </row>
    <row r="151" spans="1:44" ht="14.25">
      <c r="A151">
        <v>1</v>
      </c>
      <c r="B151" s="34">
        <v>2023</v>
      </c>
      <c r="C151" s="34">
        <v>4</v>
      </c>
      <c r="D151" s="34">
        <v>6</v>
      </c>
      <c r="E151" s="322" t="s">
        <v>628</v>
      </c>
      <c r="F151" s="34">
        <v>2</v>
      </c>
      <c r="G151" s="36" t="s">
        <v>614</v>
      </c>
      <c r="H151" s="37" t="s">
        <v>595</v>
      </c>
      <c r="I151" s="38" t="s">
        <v>47</v>
      </c>
      <c r="J151" s="37" t="s">
        <v>1104</v>
      </c>
      <c r="K151" s="13">
        <v>3706174</v>
      </c>
      <c r="L151" s="14">
        <v>7</v>
      </c>
      <c r="M151" s="14">
        <v>12</v>
      </c>
      <c r="N151" s="14" t="s">
        <v>622</v>
      </c>
      <c r="O151" s="13" t="s">
        <v>597</v>
      </c>
      <c r="P151" s="13">
        <v>50</v>
      </c>
      <c r="Q151" s="39" t="s">
        <v>292</v>
      </c>
      <c r="R151" s="511">
        <v>1120</v>
      </c>
      <c r="S151" s="512">
        <v>5000</v>
      </c>
      <c r="T151" s="512">
        <v>5000</v>
      </c>
      <c r="U151" s="511">
        <v>1120</v>
      </c>
      <c r="V151" s="13">
        <v>1</v>
      </c>
      <c r="W151" s="512">
        <v>5000</v>
      </c>
      <c r="X151" s="13">
        <v>1</v>
      </c>
      <c r="Y151" s="512">
        <v>5000</v>
      </c>
      <c r="Z151" s="511">
        <v>5070</v>
      </c>
      <c r="AA151" s="42" t="s">
        <v>1194</v>
      </c>
      <c r="AB151" s="42"/>
      <c r="AC151" s="43">
        <v>0.3298611111111111</v>
      </c>
      <c r="AD151" s="44">
        <v>0.35416666666666669</v>
      </c>
      <c r="AE151" s="44">
        <v>0.35416666666666669</v>
      </c>
      <c r="AF151" s="43">
        <v>0.3611111111111111</v>
      </c>
      <c r="AG151" s="13" t="s">
        <v>5</v>
      </c>
      <c r="AH151" s="37"/>
      <c r="AI151" s="37" t="s">
        <v>6</v>
      </c>
      <c r="AJ151" s="37" t="s">
        <v>930</v>
      </c>
      <c r="AK151" s="45" t="s">
        <v>615</v>
      </c>
      <c r="AL151" s="46">
        <v>1</v>
      </c>
      <c r="AM151" s="236"/>
      <c r="AN151" s="236" t="s">
        <v>432</v>
      </c>
      <c r="AO151" s="233"/>
      <c r="AP151" s="233"/>
      <c r="AQ151" s="318">
        <f t="shared" si="6"/>
        <v>2.430555555555558E-2</v>
      </c>
      <c r="AR151" s="318">
        <f t="shared" si="7"/>
        <v>6.9444444444444198E-3</v>
      </c>
    </row>
    <row r="152" spans="1:44" ht="14.25">
      <c r="B152" s="34">
        <v>2023</v>
      </c>
      <c r="C152" s="34">
        <v>4</v>
      </c>
      <c r="D152" s="34">
        <v>6</v>
      </c>
      <c r="E152" s="322" t="s">
        <v>628</v>
      </c>
      <c r="F152" s="34">
        <v>2</v>
      </c>
      <c r="G152" s="36" t="s">
        <v>614</v>
      </c>
      <c r="H152" s="37" t="s">
        <v>595</v>
      </c>
      <c r="I152" s="38" t="s">
        <v>47</v>
      </c>
      <c r="J152" s="37" t="s">
        <v>1104</v>
      </c>
      <c r="K152" s="13">
        <v>3706174</v>
      </c>
      <c r="L152" s="14">
        <v>8</v>
      </c>
      <c r="M152" s="14">
        <v>12</v>
      </c>
      <c r="N152" s="14" t="s">
        <v>622</v>
      </c>
      <c r="O152" s="13" t="s">
        <v>597</v>
      </c>
      <c r="P152" s="13">
        <v>50</v>
      </c>
      <c r="Q152" s="39" t="s">
        <v>292</v>
      </c>
      <c r="R152" s="511">
        <v>1120</v>
      </c>
      <c r="S152" s="512">
        <v>5000</v>
      </c>
      <c r="T152" s="512">
        <v>5000</v>
      </c>
      <c r="U152" s="511">
        <v>1120</v>
      </c>
      <c r="V152" s="13">
        <v>1</v>
      </c>
      <c r="W152" s="512">
        <v>5000</v>
      </c>
      <c r="X152" s="13">
        <v>1</v>
      </c>
      <c r="Y152" s="512">
        <v>5000</v>
      </c>
      <c r="Z152" s="511">
        <v>5070</v>
      </c>
      <c r="AA152" s="42" t="s">
        <v>1195</v>
      </c>
      <c r="AB152" s="76" t="s">
        <v>1196</v>
      </c>
      <c r="AC152" s="43">
        <v>0.3611111111111111</v>
      </c>
      <c r="AD152" s="44">
        <v>0.38541666666666669</v>
      </c>
      <c r="AE152" s="44">
        <v>0.38541666666666669</v>
      </c>
      <c r="AF152" s="43">
        <v>0.3923611111111111</v>
      </c>
      <c r="AG152" s="13" t="s">
        <v>5</v>
      </c>
      <c r="AH152" s="37"/>
      <c r="AI152" s="37" t="s">
        <v>6</v>
      </c>
      <c r="AJ152" s="37" t="s">
        <v>930</v>
      </c>
      <c r="AK152" s="45" t="s">
        <v>615</v>
      </c>
      <c r="AL152" s="46">
        <v>1</v>
      </c>
      <c r="AM152" s="236"/>
      <c r="AN152" s="236" t="s">
        <v>432</v>
      </c>
      <c r="AO152" s="233"/>
      <c r="AP152" s="233"/>
      <c r="AQ152" s="318">
        <f t="shared" si="6"/>
        <v>2.430555555555558E-2</v>
      </c>
      <c r="AR152" s="318">
        <f t="shared" si="7"/>
        <v>6.9444444444444198E-3</v>
      </c>
    </row>
    <row r="153" spans="1:44" ht="14.25">
      <c r="B153" s="34">
        <v>2023</v>
      </c>
      <c r="C153" s="34">
        <v>4</v>
      </c>
      <c r="D153" s="34">
        <v>6</v>
      </c>
      <c r="E153" s="322" t="s">
        <v>628</v>
      </c>
      <c r="F153" s="34"/>
      <c r="G153" s="260"/>
      <c r="H153" s="37" t="s">
        <v>595</v>
      </c>
      <c r="I153" s="38" t="s">
        <v>43</v>
      </c>
      <c r="J153" s="37" t="s">
        <v>1104</v>
      </c>
      <c r="K153" s="13"/>
      <c r="L153" s="14"/>
      <c r="M153" s="14"/>
      <c r="N153" s="14"/>
      <c r="O153" s="13"/>
      <c r="P153" s="239">
        <v>25</v>
      </c>
      <c r="Q153" s="39" t="s">
        <v>612</v>
      </c>
      <c r="R153" s="511">
        <v>1120</v>
      </c>
      <c r="S153" s="512" t="s">
        <v>30</v>
      </c>
      <c r="T153" s="513">
        <v>350</v>
      </c>
      <c r="U153" s="511">
        <v>1120</v>
      </c>
      <c r="V153" s="13">
        <v>1</v>
      </c>
      <c r="W153" s="511"/>
      <c r="X153" s="13">
        <v>1</v>
      </c>
      <c r="Y153" s="513">
        <v>350</v>
      </c>
      <c r="Z153" s="511">
        <v>10550</v>
      </c>
      <c r="AA153" s="42" t="s">
        <v>653</v>
      </c>
      <c r="AB153" s="76" t="s">
        <v>1196</v>
      </c>
      <c r="AC153" s="43">
        <v>0.3923611111111111</v>
      </c>
      <c r="AD153" s="44">
        <v>0.39583333333333331</v>
      </c>
      <c r="AE153" s="44"/>
      <c r="AF153" s="43"/>
      <c r="AG153" s="13"/>
      <c r="AH153" s="37"/>
      <c r="AI153" s="37" t="s">
        <v>6</v>
      </c>
      <c r="AJ153" s="37" t="s">
        <v>930</v>
      </c>
      <c r="AK153" s="45" t="s">
        <v>615</v>
      </c>
      <c r="AL153" s="46">
        <v>1</v>
      </c>
      <c r="AM153" s="236"/>
      <c r="AN153" s="236"/>
      <c r="AO153" s="233"/>
      <c r="AP153" s="233"/>
      <c r="AQ153" s="318">
        <f t="shared" si="6"/>
        <v>3.4722222222222099E-3</v>
      </c>
      <c r="AR153" s="318" t="str">
        <f t="shared" si="7"/>
        <v/>
      </c>
    </row>
    <row r="154" spans="1:44" ht="14.25">
      <c r="B154" s="34">
        <v>2023</v>
      </c>
      <c r="C154" s="34">
        <v>4</v>
      </c>
      <c r="D154" s="34">
        <v>6</v>
      </c>
      <c r="E154" s="322" t="s">
        <v>628</v>
      </c>
      <c r="F154" s="34"/>
      <c r="G154" s="36"/>
      <c r="H154" s="37" t="s">
        <v>595</v>
      </c>
      <c r="I154" s="316"/>
      <c r="J154" s="37"/>
      <c r="K154" s="13"/>
      <c r="L154" s="232"/>
      <c r="M154" s="232"/>
      <c r="N154" s="321"/>
      <c r="O154" s="502"/>
      <c r="P154" s="13"/>
      <c r="Q154" s="393"/>
      <c r="R154" s="40"/>
      <c r="S154" s="234"/>
      <c r="T154" s="234"/>
      <c r="U154" s="40"/>
      <c r="V154" s="13"/>
      <c r="W154" s="40"/>
      <c r="X154" s="13"/>
      <c r="Y154" s="40"/>
      <c r="Z154" s="40"/>
      <c r="AA154" s="235"/>
      <c r="AB154" s="235"/>
      <c r="AC154" s="43"/>
      <c r="AD154" s="44"/>
      <c r="AE154" s="44">
        <v>0.39583333333333331</v>
      </c>
      <c r="AF154" s="43">
        <v>0.43055555555555558</v>
      </c>
      <c r="AG154" s="13" t="s">
        <v>752</v>
      </c>
      <c r="AH154" s="37"/>
      <c r="AI154" s="37"/>
      <c r="AJ154" s="37"/>
      <c r="AK154" s="45"/>
      <c r="AL154" s="46"/>
      <c r="AM154" s="236" t="s">
        <v>1197</v>
      </c>
      <c r="AN154" s="236"/>
      <c r="AO154" s="233"/>
      <c r="AP154" s="233"/>
      <c r="AQ154" s="318" t="str">
        <f t="shared" si="6"/>
        <v/>
      </c>
      <c r="AR154" s="318">
        <f t="shared" si="7"/>
        <v>3.4722222222222265E-2</v>
      </c>
    </row>
    <row r="155" spans="1:44" ht="14.25">
      <c r="A155">
        <v>1</v>
      </c>
      <c r="B155" s="34">
        <v>2023</v>
      </c>
      <c r="C155" s="34">
        <v>4</v>
      </c>
      <c r="D155" s="34">
        <v>6</v>
      </c>
      <c r="E155" s="322" t="s">
        <v>628</v>
      </c>
      <c r="F155" s="34">
        <v>3</v>
      </c>
      <c r="G155" s="36" t="s">
        <v>614</v>
      </c>
      <c r="H155" s="37" t="s">
        <v>595</v>
      </c>
      <c r="I155" s="38" t="s">
        <v>47</v>
      </c>
      <c r="J155" s="37" t="s">
        <v>1104</v>
      </c>
      <c r="K155" s="13">
        <v>3703993</v>
      </c>
      <c r="L155" s="14">
        <v>1</v>
      </c>
      <c r="M155" s="14">
        <v>4</v>
      </c>
      <c r="N155" s="14" t="s">
        <v>687</v>
      </c>
      <c r="O155" s="13" t="s">
        <v>597</v>
      </c>
      <c r="P155" s="13">
        <v>50</v>
      </c>
      <c r="Q155" s="39" t="s">
        <v>625</v>
      </c>
      <c r="R155" s="511">
        <v>1050</v>
      </c>
      <c r="S155" s="512">
        <v>4100</v>
      </c>
      <c r="T155" s="512">
        <v>4100</v>
      </c>
      <c r="U155" s="511">
        <v>1050</v>
      </c>
      <c r="V155" s="13">
        <v>1</v>
      </c>
      <c r="W155" s="512">
        <v>4100</v>
      </c>
      <c r="X155" s="13">
        <v>1</v>
      </c>
      <c r="Y155" s="512">
        <v>4100</v>
      </c>
      <c r="Z155" s="511">
        <v>4100</v>
      </c>
      <c r="AA155" s="42" t="s">
        <v>1198</v>
      </c>
      <c r="AB155" s="42"/>
      <c r="AC155" s="43"/>
      <c r="AD155" s="44"/>
      <c r="AE155" s="44"/>
      <c r="AF155" s="43"/>
      <c r="AG155" s="13"/>
      <c r="AH155" s="37"/>
      <c r="AI155" s="37" t="s">
        <v>6</v>
      </c>
      <c r="AJ155" s="37" t="s">
        <v>930</v>
      </c>
      <c r="AK155" s="45" t="s">
        <v>598</v>
      </c>
      <c r="AL155" s="46"/>
      <c r="AM155" s="236"/>
      <c r="AN155" s="236"/>
      <c r="AO155" s="233"/>
      <c r="AP155" s="233"/>
      <c r="AQ155" s="318" t="str">
        <f t="shared" si="6"/>
        <v/>
      </c>
      <c r="AR155" s="318" t="str">
        <f t="shared" si="7"/>
        <v/>
      </c>
    </row>
    <row r="156" spans="1:44" ht="14.25">
      <c r="B156" s="34">
        <v>2023</v>
      </c>
      <c r="C156" s="34">
        <v>4</v>
      </c>
      <c r="D156" s="34">
        <v>6</v>
      </c>
      <c r="E156" s="322" t="s">
        <v>628</v>
      </c>
      <c r="F156" s="34">
        <v>3</v>
      </c>
      <c r="G156" s="36" t="s">
        <v>614</v>
      </c>
      <c r="H156" s="37" t="s">
        <v>595</v>
      </c>
      <c r="I156" s="38" t="s">
        <v>47</v>
      </c>
      <c r="J156" s="37" t="s">
        <v>1104</v>
      </c>
      <c r="K156" s="13">
        <v>3703993</v>
      </c>
      <c r="L156" s="14">
        <v>2</v>
      </c>
      <c r="M156" s="14">
        <v>4</v>
      </c>
      <c r="N156" s="14" t="s">
        <v>687</v>
      </c>
      <c r="O156" s="13" t="s">
        <v>597</v>
      </c>
      <c r="P156" s="13">
        <v>50</v>
      </c>
      <c r="Q156" s="39" t="s">
        <v>625</v>
      </c>
      <c r="R156" s="511">
        <v>1050</v>
      </c>
      <c r="S156" s="512">
        <v>4100</v>
      </c>
      <c r="T156" s="512">
        <v>4100</v>
      </c>
      <c r="U156" s="511">
        <v>1050</v>
      </c>
      <c r="V156" s="13">
        <v>1</v>
      </c>
      <c r="W156" s="512">
        <v>4100</v>
      </c>
      <c r="X156" s="13">
        <v>1</v>
      </c>
      <c r="Y156" s="512">
        <v>4100</v>
      </c>
      <c r="Z156" s="511">
        <v>4120</v>
      </c>
      <c r="AA156" s="42" t="s">
        <v>1199</v>
      </c>
      <c r="AB156" s="76" t="s">
        <v>1200</v>
      </c>
      <c r="AC156" s="43">
        <v>0.43055555555555558</v>
      </c>
      <c r="AD156" s="44">
        <v>0.4513888888888889</v>
      </c>
      <c r="AE156" s="44">
        <v>0.4513888888888889</v>
      </c>
      <c r="AF156" s="43">
        <v>0.45833333333333331</v>
      </c>
      <c r="AG156" s="13" t="s">
        <v>5</v>
      </c>
      <c r="AH156" s="37"/>
      <c r="AI156" s="37" t="s">
        <v>6</v>
      </c>
      <c r="AJ156" s="37" t="s">
        <v>930</v>
      </c>
      <c r="AK156" s="45" t="s">
        <v>598</v>
      </c>
      <c r="AL156" s="46">
        <v>1</v>
      </c>
      <c r="AM156" s="236"/>
      <c r="AN156" s="236" t="s">
        <v>432</v>
      </c>
      <c r="AO156" s="233"/>
      <c r="AP156" s="233"/>
      <c r="AQ156" s="318">
        <f t="shared" si="6"/>
        <v>2.0833333333333315E-2</v>
      </c>
      <c r="AR156" s="318">
        <f t="shared" si="7"/>
        <v>6.9444444444444198E-3</v>
      </c>
    </row>
    <row r="157" spans="1:44" ht="14.25">
      <c r="B157" s="34">
        <v>2023</v>
      </c>
      <c r="C157" s="34">
        <v>4</v>
      </c>
      <c r="D157" s="34">
        <v>6</v>
      </c>
      <c r="E157" s="322" t="s">
        <v>628</v>
      </c>
      <c r="F157" s="34"/>
      <c r="G157" s="36"/>
      <c r="H157" s="37" t="s">
        <v>595</v>
      </c>
      <c r="I157" s="38" t="s">
        <v>43</v>
      </c>
      <c r="J157" s="37" t="s">
        <v>1104</v>
      </c>
      <c r="K157" s="13"/>
      <c r="L157" s="14"/>
      <c r="M157" s="14"/>
      <c r="N157" s="14"/>
      <c r="O157" s="13"/>
      <c r="P157" s="239">
        <v>25</v>
      </c>
      <c r="Q157" s="39" t="s">
        <v>612</v>
      </c>
      <c r="R157" s="511">
        <v>1050</v>
      </c>
      <c r="S157" s="512" t="s">
        <v>30</v>
      </c>
      <c r="T157" s="513">
        <v>350</v>
      </c>
      <c r="U157" s="511">
        <v>1050</v>
      </c>
      <c r="V157" s="13">
        <v>1</v>
      </c>
      <c r="W157" s="511"/>
      <c r="X157" s="13">
        <v>1</v>
      </c>
      <c r="Y157" s="513">
        <v>350</v>
      </c>
      <c r="Z157" s="511">
        <v>8550</v>
      </c>
      <c r="AA157" s="42" t="s">
        <v>657</v>
      </c>
      <c r="AB157" s="76" t="s">
        <v>1200</v>
      </c>
      <c r="AC157" s="43">
        <v>0.45833333333333331</v>
      </c>
      <c r="AD157" s="44">
        <v>0.46180555555555558</v>
      </c>
      <c r="AE157" s="44"/>
      <c r="AF157" s="43"/>
      <c r="AG157" s="13"/>
      <c r="AH157" s="37"/>
      <c r="AI157" s="37" t="s">
        <v>6</v>
      </c>
      <c r="AJ157" s="37" t="s">
        <v>930</v>
      </c>
      <c r="AK157" s="45" t="s">
        <v>598</v>
      </c>
      <c r="AL157" s="46">
        <v>1</v>
      </c>
      <c r="AM157" s="236"/>
      <c r="AN157" s="236"/>
      <c r="AO157" s="233"/>
      <c r="AP157" s="233"/>
      <c r="AQ157" s="318">
        <f t="shared" si="6"/>
        <v>3.4722222222222654E-3</v>
      </c>
      <c r="AR157" s="318" t="str">
        <f t="shared" si="7"/>
        <v/>
      </c>
    </row>
    <row r="158" spans="1:44" ht="14.25">
      <c r="B158" s="34">
        <v>2023</v>
      </c>
      <c r="C158" s="34">
        <v>4</v>
      </c>
      <c r="D158" s="34">
        <v>6</v>
      </c>
      <c r="E158" s="322" t="s">
        <v>628</v>
      </c>
      <c r="F158" s="34"/>
      <c r="G158" s="36"/>
      <c r="H158" s="37" t="s">
        <v>595</v>
      </c>
      <c r="I158" s="316"/>
      <c r="J158" s="37"/>
      <c r="K158" s="13"/>
      <c r="L158" s="232"/>
      <c r="M158" s="232"/>
      <c r="N158" s="321"/>
      <c r="O158" s="502"/>
      <c r="P158" s="13"/>
      <c r="Q158" s="393"/>
      <c r="R158" s="40"/>
      <c r="S158" s="234"/>
      <c r="T158" s="234"/>
      <c r="U158" s="40"/>
      <c r="V158" s="13"/>
      <c r="W158" s="40"/>
      <c r="X158" s="13"/>
      <c r="Y158" s="40"/>
      <c r="Z158" s="40"/>
      <c r="AA158" s="235"/>
      <c r="AB158" s="235"/>
      <c r="AC158" s="43"/>
      <c r="AD158" s="44"/>
      <c r="AE158" s="44">
        <v>0.46180555555555558</v>
      </c>
      <c r="AF158" s="43">
        <v>0.51388888888888895</v>
      </c>
      <c r="AG158" s="13" t="s">
        <v>752</v>
      </c>
      <c r="AH158" s="37"/>
      <c r="AI158" s="37"/>
      <c r="AJ158" s="37"/>
      <c r="AK158" s="45"/>
      <c r="AL158" s="46"/>
      <c r="AM158" s="236"/>
      <c r="AN158" s="236"/>
      <c r="AO158" s="233"/>
      <c r="AP158" s="233"/>
      <c r="AQ158" s="318" t="str">
        <f t="shared" si="6"/>
        <v/>
      </c>
      <c r="AR158" s="318">
        <f t="shared" si="7"/>
        <v>5.208333333333337E-2</v>
      </c>
    </row>
    <row r="159" spans="1:44" ht="14.25">
      <c r="A159">
        <v>1</v>
      </c>
      <c r="B159" s="34">
        <v>2023</v>
      </c>
      <c r="C159" s="34">
        <v>4</v>
      </c>
      <c r="D159" s="34">
        <v>6</v>
      </c>
      <c r="E159" s="322" t="s">
        <v>628</v>
      </c>
      <c r="F159" s="34">
        <v>4</v>
      </c>
      <c r="G159" s="36" t="s">
        <v>614</v>
      </c>
      <c r="H159" s="37" t="s">
        <v>595</v>
      </c>
      <c r="I159" s="38" t="s">
        <v>47</v>
      </c>
      <c r="J159" s="37" t="s">
        <v>1104</v>
      </c>
      <c r="K159" s="13">
        <v>3703993</v>
      </c>
      <c r="L159" s="14">
        <v>3</v>
      </c>
      <c r="M159" s="14">
        <v>4</v>
      </c>
      <c r="N159" s="14" t="s">
        <v>687</v>
      </c>
      <c r="O159" s="13" t="s">
        <v>597</v>
      </c>
      <c r="P159" s="13">
        <v>50</v>
      </c>
      <c r="Q159" s="39" t="s">
        <v>625</v>
      </c>
      <c r="R159" s="511">
        <v>1050</v>
      </c>
      <c r="S159" s="512">
        <v>4100</v>
      </c>
      <c r="T159" s="512">
        <v>4100</v>
      </c>
      <c r="U159" s="511">
        <v>1050</v>
      </c>
      <c r="V159" s="13">
        <v>1</v>
      </c>
      <c r="W159" s="512">
        <v>4100</v>
      </c>
      <c r="X159" s="13">
        <v>1</v>
      </c>
      <c r="Y159" s="512">
        <v>4100</v>
      </c>
      <c r="Z159" s="511">
        <v>4100</v>
      </c>
      <c r="AA159" s="42" t="s">
        <v>1201</v>
      </c>
      <c r="AB159" s="42"/>
      <c r="AC159" s="43"/>
      <c r="AD159" s="44"/>
      <c r="AE159" s="44"/>
      <c r="AF159" s="43"/>
      <c r="AG159" s="13"/>
      <c r="AH159" s="37"/>
      <c r="AI159" s="37" t="s">
        <v>6</v>
      </c>
      <c r="AJ159" s="37" t="s">
        <v>930</v>
      </c>
      <c r="AK159" s="45" t="s">
        <v>598</v>
      </c>
      <c r="AL159" s="46"/>
      <c r="AM159" s="236"/>
      <c r="AN159" s="236"/>
      <c r="AO159" s="233"/>
      <c r="AP159" s="233"/>
      <c r="AQ159" s="318" t="str">
        <f t="shared" si="6"/>
        <v/>
      </c>
      <c r="AR159" s="318" t="str">
        <f t="shared" si="7"/>
        <v/>
      </c>
    </row>
    <row r="160" spans="1:44" ht="14.25">
      <c r="B160" s="34">
        <v>2023</v>
      </c>
      <c r="C160" s="34">
        <v>4</v>
      </c>
      <c r="D160" s="34">
        <v>6</v>
      </c>
      <c r="E160" s="322" t="s">
        <v>628</v>
      </c>
      <c r="F160" s="34">
        <v>4</v>
      </c>
      <c r="G160" s="36" t="s">
        <v>614</v>
      </c>
      <c r="H160" s="37" t="s">
        <v>595</v>
      </c>
      <c r="I160" s="38" t="s">
        <v>47</v>
      </c>
      <c r="J160" s="37" t="s">
        <v>1104</v>
      </c>
      <c r="K160" s="13">
        <v>3703993</v>
      </c>
      <c r="L160" s="14">
        <v>4</v>
      </c>
      <c r="M160" s="14">
        <v>4</v>
      </c>
      <c r="N160" s="14" t="s">
        <v>687</v>
      </c>
      <c r="O160" s="13" t="s">
        <v>597</v>
      </c>
      <c r="P160" s="13">
        <v>50</v>
      </c>
      <c r="Q160" s="39" t="s">
        <v>625</v>
      </c>
      <c r="R160" s="511">
        <v>1050</v>
      </c>
      <c r="S160" s="512">
        <v>4100</v>
      </c>
      <c r="T160" s="512">
        <v>4100</v>
      </c>
      <c r="U160" s="511">
        <v>1050</v>
      </c>
      <c r="V160" s="13">
        <v>1</v>
      </c>
      <c r="W160" s="512">
        <v>4100</v>
      </c>
      <c r="X160" s="13">
        <v>1</v>
      </c>
      <c r="Y160" s="512">
        <v>4100</v>
      </c>
      <c r="Z160" s="511">
        <v>4120</v>
      </c>
      <c r="AA160" s="42" t="s">
        <v>1202</v>
      </c>
      <c r="AB160" s="76" t="s">
        <v>1203</v>
      </c>
      <c r="AC160" s="43">
        <v>0.51388888888888895</v>
      </c>
      <c r="AD160" s="44">
        <v>0.53472222222222221</v>
      </c>
      <c r="AE160" s="44">
        <v>0.53472222222222221</v>
      </c>
      <c r="AF160" s="43">
        <v>0.54166666666666663</v>
      </c>
      <c r="AG160" s="13" t="s">
        <v>5</v>
      </c>
      <c r="AH160" s="37"/>
      <c r="AI160" s="37" t="s">
        <v>6</v>
      </c>
      <c r="AJ160" s="37" t="s">
        <v>930</v>
      </c>
      <c r="AK160" s="45" t="s">
        <v>598</v>
      </c>
      <c r="AL160" s="46">
        <v>1</v>
      </c>
      <c r="AM160" s="236"/>
      <c r="AN160" s="236" t="s">
        <v>432</v>
      </c>
      <c r="AO160" s="233"/>
      <c r="AP160" s="233"/>
      <c r="AQ160" s="318">
        <f t="shared" si="6"/>
        <v>2.0833333333333259E-2</v>
      </c>
      <c r="AR160" s="318">
        <f t="shared" si="7"/>
        <v>6.9444444444444198E-3</v>
      </c>
    </row>
    <row r="161" spans="1:44" ht="14.25">
      <c r="B161" s="34">
        <v>2023</v>
      </c>
      <c r="C161" s="34">
        <v>4</v>
      </c>
      <c r="D161" s="34">
        <v>6</v>
      </c>
      <c r="E161" s="322" t="s">
        <v>628</v>
      </c>
      <c r="F161" s="34"/>
      <c r="G161" s="36"/>
      <c r="H161" s="37" t="s">
        <v>595</v>
      </c>
      <c r="I161" s="38" t="s">
        <v>43</v>
      </c>
      <c r="J161" s="37" t="s">
        <v>1104</v>
      </c>
      <c r="K161" s="13"/>
      <c r="L161" s="14"/>
      <c r="M161" s="14"/>
      <c r="N161" s="14"/>
      <c r="O161" s="13"/>
      <c r="P161" s="239">
        <v>25</v>
      </c>
      <c r="Q161" s="39" t="s">
        <v>612</v>
      </c>
      <c r="R161" s="511">
        <v>1050</v>
      </c>
      <c r="S161" s="512" t="s">
        <v>30</v>
      </c>
      <c r="T161" s="513">
        <v>350</v>
      </c>
      <c r="U161" s="511">
        <v>1050</v>
      </c>
      <c r="V161" s="13">
        <v>1</v>
      </c>
      <c r="W161" s="511"/>
      <c r="X161" s="13">
        <v>1</v>
      </c>
      <c r="Y161" s="513">
        <v>350</v>
      </c>
      <c r="Z161" s="511">
        <v>8550</v>
      </c>
      <c r="AA161" s="42" t="s">
        <v>657</v>
      </c>
      <c r="AB161" s="76" t="s">
        <v>1203</v>
      </c>
      <c r="AC161" s="43">
        <v>0.54166666666666663</v>
      </c>
      <c r="AD161" s="44">
        <v>0.54513888888888895</v>
      </c>
      <c r="AE161" s="44"/>
      <c r="AF161" s="43"/>
      <c r="AG161" s="13"/>
      <c r="AH161" s="37"/>
      <c r="AI161" s="37" t="s">
        <v>6</v>
      </c>
      <c r="AJ161" s="37" t="s">
        <v>930</v>
      </c>
      <c r="AK161" s="45" t="s">
        <v>598</v>
      </c>
      <c r="AL161" s="46">
        <v>1</v>
      </c>
      <c r="AM161" s="236"/>
      <c r="AN161" s="236"/>
      <c r="AO161" s="233"/>
      <c r="AP161" s="233"/>
      <c r="AQ161" s="318">
        <f t="shared" si="6"/>
        <v>3.4722222222223209E-3</v>
      </c>
      <c r="AR161" s="318" t="str">
        <f t="shared" si="7"/>
        <v/>
      </c>
    </row>
    <row r="162" spans="1:44" ht="14.25">
      <c r="B162" s="34">
        <v>2023</v>
      </c>
      <c r="C162" s="34">
        <v>4</v>
      </c>
      <c r="D162" s="34">
        <v>6</v>
      </c>
      <c r="E162" s="322" t="s">
        <v>628</v>
      </c>
      <c r="F162" s="34"/>
      <c r="G162" s="36"/>
      <c r="H162" s="37" t="s">
        <v>595</v>
      </c>
      <c r="I162" s="316"/>
      <c r="J162" s="37"/>
      <c r="K162" s="13"/>
      <c r="L162" s="232"/>
      <c r="M162" s="232"/>
      <c r="N162" s="321"/>
      <c r="O162" s="502"/>
      <c r="P162" s="13"/>
      <c r="Q162" s="393"/>
      <c r="R162" s="40"/>
      <c r="S162" s="234"/>
      <c r="T162" s="234"/>
      <c r="U162" s="40"/>
      <c r="V162" s="13"/>
      <c r="W162" s="40"/>
      <c r="X162" s="13"/>
      <c r="Y162" s="40"/>
      <c r="Z162" s="40"/>
      <c r="AA162" s="235"/>
      <c r="AB162" s="235"/>
      <c r="AC162" s="43"/>
      <c r="AD162" s="44"/>
      <c r="AE162" s="44">
        <v>0.54513888888888895</v>
      </c>
      <c r="AF162" s="43">
        <v>0.56597222222222221</v>
      </c>
      <c r="AG162" s="13" t="s">
        <v>752</v>
      </c>
      <c r="AH162" s="37"/>
      <c r="AI162" s="37"/>
      <c r="AJ162" s="37"/>
      <c r="AK162" s="45"/>
      <c r="AL162" s="46"/>
      <c r="AM162" s="236" t="s">
        <v>1197</v>
      </c>
      <c r="AN162" s="236"/>
      <c r="AO162" s="233"/>
      <c r="AP162" s="233"/>
      <c r="AQ162" s="318" t="str">
        <f t="shared" si="6"/>
        <v/>
      </c>
      <c r="AR162" s="318">
        <f t="shared" si="7"/>
        <v>2.0833333333333259E-2</v>
      </c>
    </row>
    <row r="163" spans="1:44" ht="14.25">
      <c r="B163" s="34">
        <v>2023</v>
      </c>
      <c r="C163" s="34">
        <v>4</v>
      </c>
      <c r="D163" s="34">
        <v>6</v>
      </c>
      <c r="E163" s="322" t="s">
        <v>629</v>
      </c>
      <c r="F163" s="34"/>
      <c r="G163" s="36"/>
      <c r="H163" s="37" t="s">
        <v>595</v>
      </c>
      <c r="I163" s="38" t="s">
        <v>58</v>
      </c>
      <c r="J163" s="37" t="s">
        <v>596</v>
      </c>
      <c r="K163" s="13"/>
      <c r="L163" s="14"/>
      <c r="M163" s="13"/>
      <c r="N163" s="14"/>
      <c r="O163" s="13"/>
      <c r="P163" s="13">
        <v>12</v>
      </c>
      <c r="Q163" s="39" t="s">
        <v>612</v>
      </c>
      <c r="R163" s="511">
        <v>1005</v>
      </c>
      <c r="S163" s="512" t="s">
        <v>30</v>
      </c>
      <c r="T163" s="511">
        <v>200</v>
      </c>
      <c r="U163" s="511">
        <v>1005</v>
      </c>
      <c r="V163" s="13">
        <v>1</v>
      </c>
      <c r="W163" s="511">
        <v>200</v>
      </c>
      <c r="X163" s="13">
        <v>1</v>
      </c>
      <c r="Y163" s="511">
        <v>200</v>
      </c>
      <c r="Z163" s="511"/>
      <c r="AA163" s="241" t="s">
        <v>619</v>
      </c>
      <c r="AB163" s="245"/>
      <c r="AC163" s="43"/>
      <c r="AD163" s="44"/>
      <c r="AE163" s="44"/>
      <c r="AF163" s="43"/>
      <c r="AG163" s="13"/>
      <c r="AH163" s="37"/>
      <c r="AI163" s="37"/>
      <c r="AJ163" s="37"/>
      <c r="AK163" s="45"/>
      <c r="AL163" s="46"/>
      <c r="AM163" s="236"/>
      <c r="AN163" s="236"/>
      <c r="AO163" s="233"/>
      <c r="AP163" s="233"/>
      <c r="AQ163" s="318" t="str">
        <f t="shared" si="6"/>
        <v/>
      </c>
      <c r="AR163" s="318" t="str">
        <f t="shared" si="7"/>
        <v/>
      </c>
    </row>
    <row r="164" spans="1:44" ht="14.25">
      <c r="A164">
        <v>1</v>
      </c>
      <c r="B164" s="34">
        <v>2023</v>
      </c>
      <c r="C164" s="34">
        <v>4</v>
      </c>
      <c r="D164" s="34">
        <v>6</v>
      </c>
      <c r="E164" s="322" t="s">
        <v>629</v>
      </c>
      <c r="F164" s="34">
        <v>5</v>
      </c>
      <c r="G164" s="36" t="s">
        <v>614</v>
      </c>
      <c r="H164" s="37" t="s">
        <v>595</v>
      </c>
      <c r="I164" s="38" t="s">
        <v>47</v>
      </c>
      <c r="J164" s="37" t="s">
        <v>596</v>
      </c>
      <c r="K164" s="13">
        <v>3703992</v>
      </c>
      <c r="L164" s="14">
        <v>1</v>
      </c>
      <c r="M164" s="14">
        <v>3</v>
      </c>
      <c r="N164" s="14" t="s">
        <v>687</v>
      </c>
      <c r="O164" s="13" t="s">
        <v>597</v>
      </c>
      <c r="P164" s="13">
        <v>38</v>
      </c>
      <c r="Q164" s="39" t="s">
        <v>625</v>
      </c>
      <c r="R164" s="511">
        <v>1005</v>
      </c>
      <c r="S164" s="512">
        <v>4160</v>
      </c>
      <c r="T164" s="512">
        <v>4160</v>
      </c>
      <c r="U164" s="511">
        <v>1005</v>
      </c>
      <c r="V164" s="13">
        <v>1</v>
      </c>
      <c r="W164" s="512">
        <v>4100</v>
      </c>
      <c r="X164" s="13">
        <v>1</v>
      </c>
      <c r="Y164" s="512">
        <v>4100</v>
      </c>
      <c r="Z164" s="511">
        <v>4160</v>
      </c>
      <c r="AA164" s="42" t="s">
        <v>1204</v>
      </c>
      <c r="AB164" s="42"/>
      <c r="AC164" s="43">
        <v>0.56597222222222221</v>
      </c>
      <c r="AD164" s="44">
        <v>0.58680555555555558</v>
      </c>
      <c r="AE164" s="44">
        <v>0.58680555555555558</v>
      </c>
      <c r="AF164" s="43">
        <v>0.59375</v>
      </c>
      <c r="AG164" s="13" t="s">
        <v>5</v>
      </c>
      <c r="AH164" s="37"/>
      <c r="AI164" s="37" t="s">
        <v>1026</v>
      </c>
      <c r="AJ164" s="37" t="s">
        <v>930</v>
      </c>
      <c r="AK164" s="45" t="s">
        <v>615</v>
      </c>
      <c r="AL164" s="46">
        <v>1</v>
      </c>
      <c r="AM164" s="236"/>
      <c r="AN164" s="236" t="s">
        <v>432</v>
      </c>
      <c r="AO164" s="233"/>
      <c r="AP164" s="233"/>
      <c r="AQ164" s="318">
        <f t="shared" si="6"/>
        <v>2.083333333333337E-2</v>
      </c>
      <c r="AR164" s="318">
        <f t="shared" si="7"/>
        <v>6.9444444444444198E-3</v>
      </c>
    </row>
    <row r="165" spans="1:44" ht="14.25">
      <c r="B165" s="34">
        <v>2023</v>
      </c>
      <c r="C165" s="34">
        <v>4</v>
      </c>
      <c r="D165" s="34">
        <v>6</v>
      </c>
      <c r="E165" s="322" t="s">
        <v>629</v>
      </c>
      <c r="F165" s="34">
        <v>5</v>
      </c>
      <c r="G165" s="36" t="s">
        <v>614</v>
      </c>
      <c r="H165" s="37" t="s">
        <v>595</v>
      </c>
      <c r="I165" s="38" t="s">
        <v>47</v>
      </c>
      <c r="J165" s="37" t="s">
        <v>596</v>
      </c>
      <c r="K165" s="13">
        <v>3703992</v>
      </c>
      <c r="L165" s="14">
        <v>2</v>
      </c>
      <c r="M165" s="14">
        <v>3</v>
      </c>
      <c r="N165" s="14" t="s">
        <v>687</v>
      </c>
      <c r="O165" s="13" t="s">
        <v>597</v>
      </c>
      <c r="P165" s="13">
        <v>38</v>
      </c>
      <c r="Q165" s="39" t="s">
        <v>625</v>
      </c>
      <c r="R165" s="511">
        <v>1005</v>
      </c>
      <c r="S165" s="512">
        <v>4170</v>
      </c>
      <c r="T165" s="512">
        <v>4170</v>
      </c>
      <c r="U165" s="511">
        <v>1005</v>
      </c>
      <c r="V165" s="13">
        <v>1</v>
      </c>
      <c r="W165" s="512">
        <v>4100</v>
      </c>
      <c r="X165" s="13">
        <v>1</v>
      </c>
      <c r="Y165" s="512">
        <v>4100</v>
      </c>
      <c r="Z165" s="511">
        <v>4170</v>
      </c>
      <c r="AA165" s="42" t="s">
        <v>1205</v>
      </c>
      <c r="AB165" s="76"/>
      <c r="AC165" s="43">
        <v>0.59375</v>
      </c>
      <c r="AD165" s="44">
        <v>0.61458333333333337</v>
      </c>
      <c r="AE165" s="44">
        <v>0.61458333333333337</v>
      </c>
      <c r="AF165" s="43">
        <v>0.62152777777777779</v>
      </c>
      <c r="AG165" s="13" t="s">
        <v>5</v>
      </c>
      <c r="AH165" s="37"/>
      <c r="AI165" s="37" t="s">
        <v>1026</v>
      </c>
      <c r="AJ165" s="37" t="s">
        <v>930</v>
      </c>
      <c r="AK165" s="45" t="s">
        <v>615</v>
      </c>
      <c r="AL165" s="46">
        <v>1</v>
      </c>
      <c r="AM165" s="236"/>
      <c r="AN165" s="236" t="s">
        <v>432</v>
      </c>
      <c r="AO165" s="233"/>
      <c r="AP165" s="233"/>
      <c r="AQ165" s="318">
        <f t="shared" si="6"/>
        <v>2.083333333333337E-2</v>
      </c>
      <c r="AR165" s="318">
        <f t="shared" si="7"/>
        <v>6.9444444444444198E-3</v>
      </c>
    </row>
    <row r="166" spans="1:44" ht="14.25">
      <c r="B166" s="34">
        <v>2023</v>
      </c>
      <c r="C166" s="34">
        <v>4</v>
      </c>
      <c r="D166" s="34">
        <v>6</v>
      </c>
      <c r="E166" s="322" t="s">
        <v>629</v>
      </c>
      <c r="F166" s="34">
        <v>5</v>
      </c>
      <c r="G166" s="36" t="s">
        <v>614</v>
      </c>
      <c r="H166" s="37" t="s">
        <v>595</v>
      </c>
      <c r="I166" s="38" t="s">
        <v>47</v>
      </c>
      <c r="J166" s="37" t="s">
        <v>596</v>
      </c>
      <c r="K166" s="13">
        <v>3703992</v>
      </c>
      <c r="L166" s="14">
        <v>3</v>
      </c>
      <c r="M166" s="14">
        <v>3</v>
      </c>
      <c r="N166" s="14" t="s">
        <v>687</v>
      </c>
      <c r="O166" s="13" t="s">
        <v>597</v>
      </c>
      <c r="P166" s="13">
        <v>38</v>
      </c>
      <c r="Q166" s="39" t="s">
        <v>625</v>
      </c>
      <c r="R166" s="511">
        <v>1005</v>
      </c>
      <c r="S166" s="512">
        <v>4150</v>
      </c>
      <c r="T166" s="512">
        <v>4150</v>
      </c>
      <c r="U166" s="511">
        <v>1005</v>
      </c>
      <c r="V166" s="13">
        <v>1</v>
      </c>
      <c r="W166" s="512">
        <v>4100</v>
      </c>
      <c r="X166" s="13">
        <v>1</v>
      </c>
      <c r="Y166" s="512">
        <v>4100</v>
      </c>
      <c r="Z166" s="511">
        <v>4150</v>
      </c>
      <c r="AA166" s="42" t="s">
        <v>1206</v>
      </c>
      <c r="AB166" s="76" t="s">
        <v>1207</v>
      </c>
      <c r="AC166" s="43">
        <v>0.62152777777777779</v>
      </c>
      <c r="AD166" s="44">
        <v>0.64236111111111116</v>
      </c>
      <c r="AE166" s="44">
        <v>0.64236111111111116</v>
      </c>
      <c r="AF166" s="43">
        <v>0.64930555555555558</v>
      </c>
      <c r="AG166" s="13" t="s">
        <v>5</v>
      </c>
      <c r="AH166" s="37"/>
      <c r="AI166" s="37" t="s">
        <v>1026</v>
      </c>
      <c r="AJ166" s="37" t="s">
        <v>930</v>
      </c>
      <c r="AK166" s="45" t="s">
        <v>615</v>
      </c>
      <c r="AL166" s="46">
        <v>1</v>
      </c>
      <c r="AM166" s="236"/>
      <c r="AN166" s="236" t="s">
        <v>432</v>
      </c>
      <c r="AO166" s="233"/>
      <c r="AP166" s="233"/>
      <c r="AQ166" s="318">
        <f t="shared" si="6"/>
        <v>2.083333333333337E-2</v>
      </c>
      <c r="AR166" s="318">
        <f t="shared" si="7"/>
        <v>6.9444444444444198E-3</v>
      </c>
    </row>
    <row r="167" spans="1:44" ht="14.25">
      <c r="B167" s="34">
        <v>2023</v>
      </c>
      <c r="C167" s="34">
        <v>4</v>
      </c>
      <c r="D167" s="34">
        <v>6</v>
      </c>
      <c r="E167" s="322" t="s">
        <v>629</v>
      </c>
      <c r="F167" s="34"/>
      <c r="G167" s="36"/>
      <c r="H167" s="37" t="s">
        <v>595</v>
      </c>
      <c r="I167" s="38" t="s">
        <v>43</v>
      </c>
      <c r="J167" s="37" t="s">
        <v>596</v>
      </c>
      <c r="K167" s="13"/>
      <c r="L167" s="14"/>
      <c r="M167" s="14"/>
      <c r="N167" s="14"/>
      <c r="O167" s="13"/>
      <c r="P167" s="239">
        <v>25</v>
      </c>
      <c r="Q167" s="39" t="s">
        <v>612</v>
      </c>
      <c r="R167" s="511">
        <v>1005</v>
      </c>
      <c r="S167" s="512" t="s">
        <v>30</v>
      </c>
      <c r="T167" s="513">
        <v>350</v>
      </c>
      <c r="U167" s="511">
        <v>1005</v>
      </c>
      <c r="V167" s="13">
        <v>1</v>
      </c>
      <c r="W167" s="511"/>
      <c r="X167" s="13">
        <v>1</v>
      </c>
      <c r="Y167" s="513">
        <v>350</v>
      </c>
      <c r="Z167" s="511">
        <v>12850</v>
      </c>
      <c r="AA167" s="42" t="s">
        <v>658</v>
      </c>
      <c r="AB167" s="76" t="s">
        <v>1207</v>
      </c>
      <c r="AC167" s="43">
        <v>0.64930555555555558</v>
      </c>
      <c r="AD167" s="44">
        <v>0.65277777777777779</v>
      </c>
      <c r="AE167" s="44"/>
      <c r="AF167" s="43"/>
      <c r="AG167" s="13"/>
      <c r="AH167" s="37"/>
      <c r="AI167" s="37" t="s">
        <v>1026</v>
      </c>
      <c r="AJ167" s="37" t="s">
        <v>930</v>
      </c>
      <c r="AK167" s="45" t="s">
        <v>615</v>
      </c>
      <c r="AL167" s="46">
        <v>1</v>
      </c>
      <c r="AM167" s="236"/>
      <c r="AN167" s="236"/>
      <c r="AO167" s="233"/>
      <c r="AP167" s="233"/>
      <c r="AQ167" s="318">
        <f t="shared" si="6"/>
        <v>3.4722222222222099E-3</v>
      </c>
      <c r="AR167" s="318" t="str">
        <f t="shared" si="7"/>
        <v/>
      </c>
    </row>
    <row r="168" spans="1:44" ht="14.25">
      <c r="B168" s="34">
        <v>2023</v>
      </c>
      <c r="C168" s="34">
        <v>4</v>
      </c>
      <c r="D168" s="34">
        <v>6</v>
      </c>
      <c r="E168" s="322" t="s">
        <v>629</v>
      </c>
      <c r="F168" s="34"/>
      <c r="G168" s="36"/>
      <c r="H168" s="37" t="s">
        <v>595</v>
      </c>
      <c r="I168" s="316"/>
      <c r="J168" s="37"/>
      <c r="K168" s="13"/>
      <c r="L168" s="232"/>
      <c r="M168" s="232"/>
      <c r="N168" s="321"/>
      <c r="O168" s="502"/>
      <c r="P168" s="13"/>
      <c r="Q168" s="393"/>
      <c r="R168" s="40"/>
      <c r="S168" s="234"/>
      <c r="T168" s="234"/>
      <c r="U168" s="40"/>
      <c r="V168" s="13"/>
      <c r="W168" s="40"/>
      <c r="X168" s="13"/>
      <c r="Y168" s="40"/>
      <c r="Z168" s="40"/>
      <c r="AA168" s="235"/>
      <c r="AB168" s="235"/>
      <c r="AC168" s="43"/>
      <c r="AD168" s="44"/>
      <c r="AE168" s="44">
        <v>0.65277777777777779</v>
      </c>
      <c r="AF168" s="43">
        <v>0.67361111111111116</v>
      </c>
      <c r="AG168" s="13" t="s">
        <v>1072</v>
      </c>
      <c r="AH168" s="37"/>
      <c r="AI168" s="37"/>
      <c r="AJ168" s="37"/>
      <c r="AK168" s="45"/>
      <c r="AL168" s="46"/>
      <c r="AM168" s="236"/>
      <c r="AN168" s="236"/>
      <c r="AO168" s="233"/>
      <c r="AP168" s="233"/>
      <c r="AQ168" s="318" t="str">
        <f t="shared" si="6"/>
        <v/>
      </c>
      <c r="AR168" s="318">
        <f t="shared" si="7"/>
        <v>2.083333333333337E-2</v>
      </c>
    </row>
    <row r="169" spans="1:44" ht="14.25">
      <c r="B169" s="34">
        <v>2023</v>
      </c>
      <c r="C169" s="34">
        <v>4</v>
      </c>
      <c r="D169" s="34">
        <v>6</v>
      </c>
      <c r="E169" s="322" t="s">
        <v>629</v>
      </c>
      <c r="F169" s="34"/>
      <c r="G169" s="36"/>
      <c r="H169" s="37" t="s">
        <v>595</v>
      </c>
      <c r="I169" s="38" t="s">
        <v>58</v>
      </c>
      <c r="J169" s="37" t="s">
        <v>596</v>
      </c>
      <c r="K169" s="13"/>
      <c r="L169" s="14"/>
      <c r="M169" s="13"/>
      <c r="N169" s="75"/>
      <c r="O169" s="13"/>
      <c r="P169" s="13">
        <v>12</v>
      </c>
      <c r="Q169" s="39" t="s">
        <v>612</v>
      </c>
      <c r="R169" s="511">
        <v>1005</v>
      </c>
      <c r="S169" s="512" t="s">
        <v>30</v>
      </c>
      <c r="T169" s="511">
        <v>200</v>
      </c>
      <c r="U169" s="511">
        <v>1005</v>
      </c>
      <c r="V169" s="13">
        <v>1</v>
      </c>
      <c r="W169" s="511">
        <v>200</v>
      </c>
      <c r="X169" s="13">
        <v>1</v>
      </c>
      <c r="Y169" s="511">
        <v>200</v>
      </c>
      <c r="Z169" s="511"/>
      <c r="AA169" s="75"/>
      <c r="AB169" s="42"/>
      <c r="AC169" s="77"/>
      <c r="AD169" s="44"/>
      <c r="AE169" s="44"/>
      <c r="AF169" s="43"/>
      <c r="AG169" s="13"/>
      <c r="AH169" s="37"/>
      <c r="AI169" s="37"/>
      <c r="AJ169" s="37"/>
      <c r="AK169" s="45"/>
      <c r="AL169" s="46"/>
      <c r="AM169" s="236"/>
      <c r="AN169" s="236"/>
      <c r="AO169" s="233"/>
      <c r="AP169" s="233"/>
      <c r="AQ169" s="318" t="str">
        <f t="shared" si="6"/>
        <v/>
      </c>
      <c r="AR169" s="318" t="str">
        <f t="shared" si="7"/>
        <v/>
      </c>
    </row>
    <row r="170" spans="1:44" ht="14.25">
      <c r="A170">
        <v>1</v>
      </c>
      <c r="B170" s="34">
        <v>2023</v>
      </c>
      <c r="C170" s="34">
        <v>4</v>
      </c>
      <c r="D170" s="34">
        <v>6</v>
      </c>
      <c r="E170" s="322" t="s">
        <v>629</v>
      </c>
      <c r="F170" s="34">
        <v>6</v>
      </c>
      <c r="G170" s="36" t="s">
        <v>614</v>
      </c>
      <c r="H170" s="37" t="s">
        <v>595</v>
      </c>
      <c r="I170" s="38" t="s">
        <v>47</v>
      </c>
      <c r="J170" s="37" t="s">
        <v>596</v>
      </c>
      <c r="K170" s="13">
        <v>3704000</v>
      </c>
      <c r="L170" s="14">
        <v>1</v>
      </c>
      <c r="M170" s="14">
        <v>15</v>
      </c>
      <c r="N170" s="14" t="s">
        <v>646</v>
      </c>
      <c r="O170" s="13" t="s">
        <v>597</v>
      </c>
      <c r="P170" s="13">
        <v>50</v>
      </c>
      <c r="Q170" s="39" t="s">
        <v>303</v>
      </c>
      <c r="R170" s="511">
        <v>1000</v>
      </c>
      <c r="S170" s="512">
        <v>4000</v>
      </c>
      <c r="T170" s="512">
        <v>4000</v>
      </c>
      <c r="U170" s="511">
        <v>1000</v>
      </c>
      <c r="V170" s="13">
        <v>1</v>
      </c>
      <c r="W170" s="512">
        <v>4000</v>
      </c>
      <c r="X170" s="13">
        <v>1</v>
      </c>
      <c r="Y170" s="512">
        <v>4000</v>
      </c>
      <c r="Z170" s="511">
        <v>4070</v>
      </c>
      <c r="AA170" s="42" t="s">
        <v>1208</v>
      </c>
      <c r="AB170" s="42"/>
      <c r="AC170" s="43">
        <v>0.67361111111111116</v>
      </c>
      <c r="AD170" s="44">
        <v>0.69444444444444453</v>
      </c>
      <c r="AE170" s="44">
        <v>0.69444444444444453</v>
      </c>
      <c r="AF170" s="43">
        <v>0.70138888888888895</v>
      </c>
      <c r="AG170" s="13" t="s">
        <v>5</v>
      </c>
      <c r="AH170" s="37"/>
      <c r="AI170" s="37" t="s">
        <v>6</v>
      </c>
      <c r="AJ170" s="37" t="s">
        <v>930</v>
      </c>
      <c r="AK170" s="45" t="s">
        <v>615</v>
      </c>
      <c r="AL170" s="46">
        <v>1</v>
      </c>
      <c r="AM170" s="236"/>
      <c r="AN170" s="236" t="s">
        <v>432</v>
      </c>
      <c r="AO170" s="233"/>
      <c r="AP170" s="233"/>
      <c r="AQ170" s="318">
        <f t="shared" si="6"/>
        <v>2.083333333333337E-2</v>
      </c>
      <c r="AR170" s="318">
        <f t="shared" si="7"/>
        <v>6.9444444444444198E-3</v>
      </c>
    </row>
    <row r="171" spans="1:44" ht="14.25">
      <c r="B171" s="34">
        <v>2023</v>
      </c>
      <c r="C171" s="34">
        <v>4</v>
      </c>
      <c r="D171" s="34">
        <v>6</v>
      </c>
      <c r="E171" s="322" t="s">
        <v>629</v>
      </c>
      <c r="F171" s="34">
        <v>6</v>
      </c>
      <c r="G171" s="36" t="s">
        <v>614</v>
      </c>
      <c r="H171" s="37" t="s">
        <v>595</v>
      </c>
      <c r="I171" s="38" t="s">
        <v>47</v>
      </c>
      <c r="J171" s="37" t="s">
        <v>596</v>
      </c>
      <c r="K171" s="13">
        <v>3704000</v>
      </c>
      <c r="L171" s="14">
        <v>2</v>
      </c>
      <c r="M171" s="14">
        <v>15</v>
      </c>
      <c r="N171" s="14" t="s">
        <v>646</v>
      </c>
      <c r="O171" s="13" t="s">
        <v>597</v>
      </c>
      <c r="P171" s="13">
        <v>50</v>
      </c>
      <c r="Q171" s="39" t="s">
        <v>303</v>
      </c>
      <c r="R171" s="511">
        <v>1000</v>
      </c>
      <c r="S171" s="512">
        <v>4000</v>
      </c>
      <c r="T171" s="512">
        <v>4000</v>
      </c>
      <c r="U171" s="511">
        <v>1000</v>
      </c>
      <c r="V171" s="13">
        <v>1</v>
      </c>
      <c r="W171" s="512">
        <v>4000</v>
      </c>
      <c r="X171" s="13">
        <v>1</v>
      </c>
      <c r="Y171" s="512">
        <v>4000</v>
      </c>
      <c r="Z171" s="511">
        <v>4080</v>
      </c>
      <c r="AA171" s="42" t="s">
        <v>1209</v>
      </c>
      <c r="AB171" s="42"/>
      <c r="AC171" s="43">
        <v>0.70138888888888895</v>
      </c>
      <c r="AD171" s="44">
        <v>0.72222222222222232</v>
      </c>
      <c r="AE171" s="44">
        <v>0.72222222222222232</v>
      </c>
      <c r="AF171" s="43">
        <v>0.77083333333333337</v>
      </c>
      <c r="AG171" s="13" t="s">
        <v>5</v>
      </c>
      <c r="AH171" s="37"/>
      <c r="AI171" s="37" t="s">
        <v>6</v>
      </c>
      <c r="AJ171" s="37" t="s">
        <v>930</v>
      </c>
      <c r="AK171" s="45" t="s">
        <v>615</v>
      </c>
      <c r="AL171" s="46">
        <v>1</v>
      </c>
      <c r="AM171" s="236"/>
      <c r="AN171" s="236" t="s">
        <v>432</v>
      </c>
      <c r="AO171" s="233"/>
      <c r="AP171" s="233"/>
      <c r="AQ171" s="318">
        <f t="shared" si="6"/>
        <v>2.083333333333337E-2</v>
      </c>
      <c r="AR171" s="318">
        <f t="shared" si="7"/>
        <v>4.8611111111111049E-2</v>
      </c>
    </row>
    <row r="172" spans="1:44" ht="14.25">
      <c r="B172" s="34">
        <v>2023</v>
      </c>
      <c r="C172" s="34">
        <v>4</v>
      </c>
      <c r="D172" s="34">
        <v>6</v>
      </c>
      <c r="E172" s="322" t="s">
        <v>629</v>
      </c>
      <c r="F172" s="34">
        <v>6</v>
      </c>
      <c r="G172" s="36" t="s">
        <v>614</v>
      </c>
      <c r="H172" s="37" t="s">
        <v>595</v>
      </c>
      <c r="I172" s="38" t="s">
        <v>47</v>
      </c>
      <c r="J172" s="37" t="s">
        <v>596</v>
      </c>
      <c r="K172" s="13">
        <v>3704000</v>
      </c>
      <c r="L172" s="14">
        <v>3</v>
      </c>
      <c r="M172" s="14">
        <v>15</v>
      </c>
      <c r="N172" s="14" t="s">
        <v>646</v>
      </c>
      <c r="O172" s="13" t="s">
        <v>597</v>
      </c>
      <c r="P172" s="13">
        <v>50</v>
      </c>
      <c r="Q172" s="39" t="s">
        <v>303</v>
      </c>
      <c r="R172" s="511">
        <v>1000</v>
      </c>
      <c r="S172" s="512">
        <v>4000</v>
      </c>
      <c r="T172" s="512">
        <v>4000</v>
      </c>
      <c r="U172" s="511">
        <v>1000</v>
      </c>
      <c r="V172" s="13">
        <v>1</v>
      </c>
      <c r="W172" s="512">
        <v>4000</v>
      </c>
      <c r="X172" s="13">
        <v>1</v>
      </c>
      <c r="Y172" s="512">
        <v>4000</v>
      </c>
      <c r="Z172" s="511">
        <v>4080</v>
      </c>
      <c r="AA172" s="42" t="s">
        <v>1210</v>
      </c>
      <c r="AB172" s="76" t="s">
        <v>1211</v>
      </c>
      <c r="AC172" s="43">
        <v>0.77083333333333337</v>
      </c>
      <c r="AD172" s="44">
        <v>0.79166666666666674</v>
      </c>
      <c r="AE172" s="44">
        <v>0.79166666666666674</v>
      </c>
      <c r="AF172" s="43">
        <v>0.79861111111111116</v>
      </c>
      <c r="AG172" s="13" t="s">
        <v>5</v>
      </c>
      <c r="AH172" s="37"/>
      <c r="AI172" s="37" t="s">
        <v>6</v>
      </c>
      <c r="AJ172" s="37" t="s">
        <v>930</v>
      </c>
      <c r="AK172" s="45" t="s">
        <v>615</v>
      </c>
      <c r="AL172" s="46">
        <v>1</v>
      </c>
      <c r="AM172" s="236"/>
      <c r="AN172" s="236" t="s">
        <v>432</v>
      </c>
      <c r="AO172" s="233"/>
      <c r="AP172" s="233"/>
      <c r="AQ172" s="318">
        <f t="shared" si="6"/>
        <v>2.083333333333337E-2</v>
      </c>
      <c r="AR172" s="318">
        <f t="shared" si="7"/>
        <v>6.9444444444444198E-3</v>
      </c>
    </row>
    <row r="173" spans="1:44" ht="14.25">
      <c r="B173" s="34">
        <v>2023</v>
      </c>
      <c r="C173" s="34">
        <v>4</v>
      </c>
      <c r="D173" s="34">
        <v>6</v>
      </c>
      <c r="E173" s="322" t="s">
        <v>629</v>
      </c>
      <c r="F173" s="34"/>
      <c r="G173" s="260"/>
      <c r="H173" s="37" t="s">
        <v>595</v>
      </c>
      <c r="I173" s="73" t="s">
        <v>43</v>
      </c>
      <c r="J173" s="37" t="s">
        <v>596</v>
      </c>
      <c r="K173" s="13"/>
      <c r="L173" s="14"/>
      <c r="M173" s="14"/>
      <c r="N173" s="14"/>
      <c r="O173" s="74"/>
      <c r="P173" s="239">
        <v>25</v>
      </c>
      <c r="Q173" s="39" t="s">
        <v>612</v>
      </c>
      <c r="R173" s="511">
        <v>1000</v>
      </c>
      <c r="S173" s="512" t="s">
        <v>30</v>
      </c>
      <c r="T173" s="513">
        <v>350</v>
      </c>
      <c r="U173" s="511">
        <v>1000</v>
      </c>
      <c r="V173" s="13">
        <v>1</v>
      </c>
      <c r="W173" s="511"/>
      <c r="X173" s="13">
        <v>1</v>
      </c>
      <c r="Y173" s="513">
        <v>350</v>
      </c>
      <c r="Z173" s="511">
        <v>12550</v>
      </c>
      <c r="AA173" s="42" t="s">
        <v>656</v>
      </c>
      <c r="AB173" s="76" t="s">
        <v>1211</v>
      </c>
      <c r="AC173" s="77">
        <v>0.79861111111111116</v>
      </c>
      <c r="AD173" s="78">
        <v>0.80208333333333337</v>
      </c>
      <c r="AE173" s="78"/>
      <c r="AF173" s="77"/>
      <c r="AG173" s="74"/>
      <c r="AH173" s="72"/>
      <c r="AI173" s="37" t="s">
        <v>6</v>
      </c>
      <c r="AJ173" s="37" t="s">
        <v>930</v>
      </c>
      <c r="AK173" s="45" t="s">
        <v>615</v>
      </c>
      <c r="AL173" s="46">
        <v>1</v>
      </c>
      <c r="AM173" s="236"/>
      <c r="AN173" s="236"/>
      <c r="AO173" s="233"/>
      <c r="AP173" s="233"/>
      <c r="AQ173" s="318">
        <f t="shared" si="6"/>
        <v>3.4722222222222099E-3</v>
      </c>
      <c r="AR173" s="318" t="str">
        <f t="shared" si="7"/>
        <v/>
      </c>
    </row>
    <row r="174" spans="1:44" ht="14.25">
      <c r="B174" s="34">
        <v>2023</v>
      </c>
      <c r="C174" s="34">
        <v>4</v>
      </c>
      <c r="D174" s="34">
        <v>6</v>
      </c>
      <c r="E174" s="322" t="s">
        <v>629</v>
      </c>
      <c r="F174" s="34"/>
      <c r="G174" s="36"/>
      <c r="H174" s="37" t="s">
        <v>595</v>
      </c>
      <c r="I174" s="316"/>
      <c r="J174" s="37"/>
      <c r="K174" s="13"/>
      <c r="L174" s="232"/>
      <c r="M174" s="232"/>
      <c r="N174" s="321"/>
      <c r="O174" s="502"/>
      <c r="P174" s="13"/>
      <c r="Q174" s="393"/>
      <c r="R174" s="40"/>
      <c r="S174" s="234"/>
      <c r="T174" s="234"/>
      <c r="U174" s="40"/>
      <c r="V174" s="13"/>
      <c r="W174" s="40"/>
      <c r="X174" s="13"/>
      <c r="Y174" s="40"/>
      <c r="Z174" s="40"/>
      <c r="AA174" s="235"/>
      <c r="AB174" s="235"/>
      <c r="AC174" s="43"/>
      <c r="AD174" s="44"/>
      <c r="AE174" s="44">
        <v>0.80208333333333337</v>
      </c>
      <c r="AF174" s="43">
        <v>0.82291666666666674</v>
      </c>
      <c r="AG174" s="13" t="s">
        <v>752</v>
      </c>
      <c r="AH174" s="37"/>
      <c r="AI174" s="37"/>
      <c r="AJ174" s="37"/>
      <c r="AK174" s="45"/>
      <c r="AL174" s="46"/>
      <c r="AM174" s="236"/>
      <c r="AN174" s="236"/>
      <c r="AO174" s="233"/>
      <c r="AP174" s="233"/>
      <c r="AQ174" s="318" t="str">
        <f t="shared" si="6"/>
        <v/>
      </c>
      <c r="AR174" s="318">
        <f t="shared" si="7"/>
        <v>2.083333333333337E-2</v>
      </c>
    </row>
    <row r="175" spans="1:44" ht="14.25">
      <c r="B175" s="34">
        <v>2023</v>
      </c>
      <c r="C175" s="34">
        <v>4</v>
      </c>
      <c r="D175" s="34">
        <v>6</v>
      </c>
      <c r="E175" s="322" t="s">
        <v>629</v>
      </c>
      <c r="F175" s="34"/>
      <c r="G175" s="36"/>
      <c r="H175" s="37" t="s">
        <v>595</v>
      </c>
      <c r="I175" s="38" t="s">
        <v>58</v>
      </c>
      <c r="J175" s="37" t="s">
        <v>596</v>
      </c>
      <c r="K175" s="13"/>
      <c r="L175" s="14"/>
      <c r="M175" s="13"/>
      <c r="N175" s="75"/>
      <c r="O175" s="13"/>
      <c r="P175" s="13">
        <v>12</v>
      </c>
      <c r="Q175" s="39" t="s">
        <v>612</v>
      </c>
      <c r="R175" s="511">
        <v>1005</v>
      </c>
      <c r="S175" s="512" t="s">
        <v>30</v>
      </c>
      <c r="T175" s="511">
        <v>200</v>
      </c>
      <c r="U175" s="511">
        <v>1005</v>
      </c>
      <c r="V175" s="13">
        <v>1</v>
      </c>
      <c r="W175" s="511">
        <v>200</v>
      </c>
      <c r="X175" s="13">
        <v>1</v>
      </c>
      <c r="Y175" s="511">
        <v>200</v>
      </c>
      <c r="Z175" s="511"/>
      <c r="AA175" s="75"/>
      <c r="AB175" s="42"/>
      <c r="AC175" s="77"/>
      <c r="AD175" s="44"/>
      <c r="AE175" s="44"/>
      <c r="AF175" s="43"/>
      <c r="AG175" s="13"/>
      <c r="AH175" s="37"/>
      <c r="AI175" s="37"/>
      <c r="AJ175" s="37"/>
      <c r="AK175" s="45"/>
      <c r="AL175" s="46"/>
      <c r="AM175" s="236"/>
      <c r="AN175" s="236"/>
      <c r="AO175" s="233"/>
      <c r="AP175" s="233"/>
      <c r="AQ175" s="318" t="str">
        <f t="shared" si="6"/>
        <v/>
      </c>
      <c r="AR175" s="318" t="str">
        <f t="shared" si="7"/>
        <v/>
      </c>
    </row>
    <row r="176" spans="1:44" ht="14.25">
      <c r="A176">
        <v>1</v>
      </c>
      <c r="B176" s="34">
        <v>2023</v>
      </c>
      <c r="C176" s="34">
        <v>4</v>
      </c>
      <c r="D176" s="34">
        <v>6</v>
      </c>
      <c r="E176" s="322" t="s">
        <v>629</v>
      </c>
      <c r="F176" s="34">
        <v>7</v>
      </c>
      <c r="G176" s="36" t="s">
        <v>614</v>
      </c>
      <c r="H176" s="37" t="s">
        <v>595</v>
      </c>
      <c r="I176" s="38" t="s">
        <v>47</v>
      </c>
      <c r="J176" s="37" t="s">
        <v>596</v>
      </c>
      <c r="K176" s="13">
        <v>3704000</v>
      </c>
      <c r="L176" s="14">
        <v>4</v>
      </c>
      <c r="M176" s="14">
        <v>15</v>
      </c>
      <c r="N176" s="14" t="s">
        <v>646</v>
      </c>
      <c r="O176" s="13" t="s">
        <v>597</v>
      </c>
      <c r="P176" s="13">
        <v>50</v>
      </c>
      <c r="Q176" s="39" t="s">
        <v>303</v>
      </c>
      <c r="R176" s="511">
        <v>1000</v>
      </c>
      <c r="S176" s="512">
        <v>4000</v>
      </c>
      <c r="T176" s="512">
        <v>4000</v>
      </c>
      <c r="U176" s="511">
        <v>1000</v>
      </c>
      <c r="V176" s="13">
        <v>1</v>
      </c>
      <c r="W176" s="512">
        <v>4000</v>
      </c>
      <c r="X176" s="13">
        <v>1</v>
      </c>
      <c r="Y176" s="512">
        <v>4000</v>
      </c>
      <c r="Z176" s="511">
        <v>4080</v>
      </c>
      <c r="AA176" s="42" t="s">
        <v>1212</v>
      </c>
      <c r="AB176" s="42"/>
      <c r="AC176" s="43">
        <v>0.82291666666666674</v>
      </c>
      <c r="AD176" s="44">
        <v>0.84375000000000011</v>
      </c>
      <c r="AE176" s="44">
        <v>0.84375000000000011</v>
      </c>
      <c r="AF176" s="43">
        <v>0.85069444444444453</v>
      </c>
      <c r="AG176" s="13" t="s">
        <v>5</v>
      </c>
      <c r="AH176" s="37"/>
      <c r="AI176" s="37" t="s">
        <v>6</v>
      </c>
      <c r="AJ176" s="37" t="s">
        <v>930</v>
      </c>
      <c r="AK176" s="45" t="s">
        <v>615</v>
      </c>
      <c r="AL176" s="46">
        <v>1</v>
      </c>
      <c r="AM176" s="236"/>
      <c r="AN176" s="236" t="s">
        <v>432</v>
      </c>
      <c r="AO176" s="233"/>
      <c r="AP176" s="233"/>
      <c r="AQ176" s="318">
        <f t="shared" si="6"/>
        <v>2.083333333333337E-2</v>
      </c>
      <c r="AR176" s="318">
        <f t="shared" si="7"/>
        <v>6.9444444444444198E-3</v>
      </c>
    </row>
    <row r="177" spans="1:44" ht="14.25">
      <c r="B177" s="34">
        <v>2023</v>
      </c>
      <c r="C177" s="34">
        <v>4</v>
      </c>
      <c r="D177" s="34">
        <v>6</v>
      </c>
      <c r="E177" s="322" t="s">
        <v>629</v>
      </c>
      <c r="F177" s="34">
        <v>7</v>
      </c>
      <c r="G177" s="36" t="s">
        <v>614</v>
      </c>
      <c r="H177" s="37" t="s">
        <v>595</v>
      </c>
      <c r="I177" s="38" t="s">
        <v>47</v>
      </c>
      <c r="J177" s="37" t="s">
        <v>596</v>
      </c>
      <c r="K177" s="13">
        <v>3704000</v>
      </c>
      <c r="L177" s="14">
        <v>5</v>
      </c>
      <c r="M177" s="14">
        <v>15</v>
      </c>
      <c r="N177" s="14" t="s">
        <v>646</v>
      </c>
      <c r="O177" s="13" t="s">
        <v>597</v>
      </c>
      <c r="P177" s="13">
        <v>50</v>
      </c>
      <c r="Q177" s="39" t="s">
        <v>303</v>
      </c>
      <c r="R177" s="511">
        <v>1000</v>
      </c>
      <c r="S177" s="512">
        <v>4000</v>
      </c>
      <c r="T177" s="512">
        <v>4000</v>
      </c>
      <c r="U177" s="511">
        <v>1000</v>
      </c>
      <c r="V177" s="13">
        <v>1</v>
      </c>
      <c r="W177" s="512">
        <v>4000</v>
      </c>
      <c r="X177" s="13">
        <v>1</v>
      </c>
      <c r="Y177" s="512">
        <v>4000</v>
      </c>
      <c r="Z177" s="511">
        <v>4080</v>
      </c>
      <c r="AA177" s="42" t="s">
        <v>1213</v>
      </c>
      <c r="AB177" s="42"/>
      <c r="AC177" s="43">
        <v>0.85069444444444453</v>
      </c>
      <c r="AD177" s="44">
        <v>0.8715277777777779</v>
      </c>
      <c r="AE177" s="44">
        <v>0.8715277777777779</v>
      </c>
      <c r="AF177" s="43">
        <v>0.87847222222222232</v>
      </c>
      <c r="AG177" s="13" t="s">
        <v>5</v>
      </c>
      <c r="AH177" s="37"/>
      <c r="AI177" s="37" t="s">
        <v>6</v>
      </c>
      <c r="AJ177" s="37" t="s">
        <v>930</v>
      </c>
      <c r="AK177" s="45" t="s">
        <v>615</v>
      </c>
      <c r="AL177" s="46">
        <v>1</v>
      </c>
      <c r="AM177" s="236"/>
      <c r="AN177" s="236" t="s">
        <v>432</v>
      </c>
      <c r="AO177" s="233"/>
      <c r="AP177" s="233"/>
      <c r="AQ177" s="318">
        <f t="shared" si="6"/>
        <v>2.083333333333337E-2</v>
      </c>
      <c r="AR177" s="318">
        <f t="shared" si="7"/>
        <v>6.9444444444444198E-3</v>
      </c>
    </row>
    <row r="178" spans="1:44" ht="14.25">
      <c r="B178" s="34">
        <v>2023</v>
      </c>
      <c r="C178" s="34">
        <v>4</v>
      </c>
      <c r="D178" s="34">
        <v>6</v>
      </c>
      <c r="E178" s="322" t="s">
        <v>629</v>
      </c>
      <c r="F178" s="34">
        <v>7</v>
      </c>
      <c r="G178" s="36" t="s">
        <v>614</v>
      </c>
      <c r="H178" s="37" t="s">
        <v>595</v>
      </c>
      <c r="I178" s="38" t="s">
        <v>47</v>
      </c>
      <c r="J178" s="37" t="s">
        <v>596</v>
      </c>
      <c r="K178" s="13">
        <v>3704000</v>
      </c>
      <c r="L178" s="14">
        <v>6</v>
      </c>
      <c r="M178" s="14">
        <v>15</v>
      </c>
      <c r="N178" s="14" t="s">
        <v>646</v>
      </c>
      <c r="O178" s="13" t="s">
        <v>597</v>
      </c>
      <c r="P178" s="13">
        <v>50</v>
      </c>
      <c r="Q178" s="39" t="s">
        <v>303</v>
      </c>
      <c r="R178" s="511">
        <v>1000</v>
      </c>
      <c r="S178" s="512">
        <v>4000</v>
      </c>
      <c r="T178" s="512">
        <v>4000</v>
      </c>
      <c r="U178" s="511">
        <v>1000</v>
      </c>
      <c r="V178" s="13">
        <v>1</v>
      </c>
      <c r="W178" s="512">
        <v>4000</v>
      </c>
      <c r="X178" s="13">
        <v>1</v>
      </c>
      <c r="Y178" s="512">
        <v>4000</v>
      </c>
      <c r="Z178" s="511">
        <v>4080</v>
      </c>
      <c r="AA178" s="42" t="s">
        <v>1214</v>
      </c>
      <c r="AB178" s="76" t="s">
        <v>1215</v>
      </c>
      <c r="AC178" s="43">
        <v>0.87847222222222232</v>
      </c>
      <c r="AD178" s="44">
        <v>0.89930555555555569</v>
      </c>
      <c r="AE178" s="44">
        <v>0.89930555555555569</v>
      </c>
      <c r="AF178" s="43">
        <v>0.90625000000000011</v>
      </c>
      <c r="AG178" s="13" t="s">
        <v>5</v>
      </c>
      <c r="AH178" s="37"/>
      <c r="AI178" s="37" t="s">
        <v>6</v>
      </c>
      <c r="AJ178" s="37" t="s">
        <v>930</v>
      </c>
      <c r="AK178" s="45" t="s">
        <v>615</v>
      </c>
      <c r="AL178" s="46">
        <v>1</v>
      </c>
      <c r="AM178" s="236"/>
      <c r="AN178" s="236" t="s">
        <v>432</v>
      </c>
      <c r="AO178" s="233"/>
      <c r="AP178" s="233"/>
      <c r="AQ178" s="318">
        <f t="shared" si="6"/>
        <v>2.083333333333337E-2</v>
      </c>
      <c r="AR178" s="318">
        <f t="shared" si="7"/>
        <v>6.9444444444444198E-3</v>
      </c>
    </row>
    <row r="179" spans="1:44" ht="14.25">
      <c r="B179" s="34">
        <v>2023</v>
      </c>
      <c r="C179" s="34">
        <v>4</v>
      </c>
      <c r="D179" s="34">
        <v>6</v>
      </c>
      <c r="E179" s="322" t="s">
        <v>629</v>
      </c>
      <c r="F179" s="34"/>
      <c r="G179" s="260"/>
      <c r="H179" s="37" t="s">
        <v>595</v>
      </c>
      <c r="I179" s="73" t="s">
        <v>43</v>
      </c>
      <c r="J179" s="37" t="s">
        <v>596</v>
      </c>
      <c r="K179" s="13"/>
      <c r="L179" s="14"/>
      <c r="M179" s="14"/>
      <c r="N179" s="14"/>
      <c r="O179" s="74"/>
      <c r="P179" s="239">
        <v>25</v>
      </c>
      <c r="Q179" s="39" t="s">
        <v>612</v>
      </c>
      <c r="R179" s="511">
        <v>1000</v>
      </c>
      <c r="S179" s="512" t="s">
        <v>30</v>
      </c>
      <c r="T179" s="513">
        <v>350</v>
      </c>
      <c r="U179" s="511">
        <v>1000</v>
      </c>
      <c r="V179" s="13">
        <v>1</v>
      </c>
      <c r="W179" s="511"/>
      <c r="X179" s="13">
        <v>1</v>
      </c>
      <c r="Y179" s="513">
        <v>350</v>
      </c>
      <c r="Z179" s="511">
        <v>12550</v>
      </c>
      <c r="AA179" s="42" t="s">
        <v>656</v>
      </c>
      <c r="AB179" s="76" t="s">
        <v>1215</v>
      </c>
      <c r="AC179" s="77">
        <v>0.90625000000000011</v>
      </c>
      <c r="AD179" s="78">
        <v>0.90972222222222232</v>
      </c>
      <c r="AE179" s="78"/>
      <c r="AF179" s="77"/>
      <c r="AG179" s="74"/>
      <c r="AH179" s="72"/>
      <c r="AI179" s="37" t="s">
        <v>6</v>
      </c>
      <c r="AJ179" s="37" t="s">
        <v>930</v>
      </c>
      <c r="AK179" s="45" t="s">
        <v>615</v>
      </c>
      <c r="AL179" s="46">
        <v>1</v>
      </c>
      <c r="AM179" s="236"/>
      <c r="AN179" s="236"/>
      <c r="AO179" s="233"/>
      <c r="AP179" s="233"/>
      <c r="AQ179" s="318">
        <f t="shared" si="6"/>
        <v>3.4722222222222099E-3</v>
      </c>
      <c r="AR179" s="318" t="str">
        <f t="shared" si="7"/>
        <v/>
      </c>
    </row>
    <row r="180" spans="1:44" ht="14.25">
      <c r="B180" s="34">
        <v>2023</v>
      </c>
      <c r="C180" s="34">
        <v>4</v>
      </c>
      <c r="D180" s="34">
        <v>6</v>
      </c>
      <c r="E180" s="322" t="s">
        <v>627</v>
      </c>
      <c r="F180" s="34"/>
      <c r="G180" s="36"/>
      <c r="H180" s="37" t="s">
        <v>595</v>
      </c>
      <c r="I180" s="316"/>
      <c r="J180" s="37"/>
      <c r="K180" s="13"/>
      <c r="L180" s="232"/>
      <c r="M180" s="232"/>
      <c r="N180" s="321"/>
      <c r="O180" s="502"/>
      <c r="P180" s="13"/>
      <c r="Q180" s="393"/>
      <c r="R180" s="40"/>
      <c r="S180" s="234"/>
      <c r="T180" s="234"/>
      <c r="U180" s="40"/>
      <c r="V180" s="13"/>
      <c r="W180" s="40"/>
      <c r="X180" s="13"/>
      <c r="Y180" s="40"/>
      <c r="Z180" s="40"/>
      <c r="AA180" s="235"/>
      <c r="AB180" s="235"/>
      <c r="AC180" s="43"/>
      <c r="AD180" s="44"/>
      <c r="AE180" s="44">
        <v>0.90972222222222232</v>
      </c>
      <c r="AF180" s="43">
        <v>0.94444444444444453</v>
      </c>
      <c r="AG180" s="13" t="s">
        <v>752</v>
      </c>
      <c r="AH180" s="37"/>
      <c r="AI180" s="37"/>
      <c r="AJ180" s="37"/>
      <c r="AK180" s="45"/>
      <c r="AL180" s="46"/>
      <c r="AM180" s="236"/>
      <c r="AN180" s="236"/>
      <c r="AO180" s="233"/>
      <c r="AP180" s="233"/>
      <c r="AQ180" s="318" t="str">
        <f t="shared" si="6"/>
        <v/>
      </c>
      <c r="AR180" s="318">
        <f t="shared" si="7"/>
        <v>3.472222222222221E-2</v>
      </c>
    </row>
    <row r="181" spans="1:44" ht="14.25">
      <c r="B181" s="34">
        <v>2023</v>
      </c>
      <c r="C181" s="34">
        <v>4</v>
      </c>
      <c r="D181" s="34">
        <v>6</v>
      </c>
      <c r="E181" s="322" t="s">
        <v>627</v>
      </c>
      <c r="F181" s="34"/>
      <c r="G181" s="36"/>
      <c r="H181" s="37" t="s">
        <v>595</v>
      </c>
      <c r="I181" s="38" t="s">
        <v>58</v>
      </c>
      <c r="J181" s="37" t="s">
        <v>596</v>
      </c>
      <c r="K181" s="13"/>
      <c r="L181" s="14"/>
      <c r="M181" s="13"/>
      <c r="N181" s="75"/>
      <c r="O181" s="13"/>
      <c r="P181" s="13">
        <v>12</v>
      </c>
      <c r="Q181" s="39" t="s">
        <v>612</v>
      </c>
      <c r="R181" s="511">
        <v>1005</v>
      </c>
      <c r="S181" s="512" t="s">
        <v>30</v>
      </c>
      <c r="T181" s="511">
        <v>200</v>
      </c>
      <c r="U181" s="511">
        <v>1005</v>
      </c>
      <c r="V181" s="13">
        <v>1</v>
      </c>
      <c r="W181" s="511">
        <v>200</v>
      </c>
      <c r="X181" s="13">
        <v>1</v>
      </c>
      <c r="Y181" s="511">
        <v>200</v>
      </c>
      <c r="Z181" s="511"/>
      <c r="AA181" s="75"/>
      <c r="AB181" s="42"/>
      <c r="AC181" s="77"/>
      <c r="AD181" s="44"/>
      <c r="AE181" s="44"/>
      <c r="AF181" s="43"/>
      <c r="AG181" s="13"/>
      <c r="AH181" s="37"/>
      <c r="AI181" s="37"/>
      <c r="AJ181" s="37"/>
      <c r="AK181" s="45"/>
      <c r="AL181" s="46"/>
      <c r="AM181" s="236"/>
      <c r="AN181" s="236"/>
      <c r="AO181" s="233"/>
      <c r="AP181" s="233"/>
      <c r="AQ181" s="318" t="str">
        <f t="shared" si="6"/>
        <v/>
      </c>
      <c r="AR181" s="318" t="str">
        <f t="shared" si="7"/>
        <v/>
      </c>
    </row>
    <row r="182" spans="1:44" ht="14.25">
      <c r="A182">
        <v>1</v>
      </c>
      <c r="B182" s="34">
        <v>2023</v>
      </c>
      <c r="C182" s="34">
        <v>4</v>
      </c>
      <c r="D182" s="34">
        <v>6</v>
      </c>
      <c r="E182" s="322" t="s">
        <v>627</v>
      </c>
      <c r="F182" s="34">
        <v>8</v>
      </c>
      <c r="G182" s="36" t="s">
        <v>614</v>
      </c>
      <c r="H182" s="37" t="s">
        <v>595</v>
      </c>
      <c r="I182" s="38" t="s">
        <v>47</v>
      </c>
      <c r="J182" s="37" t="s">
        <v>596</v>
      </c>
      <c r="K182" s="13">
        <v>3704000</v>
      </c>
      <c r="L182" s="14">
        <v>7</v>
      </c>
      <c r="M182" s="14">
        <v>15</v>
      </c>
      <c r="N182" s="14" t="s">
        <v>646</v>
      </c>
      <c r="O182" s="13" t="s">
        <v>597</v>
      </c>
      <c r="P182" s="13">
        <v>50</v>
      </c>
      <c r="Q182" s="39" t="s">
        <v>303</v>
      </c>
      <c r="R182" s="511">
        <v>1000</v>
      </c>
      <c r="S182" s="512">
        <v>4000</v>
      </c>
      <c r="T182" s="512">
        <v>4000</v>
      </c>
      <c r="U182" s="511">
        <v>1000</v>
      </c>
      <c r="V182" s="13">
        <v>1</v>
      </c>
      <c r="W182" s="512">
        <v>4000</v>
      </c>
      <c r="X182" s="13">
        <v>1</v>
      </c>
      <c r="Y182" s="512">
        <v>4000</v>
      </c>
      <c r="Z182" s="511">
        <v>4050</v>
      </c>
      <c r="AA182" s="42" t="s">
        <v>1216</v>
      </c>
      <c r="AB182" s="42"/>
      <c r="AC182" s="43">
        <v>0.94444444444444453</v>
      </c>
      <c r="AD182" s="44">
        <v>0.9652777777777779</v>
      </c>
      <c r="AE182" s="44">
        <v>0.9652777777777779</v>
      </c>
      <c r="AF182" s="43">
        <v>0.97222222222222232</v>
      </c>
      <c r="AG182" s="13" t="s">
        <v>5</v>
      </c>
      <c r="AH182" s="37"/>
      <c r="AI182" s="37" t="s">
        <v>6</v>
      </c>
      <c r="AJ182" s="37" t="s">
        <v>930</v>
      </c>
      <c r="AK182" s="45" t="s">
        <v>615</v>
      </c>
      <c r="AL182" s="46">
        <v>1</v>
      </c>
      <c r="AM182" s="236"/>
      <c r="AN182" s="236" t="s">
        <v>432</v>
      </c>
      <c r="AO182" s="233"/>
      <c r="AP182" s="233"/>
      <c r="AQ182" s="318">
        <f t="shared" si="6"/>
        <v>2.083333333333337E-2</v>
      </c>
      <c r="AR182" s="318">
        <f t="shared" si="7"/>
        <v>6.9444444444444198E-3</v>
      </c>
    </row>
    <row r="183" spans="1:44" ht="14.25">
      <c r="B183" s="34">
        <v>2023</v>
      </c>
      <c r="C183" s="34">
        <v>4</v>
      </c>
      <c r="D183" s="34">
        <v>6</v>
      </c>
      <c r="E183" s="322" t="s">
        <v>627</v>
      </c>
      <c r="F183" s="34">
        <v>8</v>
      </c>
      <c r="G183" s="36" t="s">
        <v>614</v>
      </c>
      <c r="H183" s="37" t="s">
        <v>595</v>
      </c>
      <c r="I183" s="38" t="s">
        <v>47</v>
      </c>
      <c r="J183" s="37" t="s">
        <v>596</v>
      </c>
      <c r="K183" s="13">
        <v>3704000</v>
      </c>
      <c r="L183" s="14">
        <v>8</v>
      </c>
      <c r="M183" s="14">
        <v>15</v>
      </c>
      <c r="N183" s="14" t="s">
        <v>646</v>
      </c>
      <c r="O183" s="13" t="s">
        <v>597</v>
      </c>
      <c r="P183" s="13">
        <v>50</v>
      </c>
      <c r="Q183" s="39" t="s">
        <v>303</v>
      </c>
      <c r="R183" s="511">
        <v>1000</v>
      </c>
      <c r="S183" s="512">
        <v>4000</v>
      </c>
      <c r="T183" s="512">
        <v>4000</v>
      </c>
      <c r="U183" s="511">
        <v>1000</v>
      </c>
      <c r="V183" s="13">
        <v>1</v>
      </c>
      <c r="W183" s="512">
        <v>4000</v>
      </c>
      <c r="X183" s="13">
        <v>1</v>
      </c>
      <c r="Y183" s="512">
        <v>4000</v>
      </c>
      <c r="Z183" s="511">
        <v>4080</v>
      </c>
      <c r="AA183" s="42" t="s">
        <v>1217</v>
      </c>
      <c r="AB183" s="42"/>
      <c r="AC183" s="43">
        <v>0.97222222222222232</v>
      </c>
      <c r="AD183" s="44">
        <v>0.99305555555555569</v>
      </c>
      <c r="AE183" s="44">
        <v>0.99305555555555569</v>
      </c>
      <c r="AF183" s="43">
        <v>1.0000000000000002</v>
      </c>
      <c r="AG183" s="13" t="s">
        <v>5</v>
      </c>
      <c r="AH183" s="37"/>
      <c r="AI183" s="37" t="s">
        <v>6</v>
      </c>
      <c r="AJ183" s="37" t="s">
        <v>930</v>
      </c>
      <c r="AK183" s="45" t="s">
        <v>615</v>
      </c>
      <c r="AL183" s="46">
        <v>1</v>
      </c>
      <c r="AM183" s="236"/>
      <c r="AN183" s="236" t="s">
        <v>432</v>
      </c>
      <c r="AO183" s="233"/>
      <c r="AP183" s="233"/>
      <c r="AQ183" s="318">
        <f t="shared" si="6"/>
        <v>2.083333333333337E-2</v>
      </c>
      <c r="AR183" s="318">
        <f t="shared" si="7"/>
        <v>6.9444444444445308E-3</v>
      </c>
    </row>
    <row r="184" spans="1:44" ht="14.25">
      <c r="B184" s="34">
        <v>2023</v>
      </c>
      <c r="C184" s="34">
        <v>4</v>
      </c>
      <c r="D184" s="34">
        <v>6</v>
      </c>
      <c r="E184" s="322" t="s">
        <v>627</v>
      </c>
      <c r="F184" s="34">
        <v>8</v>
      </c>
      <c r="G184" s="36" t="s">
        <v>614</v>
      </c>
      <c r="H184" s="37" t="s">
        <v>595</v>
      </c>
      <c r="I184" s="38" t="s">
        <v>47</v>
      </c>
      <c r="J184" s="37" t="s">
        <v>596</v>
      </c>
      <c r="K184" s="13">
        <v>3704000</v>
      </c>
      <c r="L184" s="14">
        <v>9</v>
      </c>
      <c r="M184" s="14">
        <v>15</v>
      </c>
      <c r="N184" s="14" t="s">
        <v>646</v>
      </c>
      <c r="O184" s="13" t="s">
        <v>597</v>
      </c>
      <c r="P184" s="13">
        <v>50</v>
      </c>
      <c r="Q184" s="39" t="s">
        <v>303</v>
      </c>
      <c r="R184" s="511">
        <v>1000</v>
      </c>
      <c r="S184" s="512">
        <v>4000</v>
      </c>
      <c r="T184" s="512">
        <v>4000</v>
      </c>
      <c r="U184" s="511">
        <v>1000</v>
      </c>
      <c r="V184" s="13">
        <v>1</v>
      </c>
      <c r="W184" s="512">
        <v>4000</v>
      </c>
      <c r="X184" s="13">
        <v>1</v>
      </c>
      <c r="Y184" s="512">
        <v>4000</v>
      </c>
      <c r="Z184" s="511">
        <v>4060</v>
      </c>
      <c r="AA184" s="42" t="s">
        <v>1218</v>
      </c>
      <c r="AB184" s="76" t="s">
        <v>1219</v>
      </c>
      <c r="AC184" s="43">
        <v>1.0000000000000002</v>
      </c>
      <c r="AD184" s="44">
        <v>1.0208333333333335</v>
      </c>
      <c r="AE184" s="44">
        <v>1.0208333333333335</v>
      </c>
      <c r="AF184" s="43">
        <v>1.0277777777777779</v>
      </c>
      <c r="AG184" s="13" t="s">
        <v>5</v>
      </c>
      <c r="AH184" s="37"/>
      <c r="AI184" s="37" t="s">
        <v>6</v>
      </c>
      <c r="AJ184" s="37" t="s">
        <v>930</v>
      </c>
      <c r="AK184" s="45" t="s">
        <v>615</v>
      </c>
      <c r="AL184" s="46">
        <v>1</v>
      </c>
      <c r="AM184" s="236"/>
      <c r="AN184" s="236" t="s">
        <v>432</v>
      </c>
      <c r="AO184" s="233"/>
      <c r="AP184" s="233"/>
      <c r="AQ184" s="318">
        <f t="shared" si="6"/>
        <v>2.0833333333333259E-2</v>
      </c>
      <c r="AR184" s="318">
        <f t="shared" si="7"/>
        <v>6.9444444444444198E-3</v>
      </c>
    </row>
    <row r="185" spans="1:44" ht="14.25">
      <c r="B185" s="34">
        <v>2023</v>
      </c>
      <c r="C185" s="34">
        <v>4</v>
      </c>
      <c r="D185" s="34">
        <v>6</v>
      </c>
      <c r="E185" s="322" t="s">
        <v>627</v>
      </c>
      <c r="F185" s="34"/>
      <c r="G185" s="260"/>
      <c r="H185" s="37" t="s">
        <v>595</v>
      </c>
      <c r="I185" s="73" t="s">
        <v>43</v>
      </c>
      <c r="J185" s="37" t="s">
        <v>596</v>
      </c>
      <c r="K185" s="13"/>
      <c r="L185" s="14"/>
      <c r="M185" s="14"/>
      <c r="N185" s="14"/>
      <c r="O185" s="74"/>
      <c r="P185" s="239">
        <v>25</v>
      </c>
      <c r="Q185" s="39" t="s">
        <v>612</v>
      </c>
      <c r="R185" s="511">
        <v>1000</v>
      </c>
      <c r="S185" s="512" t="s">
        <v>30</v>
      </c>
      <c r="T185" s="513">
        <v>350</v>
      </c>
      <c r="U185" s="511">
        <v>1000</v>
      </c>
      <c r="V185" s="13">
        <v>1</v>
      </c>
      <c r="W185" s="511"/>
      <c r="X185" s="13">
        <v>1</v>
      </c>
      <c r="Y185" s="513">
        <v>350</v>
      </c>
      <c r="Z185" s="511">
        <v>12550</v>
      </c>
      <c r="AA185" s="42" t="s">
        <v>656</v>
      </c>
      <c r="AB185" s="76" t="s">
        <v>1219</v>
      </c>
      <c r="AC185" s="77">
        <v>1.0277777777777779</v>
      </c>
      <c r="AD185" s="78">
        <v>1.0312500000000002</v>
      </c>
      <c r="AE185" s="78"/>
      <c r="AF185" s="77"/>
      <c r="AG185" s="74"/>
      <c r="AH185" s="72"/>
      <c r="AI185" s="37" t="s">
        <v>6</v>
      </c>
      <c r="AJ185" s="37" t="s">
        <v>930</v>
      </c>
      <c r="AK185" s="45" t="s">
        <v>615</v>
      </c>
      <c r="AL185" s="46">
        <v>1</v>
      </c>
      <c r="AM185" s="236"/>
      <c r="AN185" s="236"/>
      <c r="AO185" s="233"/>
      <c r="AP185" s="233"/>
      <c r="AQ185" s="318">
        <f t="shared" si="6"/>
        <v>3.4722222222223209E-3</v>
      </c>
      <c r="AR185" s="318" t="str">
        <f t="shared" si="7"/>
        <v/>
      </c>
    </row>
    <row r="186" spans="1:44" ht="14.25">
      <c r="B186" s="34">
        <v>2023</v>
      </c>
      <c r="C186" s="34">
        <v>4</v>
      </c>
      <c r="D186" s="34">
        <v>6</v>
      </c>
      <c r="E186" s="322" t="s">
        <v>627</v>
      </c>
      <c r="F186" s="34"/>
      <c r="G186" s="36"/>
      <c r="H186" s="37" t="s">
        <v>595</v>
      </c>
      <c r="I186" s="316"/>
      <c r="J186" s="37"/>
      <c r="K186" s="13"/>
      <c r="L186" s="232"/>
      <c r="M186" s="232"/>
      <c r="N186" s="321"/>
      <c r="O186" s="502"/>
      <c r="P186" s="13"/>
      <c r="Q186" s="393"/>
      <c r="R186" s="40"/>
      <c r="S186" s="234"/>
      <c r="T186" s="234"/>
      <c r="U186" s="40"/>
      <c r="V186" s="13"/>
      <c r="W186" s="40"/>
      <c r="X186" s="13"/>
      <c r="Y186" s="40"/>
      <c r="Z186" s="40"/>
      <c r="AA186" s="235"/>
      <c r="AB186" s="235"/>
      <c r="AC186" s="43"/>
      <c r="AD186" s="44"/>
      <c r="AE186" s="44">
        <v>1.0312500000000002</v>
      </c>
      <c r="AF186" s="43">
        <v>1.0520833333333335</v>
      </c>
      <c r="AG186" s="13" t="s">
        <v>752</v>
      </c>
      <c r="AH186" s="37"/>
      <c r="AI186" s="37"/>
      <c r="AJ186" s="37"/>
      <c r="AK186" s="45"/>
      <c r="AL186" s="46"/>
      <c r="AM186" s="236"/>
      <c r="AN186" s="236"/>
      <c r="AO186" s="233"/>
      <c r="AP186" s="233"/>
      <c r="AQ186" s="318" t="str">
        <f t="shared" si="6"/>
        <v/>
      </c>
      <c r="AR186" s="318">
        <f t="shared" si="7"/>
        <v>2.0833333333333259E-2</v>
      </c>
    </row>
    <row r="187" spans="1:44" ht="14.25">
      <c r="B187" s="34">
        <v>2023</v>
      </c>
      <c r="C187" s="34">
        <v>4</v>
      </c>
      <c r="D187" s="34">
        <v>6</v>
      </c>
      <c r="E187" s="322" t="s">
        <v>627</v>
      </c>
      <c r="F187" s="34"/>
      <c r="G187" s="36"/>
      <c r="H187" s="37" t="s">
        <v>595</v>
      </c>
      <c r="I187" s="38" t="s">
        <v>58</v>
      </c>
      <c r="J187" s="37" t="s">
        <v>596</v>
      </c>
      <c r="K187" s="13"/>
      <c r="L187" s="14"/>
      <c r="M187" s="13"/>
      <c r="N187" s="75"/>
      <c r="O187" s="13"/>
      <c r="P187" s="13">
        <v>12</v>
      </c>
      <c r="Q187" s="39" t="s">
        <v>612</v>
      </c>
      <c r="R187" s="511">
        <v>1005</v>
      </c>
      <c r="S187" s="512" t="s">
        <v>30</v>
      </c>
      <c r="T187" s="511">
        <v>200</v>
      </c>
      <c r="U187" s="511">
        <v>1005</v>
      </c>
      <c r="V187" s="13">
        <v>1</v>
      </c>
      <c r="W187" s="511">
        <v>200</v>
      </c>
      <c r="X187" s="13">
        <v>1</v>
      </c>
      <c r="Y187" s="511">
        <v>200</v>
      </c>
      <c r="Z187" s="511"/>
      <c r="AA187" s="75"/>
      <c r="AB187" s="42"/>
      <c r="AC187" s="77"/>
      <c r="AD187" s="44"/>
      <c r="AE187" s="44"/>
      <c r="AF187" s="43"/>
      <c r="AG187" s="13"/>
      <c r="AH187" s="37"/>
      <c r="AI187" s="37"/>
      <c r="AJ187" s="37"/>
      <c r="AK187" s="45"/>
      <c r="AL187" s="46"/>
      <c r="AM187" s="236"/>
      <c r="AN187" s="236"/>
      <c r="AO187" s="233"/>
      <c r="AP187" s="233"/>
      <c r="AQ187" s="318" t="str">
        <f t="shared" si="6"/>
        <v/>
      </c>
      <c r="AR187" s="318" t="str">
        <f t="shared" si="7"/>
        <v/>
      </c>
    </row>
    <row r="188" spans="1:44" ht="14.25">
      <c r="A188">
        <v>1</v>
      </c>
      <c r="B188" s="34">
        <v>2023</v>
      </c>
      <c r="C188" s="34">
        <v>4</v>
      </c>
      <c r="D188" s="34">
        <v>6</v>
      </c>
      <c r="E188" s="322" t="s">
        <v>627</v>
      </c>
      <c r="F188" s="34">
        <v>9</v>
      </c>
      <c r="G188" s="36" t="s">
        <v>614</v>
      </c>
      <c r="H188" s="37" t="s">
        <v>595</v>
      </c>
      <c r="I188" s="38" t="s">
        <v>47</v>
      </c>
      <c r="J188" s="37" t="s">
        <v>596</v>
      </c>
      <c r="K188" s="13">
        <v>3704000</v>
      </c>
      <c r="L188" s="14">
        <v>10</v>
      </c>
      <c r="M188" s="14">
        <v>15</v>
      </c>
      <c r="N188" s="14" t="s">
        <v>646</v>
      </c>
      <c r="O188" s="13" t="s">
        <v>597</v>
      </c>
      <c r="P188" s="13">
        <v>50</v>
      </c>
      <c r="Q188" s="39" t="s">
        <v>303</v>
      </c>
      <c r="R188" s="511">
        <v>1000</v>
      </c>
      <c r="S188" s="512">
        <v>4000</v>
      </c>
      <c r="T188" s="512">
        <v>4000</v>
      </c>
      <c r="U188" s="511">
        <v>1000</v>
      </c>
      <c r="V188" s="13">
        <v>1</v>
      </c>
      <c r="W188" s="512">
        <v>4000</v>
      </c>
      <c r="X188" s="13">
        <v>1</v>
      </c>
      <c r="Y188" s="512">
        <v>4000</v>
      </c>
      <c r="Z188" s="511">
        <v>4060</v>
      </c>
      <c r="AA188" s="42" t="s">
        <v>1220</v>
      </c>
      <c r="AB188" s="42"/>
      <c r="AC188" s="43">
        <v>1.0520833333333335</v>
      </c>
      <c r="AD188" s="44">
        <v>1.0729166666666667</v>
      </c>
      <c r="AE188" s="44">
        <v>1.0729166666666667</v>
      </c>
      <c r="AF188" s="43">
        <v>1.1215277777777779</v>
      </c>
      <c r="AG188" s="13" t="s">
        <v>5</v>
      </c>
      <c r="AH188" s="37"/>
      <c r="AI188" s="37" t="s">
        <v>6</v>
      </c>
      <c r="AJ188" s="37" t="s">
        <v>930</v>
      </c>
      <c r="AK188" s="45" t="s">
        <v>615</v>
      </c>
      <c r="AL188" s="46">
        <v>1</v>
      </c>
      <c r="AM188" s="236"/>
      <c r="AN188" s="236" t="s">
        <v>432</v>
      </c>
      <c r="AO188" s="233"/>
      <c r="AP188" s="233"/>
      <c r="AQ188" s="318">
        <f t="shared" si="6"/>
        <v>2.0833333333333259E-2</v>
      </c>
      <c r="AR188" s="318">
        <f t="shared" si="7"/>
        <v>4.861111111111116E-2</v>
      </c>
    </row>
    <row r="189" spans="1:44" ht="14.25">
      <c r="B189" s="34">
        <v>2023</v>
      </c>
      <c r="C189" s="34">
        <v>4</v>
      </c>
      <c r="D189" s="34">
        <v>6</v>
      </c>
      <c r="E189" s="322" t="s">
        <v>627</v>
      </c>
      <c r="F189" s="34">
        <v>9</v>
      </c>
      <c r="G189" s="36" t="s">
        <v>614</v>
      </c>
      <c r="H189" s="37" t="s">
        <v>595</v>
      </c>
      <c r="I189" s="38" t="s">
        <v>47</v>
      </c>
      <c r="J189" s="37" t="s">
        <v>596</v>
      </c>
      <c r="K189" s="13">
        <v>3704000</v>
      </c>
      <c r="L189" s="14">
        <v>11</v>
      </c>
      <c r="M189" s="14">
        <v>15</v>
      </c>
      <c r="N189" s="14" t="s">
        <v>646</v>
      </c>
      <c r="O189" s="13" t="s">
        <v>597</v>
      </c>
      <c r="P189" s="13">
        <v>50</v>
      </c>
      <c r="Q189" s="39" t="s">
        <v>303</v>
      </c>
      <c r="R189" s="511">
        <v>1000</v>
      </c>
      <c r="S189" s="512">
        <v>4000</v>
      </c>
      <c r="T189" s="512">
        <v>4000</v>
      </c>
      <c r="U189" s="511">
        <v>1000</v>
      </c>
      <c r="V189" s="13">
        <v>1</v>
      </c>
      <c r="W189" s="512">
        <v>4000</v>
      </c>
      <c r="X189" s="13">
        <v>1</v>
      </c>
      <c r="Y189" s="512">
        <v>4000</v>
      </c>
      <c r="Z189" s="511">
        <v>4080</v>
      </c>
      <c r="AA189" s="42" t="s">
        <v>1221</v>
      </c>
      <c r="AB189" s="42"/>
      <c r="AC189" s="43">
        <v>1.1215277777777779</v>
      </c>
      <c r="AD189" s="44">
        <v>1.1423611111111112</v>
      </c>
      <c r="AE189" s="44">
        <v>1.1423611111111112</v>
      </c>
      <c r="AF189" s="43">
        <v>1.1493055555555556</v>
      </c>
      <c r="AG189" s="13" t="s">
        <v>5</v>
      </c>
      <c r="AH189" s="37"/>
      <c r="AI189" s="37" t="s">
        <v>6</v>
      </c>
      <c r="AJ189" s="37" t="s">
        <v>930</v>
      </c>
      <c r="AK189" s="45" t="s">
        <v>615</v>
      </c>
      <c r="AL189" s="46">
        <v>1</v>
      </c>
      <c r="AM189" s="236"/>
      <c r="AN189" s="236" t="s">
        <v>432</v>
      </c>
      <c r="AO189" s="233"/>
      <c r="AP189" s="233"/>
      <c r="AQ189" s="318">
        <f t="shared" si="6"/>
        <v>2.0833333333333259E-2</v>
      </c>
      <c r="AR189" s="318">
        <f t="shared" si="7"/>
        <v>6.9444444444444198E-3</v>
      </c>
    </row>
    <row r="190" spans="1:44" ht="14.25">
      <c r="B190" s="34">
        <v>2023</v>
      </c>
      <c r="C190" s="34">
        <v>4</v>
      </c>
      <c r="D190" s="34">
        <v>6</v>
      </c>
      <c r="E190" s="322" t="s">
        <v>627</v>
      </c>
      <c r="F190" s="34">
        <v>9</v>
      </c>
      <c r="G190" s="36" t="s">
        <v>614</v>
      </c>
      <c r="H190" s="37" t="s">
        <v>595</v>
      </c>
      <c r="I190" s="38" t="s">
        <v>47</v>
      </c>
      <c r="J190" s="37" t="s">
        <v>596</v>
      </c>
      <c r="K190" s="13">
        <v>3704000</v>
      </c>
      <c r="L190" s="14">
        <v>12</v>
      </c>
      <c r="M190" s="14">
        <v>15</v>
      </c>
      <c r="N190" s="14" t="s">
        <v>646</v>
      </c>
      <c r="O190" s="13" t="s">
        <v>597</v>
      </c>
      <c r="P190" s="13">
        <v>50</v>
      </c>
      <c r="Q190" s="39" t="s">
        <v>303</v>
      </c>
      <c r="R190" s="511">
        <v>1000</v>
      </c>
      <c r="S190" s="512">
        <v>4000</v>
      </c>
      <c r="T190" s="512">
        <v>4000</v>
      </c>
      <c r="U190" s="511">
        <v>1000</v>
      </c>
      <c r="V190" s="13">
        <v>1</v>
      </c>
      <c r="W190" s="512">
        <v>4000</v>
      </c>
      <c r="X190" s="13">
        <v>1</v>
      </c>
      <c r="Y190" s="512">
        <v>4000</v>
      </c>
      <c r="Z190" s="511">
        <v>4080</v>
      </c>
      <c r="AA190" s="42" t="s">
        <v>1222</v>
      </c>
      <c r="AB190" s="42" t="s">
        <v>1223</v>
      </c>
      <c r="AC190" s="43">
        <v>1.1493055555555556</v>
      </c>
      <c r="AD190" s="44">
        <v>1.1701388888888888</v>
      </c>
      <c r="AE190" s="44">
        <v>1.1701388888888888</v>
      </c>
      <c r="AF190" s="43">
        <v>1.1770833333333333</v>
      </c>
      <c r="AG190" s="13" t="s">
        <v>5</v>
      </c>
      <c r="AH190" s="37"/>
      <c r="AI190" s="37" t="s">
        <v>6</v>
      </c>
      <c r="AJ190" s="37" t="s">
        <v>930</v>
      </c>
      <c r="AK190" s="45" t="s">
        <v>615</v>
      </c>
      <c r="AL190" s="46">
        <v>1</v>
      </c>
      <c r="AM190" s="236"/>
      <c r="AN190" s="236" t="s">
        <v>432</v>
      </c>
      <c r="AO190" s="233"/>
      <c r="AP190" s="233"/>
      <c r="AQ190" s="318">
        <f t="shared" si="6"/>
        <v>2.0833333333333259E-2</v>
      </c>
      <c r="AR190" s="318">
        <f t="shared" si="7"/>
        <v>6.9444444444444198E-3</v>
      </c>
    </row>
    <row r="191" spans="1:44" ht="14.25">
      <c r="B191" s="34">
        <v>2023</v>
      </c>
      <c r="C191" s="34">
        <v>4</v>
      </c>
      <c r="D191" s="34">
        <v>6</v>
      </c>
      <c r="E191" s="322" t="s">
        <v>627</v>
      </c>
      <c r="F191" s="34"/>
      <c r="G191" s="260"/>
      <c r="H191" s="37" t="s">
        <v>595</v>
      </c>
      <c r="I191" s="73" t="s">
        <v>43</v>
      </c>
      <c r="J191" s="37" t="s">
        <v>596</v>
      </c>
      <c r="K191" s="13"/>
      <c r="L191" s="14"/>
      <c r="M191" s="14"/>
      <c r="N191" s="14"/>
      <c r="O191" s="74"/>
      <c r="P191" s="239">
        <v>25</v>
      </c>
      <c r="Q191" s="39" t="s">
        <v>612</v>
      </c>
      <c r="R191" s="511">
        <v>1000</v>
      </c>
      <c r="S191" s="512" t="s">
        <v>30</v>
      </c>
      <c r="T191" s="513">
        <v>350</v>
      </c>
      <c r="U191" s="511">
        <v>1000</v>
      </c>
      <c r="V191" s="13">
        <v>1</v>
      </c>
      <c r="W191" s="511"/>
      <c r="X191" s="13">
        <v>1</v>
      </c>
      <c r="Y191" s="513">
        <v>350</v>
      </c>
      <c r="Z191" s="511">
        <v>12550</v>
      </c>
      <c r="AA191" s="42" t="s">
        <v>656</v>
      </c>
      <c r="AB191" s="42" t="s">
        <v>1223</v>
      </c>
      <c r="AC191" s="77">
        <v>1.1770833333333333</v>
      </c>
      <c r="AD191" s="78">
        <v>1.1805555555555556</v>
      </c>
      <c r="AE191" s="78"/>
      <c r="AF191" s="77"/>
      <c r="AG191" s="74"/>
      <c r="AH191" s="72"/>
      <c r="AI191" s="37" t="s">
        <v>6</v>
      </c>
      <c r="AJ191" s="37" t="s">
        <v>930</v>
      </c>
      <c r="AK191" s="45" t="s">
        <v>615</v>
      </c>
      <c r="AL191" s="46">
        <v>1</v>
      </c>
      <c r="AM191" s="236"/>
      <c r="AN191" s="236"/>
      <c r="AO191" s="233"/>
      <c r="AP191" s="233"/>
      <c r="AQ191" s="318">
        <f t="shared" si="6"/>
        <v>3.4722222222223209E-3</v>
      </c>
      <c r="AR191" s="318" t="str">
        <f t="shared" si="7"/>
        <v/>
      </c>
    </row>
    <row r="192" spans="1:44" ht="14.25">
      <c r="B192" s="34">
        <v>2023</v>
      </c>
      <c r="C192" s="34">
        <v>4</v>
      </c>
      <c r="D192" s="34">
        <v>6</v>
      </c>
      <c r="E192" s="322" t="s">
        <v>627</v>
      </c>
      <c r="F192" s="34"/>
      <c r="G192" s="36"/>
      <c r="H192" s="37" t="s">
        <v>595</v>
      </c>
      <c r="I192" s="316"/>
      <c r="J192" s="37"/>
      <c r="K192" s="13"/>
      <c r="L192" s="232"/>
      <c r="M192" s="232"/>
      <c r="N192" s="321"/>
      <c r="O192" s="502"/>
      <c r="P192" s="13"/>
      <c r="Q192" s="393"/>
      <c r="R192" s="40"/>
      <c r="S192" s="234"/>
      <c r="T192" s="234"/>
      <c r="U192" s="40"/>
      <c r="V192" s="13"/>
      <c r="W192" s="40"/>
      <c r="X192" s="13"/>
      <c r="Y192" s="40"/>
      <c r="Z192" s="40"/>
      <c r="AA192" s="235"/>
      <c r="AB192" s="235"/>
      <c r="AC192" s="43"/>
      <c r="AD192" s="44"/>
      <c r="AE192" s="44">
        <v>1.1805555555555556</v>
      </c>
      <c r="AF192" s="43">
        <v>0.20833333333333334</v>
      </c>
      <c r="AG192" s="13" t="s">
        <v>752</v>
      </c>
      <c r="AH192" s="37"/>
      <c r="AI192" s="37"/>
      <c r="AJ192" s="37"/>
      <c r="AK192" s="45"/>
      <c r="AL192" s="46"/>
      <c r="AM192" s="236"/>
      <c r="AN192" s="236"/>
      <c r="AO192" s="233"/>
      <c r="AP192" s="233"/>
      <c r="AQ192" s="318" t="str">
        <f t="shared" si="6"/>
        <v/>
      </c>
      <c r="AR192" s="318">
        <f t="shared" si="7"/>
        <v>2.7777777777777762E-2</v>
      </c>
    </row>
    <row r="193" spans="1:44" ht="14.25">
      <c r="B193" s="34">
        <v>2023</v>
      </c>
      <c r="C193" s="34">
        <v>4</v>
      </c>
      <c r="D193" s="34">
        <v>7</v>
      </c>
      <c r="E193" s="322" t="s">
        <v>627</v>
      </c>
      <c r="F193" s="34"/>
      <c r="G193" s="36"/>
      <c r="H193" s="37" t="s">
        <v>595</v>
      </c>
      <c r="I193" s="38" t="s">
        <v>58</v>
      </c>
      <c r="J193" s="37" t="s">
        <v>596</v>
      </c>
      <c r="K193" s="13"/>
      <c r="L193" s="14"/>
      <c r="M193" s="13"/>
      <c r="N193" s="75"/>
      <c r="O193" s="13"/>
      <c r="P193" s="13">
        <v>12</v>
      </c>
      <c r="Q193" s="39" t="s">
        <v>612</v>
      </c>
      <c r="R193" s="511">
        <v>1005</v>
      </c>
      <c r="S193" s="512" t="s">
        <v>30</v>
      </c>
      <c r="T193" s="511">
        <v>200</v>
      </c>
      <c r="U193" s="511">
        <v>1005</v>
      </c>
      <c r="V193" s="13">
        <v>1</v>
      </c>
      <c r="W193" s="511">
        <v>200</v>
      </c>
      <c r="X193" s="13">
        <v>1</v>
      </c>
      <c r="Y193" s="511">
        <v>200</v>
      </c>
      <c r="Z193" s="511"/>
      <c r="AA193" s="75"/>
      <c r="AB193" s="42"/>
      <c r="AC193" s="77"/>
      <c r="AD193" s="44"/>
      <c r="AE193" s="44"/>
      <c r="AF193" s="43"/>
      <c r="AG193" s="13"/>
      <c r="AH193" s="37"/>
      <c r="AI193" s="37"/>
      <c r="AJ193" s="37"/>
      <c r="AK193" s="45"/>
      <c r="AL193" s="46"/>
      <c r="AM193" s="236"/>
      <c r="AN193" s="236"/>
      <c r="AO193" s="233"/>
      <c r="AP193" s="233"/>
      <c r="AQ193" s="318" t="str">
        <f t="shared" si="6"/>
        <v/>
      </c>
      <c r="AR193" s="318" t="str">
        <f t="shared" si="7"/>
        <v/>
      </c>
    </row>
    <row r="194" spans="1:44" ht="14.25">
      <c r="A194">
        <v>1</v>
      </c>
      <c r="B194" s="34">
        <v>2023</v>
      </c>
      <c r="C194" s="34">
        <v>4</v>
      </c>
      <c r="D194" s="34">
        <v>7</v>
      </c>
      <c r="E194" s="322" t="s">
        <v>627</v>
      </c>
      <c r="F194" s="34">
        <v>1</v>
      </c>
      <c r="G194" s="36" t="s">
        <v>614</v>
      </c>
      <c r="H194" s="37" t="s">
        <v>595</v>
      </c>
      <c r="I194" s="38" t="s">
        <v>47</v>
      </c>
      <c r="J194" s="37" t="s">
        <v>596</v>
      </c>
      <c r="K194" s="13">
        <v>3704000</v>
      </c>
      <c r="L194" s="14">
        <v>13</v>
      </c>
      <c r="M194" s="14">
        <v>15</v>
      </c>
      <c r="N194" s="14" t="s">
        <v>646</v>
      </c>
      <c r="O194" s="13" t="s">
        <v>597</v>
      </c>
      <c r="P194" s="13">
        <v>50</v>
      </c>
      <c r="Q194" s="39" t="s">
        <v>303</v>
      </c>
      <c r="R194" s="511">
        <v>1000</v>
      </c>
      <c r="S194" s="512">
        <v>4000</v>
      </c>
      <c r="T194" s="512">
        <v>4000</v>
      </c>
      <c r="U194" s="511">
        <v>1000</v>
      </c>
      <c r="V194" s="13">
        <v>1</v>
      </c>
      <c r="W194" s="512">
        <v>4000</v>
      </c>
      <c r="X194" s="13">
        <v>1</v>
      </c>
      <c r="Y194" s="512">
        <v>4000</v>
      </c>
      <c r="Z194" s="511">
        <v>4050</v>
      </c>
      <c r="AA194" s="42" t="s">
        <v>1224</v>
      </c>
      <c r="AB194" s="42"/>
      <c r="AC194" s="43">
        <v>0.20833333333333334</v>
      </c>
      <c r="AD194" s="44">
        <v>0.22916666666666669</v>
      </c>
      <c r="AE194" s="44">
        <v>0.22916666666666669</v>
      </c>
      <c r="AF194" s="43">
        <v>0.23611111111111113</v>
      </c>
      <c r="AG194" s="13" t="s">
        <v>5</v>
      </c>
      <c r="AH194" s="37"/>
      <c r="AI194" s="37" t="s">
        <v>6</v>
      </c>
      <c r="AJ194" s="37" t="s">
        <v>930</v>
      </c>
      <c r="AK194" s="45" t="s">
        <v>615</v>
      </c>
      <c r="AL194" s="46">
        <v>1</v>
      </c>
      <c r="AM194" s="236"/>
      <c r="AN194" s="236" t="s">
        <v>432</v>
      </c>
      <c r="AO194" s="233"/>
      <c r="AP194" s="233"/>
      <c r="AQ194" s="318">
        <f t="shared" si="6"/>
        <v>2.0833333333333343E-2</v>
      </c>
      <c r="AR194" s="318">
        <f t="shared" si="7"/>
        <v>6.9444444444444475E-3</v>
      </c>
    </row>
    <row r="195" spans="1:44" ht="14.25">
      <c r="B195" s="34">
        <v>2023</v>
      </c>
      <c r="C195" s="34">
        <v>4</v>
      </c>
      <c r="D195" s="34">
        <v>7</v>
      </c>
      <c r="E195" s="322" t="s">
        <v>627</v>
      </c>
      <c r="F195" s="34">
        <v>1</v>
      </c>
      <c r="G195" s="36" t="s">
        <v>614</v>
      </c>
      <c r="H195" s="37" t="s">
        <v>595</v>
      </c>
      <c r="I195" s="38" t="s">
        <v>47</v>
      </c>
      <c r="J195" s="37" t="s">
        <v>596</v>
      </c>
      <c r="K195" s="13">
        <v>3704000</v>
      </c>
      <c r="L195" s="14">
        <v>14</v>
      </c>
      <c r="M195" s="14">
        <v>15</v>
      </c>
      <c r="N195" s="14" t="s">
        <v>646</v>
      </c>
      <c r="O195" s="13" t="s">
        <v>597</v>
      </c>
      <c r="P195" s="13">
        <v>50</v>
      </c>
      <c r="Q195" s="39" t="s">
        <v>303</v>
      </c>
      <c r="R195" s="511">
        <v>1000</v>
      </c>
      <c r="S195" s="512">
        <v>4000</v>
      </c>
      <c r="T195" s="512">
        <v>4000</v>
      </c>
      <c r="U195" s="511">
        <v>1000</v>
      </c>
      <c r="V195" s="13">
        <v>1</v>
      </c>
      <c r="W195" s="512">
        <v>4000</v>
      </c>
      <c r="X195" s="13">
        <v>1</v>
      </c>
      <c r="Y195" s="512">
        <v>4000</v>
      </c>
      <c r="Z195" s="511">
        <v>4080</v>
      </c>
      <c r="AA195" s="42" t="s">
        <v>1225</v>
      </c>
      <c r="AB195" s="42"/>
      <c r="AC195" s="43">
        <v>0.23611111111111113</v>
      </c>
      <c r="AD195" s="44">
        <v>0.25694444444444448</v>
      </c>
      <c r="AE195" s="44">
        <v>0.25694444444444448</v>
      </c>
      <c r="AF195" s="43">
        <v>0.2638888888888889</v>
      </c>
      <c r="AG195" s="13" t="s">
        <v>5</v>
      </c>
      <c r="AH195" s="37"/>
      <c r="AI195" s="37" t="s">
        <v>6</v>
      </c>
      <c r="AJ195" s="37" t="s">
        <v>930</v>
      </c>
      <c r="AK195" s="45" t="s">
        <v>615</v>
      </c>
      <c r="AL195" s="46">
        <v>1</v>
      </c>
      <c r="AM195" s="236"/>
      <c r="AN195" s="236" t="s">
        <v>432</v>
      </c>
      <c r="AO195" s="233"/>
      <c r="AP195" s="233"/>
      <c r="AQ195" s="318">
        <f t="shared" si="6"/>
        <v>2.0833333333333343E-2</v>
      </c>
      <c r="AR195" s="318">
        <f t="shared" si="7"/>
        <v>6.9444444444444198E-3</v>
      </c>
    </row>
    <row r="196" spans="1:44" ht="14.25">
      <c r="B196" s="34">
        <v>2023</v>
      </c>
      <c r="C196" s="34">
        <v>4</v>
      </c>
      <c r="D196" s="34">
        <v>7</v>
      </c>
      <c r="E196" s="322" t="s">
        <v>628</v>
      </c>
      <c r="F196" s="34">
        <v>1</v>
      </c>
      <c r="G196" s="36" t="s">
        <v>614</v>
      </c>
      <c r="H196" s="37" t="s">
        <v>595</v>
      </c>
      <c r="I196" s="38" t="s">
        <v>47</v>
      </c>
      <c r="J196" s="37" t="s">
        <v>596</v>
      </c>
      <c r="K196" s="13">
        <v>3704000</v>
      </c>
      <c r="L196" s="14">
        <v>15</v>
      </c>
      <c r="M196" s="14">
        <v>15</v>
      </c>
      <c r="N196" s="14" t="s">
        <v>646</v>
      </c>
      <c r="O196" s="13" t="s">
        <v>597</v>
      </c>
      <c r="P196" s="13">
        <v>50</v>
      </c>
      <c r="Q196" s="39" t="s">
        <v>303</v>
      </c>
      <c r="R196" s="511">
        <v>1000</v>
      </c>
      <c r="S196" s="512">
        <v>4000</v>
      </c>
      <c r="T196" s="512">
        <v>4000</v>
      </c>
      <c r="U196" s="511">
        <v>1000</v>
      </c>
      <c r="V196" s="13">
        <v>1</v>
      </c>
      <c r="W196" s="512">
        <v>4000</v>
      </c>
      <c r="X196" s="13">
        <v>1</v>
      </c>
      <c r="Y196" s="512">
        <v>4000</v>
      </c>
      <c r="Z196" s="511">
        <v>4080</v>
      </c>
      <c r="AA196" s="42" t="s">
        <v>1226</v>
      </c>
      <c r="AB196" s="42" t="s">
        <v>1227</v>
      </c>
      <c r="AC196" s="43">
        <v>0.2638888888888889</v>
      </c>
      <c r="AD196" s="44">
        <v>0.28472222222222221</v>
      </c>
      <c r="AE196" s="44">
        <v>0.28472222222222221</v>
      </c>
      <c r="AF196" s="43">
        <v>0.29166666666666669</v>
      </c>
      <c r="AG196" s="13" t="s">
        <v>5</v>
      </c>
      <c r="AH196" s="37"/>
      <c r="AI196" s="37" t="s">
        <v>6</v>
      </c>
      <c r="AJ196" s="37" t="s">
        <v>930</v>
      </c>
      <c r="AK196" s="45" t="s">
        <v>615</v>
      </c>
      <c r="AL196" s="46">
        <v>1</v>
      </c>
      <c r="AM196" s="236"/>
      <c r="AN196" s="236" t="s">
        <v>432</v>
      </c>
      <c r="AO196" s="233"/>
      <c r="AP196" s="233"/>
      <c r="AQ196" s="318">
        <f t="shared" si="6"/>
        <v>2.0833333333333315E-2</v>
      </c>
      <c r="AR196" s="318">
        <f t="shared" si="7"/>
        <v>6.9444444444444753E-3</v>
      </c>
    </row>
    <row r="197" spans="1:44" ht="14.25">
      <c r="B197" s="34">
        <v>2023</v>
      </c>
      <c r="C197" s="34">
        <v>4</v>
      </c>
      <c r="D197" s="34">
        <v>7</v>
      </c>
      <c r="E197" s="322" t="s">
        <v>628</v>
      </c>
      <c r="F197" s="34"/>
      <c r="G197" s="260"/>
      <c r="H197" s="37" t="s">
        <v>595</v>
      </c>
      <c r="I197" s="73" t="s">
        <v>43</v>
      </c>
      <c r="J197" s="37" t="s">
        <v>596</v>
      </c>
      <c r="K197" s="13"/>
      <c r="L197" s="14"/>
      <c r="M197" s="14"/>
      <c r="N197" s="14"/>
      <c r="O197" s="74"/>
      <c r="P197" s="239">
        <v>25</v>
      </c>
      <c r="Q197" s="39" t="s">
        <v>612</v>
      </c>
      <c r="R197" s="511">
        <v>1000</v>
      </c>
      <c r="S197" s="512" t="s">
        <v>30</v>
      </c>
      <c r="T197" s="513">
        <v>350</v>
      </c>
      <c r="U197" s="511">
        <v>1000</v>
      </c>
      <c r="V197" s="13">
        <v>1</v>
      </c>
      <c r="W197" s="511"/>
      <c r="X197" s="13">
        <v>1</v>
      </c>
      <c r="Y197" s="513">
        <v>350</v>
      </c>
      <c r="Z197" s="511">
        <v>12550</v>
      </c>
      <c r="AA197" s="42" t="s">
        <v>656</v>
      </c>
      <c r="AB197" s="42" t="s">
        <v>1227</v>
      </c>
      <c r="AC197" s="77">
        <v>0.29166666666666669</v>
      </c>
      <c r="AD197" s="78">
        <v>0.2951388888888889</v>
      </c>
      <c r="AE197" s="78"/>
      <c r="AF197" s="77"/>
      <c r="AG197" s="74"/>
      <c r="AH197" s="72"/>
      <c r="AI197" s="37" t="s">
        <v>6</v>
      </c>
      <c r="AJ197" s="37" t="s">
        <v>930</v>
      </c>
      <c r="AK197" s="45" t="s">
        <v>615</v>
      </c>
      <c r="AL197" s="46">
        <v>1</v>
      </c>
      <c r="AM197" s="236"/>
      <c r="AN197" s="236"/>
      <c r="AO197" s="233"/>
      <c r="AP197" s="233"/>
      <c r="AQ197" s="318">
        <f t="shared" si="6"/>
        <v>3.4722222222222099E-3</v>
      </c>
      <c r="AR197" s="318" t="str">
        <f t="shared" si="7"/>
        <v/>
      </c>
    </row>
    <row r="198" spans="1:44" ht="14.25">
      <c r="B198" s="34">
        <v>2023</v>
      </c>
      <c r="C198" s="34">
        <v>4</v>
      </c>
      <c r="D198" s="34">
        <v>7</v>
      </c>
      <c r="E198" s="322" t="s">
        <v>628</v>
      </c>
      <c r="F198" s="34"/>
      <c r="G198" s="36"/>
      <c r="H198" s="37" t="s">
        <v>595</v>
      </c>
      <c r="I198" s="316"/>
      <c r="J198" s="37"/>
      <c r="K198" s="13"/>
      <c r="L198" s="232"/>
      <c r="M198" s="232"/>
      <c r="N198" s="321"/>
      <c r="O198" s="502"/>
      <c r="P198" s="13"/>
      <c r="Q198" s="393"/>
      <c r="R198" s="40"/>
      <c r="S198" s="234"/>
      <c r="T198" s="234"/>
      <c r="U198" s="40"/>
      <c r="V198" s="13"/>
      <c r="W198" s="40"/>
      <c r="X198" s="13"/>
      <c r="Y198" s="40"/>
      <c r="Z198" s="40"/>
      <c r="AA198" s="235"/>
      <c r="AB198" s="235"/>
      <c r="AC198" s="43"/>
      <c r="AD198" s="44"/>
      <c r="AE198" s="44">
        <v>0.2951388888888889</v>
      </c>
      <c r="AF198" s="43">
        <v>0.31597222222222221</v>
      </c>
      <c r="AG198" s="13" t="s">
        <v>5</v>
      </c>
      <c r="AH198" s="37"/>
      <c r="AI198" s="37"/>
      <c r="AJ198" s="37"/>
      <c r="AK198" s="45"/>
      <c r="AL198" s="46"/>
      <c r="AM198" s="236"/>
      <c r="AN198" s="236"/>
      <c r="AO198" s="233"/>
      <c r="AP198" s="233"/>
      <c r="AQ198" s="318" t="str">
        <f t="shared" si="6"/>
        <v/>
      </c>
      <c r="AR198" s="318">
        <f t="shared" si="7"/>
        <v>2.0833333333333315E-2</v>
      </c>
    </row>
    <row r="199" spans="1:44" ht="14.25">
      <c r="B199" s="34">
        <v>2023</v>
      </c>
      <c r="C199" s="34">
        <v>4</v>
      </c>
      <c r="D199" s="34">
        <v>7</v>
      </c>
      <c r="E199" s="322" t="s">
        <v>628</v>
      </c>
      <c r="F199" s="34"/>
      <c r="G199" s="36"/>
      <c r="H199" s="37" t="s">
        <v>595</v>
      </c>
      <c r="I199" s="38" t="s">
        <v>58</v>
      </c>
      <c r="J199" s="37" t="s">
        <v>596</v>
      </c>
      <c r="K199" s="13"/>
      <c r="L199" s="14"/>
      <c r="M199" s="13"/>
      <c r="N199" s="14"/>
      <c r="O199" s="13"/>
      <c r="P199" s="13">
        <v>12</v>
      </c>
      <c r="Q199" s="39" t="s">
        <v>612</v>
      </c>
      <c r="R199" s="511">
        <v>1005</v>
      </c>
      <c r="S199" s="512" t="s">
        <v>30</v>
      </c>
      <c r="T199" s="511">
        <v>200</v>
      </c>
      <c r="U199" s="511">
        <v>1005</v>
      </c>
      <c r="V199" s="13">
        <v>1</v>
      </c>
      <c r="W199" s="511">
        <v>200</v>
      </c>
      <c r="X199" s="13">
        <v>1</v>
      </c>
      <c r="Y199" s="511">
        <v>200</v>
      </c>
      <c r="Z199" s="511"/>
      <c r="AA199" s="75"/>
      <c r="AB199" s="238" t="s">
        <v>613</v>
      </c>
      <c r="AC199" s="77"/>
      <c r="AD199" s="44"/>
      <c r="AE199" s="44"/>
      <c r="AF199" s="43"/>
      <c r="AG199" s="13"/>
      <c r="AH199" s="37"/>
      <c r="AI199" s="37"/>
      <c r="AJ199" s="37"/>
      <c r="AK199" s="45"/>
      <c r="AL199" s="46"/>
      <c r="AM199" s="236"/>
      <c r="AN199" s="236"/>
      <c r="AO199" s="233"/>
      <c r="AP199" s="233"/>
      <c r="AQ199" s="318" t="str">
        <f t="shared" si="6"/>
        <v/>
      </c>
      <c r="AR199" s="318" t="str">
        <f t="shared" si="7"/>
        <v/>
      </c>
    </row>
    <row r="200" spans="1:44" ht="14.25">
      <c r="A200">
        <v>1</v>
      </c>
      <c r="B200" s="34">
        <v>2023</v>
      </c>
      <c r="C200" s="34">
        <v>4</v>
      </c>
      <c r="D200" s="34">
        <v>7</v>
      </c>
      <c r="E200" s="322" t="s">
        <v>628</v>
      </c>
      <c r="F200" s="34">
        <v>2</v>
      </c>
      <c r="G200" s="36" t="s">
        <v>614</v>
      </c>
      <c r="H200" s="37" t="s">
        <v>595</v>
      </c>
      <c r="I200" s="38" t="s">
        <v>47</v>
      </c>
      <c r="J200" s="37" t="s">
        <v>596</v>
      </c>
      <c r="K200" s="13">
        <v>3703988</v>
      </c>
      <c r="L200" s="14">
        <v>1</v>
      </c>
      <c r="M200" s="14">
        <v>3</v>
      </c>
      <c r="N200" s="232" t="s">
        <v>600</v>
      </c>
      <c r="O200" s="13" t="s">
        <v>597</v>
      </c>
      <c r="P200" s="13">
        <v>50</v>
      </c>
      <c r="Q200" s="39" t="s">
        <v>625</v>
      </c>
      <c r="R200" s="511">
        <v>1005</v>
      </c>
      <c r="S200" s="512">
        <v>4100</v>
      </c>
      <c r="T200" s="512">
        <v>4100</v>
      </c>
      <c r="U200" s="511">
        <v>1005</v>
      </c>
      <c r="V200" s="13">
        <v>1</v>
      </c>
      <c r="W200" s="512">
        <v>4100</v>
      </c>
      <c r="X200" s="13">
        <v>1</v>
      </c>
      <c r="Y200" s="512">
        <v>4100</v>
      </c>
      <c r="Z200" s="511">
        <v>4120</v>
      </c>
      <c r="AA200" s="42" t="s">
        <v>1228</v>
      </c>
      <c r="AB200" s="42"/>
      <c r="AC200" s="43">
        <v>0.31597222222222221</v>
      </c>
      <c r="AD200" s="44">
        <v>0.33680555555555558</v>
      </c>
      <c r="AE200" s="44">
        <v>0.33680555555555558</v>
      </c>
      <c r="AF200" s="43">
        <v>0.34375</v>
      </c>
      <c r="AG200" s="13" t="s">
        <v>5</v>
      </c>
      <c r="AH200" s="37"/>
      <c r="AI200" s="37" t="s">
        <v>6</v>
      </c>
      <c r="AJ200" s="37" t="s">
        <v>930</v>
      </c>
      <c r="AK200" s="45" t="s">
        <v>615</v>
      </c>
      <c r="AL200" s="46">
        <v>1</v>
      </c>
      <c r="AM200" s="236"/>
      <c r="AN200" s="236" t="s">
        <v>432</v>
      </c>
      <c r="AO200" s="233"/>
      <c r="AP200" s="233"/>
      <c r="AQ200" s="318">
        <f t="shared" si="6"/>
        <v>2.083333333333337E-2</v>
      </c>
      <c r="AR200" s="318">
        <f t="shared" si="7"/>
        <v>6.9444444444444198E-3</v>
      </c>
    </row>
    <row r="201" spans="1:44" ht="14.25">
      <c r="B201" s="34">
        <v>2023</v>
      </c>
      <c r="C201" s="34">
        <v>4</v>
      </c>
      <c r="D201" s="34">
        <v>7</v>
      </c>
      <c r="E201" s="322" t="s">
        <v>628</v>
      </c>
      <c r="F201" s="34">
        <v>2</v>
      </c>
      <c r="G201" s="36" t="s">
        <v>614</v>
      </c>
      <c r="H201" s="37" t="s">
        <v>595</v>
      </c>
      <c r="I201" s="38" t="s">
        <v>47</v>
      </c>
      <c r="J201" s="37" t="s">
        <v>596</v>
      </c>
      <c r="K201" s="13">
        <v>3703988</v>
      </c>
      <c r="L201" s="14">
        <v>2</v>
      </c>
      <c r="M201" s="14">
        <v>3</v>
      </c>
      <c r="N201" s="232" t="s">
        <v>600</v>
      </c>
      <c r="O201" s="13" t="s">
        <v>597</v>
      </c>
      <c r="P201" s="13">
        <v>50</v>
      </c>
      <c r="Q201" s="39" t="s">
        <v>625</v>
      </c>
      <c r="R201" s="511">
        <v>1005</v>
      </c>
      <c r="S201" s="512">
        <v>4100</v>
      </c>
      <c r="T201" s="512">
        <v>4100</v>
      </c>
      <c r="U201" s="511">
        <v>1005</v>
      </c>
      <c r="V201" s="13">
        <v>1</v>
      </c>
      <c r="W201" s="512">
        <v>4100</v>
      </c>
      <c r="X201" s="13">
        <v>1</v>
      </c>
      <c r="Y201" s="512">
        <v>4100</v>
      </c>
      <c r="Z201" s="511">
        <v>4120</v>
      </c>
      <c r="AA201" s="42" t="s">
        <v>1229</v>
      </c>
      <c r="AB201" s="42"/>
      <c r="AC201" s="43">
        <v>0.34375</v>
      </c>
      <c r="AD201" s="44">
        <v>0.36458333333333331</v>
      </c>
      <c r="AE201" s="44">
        <v>0.36458333333333331</v>
      </c>
      <c r="AF201" s="43">
        <v>0.37152777777777773</v>
      </c>
      <c r="AG201" s="13" t="s">
        <v>5</v>
      </c>
      <c r="AH201" s="37"/>
      <c r="AI201" s="37" t="s">
        <v>6</v>
      </c>
      <c r="AJ201" s="37" t="s">
        <v>930</v>
      </c>
      <c r="AK201" s="45" t="s">
        <v>615</v>
      </c>
      <c r="AL201" s="46">
        <v>1</v>
      </c>
      <c r="AM201" s="236"/>
      <c r="AN201" s="236" t="s">
        <v>432</v>
      </c>
      <c r="AO201" s="233"/>
      <c r="AP201" s="233"/>
      <c r="AQ201" s="318">
        <f t="shared" si="6"/>
        <v>2.0833333333333315E-2</v>
      </c>
      <c r="AR201" s="318">
        <f t="shared" si="7"/>
        <v>6.9444444444444198E-3</v>
      </c>
    </row>
    <row r="202" spans="1:44" ht="14.25">
      <c r="B202" s="34">
        <v>2023</v>
      </c>
      <c r="C202" s="34">
        <v>4</v>
      </c>
      <c r="D202" s="34">
        <v>7</v>
      </c>
      <c r="E202" s="322" t="s">
        <v>628</v>
      </c>
      <c r="F202" s="34">
        <v>2</v>
      </c>
      <c r="G202" s="36" t="s">
        <v>614</v>
      </c>
      <c r="H202" s="37" t="s">
        <v>595</v>
      </c>
      <c r="I202" s="38" t="s">
        <v>47</v>
      </c>
      <c r="J202" s="37" t="s">
        <v>596</v>
      </c>
      <c r="K202" s="13">
        <v>3703988</v>
      </c>
      <c r="L202" s="14">
        <v>3</v>
      </c>
      <c r="M202" s="14">
        <v>3</v>
      </c>
      <c r="N202" s="232" t="s">
        <v>600</v>
      </c>
      <c r="O202" s="13" t="s">
        <v>597</v>
      </c>
      <c r="P202" s="13">
        <v>50</v>
      </c>
      <c r="Q202" s="39" t="s">
        <v>625</v>
      </c>
      <c r="R202" s="511">
        <v>1005</v>
      </c>
      <c r="S202" s="512">
        <v>4100</v>
      </c>
      <c r="T202" s="512">
        <v>4100</v>
      </c>
      <c r="U202" s="511">
        <v>1005</v>
      </c>
      <c r="V202" s="13">
        <v>1</v>
      </c>
      <c r="W202" s="512">
        <v>4100</v>
      </c>
      <c r="X202" s="13">
        <v>1</v>
      </c>
      <c r="Y202" s="512">
        <v>4100</v>
      </c>
      <c r="Z202" s="511">
        <v>4120</v>
      </c>
      <c r="AA202" s="42" t="s">
        <v>1230</v>
      </c>
      <c r="AB202" s="42" t="s">
        <v>1231</v>
      </c>
      <c r="AC202" s="43">
        <v>0.37152777777777773</v>
      </c>
      <c r="AD202" s="44">
        <v>0.3923611111111111</v>
      </c>
      <c r="AE202" s="44">
        <v>0.3923611111111111</v>
      </c>
      <c r="AF202" s="43">
        <v>0.39999999999999997</v>
      </c>
      <c r="AG202" s="13" t="s">
        <v>5</v>
      </c>
      <c r="AH202" s="37"/>
      <c r="AI202" s="37" t="s">
        <v>6</v>
      </c>
      <c r="AJ202" s="37" t="s">
        <v>930</v>
      </c>
      <c r="AK202" s="45" t="s">
        <v>615</v>
      </c>
      <c r="AL202" s="46">
        <v>1</v>
      </c>
      <c r="AM202" s="236"/>
      <c r="AN202" s="236" t="s">
        <v>432</v>
      </c>
      <c r="AO202" s="233"/>
      <c r="AP202" s="233"/>
      <c r="AQ202" s="318">
        <f t="shared" si="6"/>
        <v>2.083333333333337E-2</v>
      </c>
      <c r="AR202" s="318">
        <f t="shared" si="7"/>
        <v>7.6388888888888618E-3</v>
      </c>
    </row>
    <row r="203" spans="1:44" ht="14.25">
      <c r="B203" s="34">
        <v>2023</v>
      </c>
      <c r="C203" s="34">
        <v>4</v>
      </c>
      <c r="D203" s="34">
        <v>7</v>
      </c>
      <c r="E203" s="322" t="s">
        <v>628</v>
      </c>
      <c r="F203" s="34"/>
      <c r="G203" s="260"/>
      <c r="H203" s="37" t="s">
        <v>595</v>
      </c>
      <c r="I203" s="73" t="s">
        <v>43</v>
      </c>
      <c r="J203" s="37" t="s">
        <v>596</v>
      </c>
      <c r="K203" s="13"/>
      <c r="L203" s="14"/>
      <c r="M203" s="14"/>
      <c r="N203" s="14"/>
      <c r="O203" s="74"/>
      <c r="P203" s="239">
        <v>25</v>
      </c>
      <c r="Q203" s="39" t="s">
        <v>612</v>
      </c>
      <c r="R203" s="511">
        <v>1005</v>
      </c>
      <c r="S203" s="512" t="s">
        <v>30</v>
      </c>
      <c r="T203" s="513">
        <v>350</v>
      </c>
      <c r="U203" s="511">
        <v>1005</v>
      </c>
      <c r="V203" s="13">
        <v>1</v>
      </c>
      <c r="W203" s="511"/>
      <c r="X203" s="13">
        <v>1</v>
      </c>
      <c r="Y203" s="513">
        <v>350</v>
      </c>
      <c r="Z203" s="511">
        <v>12850</v>
      </c>
      <c r="AA203" s="42" t="s">
        <v>658</v>
      </c>
      <c r="AB203" s="42" t="s">
        <v>1231</v>
      </c>
      <c r="AC203" s="77">
        <v>0.39930555555555558</v>
      </c>
      <c r="AD203" s="78">
        <v>0.40277777777777773</v>
      </c>
      <c r="AE203" s="78"/>
      <c r="AF203" s="77"/>
      <c r="AG203" s="74"/>
      <c r="AH203" s="72"/>
      <c r="AI203" s="37" t="s">
        <v>6</v>
      </c>
      <c r="AJ203" s="37" t="s">
        <v>930</v>
      </c>
      <c r="AK203" s="45" t="s">
        <v>615</v>
      </c>
      <c r="AL203" s="46">
        <v>1</v>
      </c>
      <c r="AM203" s="236"/>
      <c r="AN203" s="236"/>
      <c r="AO203" s="233"/>
      <c r="AP203" s="233"/>
      <c r="AQ203" s="318">
        <f t="shared" si="6"/>
        <v>3.4722222222221544E-3</v>
      </c>
      <c r="AR203" s="318" t="str">
        <f t="shared" si="7"/>
        <v/>
      </c>
    </row>
    <row r="204" spans="1:44" ht="14.25">
      <c r="B204" s="34">
        <v>2023</v>
      </c>
      <c r="C204" s="34">
        <v>4</v>
      </c>
      <c r="D204" s="34">
        <v>7</v>
      </c>
      <c r="E204" s="322" t="s">
        <v>628</v>
      </c>
      <c r="F204" s="34"/>
      <c r="G204" s="260"/>
      <c r="H204" s="37" t="s">
        <v>595</v>
      </c>
      <c r="I204" s="316"/>
      <c r="J204" s="37"/>
      <c r="K204" s="13"/>
      <c r="L204" s="232"/>
      <c r="M204" s="232"/>
      <c r="N204" s="321"/>
      <c r="O204" s="502"/>
      <c r="P204" s="13"/>
      <c r="Q204" s="393"/>
      <c r="R204" s="40"/>
      <c r="S204" s="234"/>
      <c r="T204" s="234"/>
      <c r="U204" s="40"/>
      <c r="V204" s="13"/>
      <c r="W204" s="40"/>
      <c r="X204" s="13"/>
      <c r="Y204" s="40"/>
      <c r="Z204" s="40"/>
      <c r="AA204" s="235"/>
      <c r="AB204" s="235"/>
      <c r="AC204" s="43"/>
      <c r="AD204" s="44"/>
      <c r="AE204" s="44">
        <v>0.40277777777777773</v>
      </c>
      <c r="AF204" s="43">
        <v>0.55555555555555558</v>
      </c>
      <c r="AG204" s="13" t="s">
        <v>752</v>
      </c>
      <c r="AH204" s="37"/>
      <c r="AI204" s="37"/>
      <c r="AJ204" s="37"/>
      <c r="AK204" s="45"/>
      <c r="AL204" s="46"/>
      <c r="AM204" s="236" t="s">
        <v>1232</v>
      </c>
      <c r="AN204" s="236"/>
      <c r="AO204" s="233"/>
      <c r="AP204" s="233"/>
      <c r="AQ204" s="318" t="str">
        <f t="shared" si="6"/>
        <v/>
      </c>
      <c r="AR204" s="318">
        <f t="shared" si="7"/>
        <v>0.15277777777777785</v>
      </c>
    </row>
    <row r="205" spans="1:44" ht="14.25">
      <c r="B205" s="34">
        <v>2023</v>
      </c>
      <c r="C205" s="34">
        <v>4</v>
      </c>
      <c r="D205" s="34">
        <v>7</v>
      </c>
      <c r="E205" s="322" t="s">
        <v>628</v>
      </c>
      <c r="F205" s="34"/>
      <c r="G205" s="36"/>
      <c r="H205" s="37" t="s">
        <v>595</v>
      </c>
      <c r="I205" s="38" t="s">
        <v>58</v>
      </c>
      <c r="J205" s="37" t="s">
        <v>596</v>
      </c>
      <c r="K205" s="13"/>
      <c r="L205" s="14"/>
      <c r="M205" s="13"/>
      <c r="N205" s="75"/>
      <c r="O205" s="13"/>
      <c r="P205" s="13">
        <v>12</v>
      </c>
      <c r="Q205" s="39" t="s">
        <v>612</v>
      </c>
      <c r="R205" s="511">
        <v>1005</v>
      </c>
      <c r="S205" s="512" t="s">
        <v>30</v>
      </c>
      <c r="T205" s="511">
        <v>200</v>
      </c>
      <c r="U205" s="511">
        <v>1005</v>
      </c>
      <c r="V205" s="13">
        <v>1</v>
      </c>
      <c r="W205" s="511">
        <v>200</v>
      </c>
      <c r="X205" s="13">
        <v>1</v>
      </c>
      <c r="Y205" s="511">
        <v>200</v>
      </c>
      <c r="Z205" s="511"/>
      <c r="AA205" s="75"/>
      <c r="AB205" s="42"/>
      <c r="AC205" s="77"/>
      <c r="AD205" s="44"/>
      <c r="AE205" s="44"/>
      <c r="AF205" s="43"/>
      <c r="AG205" s="13"/>
      <c r="AH205" s="37"/>
      <c r="AI205" s="37"/>
      <c r="AJ205" s="37"/>
      <c r="AK205" s="45"/>
      <c r="AL205" s="46"/>
      <c r="AM205" s="236"/>
      <c r="AN205" s="236"/>
      <c r="AO205" s="233"/>
      <c r="AP205" s="233"/>
      <c r="AQ205" s="318" t="str">
        <f t="shared" si="6"/>
        <v/>
      </c>
      <c r="AR205" s="318" t="str">
        <f t="shared" si="7"/>
        <v/>
      </c>
    </row>
    <row r="206" spans="1:44" ht="14.25">
      <c r="B206" s="34">
        <v>2023</v>
      </c>
      <c r="C206" s="34">
        <v>4</v>
      </c>
      <c r="D206" s="34">
        <v>7</v>
      </c>
      <c r="E206" s="322" t="s">
        <v>629</v>
      </c>
      <c r="F206" s="34">
        <v>3</v>
      </c>
      <c r="G206" s="36" t="s">
        <v>614</v>
      </c>
      <c r="H206" s="37" t="s">
        <v>595</v>
      </c>
      <c r="I206" s="38" t="s">
        <v>47</v>
      </c>
      <c r="J206" s="37" t="s">
        <v>596</v>
      </c>
      <c r="K206" s="13">
        <v>3706175</v>
      </c>
      <c r="L206" s="14">
        <v>1</v>
      </c>
      <c r="M206" s="14">
        <v>8</v>
      </c>
      <c r="N206" s="14" t="s">
        <v>646</v>
      </c>
      <c r="O206" s="13" t="s">
        <v>597</v>
      </c>
      <c r="P206" s="13">
        <v>50</v>
      </c>
      <c r="Q206" s="39" t="s">
        <v>303</v>
      </c>
      <c r="R206" s="511">
        <v>1000</v>
      </c>
      <c r="S206" s="512">
        <v>4000</v>
      </c>
      <c r="T206" s="512">
        <v>4000</v>
      </c>
      <c r="U206" s="511">
        <v>1000</v>
      </c>
      <c r="V206" s="13">
        <v>1</v>
      </c>
      <c r="W206" s="512">
        <v>4000</v>
      </c>
      <c r="X206" s="13">
        <v>1</v>
      </c>
      <c r="Y206" s="512">
        <v>4000</v>
      </c>
      <c r="Z206" s="511">
        <v>4080</v>
      </c>
      <c r="AA206" s="42" t="s">
        <v>1233</v>
      </c>
      <c r="AB206" s="42"/>
      <c r="AC206" s="43">
        <v>0.55555555555555558</v>
      </c>
      <c r="AD206" s="44">
        <v>0.57638888888888895</v>
      </c>
      <c r="AE206" s="44">
        <v>0.57638888888888895</v>
      </c>
      <c r="AF206" s="43">
        <v>0.58333333333333337</v>
      </c>
      <c r="AG206" s="13" t="s">
        <v>5</v>
      </c>
      <c r="AH206" s="37"/>
      <c r="AI206" s="37" t="s">
        <v>6</v>
      </c>
      <c r="AJ206" s="37" t="s">
        <v>930</v>
      </c>
      <c r="AK206" s="45" t="s">
        <v>615</v>
      </c>
      <c r="AL206" s="46">
        <v>1</v>
      </c>
      <c r="AM206" s="236"/>
      <c r="AN206" s="236" t="s">
        <v>432</v>
      </c>
      <c r="AO206" s="233"/>
      <c r="AP206" s="233"/>
      <c r="AQ206" s="318">
        <f t="shared" si="6"/>
        <v>2.083333333333337E-2</v>
      </c>
      <c r="AR206" s="318">
        <f t="shared" si="7"/>
        <v>6.9444444444444198E-3</v>
      </c>
    </row>
    <row r="207" spans="1:44" ht="14.25">
      <c r="B207" s="34">
        <v>2023</v>
      </c>
      <c r="C207" s="34">
        <v>4</v>
      </c>
      <c r="D207" s="34">
        <v>7</v>
      </c>
      <c r="E207" s="322" t="s">
        <v>629</v>
      </c>
      <c r="F207" s="34">
        <v>3</v>
      </c>
      <c r="G207" s="36" t="s">
        <v>614</v>
      </c>
      <c r="H207" s="37" t="s">
        <v>595</v>
      </c>
      <c r="I207" s="38" t="s">
        <v>47</v>
      </c>
      <c r="J207" s="37" t="s">
        <v>596</v>
      </c>
      <c r="K207" s="13">
        <v>3706175</v>
      </c>
      <c r="L207" s="14">
        <v>2</v>
      </c>
      <c r="M207" s="14">
        <v>8</v>
      </c>
      <c r="N207" s="14" t="s">
        <v>646</v>
      </c>
      <c r="O207" s="13" t="s">
        <v>597</v>
      </c>
      <c r="P207" s="13">
        <v>50</v>
      </c>
      <c r="Q207" s="39" t="s">
        <v>303</v>
      </c>
      <c r="R207" s="511">
        <v>1000</v>
      </c>
      <c r="S207" s="512">
        <v>4000</v>
      </c>
      <c r="T207" s="512">
        <v>4000</v>
      </c>
      <c r="U207" s="511">
        <v>1000</v>
      </c>
      <c r="V207" s="13">
        <v>1</v>
      </c>
      <c r="W207" s="512">
        <v>4000</v>
      </c>
      <c r="X207" s="13">
        <v>1</v>
      </c>
      <c r="Y207" s="512">
        <v>4000</v>
      </c>
      <c r="Z207" s="511">
        <v>4090</v>
      </c>
      <c r="AA207" s="42" t="s">
        <v>1234</v>
      </c>
      <c r="AB207" s="42"/>
      <c r="AC207" s="43">
        <v>0.58333333333333337</v>
      </c>
      <c r="AD207" s="44">
        <v>0.60416666666666674</v>
      </c>
      <c r="AE207" s="44">
        <v>0.60416666666666674</v>
      </c>
      <c r="AF207" s="43">
        <v>0.61111111111111116</v>
      </c>
      <c r="AG207" s="13" t="s">
        <v>5</v>
      </c>
      <c r="AH207" s="37"/>
      <c r="AI207" s="37" t="s">
        <v>6</v>
      </c>
      <c r="AJ207" s="37" t="s">
        <v>930</v>
      </c>
      <c r="AK207" s="45" t="s">
        <v>615</v>
      </c>
      <c r="AL207" s="46">
        <v>1</v>
      </c>
      <c r="AM207" s="236"/>
      <c r="AN207" s="236" t="s">
        <v>432</v>
      </c>
      <c r="AO207" s="233"/>
      <c r="AP207" s="233"/>
      <c r="AQ207" s="318">
        <f t="shared" si="6"/>
        <v>2.083333333333337E-2</v>
      </c>
      <c r="AR207" s="318">
        <f t="shared" si="7"/>
        <v>6.9444444444444198E-3</v>
      </c>
    </row>
    <row r="208" spans="1:44" ht="14.25">
      <c r="B208" s="34">
        <v>2023</v>
      </c>
      <c r="C208" s="34">
        <v>4</v>
      </c>
      <c r="D208" s="34">
        <v>7</v>
      </c>
      <c r="E208" s="322" t="s">
        <v>629</v>
      </c>
      <c r="F208" s="34">
        <v>3</v>
      </c>
      <c r="G208" s="36" t="s">
        <v>614</v>
      </c>
      <c r="H208" s="37" t="s">
        <v>595</v>
      </c>
      <c r="I208" s="38" t="s">
        <v>47</v>
      </c>
      <c r="J208" s="37" t="s">
        <v>596</v>
      </c>
      <c r="K208" s="13">
        <v>3706175</v>
      </c>
      <c r="L208" s="14">
        <v>3</v>
      </c>
      <c r="M208" s="14">
        <v>8</v>
      </c>
      <c r="N208" s="14" t="s">
        <v>646</v>
      </c>
      <c r="O208" s="13" t="s">
        <v>597</v>
      </c>
      <c r="P208" s="13">
        <v>50</v>
      </c>
      <c r="Q208" s="39" t="s">
        <v>303</v>
      </c>
      <c r="R208" s="511">
        <v>1000</v>
      </c>
      <c r="S208" s="512">
        <v>4000</v>
      </c>
      <c r="T208" s="512">
        <v>4000</v>
      </c>
      <c r="U208" s="511">
        <v>1000</v>
      </c>
      <c r="V208" s="13">
        <v>1</v>
      </c>
      <c r="W208" s="512">
        <v>4000</v>
      </c>
      <c r="X208" s="13">
        <v>1</v>
      </c>
      <c r="Y208" s="512">
        <v>4000</v>
      </c>
      <c r="Z208" s="511">
        <v>4090</v>
      </c>
      <c r="AA208" s="42" t="s">
        <v>1235</v>
      </c>
      <c r="AB208" s="42" t="s">
        <v>1236</v>
      </c>
      <c r="AC208" s="43">
        <v>0.61111111111111116</v>
      </c>
      <c r="AD208" s="44">
        <v>0.63194444444444453</v>
      </c>
      <c r="AE208" s="44">
        <v>0.63194444444444453</v>
      </c>
      <c r="AF208" s="43">
        <v>0.63888888888888895</v>
      </c>
      <c r="AG208" s="13" t="s">
        <v>5</v>
      </c>
      <c r="AH208" s="37"/>
      <c r="AI208" s="37" t="s">
        <v>6</v>
      </c>
      <c r="AJ208" s="37" t="s">
        <v>930</v>
      </c>
      <c r="AK208" s="45" t="s">
        <v>615</v>
      </c>
      <c r="AL208" s="46">
        <v>1</v>
      </c>
      <c r="AM208" s="236"/>
      <c r="AN208" s="236" t="s">
        <v>432</v>
      </c>
      <c r="AO208" s="233"/>
      <c r="AP208" s="233"/>
      <c r="AQ208" s="318">
        <f t="shared" si="6"/>
        <v>2.083333333333337E-2</v>
      </c>
      <c r="AR208" s="318">
        <f t="shared" si="7"/>
        <v>6.9444444444444198E-3</v>
      </c>
    </row>
    <row r="209" spans="1:44" ht="14.25">
      <c r="B209" s="34">
        <v>2023</v>
      </c>
      <c r="C209" s="34">
        <v>4</v>
      </c>
      <c r="D209" s="34">
        <v>7</v>
      </c>
      <c r="E209" s="322" t="s">
        <v>629</v>
      </c>
      <c r="F209" s="34"/>
      <c r="G209" s="260"/>
      <c r="H209" s="37" t="s">
        <v>595</v>
      </c>
      <c r="I209" s="73" t="s">
        <v>43</v>
      </c>
      <c r="J209" s="37" t="s">
        <v>596</v>
      </c>
      <c r="K209" s="13"/>
      <c r="L209" s="14"/>
      <c r="M209" s="14"/>
      <c r="N209" s="14"/>
      <c r="O209" s="74"/>
      <c r="P209" s="239">
        <v>25</v>
      </c>
      <c r="Q209" s="39" t="s">
        <v>612</v>
      </c>
      <c r="R209" s="511">
        <v>1000</v>
      </c>
      <c r="S209" s="512" t="s">
        <v>30</v>
      </c>
      <c r="T209" s="513">
        <v>350</v>
      </c>
      <c r="U209" s="511">
        <v>1000</v>
      </c>
      <c r="V209" s="13">
        <v>1</v>
      </c>
      <c r="W209" s="511"/>
      <c r="X209" s="13">
        <v>1</v>
      </c>
      <c r="Y209" s="513">
        <v>350</v>
      </c>
      <c r="Z209" s="511">
        <v>12550</v>
      </c>
      <c r="AA209" s="42" t="s">
        <v>656</v>
      </c>
      <c r="AB209" s="42" t="s">
        <v>1236</v>
      </c>
      <c r="AC209" s="77">
        <v>0.63888888888888895</v>
      </c>
      <c r="AD209" s="78">
        <v>0.64236111111111116</v>
      </c>
      <c r="AE209" s="78"/>
      <c r="AF209" s="77"/>
      <c r="AG209" s="74"/>
      <c r="AH209" s="72"/>
      <c r="AI209" s="37" t="s">
        <v>6</v>
      </c>
      <c r="AJ209" s="37" t="s">
        <v>930</v>
      </c>
      <c r="AK209" s="45" t="s">
        <v>615</v>
      </c>
      <c r="AL209" s="46">
        <v>1</v>
      </c>
      <c r="AM209" s="236"/>
      <c r="AN209" s="236"/>
      <c r="AO209" s="233"/>
      <c r="AP209" s="233"/>
      <c r="AQ209" s="318">
        <f t="shared" si="6"/>
        <v>3.4722222222222099E-3</v>
      </c>
      <c r="AR209" s="318" t="str">
        <f t="shared" si="7"/>
        <v/>
      </c>
    </row>
    <row r="210" spans="1:44" ht="14.25">
      <c r="B210" s="34">
        <v>2023</v>
      </c>
      <c r="C210" s="34">
        <v>4</v>
      </c>
      <c r="D210" s="34">
        <v>7</v>
      </c>
      <c r="E210" s="322" t="s">
        <v>629</v>
      </c>
      <c r="F210" s="34"/>
      <c r="G210" s="36"/>
      <c r="H210" s="37" t="s">
        <v>595</v>
      </c>
      <c r="I210" s="316"/>
      <c r="J210" s="37"/>
      <c r="K210" s="13"/>
      <c r="L210" s="232"/>
      <c r="M210" s="232"/>
      <c r="N210" s="321"/>
      <c r="O210" s="502"/>
      <c r="P210" s="13"/>
      <c r="Q210" s="393"/>
      <c r="R210" s="40"/>
      <c r="S210" s="234"/>
      <c r="T210" s="234"/>
      <c r="U210" s="40"/>
      <c r="V210" s="13"/>
      <c r="W210" s="40"/>
      <c r="X210" s="13"/>
      <c r="Y210" s="40"/>
      <c r="Z210" s="40"/>
      <c r="AA210" s="235"/>
      <c r="AB210" s="235"/>
      <c r="AC210" s="43"/>
      <c r="AD210" s="44"/>
      <c r="AE210" s="44">
        <v>0.64236111111111116</v>
      </c>
      <c r="AF210" s="43">
        <v>0.66319444444444453</v>
      </c>
      <c r="AG210" s="13" t="s">
        <v>752</v>
      </c>
      <c r="AH210" s="37"/>
      <c r="AI210" s="37"/>
      <c r="AJ210" s="37"/>
      <c r="AK210" s="45"/>
      <c r="AL210" s="46"/>
      <c r="AM210" s="236"/>
      <c r="AN210" s="236"/>
      <c r="AO210" s="233"/>
      <c r="AP210" s="233"/>
      <c r="AQ210" s="318" t="str">
        <f t="shared" si="6"/>
        <v/>
      </c>
      <c r="AR210" s="318">
        <f t="shared" si="7"/>
        <v>2.083333333333337E-2</v>
      </c>
    </row>
    <row r="211" spans="1:44" ht="14.25">
      <c r="B211" s="34">
        <v>2023</v>
      </c>
      <c r="C211" s="34">
        <v>4</v>
      </c>
      <c r="D211" s="34">
        <v>7</v>
      </c>
      <c r="E211" s="322" t="s">
        <v>629</v>
      </c>
      <c r="F211" s="34"/>
      <c r="G211" s="36"/>
      <c r="H211" s="37" t="s">
        <v>595</v>
      </c>
      <c r="I211" s="38" t="s">
        <v>58</v>
      </c>
      <c r="J211" s="37" t="s">
        <v>596</v>
      </c>
      <c r="K211" s="13"/>
      <c r="L211" s="14"/>
      <c r="M211" s="13"/>
      <c r="N211" s="75"/>
      <c r="O211" s="13"/>
      <c r="P211" s="13">
        <v>12</v>
      </c>
      <c r="Q211" s="39" t="s">
        <v>612</v>
      </c>
      <c r="R211" s="511">
        <v>1005</v>
      </c>
      <c r="S211" s="512" t="s">
        <v>30</v>
      </c>
      <c r="T211" s="511">
        <v>200</v>
      </c>
      <c r="U211" s="511">
        <v>1005</v>
      </c>
      <c r="V211" s="13">
        <v>1</v>
      </c>
      <c r="W211" s="511">
        <v>200</v>
      </c>
      <c r="X211" s="13">
        <v>1</v>
      </c>
      <c r="Y211" s="511">
        <v>200</v>
      </c>
      <c r="Z211" s="511"/>
      <c r="AA211" s="75"/>
      <c r="AB211" s="42"/>
      <c r="AC211" s="77"/>
      <c r="AD211" s="44"/>
      <c r="AE211" s="44"/>
      <c r="AF211" s="43"/>
      <c r="AG211" s="13"/>
      <c r="AH211" s="37"/>
      <c r="AI211" s="37"/>
      <c r="AJ211" s="37"/>
      <c r="AK211" s="45"/>
      <c r="AL211" s="46"/>
      <c r="AM211" s="236"/>
      <c r="AN211" s="236"/>
      <c r="AO211" s="233"/>
      <c r="AP211" s="233"/>
      <c r="AQ211" s="318" t="str">
        <f t="shared" si="6"/>
        <v/>
      </c>
      <c r="AR211" s="318" t="str">
        <f t="shared" si="7"/>
        <v/>
      </c>
    </row>
    <row r="212" spans="1:44" ht="14.25">
      <c r="A212">
        <v>1</v>
      </c>
      <c r="B212" s="34">
        <v>2023</v>
      </c>
      <c r="C212" s="34">
        <v>4</v>
      </c>
      <c r="D212" s="34">
        <v>7</v>
      </c>
      <c r="E212" s="322" t="s">
        <v>629</v>
      </c>
      <c r="F212" s="34">
        <v>4</v>
      </c>
      <c r="G212" s="36" t="s">
        <v>614</v>
      </c>
      <c r="H212" s="37" t="s">
        <v>595</v>
      </c>
      <c r="I212" s="38" t="s">
        <v>47</v>
      </c>
      <c r="J212" s="37" t="s">
        <v>596</v>
      </c>
      <c r="K212" s="13">
        <v>3706175</v>
      </c>
      <c r="L212" s="14">
        <v>4</v>
      </c>
      <c r="M212" s="14">
        <v>8</v>
      </c>
      <c r="N212" s="14" t="s">
        <v>646</v>
      </c>
      <c r="O212" s="13" t="s">
        <v>597</v>
      </c>
      <c r="P212" s="13">
        <v>50</v>
      </c>
      <c r="Q212" s="39" t="s">
        <v>303</v>
      </c>
      <c r="R212" s="511">
        <v>1000</v>
      </c>
      <c r="S212" s="512">
        <v>4000</v>
      </c>
      <c r="T212" s="512">
        <v>4000</v>
      </c>
      <c r="U212" s="511">
        <v>1000</v>
      </c>
      <c r="V212" s="13">
        <v>1</v>
      </c>
      <c r="W212" s="512">
        <v>4000</v>
      </c>
      <c r="X212" s="13">
        <v>1</v>
      </c>
      <c r="Y212" s="512">
        <v>4000</v>
      </c>
      <c r="Z212" s="511">
        <v>4080</v>
      </c>
      <c r="AA212" s="42" t="s">
        <v>1237</v>
      </c>
      <c r="AB212" s="42"/>
      <c r="AC212" s="43">
        <v>0.66319444444444453</v>
      </c>
      <c r="AD212" s="44">
        <v>0.6840277777777779</v>
      </c>
      <c r="AE212" s="44">
        <v>0.6840277777777779</v>
      </c>
      <c r="AF212" s="43">
        <v>0.69097222222222232</v>
      </c>
      <c r="AG212" s="13" t="s">
        <v>5</v>
      </c>
      <c r="AH212" s="37"/>
      <c r="AI212" s="37" t="s">
        <v>6</v>
      </c>
      <c r="AJ212" s="37" t="s">
        <v>930</v>
      </c>
      <c r="AK212" s="45" t="s">
        <v>615</v>
      </c>
      <c r="AL212" s="46">
        <v>1</v>
      </c>
      <c r="AM212" s="236"/>
      <c r="AN212" s="236" t="s">
        <v>432</v>
      </c>
      <c r="AO212" s="233"/>
      <c r="AP212" s="233"/>
      <c r="AQ212" s="318">
        <f t="shared" si="6"/>
        <v>2.083333333333337E-2</v>
      </c>
      <c r="AR212" s="318">
        <f t="shared" si="7"/>
        <v>6.9444444444444198E-3</v>
      </c>
    </row>
    <row r="213" spans="1:44" ht="14.25">
      <c r="B213" s="34">
        <v>2023</v>
      </c>
      <c r="C213" s="34">
        <v>4</v>
      </c>
      <c r="D213" s="34">
        <v>7</v>
      </c>
      <c r="E213" s="322" t="s">
        <v>629</v>
      </c>
      <c r="F213" s="34">
        <v>4</v>
      </c>
      <c r="G213" s="36" t="s">
        <v>614</v>
      </c>
      <c r="H213" s="37" t="s">
        <v>595</v>
      </c>
      <c r="I213" s="38" t="s">
        <v>47</v>
      </c>
      <c r="J213" s="37" t="s">
        <v>596</v>
      </c>
      <c r="K213" s="13">
        <v>3706175</v>
      </c>
      <c r="L213" s="14">
        <v>5</v>
      </c>
      <c r="M213" s="14">
        <v>8</v>
      </c>
      <c r="N213" s="14" t="s">
        <v>646</v>
      </c>
      <c r="O213" s="13" t="s">
        <v>597</v>
      </c>
      <c r="P213" s="13">
        <v>50</v>
      </c>
      <c r="Q213" s="39" t="s">
        <v>303</v>
      </c>
      <c r="R213" s="511">
        <v>1000</v>
      </c>
      <c r="S213" s="512">
        <v>4000</v>
      </c>
      <c r="T213" s="512">
        <v>4000</v>
      </c>
      <c r="U213" s="511">
        <v>1000</v>
      </c>
      <c r="V213" s="13">
        <v>1</v>
      </c>
      <c r="W213" s="512">
        <v>4000</v>
      </c>
      <c r="X213" s="13">
        <v>1</v>
      </c>
      <c r="Y213" s="512">
        <v>4000</v>
      </c>
      <c r="Z213" s="511">
        <v>4080</v>
      </c>
      <c r="AA213" s="42" t="s">
        <v>1238</v>
      </c>
      <c r="AB213" s="42"/>
      <c r="AC213" s="43">
        <v>0.69097222222222232</v>
      </c>
      <c r="AD213" s="44">
        <v>0.71180555555555569</v>
      </c>
      <c r="AE213" s="44">
        <v>0.71180555555555569</v>
      </c>
      <c r="AF213" s="43">
        <v>0.76041666666666674</v>
      </c>
      <c r="AG213" s="13" t="s">
        <v>5</v>
      </c>
      <c r="AH213" s="37"/>
      <c r="AI213" s="37" t="s">
        <v>6</v>
      </c>
      <c r="AJ213" s="37" t="s">
        <v>930</v>
      </c>
      <c r="AK213" s="45" t="s">
        <v>615</v>
      </c>
      <c r="AL213" s="46">
        <v>1</v>
      </c>
      <c r="AM213" s="236"/>
      <c r="AN213" s="236" t="s">
        <v>432</v>
      </c>
      <c r="AO213" s="233"/>
      <c r="AP213" s="233"/>
      <c r="AQ213" s="318">
        <f t="shared" si="6"/>
        <v>2.083333333333337E-2</v>
      </c>
      <c r="AR213" s="318">
        <f t="shared" si="7"/>
        <v>4.8611111111111049E-2</v>
      </c>
    </row>
    <row r="214" spans="1:44" ht="14.25">
      <c r="B214" s="34">
        <v>2023</v>
      </c>
      <c r="C214" s="34">
        <v>4</v>
      </c>
      <c r="D214" s="34">
        <v>7</v>
      </c>
      <c r="E214" s="322" t="s">
        <v>629</v>
      </c>
      <c r="F214" s="34">
        <v>4</v>
      </c>
      <c r="G214" s="36" t="s">
        <v>614</v>
      </c>
      <c r="H214" s="37" t="s">
        <v>595</v>
      </c>
      <c r="I214" s="38" t="s">
        <v>47</v>
      </c>
      <c r="J214" s="37" t="s">
        <v>596</v>
      </c>
      <c r="K214" s="13">
        <v>3706175</v>
      </c>
      <c r="L214" s="14">
        <v>6</v>
      </c>
      <c r="M214" s="14">
        <v>8</v>
      </c>
      <c r="N214" s="14" t="s">
        <v>646</v>
      </c>
      <c r="O214" s="13" t="s">
        <v>597</v>
      </c>
      <c r="P214" s="13">
        <v>50</v>
      </c>
      <c r="Q214" s="39" t="s">
        <v>303</v>
      </c>
      <c r="R214" s="511">
        <v>1000</v>
      </c>
      <c r="S214" s="512">
        <v>4000</v>
      </c>
      <c r="T214" s="512">
        <v>4000</v>
      </c>
      <c r="U214" s="511">
        <v>1000</v>
      </c>
      <c r="V214" s="13">
        <v>1</v>
      </c>
      <c r="W214" s="512">
        <v>4000</v>
      </c>
      <c r="X214" s="13">
        <v>1</v>
      </c>
      <c r="Y214" s="512">
        <v>4000</v>
      </c>
      <c r="Z214" s="511"/>
      <c r="AA214" s="42" t="s">
        <v>1239</v>
      </c>
      <c r="AB214" s="42" t="s">
        <v>1240</v>
      </c>
      <c r="AC214" s="43">
        <v>0.76041666666666674</v>
      </c>
      <c r="AD214" s="44">
        <v>0.78125000000000011</v>
      </c>
      <c r="AE214" s="44">
        <v>0.78125000000000011</v>
      </c>
      <c r="AF214" s="43">
        <v>0.78819444444444453</v>
      </c>
      <c r="AG214" s="13" t="s">
        <v>5</v>
      </c>
      <c r="AH214" s="37"/>
      <c r="AI214" s="37" t="s">
        <v>6</v>
      </c>
      <c r="AJ214" s="37" t="s">
        <v>930</v>
      </c>
      <c r="AK214" s="45" t="s">
        <v>615</v>
      </c>
      <c r="AL214" s="46">
        <v>1</v>
      </c>
      <c r="AM214" s="236"/>
      <c r="AN214" s="236" t="s">
        <v>432</v>
      </c>
      <c r="AO214" s="233"/>
      <c r="AP214" s="233"/>
      <c r="AQ214" s="318">
        <f t="shared" si="6"/>
        <v>2.083333333333337E-2</v>
      </c>
      <c r="AR214" s="318">
        <f t="shared" si="7"/>
        <v>6.9444444444444198E-3</v>
      </c>
    </row>
    <row r="215" spans="1:44" ht="14.25">
      <c r="B215" s="34">
        <v>2023</v>
      </c>
      <c r="C215" s="34">
        <v>4</v>
      </c>
      <c r="D215" s="34">
        <v>7</v>
      </c>
      <c r="E215" s="322" t="s">
        <v>629</v>
      </c>
      <c r="F215" s="34"/>
      <c r="G215" s="260"/>
      <c r="H215" s="37" t="s">
        <v>595</v>
      </c>
      <c r="I215" s="73" t="s">
        <v>43</v>
      </c>
      <c r="J215" s="37" t="s">
        <v>596</v>
      </c>
      <c r="K215" s="13"/>
      <c r="L215" s="14"/>
      <c r="M215" s="14"/>
      <c r="N215" s="14"/>
      <c r="O215" s="74"/>
      <c r="P215" s="239">
        <v>25</v>
      </c>
      <c r="Q215" s="39" t="s">
        <v>612</v>
      </c>
      <c r="R215" s="511">
        <v>1000</v>
      </c>
      <c r="S215" s="512" t="s">
        <v>30</v>
      </c>
      <c r="T215" s="513">
        <v>350</v>
      </c>
      <c r="U215" s="511">
        <v>1000</v>
      </c>
      <c r="V215" s="13">
        <v>1</v>
      </c>
      <c r="W215" s="511"/>
      <c r="X215" s="13">
        <v>1</v>
      </c>
      <c r="Y215" s="513">
        <v>350</v>
      </c>
      <c r="Z215" s="511">
        <v>12550</v>
      </c>
      <c r="AA215" s="42" t="s">
        <v>656</v>
      </c>
      <c r="AB215" s="42" t="s">
        <v>1240</v>
      </c>
      <c r="AC215" s="77">
        <v>0.78819444444444453</v>
      </c>
      <c r="AD215" s="78">
        <v>0.79166666666666674</v>
      </c>
      <c r="AE215" s="78"/>
      <c r="AF215" s="77"/>
      <c r="AG215" s="74"/>
      <c r="AH215" s="72"/>
      <c r="AI215" s="37" t="s">
        <v>6</v>
      </c>
      <c r="AJ215" s="37" t="s">
        <v>930</v>
      </c>
      <c r="AK215" s="45" t="s">
        <v>615</v>
      </c>
      <c r="AL215" s="46">
        <v>1</v>
      </c>
      <c r="AM215" s="236"/>
      <c r="AN215" s="236"/>
      <c r="AO215" s="233"/>
      <c r="AP215" s="233"/>
      <c r="AQ215" s="318">
        <f t="shared" si="6"/>
        <v>3.4722222222222099E-3</v>
      </c>
      <c r="AR215" s="318" t="str">
        <f t="shared" si="7"/>
        <v/>
      </c>
    </row>
    <row r="216" spans="1:44" ht="14.25">
      <c r="B216" s="34">
        <v>2023</v>
      </c>
      <c r="C216" s="34">
        <v>4</v>
      </c>
      <c r="D216" s="34">
        <v>7</v>
      </c>
      <c r="E216" s="322" t="s">
        <v>629</v>
      </c>
      <c r="F216" s="34"/>
      <c r="G216" s="36"/>
      <c r="H216" s="37" t="s">
        <v>595</v>
      </c>
      <c r="I216" s="316"/>
      <c r="J216" s="37"/>
      <c r="K216" s="13"/>
      <c r="L216" s="232"/>
      <c r="M216" s="232"/>
      <c r="N216" s="321"/>
      <c r="O216" s="502"/>
      <c r="P216" s="13"/>
      <c r="Q216" s="393"/>
      <c r="R216" s="40"/>
      <c r="S216" s="234"/>
      <c r="T216" s="234"/>
      <c r="U216" s="40"/>
      <c r="V216" s="13"/>
      <c r="W216" s="40"/>
      <c r="X216" s="13"/>
      <c r="Y216" s="40"/>
      <c r="Z216" s="40"/>
      <c r="AA216" s="235"/>
      <c r="AB216" s="235"/>
      <c r="AC216" s="43"/>
      <c r="AD216" s="44"/>
      <c r="AE216" s="44">
        <v>0.79166666666666674</v>
      </c>
      <c r="AF216" s="43">
        <v>0.81250000000000011</v>
      </c>
      <c r="AG216" s="13" t="s">
        <v>752</v>
      </c>
      <c r="AH216" s="37"/>
      <c r="AI216" s="37"/>
      <c r="AJ216" s="37"/>
      <c r="AK216" s="45"/>
      <c r="AL216" s="46"/>
      <c r="AM216" s="236"/>
      <c r="AN216" s="236"/>
      <c r="AO216" s="233"/>
      <c r="AP216" s="233"/>
      <c r="AQ216" s="318" t="str">
        <f t="shared" si="6"/>
        <v/>
      </c>
      <c r="AR216" s="318">
        <f t="shared" si="7"/>
        <v>2.083333333333337E-2</v>
      </c>
    </row>
    <row r="217" spans="1:44" ht="14.25">
      <c r="A217">
        <v>1</v>
      </c>
      <c r="B217" s="34">
        <v>2023</v>
      </c>
      <c r="C217" s="34">
        <v>4</v>
      </c>
      <c r="D217" s="34">
        <v>7</v>
      </c>
      <c r="E217" s="322" t="s">
        <v>629</v>
      </c>
      <c r="F217" s="34">
        <v>5</v>
      </c>
      <c r="G217" s="36" t="s">
        <v>614</v>
      </c>
      <c r="H217" s="37" t="s">
        <v>595</v>
      </c>
      <c r="I217" s="38" t="s">
        <v>47</v>
      </c>
      <c r="J217" s="37" t="s">
        <v>596</v>
      </c>
      <c r="K217" s="13">
        <v>3706175</v>
      </c>
      <c r="L217" s="14">
        <v>7</v>
      </c>
      <c r="M217" s="14">
        <v>8</v>
      </c>
      <c r="N217" s="14" t="s">
        <v>646</v>
      </c>
      <c r="O217" s="13" t="s">
        <v>597</v>
      </c>
      <c r="P217" s="13">
        <v>50</v>
      </c>
      <c r="Q217" s="39" t="s">
        <v>303</v>
      </c>
      <c r="R217" s="511">
        <v>1000</v>
      </c>
      <c r="S217" s="512">
        <v>4000</v>
      </c>
      <c r="T217" s="512">
        <v>4000</v>
      </c>
      <c r="U217" s="511">
        <v>1000</v>
      </c>
      <c r="V217" s="13">
        <v>1</v>
      </c>
      <c r="W217" s="512">
        <v>4000</v>
      </c>
      <c r="X217" s="13">
        <v>1</v>
      </c>
      <c r="Y217" s="512">
        <v>4000</v>
      </c>
      <c r="Z217" s="511">
        <v>4000</v>
      </c>
      <c r="AA217" s="42" t="s">
        <v>1244</v>
      </c>
      <c r="AB217" s="42"/>
      <c r="AC217" s="43"/>
      <c r="AD217" s="44"/>
      <c r="AE217" s="44"/>
      <c r="AF217" s="43"/>
      <c r="AG217" s="13"/>
      <c r="AH217" s="37"/>
      <c r="AI217" s="37" t="s">
        <v>6</v>
      </c>
      <c r="AJ217" s="37" t="s">
        <v>930</v>
      </c>
      <c r="AK217" s="45" t="s">
        <v>615</v>
      </c>
      <c r="AL217" s="46"/>
      <c r="AM217" s="236"/>
      <c r="AN217" s="236"/>
      <c r="AO217" s="233"/>
      <c r="AP217" s="233"/>
      <c r="AQ217" s="318" t="str">
        <f t="shared" ref="AQ217:AQ303" si="8">IF(IF(AC217&gt;AD217,1-AC217+AD217,AD217-AC217)=0,"",IF(AC217&gt;AD217,1-AC217+AD217,AD217-AC217))</f>
        <v/>
      </c>
      <c r="AR217" s="318" t="str">
        <f t="shared" ref="AR217:AR303" si="9">IF(IF(AE217&gt;AF217,1-AE217+AF217,AF217-AE217)=0,"",IF(AE217&gt;AF217,1-AE217+AF217,AF217-AE217))</f>
        <v/>
      </c>
    </row>
    <row r="218" spans="1:44" ht="14.25">
      <c r="B218" s="34">
        <v>2023</v>
      </c>
      <c r="C218" s="34">
        <v>4</v>
      </c>
      <c r="D218" s="34">
        <v>7</v>
      </c>
      <c r="E218" s="322" t="s">
        <v>629</v>
      </c>
      <c r="F218" s="34">
        <v>5</v>
      </c>
      <c r="G218" s="36" t="s">
        <v>614</v>
      </c>
      <c r="H218" s="37" t="s">
        <v>595</v>
      </c>
      <c r="I218" s="38" t="s">
        <v>47</v>
      </c>
      <c r="J218" s="37" t="s">
        <v>596</v>
      </c>
      <c r="K218" s="13">
        <v>3706175</v>
      </c>
      <c r="L218" s="14">
        <v>8</v>
      </c>
      <c r="M218" s="14">
        <v>8</v>
      </c>
      <c r="N218" s="14" t="s">
        <v>646</v>
      </c>
      <c r="O218" s="13" t="s">
        <v>597</v>
      </c>
      <c r="P218" s="13">
        <v>50</v>
      </c>
      <c r="Q218" s="39" t="s">
        <v>303</v>
      </c>
      <c r="R218" s="511">
        <v>1000</v>
      </c>
      <c r="S218" s="512">
        <v>4000</v>
      </c>
      <c r="T218" s="512">
        <v>4000</v>
      </c>
      <c r="U218" s="511">
        <v>1000</v>
      </c>
      <c r="V218" s="13">
        <v>1</v>
      </c>
      <c r="W218" s="512">
        <v>4000</v>
      </c>
      <c r="X218" s="13">
        <v>1</v>
      </c>
      <c r="Y218" s="512">
        <v>4000</v>
      </c>
      <c r="Z218" s="511">
        <v>4080</v>
      </c>
      <c r="AA218" s="42" t="s">
        <v>1241</v>
      </c>
      <c r="AB218" s="42" t="s">
        <v>1242</v>
      </c>
      <c r="AC218" s="43">
        <v>0.81250000000000011</v>
      </c>
      <c r="AD218" s="44">
        <v>0.83333333333333348</v>
      </c>
      <c r="AE218" s="44">
        <v>0.83333333333333348</v>
      </c>
      <c r="AF218" s="43">
        <v>0.8402777777777779</v>
      </c>
      <c r="AG218" s="13" t="s">
        <v>5</v>
      </c>
      <c r="AH218" s="37"/>
      <c r="AI218" s="37" t="s">
        <v>6</v>
      </c>
      <c r="AJ218" s="37" t="s">
        <v>930</v>
      </c>
      <c r="AK218" s="45" t="s">
        <v>615</v>
      </c>
      <c r="AL218" s="46">
        <v>1</v>
      </c>
      <c r="AM218" s="236"/>
      <c r="AN218" s="236" t="s">
        <v>432</v>
      </c>
      <c r="AO218" s="233"/>
      <c r="AP218" s="233"/>
      <c r="AQ218" s="318">
        <f t="shared" si="8"/>
        <v>2.083333333333337E-2</v>
      </c>
      <c r="AR218" s="318">
        <f t="shared" si="9"/>
        <v>6.9444444444444198E-3</v>
      </c>
    </row>
    <row r="219" spans="1:44" ht="14.25">
      <c r="B219" s="34">
        <v>2023</v>
      </c>
      <c r="C219" s="34">
        <v>4</v>
      </c>
      <c r="D219" s="34">
        <v>7</v>
      </c>
      <c r="E219" s="322" t="s">
        <v>629</v>
      </c>
      <c r="F219" s="34"/>
      <c r="G219" s="260"/>
      <c r="H219" s="37" t="s">
        <v>595</v>
      </c>
      <c r="I219" s="73" t="s">
        <v>43</v>
      </c>
      <c r="J219" s="37" t="s">
        <v>596</v>
      </c>
      <c r="K219" s="13"/>
      <c r="L219" s="14"/>
      <c r="M219" s="14"/>
      <c r="N219" s="14"/>
      <c r="O219" s="74"/>
      <c r="P219" s="239">
        <v>25</v>
      </c>
      <c r="Q219" s="39" t="s">
        <v>612</v>
      </c>
      <c r="R219" s="511">
        <v>1000</v>
      </c>
      <c r="S219" s="512" t="s">
        <v>30</v>
      </c>
      <c r="T219" s="513">
        <v>350</v>
      </c>
      <c r="U219" s="511">
        <v>1000</v>
      </c>
      <c r="V219" s="13">
        <v>1</v>
      </c>
      <c r="W219" s="511"/>
      <c r="X219" s="13">
        <v>1</v>
      </c>
      <c r="Y219" s="513">
        <v>350</v>
      </c>
      <c r="Z219" s="511">
        <v>8550</v>
      </c>
      <c r="AA219" s="42" t="s">
        <v>656</v>
      </c>
      <c r="AB219" s="42" t="s">
        <v>1242</v>
      </c>
      <c r="AC219" s="77">
        <v>0.8402777777777779</v>
      </c>
      <c r="AD219" s="78">
        <v>0.84375000000000011</v>
      </c>
      <c r="AE219" s="78"/>
      <c r="AF219" s="77"/>
      <c r="AG219" s="74"/>
      <c r="AH219" s="72"/>
      <c r="AI219" s="37" t="s">
        <v>6</v>
      </c>
      <c r="AJ219" s="37" t="s">
        <v>930</v>
      </c>
      <c r="AK219" s="45" t="s">
        <v>615</v>
      </c>
      <c r="AL219" s="46">
        <v>1</v>
      </c>
      <c r="AM219" s="236"/>
      <c r="AN219" s="236"/>
      <c r="AO219" s="233"/>
      <c r="AP219" s="233"/>
      <c r="AQ219" s="318">
        <f t="shared" si="8"/>
        <v>3.4722222222222099E-3</v>
      </c>
      <c r="AR219" s="318" t="str">
        <f t="shared" si="9"/>
        <v/>
      </c>
    </row>
    <row r="220" spans="1:44" ht="14.25">
      <c r="B220" s="34">
        <v>2023</v>
      </c>
      <c r="C220" s="34">
        <v>4</v>
      </c>
      <c r="D220" s="34">
        <v>7</v>
      </c>
      <c r="E220" s="322" t="s">
        <v>629</v>
      </c>
      <c r="F220" s="34"/>
      <c r="G220" s="36"/>
      <c r="H220" s="37" t="s">
        <v>595</v>
      </c>
      <c r="I220" s="316"/>
      <c r="J220" s="37"/>
      <c r="K220" s="13"/>
      <c r="L220" s="232"/>
      <c r="M220" s="232"/>
      <c r="N220" s="321"/>
      <c r="O220" s="502"/>
      <c r="P220" s="13"/>
      <c r="Q220" s="393"/>
      <c r="R220" s="40"/>
      <c r="S220" s="234"/>
      <c r="T220" s="234"/>
      <c r="U220" s="40"/>
      <c r="V220" s="13"/>
      <c r="W220" s="40"/>
      <c r="X220" s="13"/>
      <c r="Y220" s="40"/>
      <c r="Z220" s="40"/>
      <c r="AA220" s="235"/>
      <c r="AB220" s="235"/>
      <c r="AC220" s="43"/>
      <c r="AD220" s="44"/>
      <c r="AE220" s="44">
        <v>0.84375000000000011</v>
      </c>
      <c r="AF220" s="43">
        <v>0.86458333333333348</v>
      </c>
      <c r="AG220" s="13" t="s">
        <v>1072</v>
      </c>
      <c r="AH220" s="37"/>
      <c r="AI220" s="37"/>
      <c r="AJ220" s="37"/>
      <c r="AK220" s="45"/>
      <c r="AL220" s="46"/>
      <c r="AM220" s="236"/>
      <c r="AN220" s="236"/>
      <c r="AO220" s="233"/>
      <c r="AP220" s="233"/>
      <c r="AQ220" s="318" t="str">
        <f t="shared" si="8"/>
        <v/>
      </c>
      <c r="AR220" s="318">
        <f t="shared" si="9"/>
        <v>2.083333333333337E-2</v>
      </c>
    </row>
    <row r="221" spans="1:44" ht="14.25">
      <c r="B221" s="34">
        <v>2023</v>
      </c>
      <c r="C221" s="34">
        <v>4</v>
      </c>
      <c r="D221" s="34">
        <v>7</v>
      </c>
      <c r="E221" s="322" t="s">
        <v>629</v>
      </c>
      <c r="F221" s="34"/>
      <c r="G221" s="36"/>
      <c r="H221" s="37" t="s">
        <v>595</v>
      </c>
      <c r="I221" s="38" t="s">
        <v>58</v>
      </c>
      <c r="J221" s="37" t="s">
        <v>596</v>
      </c>
      <c r="K221" s="13"/>
      <c r="L221" s="14"/>
      <c r="M221" s="13"/>
      <c r="N221" s="75"/>
      <c r="O221" s="13"/>
      <c r="P221" s="13">
        <v>12</v>
      </c>
      <c r="Q221" s="39" t="s">
        <v>612</v>
      </c>
      <c r="R221" s="511">
        <v>1005</v>
      </c>
      <c r="S221" s="512" t="s">
        <v>30</v>
      </c>
      <c r="T221" s="511">
        <v>200</v>
      </c>
      <c r="U221" s="511">
        <v>1005</v>
      </c>
      <c r="V221" s="13">
        <v>1</v>
      </c>
      <c r="W221" s="511">
        <v>200</v>
      </c>
      <c r="X221" s="13">
        <v>1</v>
      </c>
      <c r="Y221" s="511">
        <v>200</v>
      </c>
      <c r="Z221" s="511"/>
      <c r="AA221" s="75"/>
      <c r="AB221" s="238" t="s">
        <v>613</v>
      </c>
      <c r="AC221" s="77"/>
      <c r="AD221" s="44"/>
      <c r="AE221" s="44"/>
      <c r="AF221" s="43"/>
      <c r="AG221" s="13"/>
      <c r="AH221" s="37"/>
      <c r="AI221" s="37"/>
      <c r="AJ221" s="37"/>
      <c r="AK221" s="45"/>
      <c r="AL221" s="46"/>
      <c r="AM221" s="236"/>
      <c r="AN221" s="236"/>
      <c r="AO221" s="233"/>
      <c r="AP221" s="233"/>
      <c r="AQ221" s="318" t="str">
        <f t="shared" si="8"/>
        <v/>
      </c>
      <c r="AR221" s="318" t="str">
        <f t="shared" si="9"/>
        <v/>
      </c>
    </row>
    <row r="222" spans="1:44" ht="14.25">
      <c r="A222">
        <v>1</v>
      </c>
      <c r="B222" s="34">
        <v>2023</v>
      </c>
      <c r="C222" s="34">
        <v>4</v>
      </c>
      <c r="D222" s="34">
        <v>7</v>
      </c>
      <c r="E222" s="322" t="s">
        <v>629</v>
      </c>
      <c r="F222" s="34">
        <v>6</v>
      </c>
      <c r="G222" s="36" t="s">
        <v>614</v>
      </c>
      <c r="H222" s="37" t="s">
        <v>595</v>
      </c>
      <c r="I222" s="38" t="s">
        <v>47</v>
      </c>
      <c r="J222" s="37" t="s">
        <v>596</v>
      </c>
      <c r="K222" s="13">
        <v>3703989</v>
      </c>
      <c r="L222" s="14">
        <v>1</v>
      </c>
      <c r="M222" s="14">
        <v>3</v>
      </c>
      <c r="N222" s="14" t="s">
        <v>233</v>
      </c>
      <c r="O222" s="13" t="s">
        <v>597</v>
      </c>
      <c r="P222" s="13">
        <v>50</v>
      </c>
      <c r="Q222" s="39" t="s">
        <v>616</v>
      </c>
      <c r="R222" s="511">
        <v>1005</v>
      </c>
      <c r="S222" s="512">
        <v>4000</v>
      </c>
      <c r="T222" s="512">
        <v>4000</v>
      </c>
      <c r="U222" s="511">
        <v>1005</v>
      </c>
      <c r="V222" s="13">
        <v>1</v>
      </c>
      <c r="W222" s="512">
        <v>4000</v>
      </c>
      <c r="X222" s="13">
        <v>1</v>
      </c>
      <c r="Y222" s="512">
        <v>4000</v>
      </c>
      <c r="Z222" s="511">
        <v>4050</v>
      </c>
      <c r="AA222" s="42" t="s">
        <v>1253</v>
      </c>
      <c r="AB222" s="42"/>
      <c r="AC222" s="43">
        <v>0.86458333333333337</v>
      </c>
      <c r="AD222" s="44">
        <v>0.88541666666666674</v>
      </c>
      <c r="AE222" s="44">
        <v>0.88541666666666674</v>
      </c>
      <c r="AF222" s="43">
        <v>0.89236111111111116</v>
      </c>
      <c r="AG222" s="13" t="s">
        <v>5</v>
      </c>
      <c r="AH222" s="37"/>
      <c r="AI222" s="37" t="s">
        <v>6</v>
      </c>
      <c r="AJ222" s="37" t="s">
        <v>930</v>
      </c>
      <c r="AK222" s="45" t="s">
        <v>615</v>
      </c>
      <c r="AL222" s="46">
        <v>1</v>
      </c>
      <c r="AM222" s="236"/>
      <c r="AN222" s="236" t="s">
        <v>432</v>
      </c>
      <c r="AO222" s="233"/>
      <c r="AP222" s="233"/>
      <c r="AQ222" s="318">
        <f t="shared" si="8"/>
        <v>2.083333333333337E-2</v>
      </c>
      <c r="AR222" s="318">
        <f t="shared" si="9"/>
        <v>6.9444444444444198E-3</v>
      </c>
    </row>
    <row r="223" spans="1:44" ht="14.25">
      <c r="B223" s="34">
        <v>2023</v>
      </c>
      <c r="C223" s="34">
        <v>4</v>
      </c>
      <c r="D223" s="34">
        <v>7</v>
      </c>
      <c r="E223" s="322" t="s">
        <v>629</v>
      </c>
      <c r="F223" s="34">
        <v>6</v>
      </c>
      <c r="G223" s="36" t="s">
        <v>614</v>
      </c>
      <c r="H223" s="37" t="s">
        <v>595</v>
      </c>
      <c r="I223" s="38" t="s">
        <v>47</v>
      </c>
      <c r="J223" s="37" t="s">
        <v>596</v>
      </c>
      <c r="K223" s="13">
        <v>3703989</v>
      </c>
      <c r="L223" s="14">
        <v>2</v>
      </c>
      <c r="M223" s="14">
        <v>3</v>
      </c>
      <c r="N223" s="14" t="s">
        <v>233</v>
      </c>
      <c r="O223" s="13" t="s">
        <v>597</v>
      </c>
      <c r="P223" s="13">
        <v>50</v>
      </c>
      <c r="Q223" s="39" t="s">
        <v>616</v>
      </c>
      <c r="R223" s="511">
        <v>1005</v>
      </c>
      <c r="S223" s="512">
        <v>4000</v>
      </c>
      <c r="T223" s="512">
        <v>4000</v>
      </c>
      <c r="U223" s="511">
        <v>1005</v>
      </c>
      <c r="V223" s="13">
        <v>1</v>
      </c>
      <c r="W223" s="512">
        <v>4000</v>
      </c>
      <c r="X223" s="13">
        <v>1</v>
      </c>
      <c r="Y223" s="512">
        <v>4000</v>
      </c>
      <c r="Z223" s="511">
        <v>4050</v>
      </c>
      <c r="AA223" s="42" t="s">
        <v>1254</v>
      </c>
      <c r="AB223" s="42"/>
      <c r="AC223" s="43">
        <v>0.89236111111111116</v>
      </c>
      <c r="AD223" s="44">
        <v>0.91319444444444453</v>
      </c>
      <c r="AE223" s="44">
        <v>0.91319444444444453</v>
      </c>
      <c r="AF223" s="43">
        <v>0.92708333333333337</v>
      </c>
      <c r="AG223" s="13" t="s">
        <v>5</v>
      </c>
      <c r="AH223" s="37"/>
      <c r="AI223" s="37" t="s">
        <v>6</v>
      </c>
      <c r="AJ223" s="37" t="s">
        <v>930</v>
      </c>
      <c r="AK223" s="45" t="s">
        <v>615</v>
      </c>
      <c r="AL223" s="46">
        <v>1</v>
      </c>
      <c r="AM223" s="236"/>
      <c r="AN223" s="236" t="s">
        <v>432</v>
      </c>
      <c r="AO223" s="233"/>
      <c r="AP223" s="233"/>
      <c r="AQ223" s="318">
        <f t="shared" si="8"/>
        <v>2.083333333333337E-2</v>
      </c>
      <c r="AR223" s="318">
        <f t="shared" si="9"/>
        <v>1.388888888888884E-2</v>
      </c>
    </row>
    <row r="224" spans="1:44" ht="14.25">
      <c r="B224" s="34">
        <v>2023</v>
      </c>
      <c r="C224" s="34">
        <v>4</v>
      </c>
      <c r="D224" s="34">
        <v>7</v>
      </c>
      <c r="E224" s="322" t="s">
        <v>627</v>
      </c>
      <c r="F224" s="34">
        <v>6</v>
      </c>
      <c r="G224" s="36" t="s">
        <v>614</v>
      </c>
      <c r="H224" s="37" t="s">
        <v>595</v>
      </c>
      <c r="I224" s="38" t="s">
        <v>47</v>
      </c>
      <c r="J224" s="37" t="s">
        <v>596</v>
      </c>
      <c r="K224" s="13">
        <v>3703989</v>
      </c>
      <c r="L224" s="14">
        <v>3</v>
      </c>
      <c r="M224" s="14">
        <v>3</v>
      </c>
      <c r="N224" s="14" t="s">
        <v>233</v>
      </c>
      <c r="O224" s="13" t="s">
        <v>597</v>
      </c>
      <c r="P224" s="13">
        <v>50</v>
      </c>
      <c r="Q224" s="39" t="s">
        <v>616</v>
      </c>
      <c r="R224" s="511">
        <v>1005</v>
      </c>
      <c r="S224" s="512">
        <v>4000</v>
      </c>
      <c r="T224" s="512">
        <v>4000</v>
      </c>
      <c r="U224" s="511">
        <v>1005</v>
      </c>
      <c r="V224" s="13">
        <v>1</v>
      </c>
      <c r="W224" s="512">
        <v>4000</v>
      </c>
      <c r="X224" s="13">
        <v>1</v>
      </c>
      <c r="Y224" s="512">
        <v>4000</v>
      </c>
      <c r="Z224" s="511">
        <v>4060</v>
      </c>
      <c r="AA224" s="42" t="s">
        <v>1255</v>
      </c>
      <c r="AB224" s="42" t="s">
        <v>1243</v>
      </c>
      <c r="AC224" s="43">
        <v>0.92708333333333337</v>
      </c>
      <c r="AD224" s="44">
        <v>0.94791666666666674</v>
      </c>
      <c r="AE224" s="44">
        <v>0.94791666666666674</v>
      </c>
      <c r="AF224" s="43">
        <v>0.95486111111111116</v>
      </c>
      <c r="AG224" s="13" t="s">
        <v>5</v>
      </c>
      <c r="AH224" s="37"/>
      <c r="AI224" s="37" t="s">
        <v>6</v>
      </c>
      <c r="AJ224" s="37" t="s">
        <v>930</v>
      </c>
      <c r="AK224" s="45" t="s">
        <v>615</v>
      </c>
      <c r="AL224" s="46">
        <v>1</v>
      </c>
      <c r="AM224" s="236"/>
      <c r="AN224" s="236" t="s">
        <v>432</v>
      </c>
      <c r="AO224" s="233"/>
      <c r="AP224" s="233"/>
      <c r="AQ224" s="318">
        <f t="shared" si="8"/>
        <v>2.083333333333337E-2</v>
      </c>
      <c r="AR224" s="318">
        <f t="shared" si="9"/>
        <v>6.9444444444444198E-3</v>
      </c>
    </row>
    <row r="225" spans="1:44" ht="14.25">
      <c r="B225" s="34">
        <v>2023</v>
      </c>
      <c r="C225" s="34">
        <v>4</v>
      </c>
      <c r="D225" s="34">
        <v>7</v>
      </c>
      <c r="E225" s="322" t="s">
        <v>627</v>
      </c>
      <c r="F225" s="34"/>
      <c r="G225" s="260"/>
      <c r="H225" s="37" t="s">
        <v>595</v>
      </c>
      <c r="I225" s="73" t="s">
        <v>43</v>
      </c>
      <c r="J225" s="37" t="s">
        <v>596</v>
      </c>
      <c r="K225" s="13"/>
      <c r="L225" s="14"/>
      <c r="M225" s="14"/>
      <c r="N225" s="14"/>
      <c r="O225" s="74"/>
      <c r="P225" s="239">
        <v>25</v>
      </c>
      <c r="Q225" s="39" t="s">
        <v>612</v>
      </c>
      <c r="R225" s="511">
        <v>1005</v>
      </c>
      <c r="S225" s="512" t="s">
        <v>30</v>
      </c>
      <c r="T225" s="513">
        <v>350</v>
      </c>
      <c r="U225" s="511">
        <v>1005</v>
      </c>
      <c r="V225" s="13">
        <v>1</v>
      </c>
      <c r="W225" s="511"/>
      <c r="X225" s="13">
        <v>1</v>
      </c>
      <c r="Y225" s="513">
        <v>350</v>
      </c>
      <c r="Z225" s="511">
        <v>12550</v>
      </c>
      <c r="AA225" s="42" t="s">
        <v>658</v>
      </c>
      <c r="AB225" s="42" t="s">
        <v>1243</v>
      </c>
      <c r="AC225" s="77">
        <v>0.95486111111111116</v>
      </c>
      <c r="AD225" s="78">
        <v>0.95833333333333337</v>
      </c>
      <c r="AE225" s="78"/>
      <c r="AF225" s="77"/>
      <c r="AG225" s="74"/>
      <c r="AH225" s="72"/>
      <c r="AI225" s="37" t="s">
        <v>6</v>
      </c>
      <c r="AJ225" s="37" t="s">
        <v>930</v>
      </c>
      <c r="AK225" s="45" t="s">
        <v>615</v>
      </c>
      <c r="AL225" s="46">
        <v>1</v>
      </c>
      <c r="AM225" s="236"/>
      <c r="AN225" s="236"/>
      <c r="AO225" s="233"/>
      <c r="AP225" s="233"/>
      <c r="AQ225" s="318">
        <f t="shared" si="8"/>
        <v>3.4722222222222099E-3</v>
      </c>
      <c r="AR225" s="318" t="str">
        <f t="shared" si="9"/>
        <v/>
      </c>
    </row>
    <row r="226" spans="1:44" ht="14.25">
      <c r="B226" s="34">
        <v>2023</v>
      </c>
      <c r="C226" s="34">
        <v>4</v>
      </c>
      <c r="D226" s="34">
        <v>7</v>
      </c>
      <c r="E226" s="322" t="s">
        <v>627</v>
      </c>
      <c r="F226" s="34"/>
      <c r="G226" s="36"/>
      <c r="H226" s="37" t="s">
        <v>595</v>
      </c>
      <c r="I226" s="320"/>
      <c r="J226" s="37"/>
      <c r="K226" s="13"/>
      <c r="L226" s="232"/>
      <c r="M226" s="232"/>
      <c r="N226" s="321"/>
      <c r="O226" s="503"/>
      <c r="P226" s="13"/>
      <c r="Q226" s="393"/>
      <c r="R226" s="40"/>
      <c r="S226" s="234"/>
      <c r="T226" s="40"/>
      <c r="U226" s="40"/>
      <c r="V226" s="13"/>
      <c r="W226" s="40"/>
      <c r="X226" s="13"/>
      <c r="Y226" s="40"/>
      <c r="Z226" s="40"/>
      <c r="AA226" s="235"/>
      <c r="AB226" s="235"/>
      <c r="AC226" s="77"/>
      <c r="AD226" s="78"/>
      <c r="AE226" s="78">
        <v>0.95833333333333337</v>
      </c>
      <c r="AF226" s="77">
        <v>0.97916666666666674</v>
      </c>
      <c r="AG226" s="74" t="s">
        <v>5</v>
      </c>
      <c r="AH226" s="72"/>
      <c r="AI226" s="37"/>
      <c r="AJ226" s="37"/>
      <c r="AK226" s="45"/>
      <c r="AL226" s="46"/>
      <c r="AM226" s="236"/>
      <c r="AN226" s="236"/>
      <c r="AO226" s="233"/>
      <c r="AP226" s="233"/>
      <c r="AQ226" s="318" t="str">
        <f t="shared" si="8"/>
        <v/>
      </c>
      <c r="AR226" s="318">
        <f t="shared" si="9"/>
        <v>2.083333333333337E-2</v>
      </c>
    </row>
    <row r="227" spans="1:44" ht="14.25">
      <c r="B227" s="34">
        <v>2023</v>
      </c>
      <c r="C227" s="34">
        <v>4</v>
      </c>
      <c r="D227" s="34">
        <v>7</v>
      </c>
      <c r="E227" s="322" t="s">
        <v>627</v>
      </c>
      <c r="F227" s="34"/>
      <c r="G227" s="36"/>
      <c r="H227" s="37" t="s">
        <v>595</v>
      </c>
      <c r="I227" s="38" t="s">
        <v>58</v>
      </c>
      <c r="J227" s="37" t="s">
        <v>596</v>
      </c>
      <c r="K227" s="13"/>
      <c r="L227" s="14"/>
      <c r="M227" s="14"/>
      <c r="N227" s="75"/>
      <c r="O227" s="13"/>
      <c r="P227" s="13">
        <v>12</v>
      </c>
      <c r="Q227" s="39" t="s">
        <v>612</v>
      </c>
      <c r="R227" s="511">
        <v>1005</v>
      </c>
      <c r="S227" s="512" t="s">
        <v>30</v>
      </c>
      <c r="T227" s="511">
        <v>200</v>
      </c>
      <c r="U227" s="511">
        <v>1005</v>
      </c>
      <c r="V227" s="13">
        <v>1</v>
      </c>
      <c r="W227" s="511">
        <v>200</v>
      </c>
      <c r="X227" s="13">
        <v>1</v>
      </c>
      <c r="Y227" s="511">
        <v>200</v>
      </c>
      <c r="Z227" s="511"/>
      <c r="AA227" s="75"/>
      <c r="AB227" s="238" t="s">
        <v>613</v>
      </c>
      <c r="AC227" s="77"/>
      <c r="AD227" s="44"/>
      <c r="AE227" s="44"/>
      <c r="AF227" s="43"/>
      <c r="AG227" s="13"/>
      <c r="AH227" s="37"/>
      <c r="AI227" s="37"/>
      <c r="AJ227" s="37"/>
      <c r="AK227" s="45"/>
      <c r="AL227" s="46"/>
      <c r="AM227" s="236"/>
      <c r="AN227" s="236"/>
      <c r="AO227" s="233"/>
      <c r="AP227" s="233"/>
      <c r="AQ227" s="318" t="str">
        <f t="shared" si="8"/>
        <v/>
      </c>
      <c r="AR227" s="318" t="str">
        <f t="shared" si="9"/>
        <v/>
      </c>
    </row>
    <row r="228" spans="1:44" ht="14.25">
      <c r="A228">
        <v>1</v>
      </c>
      <c r="B228" s="34">
        <v>2023</v>
      </c>
      <c r="C228" s="34">
        <v>4</v>
      </c>
      <c r="D228" s="34">
        <v>7</v>
      </c>
      <c r="E228" s="322" t="s">
        <v>627</v>
      </c>
      <c r="F228" s="34">
        <v>7</v>
      </c>
      <c r="G228" s="36" t="s">
        <v>614</v>
      </c>
      <c r="H228" s="37" t="s">
        <v>595</v>
      </c>
      <c r="I228" s="38" t="s">
        <v>47</v>
      </c>
      <c r="J228" s="37" t="s">
        <v>596</v>
      </c>
      <c r="K228" s="13">
        <v>3703990</v>
      </c>
      <c r="L228" s="14">
        <v>1</v>
      </c>
      <c r="M228" s="14">
        <v>3</v>
      </c>
      <c r="N228" s="14" t="s">
        <v>623</v>
      </c>
      <c r="O228" s="13" t="s">
        <v>597</v>
      </c>
      <c r="P228" s="13">
        <v>50</v>
      </c>
      <c r="Q228" s="39" t="s">
        <v>624</v>
      </c>
      <c r="R228" s="511">
        <v>1005</v>
      </c>
      <c r="S228" s="512">
        <v>4100</v>
      </c>
      <c r="T228" s="512">
        <v>4100</v>
      </c>
      <c r="U228" s="511">
        <v>1005</v>
      </c>
      <c r="V228" s="13">
        <v>1</v>
      </c>
      <c r="W228" s="512">
        <v>4100</v>
      </c>
      <c r="X228" s="13">
        <v>1</v>
      </c>
      <c r="Y228" s="512">
        <v>4100</v>
      </c>
      <c r="Z228" s="511">
        <v>4110</v>
      </c>
      <c r="AA228" s="42" t="s">
        <v>1261</v>
      </c>
      <c r="AB228" s="42"/>
      <c r="AC228" s="43">
        <v>0.97916666666666674</v>
      </c>
      <c r="AD228" s="44">
        <v>1</v>
      </c>
      <c r="AE228" s="44">
        <v>1</v>
      </c>
      <c r="AF228" s="43">
        <v>1.0069444444444444</v>
      </c>
      <c r="AG228" s="13" t="s">
        <v>5</v>
      </c>
      <c r="AH228" s="37"/>
      <c r="AI228" s="37" t="s">
        <v>6</v>
      </c>
      <c r="AJ228" s="37" t="s">
        <v>930</v>
      </c>
      <c r="AK228" s="45" t="s">
        <v>615</v>
      </c>
      <c r="AL228" s="46">
        <v>1</v>
      </c>
      <c r="AM228" s="236"/>
      <c r="AN228" s="236" t="s">
        <v>432</v>
      </c>
      <c r="AO228" s="233"/>
      <c r="AP228" s="233"/>
      <c r="AQ228" s="318">
        <f t="shared" si="8"/>
        <v>2.0833333333333259E-2</v>
      </c>
      <c r="AR228" s="318">
        <f t="shared" si="9"/>
        <v>6.9444444444444198E-3</v>
      </c>
    </row>
    <row r="229" spans="1:44" ht="14.25">
      <c r="B229" s="34">
        <v>2023</v>
      </c>
      <c r="C229" s="34">
        <v>4</v>
      </c>
      <c r="D229" s="34">
        <v>7</v>
      </c>
      <c r="E229" s="322" t="s">
        <v>627</v>
      </c>
      <c r="F229" s="34">
        <v>7</v>
      </c>
      <c r="G229" s="36" t="s">
        <v>614</v>
      </c>
      <c r="H229" s="37" t="s">
        <v>595</v>
      </c>
      <c r="I229" s="38" t="s">
        <v>47</v>
      </c>
      <c r="J229" s="37" t="s">
        <v>596</v>
      </c>
      <c r="K229" s="13">
        <v>3703990</v>
      </c>
      <c r="L229" s="14">
        <v>2</v>
      </c>
      <c r="M229" s="14">
        <v>3</v>
      </c>
      <c r="N229" s="14" t="s">
        <v>623</v>
      </c>
      <c r="O229" s="13" t="s">
        <v>597</v>
      </c>
      <c r="P229" s="13">
        <v>50</v>
      </c>
      <c r="Q229" s="39" t="s">
        <v>624</v>
      </c>
      <c r="R229" s="511">
        <v>1005</v>
      </c>
      <c r="S229" s="512">
        <v>4100</v>
      </c>
      <c r="T229" s="512">
        <v>4100</v>
      </c>
      <c r="U229" s="511">
        <v>1005</v>
      </c>
      <c r="V229" s="13">
        <v>1</v>
      </c>
      <c r="W229" s="512">
        <v>4100</v>
      </c>
      <c r="X229" s="13">
        <v>1</v>
      </c>
      <c r="Y229" s="512">
        <v>4100</v>
      </c>
      <c r="Z229" s="511">
        <v>4110</v>
      </c>
      <c r="AA229" s="42" t="s">
        <v>1262</v>
      </c>
      <c r="AB229" s="42"/>
      <c r="AC229" s="43">
        <v>1.0069444444444444</v>
      </c>
      <c r="AD229" s="44">
        <v>1.0277777777777777</v>
      </c>
      <c r="AE229" s="44">
        <v>1.0277777777777777</v>
      </c>
      <c r="AF229" s="43">
        <v>1.0347222222222221</v>
      </c>
      <c r="AG229" s="13" t="s">
        <v>5</v>
      </c>
      <c r="AH229" s="37"/>
      <c r="AI229" s="37" t="s">
        <v>6</v>
      </c>
      <c r="AJ229" s="37" t="s">
        <v>930</v>
      </c>
      <c r="AK229" s="45" t="s">
        <v>615</v>
      </c>
      <c r="AL229" s="46">
        <v>1</v>
      </c>
      <c r="AM229" s="236"/>
      <c r="AN229" s="236" t="s">
        <v>432</v>
      </c>
      <c r="AO229" s="233"/>
      <c r="AP229" s="233"/>
      <c r="AQ229" s="318">
        <f t="shared" si="8"/>
        <v>2.0833333333333259E-2</v>
      </c>
      <c r="AR229" s="318">
        <f t="shared" si="9"/>
        <v>6.9444444444444198E-3</v>
      </c>
    </row>
    <row r="230" spans="1:44" ht="14.25">
      <c r="B230" s="34">
        <v>2023</v>
      </c>
      <c r="C230" s="34">
        <v>4</v>
      </c>
      <c r="D230" s="34">
        <v>7</v>
      </c>
      <c r="E230" s="322" t="s">
        <v>627</v>
      </c>
      <c r="F230" s="34">
        <v>7</v>
      </c>
      <c r="G230" s="36" t="s">
        <v>614</v>
      </c>
      <c r="H230" s="37" t="s">
        <v>595</v>
      </c>
      <c r="I230" s="38" t="s">
        <v>47</v>
      </c>
      <c r="J230" s="37" t="s">
        <v>596</v>
      </c>
      <c r="K230" s="13">
        <v>3703990</v>
      </c>
      <c r="L230" s="14">
        <v>3</v>
      </c>
      <c r="M230" s="14">
        <v>3</v>
      </c>
      <c r="N230" s="14" t="s">
        <v>623</v>
      </c>
      <c r="O230" s="13" t="s">
        <v>597</v>
      </c>
      <c r="P230" s="13">
        <v>50</v>
      </c>
      <c r="Q230" s="39" t="s">
        <v>624</v>
      </c>
      <c r="R230" s="511">
        <v>1005</v>
      </c>
      <c r="S230" s="512">
        <v>4030</v>
      </c>
      <c r="T230" s="512">
        <v>4030</v>
      </c>
      <c r="U230" s="511">
        <v>1005</v>
      </c>
      <c r="V230" s="13">
        <v>1</v>
      </c>
      <c r="W230" s="512">
        <v>4100</v>
      </c>
      <c r="X230" s="13">
        <v>1</v>
      </c>
      <c r="Y230" s="512">
        <v>4100</v>
      </c>
      <c r="Z230" s="511">
        <v>4030</v>
      </c>
      <c r="AA230" s="42" t="s">
        <v>1263</v>
      </c>
      <c r="AB230" s="76" t="s">
        <v>1256</v>
      </c>
      <c r="AC230" s="43">
        <v>1.0347222222222221</v>
      </c>
      <c r="AD230" s="44">
        <v>1.0555555555555554</v>
      </c>
      <c r="AE230" s="44">
        <v>1.0555555555555554</v>
      </c>
      <c r="AF230" s="43">
        <v>1.1041666666666665</v>
      </c>
      <c r="AG230" s="13" t="s">
        <v>5</v>
      </c>
      <c r="AH230" s="37"/>
      <c r="AI230" s="37" t="s">
        <v>6</v>
      </c>
      <c r="AJ230" s="37" t="s">
        <v>929</v>
      </c>
      <c r="AK230" s="45" t="s">
        <v>615</v>
      </c>
      <c r="AL230" s="46">
        <v>1</v>
      </c>
      <c r="AM230" s="236"/>
      <c r="AN230" s="236" t="s">
        <v>432</v>
      </c>
      <c r="AO230" s="233"/>
      <c r="AP230" s="233"/>
      <c r="AQ230" s="318">
        <f t="shared" si="8"/>
        <v>2.0833333333333259E-2</v>
      </c>
      <c r="AR230" s="318">
        <f t="shared" si="9"/>
        <v>4.861111111111116E-2</v>
      </c>
    </row>
    <row r="231" spans="1:44" ht="14.25">
      <c r="B231" s="34">
        <v>2023</v>
      </c>
      <c r="C231" s="34">
        <v>4</v>
      </c>
      <c r="D231" s="34">
        <v>7</v>
      </c>
      <c r="E231" s="322" t="s">
        <v>627</v>
      </c>
      <c r="F231" s="34"/>
      <c r="G231" s="260"/>
      <c r="H231" s="37" t="s">
        <v>595</v>
      </c>
      <c r="I231" s="73" t="s">
        <v>43</v>
      </c>
      <c r="J231" s="37" t="s">
        <v>596</v>
      </c>
      <c r="K231" s="13"/>
      <c r="L231" s="14"/>
      <c r="M231" s="14"/>
      <c r="N231" s="14"/>
      <c r="O231" s="74"/>
      <c r="P231" s="239">
        <v>25</v>
      </c>
      <c r="Q231" s="39" t="s">
        <v>612</v>
      </c>
      <c r="R231" s="511">
        <v>1005</v>
      </c>
      <c r="S231" s="512" t="s">
        <v>30</v>
      </c>
      <c r="T231" s="513">
        <v>350</v>
      </c>
      <c r="U231" s="511">
        <v>1005</v>
      </c>
      <c r="V231" s="13">
        <v>1</v>
      </c>
      <c r="W231" s="511"/>
      <c r="X231" s="13">
        <v>1</v>
      </c>
      <c r="Y231" s="513">
        <v>350</v>
      </c>
      <c r="Z231" s="511">
        <v>12850</v>
      </c>
      <c r="AA231" s="42" t="s">
        <v>658</v>
      </c>
      <c r="AB231" s="76" t="s">
        <v>1256</v>
      </c>
      <c r="AC231" s="77">
        <v>1.1041666666666665</v>
      </c>
      <c r="AD231" s="78">
        <v>1.1076388888888888</v>
      </c>
      <c r="AE231" s="78"/>
      <c r="AF231" s="77"/>
      <c r="AG231" s="74"/>
      <c r="AH231" s="72"/>
      <c r="AI231" s="37" t="s">
        <v>6</v>
      </c>
      <c r="AJ231" s="37" t="s">
        <v>929</v>
      </c>
      <c r="AK231" s="45" t="s">
        <v>615</v>
      </c>
      <c r="AL231" s="46">
        <v>1</v>
      </c>
      <c r="AM231" s="236"/>
      <c r="AN231" s="236"/>
      <c r="AO231" s="233"/>
      <c r="AP231" s="233"/>
      <c r="AQ231" s="318">
        <f t="shared" si="8"/>
        <v>3.4722222222223209E-3</v>
      </c>
      <c r="AR231" s="318" t="str">
        <f t="shared" si="9"/>
        <v/>
      </c>
    </row>
    <row r="232" spans="1:44" ht="14.25">
      <c r="B232" s="34">
        <v>2023</v>
      </c>
      <c r="C232" s="34">
        <v>4</v>
      </c>
      <c r="D232" s="34">
        <v>7</v>
      </c>
      <c r="E232" s="322" t="s">
        <v>627</v>
      </c>
      <c r="F232" s="34"/>
      <c r="G232" s="36"/>
      <c r="H232" s="37" t="s">
        <v>595</v>
      </c>
      <c r="I232" s="320"/>
      <c r="J232" s="37"/>
      <c r="K232" s="13"/>
      <c r="L232" s="232"/>
      <c r="M232" s="232"/>
      <c r="N232" s="321"/>
      <c r="O232" s="503"/>
      <c r="P232" s="13"/>
      <c r="Q232" s="393"/>
      <c r="R232" s="40"/>
      <c r="S232" s="234"/>
      <c r="T232" s="40"/>
      <c r="U232" s="40"/>
      <c r="V232" s="13"/>
      <c r="W232" s="40"/>
      <c r="X232" s="13"/>
      <c r="Y232" s="40"/>
      <c r="Z232" s="40"/>
      <c r="AA232" s="235"/>
      <c r="AB232" s="235"/>
      <c r="AC232" s="77"/>
      <c r="AD232" s="78"/>
      <c r="AE232" s="78">
        <v>1.1076388888888888</v>
      </c>
      <c r="AF232" s="77">
        <v>1.1284722222222221</v>
      </c>
      <c r="AG232" s="74" t="s">
        <v>5</v>
      </c>
      <c r="AH232" s="72"/>
      <c r="AI232" s="37"/>
      <c r="AJ232" s="37"/>
      <c r="AK232" s="45"/>
      <c r="AL232" s="46"/>
      <c r="AM232" s="236"/>
      <c r="AN232" s="236"/>
      <c r="AO232" s="233"/>
      <c r="AP232" s="233"/>
      <c r="AQ232" s="318" t="str">
        <f t="shared" si="8"/>
        <v/>
      </c>
      <c r="AR232" s="318">
        <f t="shared" si="9"/>
        <v>2.0833333333333259E-2</v>
      </c>
    </row>
    <row r="233" spans="1:44" ht="14.25">
      <c r="B233" s="34">
        <v>2023</v>
      </c>
      <c r="C233" s="34">
        <v>4</v>
      </c>
      <c r="D233" s="34">
        <v>7</v>
      </c>
      <c r="E233" s="322" t="s">
        <v>627</v>
      </c>
      <c r="F233" s="34"/>
      <c r="G233" s="36"/>
      <c r="H233" s="37" t="s">
        <v>595</v>
      </c>
      <c r="I233" s="38" t="s">
        <v>58</v>
      </c>
      <c r="J233" s="37" t="s">
        <v>596</v>
      </c>
      <c r="K233" s="13"/>
      <c r="L233" s="14"/>
      <c r="M233" s="14"/>
      <c r="N233" s="75"/>
      <c r="O233" s="13"/>
      <c r="P233" s="13">
        <v>12</v>
      </c>
      <c r="Q233" s="39" t="s">
        <v>612</v>
      </c>
      <c r="R233" s="511">
        <v>1005</v>
      </c>
      <c r="S233" s="512" t="s">
        <v>30</v>
      </c>
      <c r="T233" s="511">
        <v>200</v>
      </c>
      <c r="U233" s="511">
        <v>1005</v>
      </c>
      <c r="V233" s="13">
        <v>1</v>
      </c>
      <c r="W233" s="511">
        <v>200</v>
      </c>
      <c r="X233" s="13">
        <v>1</v>
      </c>
      <c r="Y233" s="511">
        <v>200</v>
      </c>
      <c r="Z233" s="511"/>
      <c r="AA233" s="75"/>
      <c r="AB233" s="238" t="s">
        <v>613</v>
      </c>
      <c r="AC233" s="77"/>
      <c r="AD233" s="44"/>
      <c r="AE233" s="44"/>
      <c r="AF233" s="43"/>
      <c r="AG233" s="13"/>
      <c r="AH233" s="37"/>
      <c r="AI233" s="37"/>
      <c r="AJ233" s="37"/>
      <c r="AK233" s="45"/>
      <c r="AL233" s="46"/>
      <c r="AM233" s="236"/>
      <c r="AN233" s="236"/>
      <c r="AO233" s="233"/>
      <c r="AP233" s="233"/>
      <c r="AQ233" s="318" t="str">
        <f t="shared" si="8"/>
        <v/>
      </c>
      <c r="AR233" s="318" t="str">
        <f t="shared" si="9"/>
        <v/>
      </c>
    </row>
    <row r="234" spans="1:44" ht="14.25">
      <c r="A234">
        <v>1</v>
      </c>
      <c r="B234" s="34">
        <v>2023</v>
      </c>
      <c r="C234" s="34">
        <v>4</v>
      </c>
      <c r="D234" s="34">
        <v>7</v>
      </c>
      <c r="E234" s="322" t="s">
        <v>627</v>
      </c>
      <c r="F234" s="34">
        <v>8</v>
      </c>
      <c r="G234" s="36" t="s">
        <v>614</v>
      </c>
      <c r="H234" s="37" t="s">
        <v>595</v>
      </c>
      <c r="I234" s="38" t="s">
        <v>47</v>
      </c>
      <c r="J234" s="37" t="s">
        <v>596</v>
      </c>
      <c r="K234" s="13">
        <v>3703991</v>
      </c>
      <c r="L234" s="14">
        <v>1</v>
      </c>
      <c r="M234" s="14">
        <v>3</v>
      </c>
      <c r="N234" s="14" t="s">
        <v>675</v>
      </c>
      <c r="O234" s="13" t="s">
        <v>597</v>
      </c>
      <c r="P234" s="13">
        <v>50</v>
      </c>
      <c r="Q234" s="39" t="s">
        <v>624</v>
      </c>
      <c r="R234" s="511">
        <v>1005</v>
      </c>
      <c r="S234" s="512">
        <v>4100</v>
      </c>
      <c r="T234" s="512">
        <v>4100</v>
      </c>
      <c r="U234" s="511">
        <v>1005</v>
      </c>
      <c r="V234" s="13">
        <v>1</v>
      </c>
      <c r="W234" s="512">
        <v>4100</v>
      </c>
      <c r="X234" s="13">
        <v>1</v>
      </c>
      <c r="Y234" s="512">
        <v>4100</v>
      </c>
      <c r="Z234" s="511">
        <v>4100</v>
      </c>
      <c r="AA234" s="42" t="s">
        <v>1264</v>
      </c>
      <c r="AB234" s="42"/>
      <c r="AC234" s="43">
        <v>1.1284722222222221</v>
      </c>
      <c r="AD234" s="44">
        <v>1.1493055555555554</v>
      </c>
      <c r="AE234" s="44">
        <v>1.1493055555555554</v>
      </c>
      <c r="AF234" s="43">
        <v>1.1562499999999998</v>
      </c>
      <c r="AG234" s="13" t="s">
        <v>5</v>
      </c>
      <c r="AH234" s="37"/>
      <c r="AI234" s="37" t="s">
        <v>6</v>
      </c>
      <c r="AJ234" s="37" t="s">
        <v>930</v>
      </c>
      <c r="AK234" s="45" t="s">
        <v>615</v>
      </c>
      <c r="AL234" s="46">
        <v>1</v>
      </c>
      <c r="AM234" s="236"/>
      <c r="AN234" s="236" t="s">
        <v>432</v>
      </c>
      <c r="AO234" s="233"/>
      <c r="AP234" s="233"/>
      <c r="AQ234" s="318">
        <f t="shared" si="8"/>
        <v>2.0833333333333259E-2</v>
      </c>
      <c r="AR234" s="318">
        <f t="shared" si="9"/>
        <v>6.9444444444444198E-3</v>
      </c>
    </row>
    <row r="235" spans="1:44" ht="14.25">
      <c r="B235" s="34">
        <v>2023</v>
      </c>
      <c r="C235" s="34">
        <v>4</v>
      </c>
      <c r="D235" s="34">
        <v>7</v>
      </c>
      <c r="E235" s="322" t="s">
        <v>627</v>
      </c>
      <c r="F235" s="34">
        <v>8</v>
      </c>
      <c r="G235" s="36" t="s">
        <v>614</v>
      </c>
      <c r="H235" s="37" t="s">
        <v>595</v>
      </c>
      <c r="I235" s="38" t="s">
        <v>47</v>
      </c>
      <c r="J235" s="37" t="s">
        <v>596</v>
      </c>
      <c r="K235" s="13">
        <v>3703991</v>
      </c>
      <c r="L235" s="14">
        <v>2</v>
      </c>
      <c r="M235" s="14">
        <v>3</v>
      </c>
      <c r="N235" s="14" t="s">
        <v>675</v>
      </c>
      <c r="O235" s="13" t="s">
        <v>597</v>
      </c>
      <c r="P235" s="13">
        <v>50</v>
      </c>
      <c r="Q235" s="39" t="s">
        <v>624</v>
      </c>
      <c r="R235" s="511">
        <v>1005</v>
      </c>
      <c r="S235" s="512">
        <v>4100</v>
      </c>
      <c r="T235" s="512">
        <v>4100</v>
      </c>
      <c r="U235" s="511">
        <v>1005</v>
      </c>
      <c r="V235" s="13">
        <v>1</v>
      </c>
      <c r="W235" s="512">
        <v>4100</v>
      </c>
      <c r="X235" s="13">
        <v>1</v>
      </c>
      <c r="Y235" s="512">
        <v>4100</v>
      </c>
      <c r="Z235" s="511">
        <v>4110</v>
      </c>
      <c r="AA235" s="42" t="s">
        <v>1265</v>
      </c>
      <c r="AB235" s="76"/>
      <c r="AC235" s="43">
        <v>1.1562499999999998</v>
      </c>
      <c r="AD235" s="44">
        <v>1.177083333333333</v>
      </c>
      <c r="AE235" s="44">
        <v>1.177083333333333</v>
      </c>
      <c r="AF235" s="43">
        <v>1.1840277777777775</v>
      </c>
      <c r="AG235" s="13" t="s">
        <v>5</v>
      </c>
      <c r="AH235" s="37"/>
      <c r="AI235" s="37" t="s">
        <v>6</v>
      </c>
      <c r="AJ235" s="37" t="s">
        <v>930</v>
      </c>
      <c r="AK235" s="45" t="s">
        <v>615</v>
      </c>
      <c r="AL235" s="46">
        <v>1</v>
      </c>
      <c r="AM235" s="236"/>
      <c r="AN235" s="236" t="s">
        <v>432</v>
      </c>
      <c r="AO235" s="233"/>
      <c r="AP235" s="233"/>
      <c r="AQ235" s="318">
        <f t="shared" si="8"/>
        <v>2.0833333333333259E-2</v>
      </c>
      <c r="AR235" s="318">
        <f t="shared" si="9"/>
        <v>6.9444444444444198E-3</v>
      </c>
    </row>
    <row r="236" spans="1:44" ht="14.25">
      <c r="B236" s="34">
        <v>2023</v>
      </c>
      <c r="C236" s="34">
        <v>4</v>
      </c>
      <c r="D236" s="34">
        <v>7</v>
      </c>
      <c r="E236" s="322" t="s">
        <v>627</v>
      </c>
      <c r="F236" s="34">
        <v>8</v>
      </c>
      <c r="G236" s="36" t="s">
        <v>614</v>
      </c>
      <c r="H236" s="37" t="s">
        <v>595</v>
      </c>
      <c r="I236" s="38" t="s">
        <v>47</v>
      </c>
      <c r="J236" s="37" t="s">
        <v>596</v>
      </c>
      <c r="K236" s="13">
        <v>3703991</v>
      </c>
      <c r="L236" s="14">
        <v>3</v>
      </c>
      <c r="M236" s="14">
        <v>3</v>
      </c>
      <c r="N236" s="14" t="s">
        <v>675</v>
      </c>
      <c r="O236" s="13" t="s">
        <v>597</v>
      </c>
      <c r="P236" s="13">
        <v>50</v>
      </c>
      <c r="Q236" s="39" t="s">
        <v>624</v>
      </c>
      <c r="R236" s="511">
        <v>1005</v>
      </c>
      <c r="S236" s="512">
        <v>3830</v>
      </c>
      <c r="T236" s="512">
        <v>3830</v>
      </c>
      <c r="U236" s="511">
        <v>1005</v>
      </c>
      <c r="V236" s="13">
        <v>1</v>
      </c>
      <c r="W236" s="512">
        <v>4100</v>
      </c>
      <c r="X236" s="13">
        <v>1</v>
      </c>
      <c r="Y236" s="512">
        <v>4100</v>
      </c>
      <c r="Z236" s="511">
        <v>3850</v>
      </c>
      <c r="AA236" s="42" t="s">
        <v>1266</v>
      </c>
      <c r="AB236" s="76" t="s">
        <v>1257</v>
      </c>
      <c r="AC236" s="43">
        <v>1.1840277777777775</v>
      </c>
      <c r="AD236" s="44">
        <v>1.2048611111111107</v>
      </c>
      <c r="AE236" s="44">
        <v>1.2048611111111107</v>
      </c>
      <c r="AF236" s="43">
        <v>1.2118055555555551</v>
      </c>
      <c r="AG236" s="13" t="s">
        <v>5</v>
      </c>
      <c r="AH236" s="37"/>
      <c r="AI236" s="37" t="s">
        <v>6</v>
      </c>
      <c r="AJ236" s="37" t="s">
        <v>929</v>
      </c>
      <c r="AK236" s="45" t="s">
        <v>615</v>
      </c>
      <c r="AL236" s="46">
        <v>2</v>
      </c>
      <c r="AM236" s="236" t="s">
        <v>1267</v>
      </c>
      <c r="AN236" s="236" t="s">
        <v>432</v>
      </c>
      <c r="AO236" s="233"/>
      <c r="AP236" s="233"/>
      <c r="AQ236" s="318">
        <f t="shared" si="8"/>
        <v>2.0833333333333259E-2</v>
      </c>
      <c r="AR236" s="318">
        <f t="shared" si="9"/>
        <v>6.9444444444444198E-3</v>
      </c>
    </row>
    <row r="237" spans="1:44" ht="14.25">
      <c r="B237" s="34">
        <v>2023</v>
      </c>
      <c r="C237" s="34">
        <v>4</v>
      </c>
      <c r="D237" s="34">
        <v>7</v>
      </c>
      <c r="E237" s="322" t="s">
        <v>627</v>
      </c>
      <c r="F237" s="34"/>
      <c r="G237" s="36"/>
      <c r="H237" s="37" t="s">
        <v>595</v>
      </c>
      <c r="I237" s="73" t="s">
        <v>43</v>
      </c>
      <c r="J237" s="37" t="s">
        <v>596</v>
      </c>
      <c r="K237" s="13"/>
      <c r="L237" s="14"/>
      <c r="M237" s="14"/>
      <c r="N237" s="14"/>
      <c r="O237" s="74"/>
      <c r="P237" s="239">
        <v>25</v>
      </c>
      <c r="Q237" s="39" t="s">
        <v>612</v>
      </c>
      <c r="R237" s="511">
        <v>1005</v>
      </c>
      <c r="S237" s="512" t="s">
        <v>30</v>
      </c>
      <c r="T237" s="513">
        <v>350</v>
      </c>
      <c r="U237" s="511">
        <v>1005</v>
      </c>
      <c r="V237" s="13">
        <v>1</v>
      </c>
      <c r="W237" s="511"/>
      <c r="X237" s="13">
        <v>1</v>
      </c>
      <c r="Y237" s="513">
        <v>350</v>
      </c>
      <c r="Z237" s="511">
        <v>12850</v>
      </c>
      <c r="AA237" s="42" t="s">
        <v>658</v>
      </c>
      <c r="AB237" s="76" t="s">
        <v>1257</v>
      </c>
      <c r="AC237" s="77">
        <v>1.2118055555555551</v>
      </c>
      <c r="AD237" s="78">
        <v>1.2152777777777775</v>
      </c>
      <c r="AE237" s="78"/>
      <c r="AF237" s="77"/>
      <c r="AG237" s="74"/>
      <c r="AH237" s="72"/>
      <c r="AI237" s="37" t="s">
        <v>6</v>
      </c>
      <c r="AJ237" s="37" t="s">
        <v>929</v>
      </c>
      <c r="AK237" s="45" t="s">
        <v>615</v>
      </c>
      <c r="AL237" s="46">
        <v>1</v>
      </c>
      <c r="AM237" s="236"/>
      <c r="AN237" s="236"/>
      <c r="AO237" s="233"/>
      <c r="AP237" s="233"/>
      <c r="AQ237" s="318">
        <f t="shared" si="8"/>
        <v>3.4722222222223209E-3</v>
      </c>
      <c r="AR237" s="318" t="str">
        <f t="shared" si="9"/>
        <v/>
      </c>
    </row>
    <row r="238" spans="1:44" ht="14.25">
      <c r="B238" s="34">
        <v>2023</v>
      </c>
      <c r="C238" s="34">
        <v>4</v>
      </c>
      <c r="D238" s="34">
        <v>7</v>
      </c>
      <c r="E238" s="322" t="s">
        <v>627</v>
      </c>
      <c r="F238" s="34"/>
      <c r="G238" s="36"/>
      <c r="H238" s="37" t="s">
        <v>595</v>
      </c>
      <c r="I238" s="320"/>
      <c r="J238" s="37"/>
      <c r="K238" s="13"/>
      <c r="L238" s="232"/>
      <c r="M238" s="232"/>
      <c r="N238" s="321"/>
      <c r="O238" s="503"/>
      <c r="P238" s="13"/>
      <c r="Q238" s="393"/>
      <c r="R238" s="40"/>
      <c r="S238" s="234"/>
      <c r="T238" s="40"/>
      <c r="U238" s="40"/>
      <c r="V238" s="13"/>
      <c r="W238" s="40"/>
      <c r="X238" s="13"/>
      <c r="Y238" s="40"/>
      <c r="Z238" s="40"/>
      <c r="AA238" s="235"/>
      <c r="AB238" s="235"/>
      <c r="AC238" s="77"/>
      <c r="AD238" s="78"/>
      <c r="AE238" s="78">
        <v>1.2152777777777775</v>
      </c>
      <c r="AF238" s="77">
        <v>0.28125</v>
      </c>
      <c r="AG238" s="74" t="s">
        <v>16</v>
      </c>
      <c r="AH238" s="72"/>
      <c r="AI238" s="37"/>
      <c r="AJ238" s="37"/>
      <c r="AK238" s="45"/>
      <c r="AL238" s="46"/>
      <c r="AM238" s="236"/>
      <c r="AN238" s="236"/>
      <c r="AO238" s="233"/>
      <c r="AP238" s="233"/>
      <c r="AQ238" s="318" t="str">
        <f t="shared" si="8"/>
        <v/>
      </c>
      <c r="AR238" s="318">
        <f t="shared" si="9"/>
        <v>6.5972222222222543E-2</v>
      </c>
    </row>
    <row r="239" spans="1:44" ht="14.25">
      <c r="B239" s="34">
        <v>2023</v>
      </c>
      <c r="C239" s="34">
        <v>4</v>
      </c>
      <c r="D239" s="34">
        <v>8</v>
      </c>
      <c r="E239" s="322" t="s">
        <v>629</v>
      </c>
      <c r="F239" s="34"/>
      <c r="G239" s="36"/>
      <c r="H239" s="37" t="s">
        <v>595</v>
      </c>
      <c r="I239" s="320"/>
      <c r="J239" s="37"/>
      <c r="K239" s="13"/>
      <c r="L239" s="232"/>
      <c r="M239" s="232"/>
      <c r="N239" s="321"/>
      <c r="O239" s="503"/>
      <c r="P239" s="13"/>
      <c r="Q239" s="393"/>
      <c r="R239" s="40"/>
      <c r="S239" s="234"/>
      <c r="T239" s="40"/>
      <c r="U239" s="40"/>
      <c r="V239" s="13"/>
      <c r="W239" s="40"/>
      <c r="X239" s="13"/>
      <c r="Y239" s="40"/>
      <c r="Z239" s="40"/>
      <c r="AA239" s="235"/>
      <c r="AB239" s="235"/>
      <c r="AC239" s="77"/>
      <c r="AD239" s="78"/>
      <c r="AE239" s="78">
        <v>0.58333333333333337</v>
      </c>
      <c r="AF239" s="77">
        <v>0.625</v>
      </c>
      <c r="AG239" s="74" t="s">
        <v>5</v>
      </c>
      <c r="AH239" s="72"/>
      <c r="AI239" s="37"/>
      <c r="AJ239" s="37"/>
      <c r="AK239" s="45"/>
      <c r="AL239" s="46"/>
      <c r="AM239" s="236"/>
      <c r="AN239" s="236"/>
      <c r="AO239" s="233"/>
      <c r="AP239" s="233"/>
      <c r="AQ239" s="318"/>
      <c r="AR239" s="318">
        <f t="shared" si="9"/>
        <v>4.166666666666663E-2</v>
      </c>
    </row>
    <row r="240" spans="1:44" ht="14.25">
      <c r="B240" s="34">
        <v>2023</v>
      </c>
      <c r="C240" s="34">
        <v>4</v>
      </c>
      <c r="D240" s="34">
        <v>8</v>
      </c>
      <c r="E240" s="322" t="s">
        <v>629</v>
      </c>
      <c r="F240" s="34"/>
      <c r="G240" s="36"/>
      <c r="H240" s="37" t="s">
        <v>595</v>
      </c>
      <c r="I240" s="38" t="s">
        <v>58</v>
      </c>
      <c r="J240" s="37"/>
      <c r="K240" s="13"/>
      <c r="L240" s="14"/>
      <c r="M240" s="13"/>
      <c r="N240" s="14"/>
      <c r="O240" s="13"/>
      <c r="P240" s="13">
        <v>12</v>
      </c>
      <c r="Q240" s="39" t="s">
        <v>612</v>
      </c>
      <c r="R240" s="511">
        <v>1005</v>
      </c>
      <c r="S240" s="512" t="s">
        <v>30</v>
      </c>
      <c r="T240" s="511">
        <v>200</v>
      </c>
      <c r="U240" s="511">
        <v>1005</v>
      </c>
      <c r="V240" s="13">
        <v>1</v>
      </c>
      <c r="W240" s="511">
        <v>200</v>
      </c>
      <c r="X240" s="13">
        <v>1</v>
      </c>
      <c r="Y240" s="511">
        <v>200</v>
      </c>
      <c r="Z240" s="511"/>
      <c r="AA240" s="42"/>
      <c r="AB240" s="238" t="s">
        <v>613</v>
      </c>
      <c r="AC240" s="43"/>
      <c r="AD240" s="44"/>
      <c r="AE240" s="44"/>
      <c r="AF240" s="43"/>
      <c r="AG240" s="13"/>
      <c r="AH240" s="37"/>
      <c r="AI240" s="37"/>
      <c r="AJ240" s="37"/>
      <c r="AK240" s="45"/>
      <c r="AL240" s="46"/>
      <c r="AM240" s="236"/>
      <c r="AN240" s="236"/>
      <c r="AO240" s="233"/>
      <c r="AP240" s="233"/>
      <c r="AQ240" s="318" t="str">
        <f t="shared" si="8"/>
        <v/>
      </c>
      <c r="AR240" s="318" t="str">
        <f t="shared" si="9"/>
        <v/>
      </c>
    </row>
    <row r="241" spans="1:44" ht="14.25">
      <c r="A241">
        <v>1</v>
      </c>
      <c r="B241" s="34">
        <v>2023</v>
      </c>
      <c r="C241" s="34">
        <v>4</v>
      </c>
      <c r="D241" s="34">
        <v>8</v>
      </c>
      <c r="E241" s="322" t="s">
        <v>629</v>
      </c>
      <c r="F241" s="34">
        <v>1</v>
      </c>
      <c r="G241" s="36" t="s">
        <v>614</v>
      </c>
      <c r="H241" s="37" t="s">
        <v>595</v>
      </c>
      <c r="I241" s="38" t="s">
        <v>47</v>
      </c>
      <c r="J241" s="37" t="s">
        <v>596</v>
      </c>
      <c r="K241" s="13">
        <v>3703987</v>
      </c>
      <c r="L241" s="14">
        <v>1</v>
      </c>
      <c r="M241" s="14">
        <v>3</v>
      </c>
      <c r="N241" s="14" t="s">
        <v>674</v>
      </c>
      <c r="O241" s="13" t="s">
        <v>597</v>
      </c>
      <c r="P241" s="13">
        <v>50</v>
      </c>
      <c r="Q241" s="39" t="s">
        <v>538</v>
      </c>
      <c r="R241" s="511">
        <v>1005</v>
      </c>
      <c r="S241" s="511">
        <v>4070</v>
      </c>
      <c r="T241" s="511">
        <v>4070</v>
      </c>
      <c r="U241" s="511">
        <v>1005</v>
      </c>
      <c r="V241" s="13">
        <v>1</v>
      </c>
      <c r="W241" s="511">
        <v>4100</v>
      </c>
      <c r="X241" s="13">
        <v>1</v>
      </c>
      <c r="Y241" s="511">
        <v>4100</v>
      </c>
      <c r="Z241" s="511">
        <v>4070</v>
      </c>
      <c r="AA241" s="42" t="s">
        <v>1269</v>
      </c>
      <c r="AB241" s="42"/>
      <c r="AC241" s="43">
        <v>0.625</v>
      </c>
      <c r="AD241" s="44">
        <v>0.64583333333333337</v>
      </c>
      <c r="AE241" s="44">
        <v>0.64583333333333337</v>
      </c>
      <c r="AF241" s="43">
        <v>0.65277777777777779</v>
      </c>
      <c r="AG241" s="13" t="s">
        <v>5</v>
      </c>
      <c r="AH241" s="37"/>
      <c r="AI241" s="37" t="s">
        <v>6</v>
      </c>
      <c r="AJ241" s="37" t="s">
        <v>929</v>
      </c>
      <c r="AK241" s="45" t="s">
        <v>615</v>
      </c>
      <c r="AL241" s="46">
        <v>1</v>
      </c>
      <c r="AM241" s="236"/>
      <c r="AN241" s="236" t="s">
        <v>432</v>
      </c>
      <c r="AO241" s="233"/>
      <c r="AP241" s="233"/>
      <c r="AQ241" s="318">
        <f t="shared" si="8"/>
        <v>2.083333333333337E-2</v>
      </c>
      <c r="AR241" s="318">
        <f t="shared" si="9"/>
        <v>6.9444444444444198E-3</v>
      </c>
    </row>
    <row r="242" spans="1:44" ht="14.25">
      <c r="B242" s="34">
        <v>2023</v>
      </c>
      <c r="C242" s="34">
        <v>4</v>
      </c>
      <c r="D242" s="34">
        <v>8</v>
      </c>
      <c r="E242" s="322" t="s">
        <v>629</v>
      </c>
      <c r="F242" s="34">
        <v>1</v>
      </c>
      <c r="G242" s="36" t="s">
        <v>614</v>
      </c>
      <c r="H242" s="37" t="s">
        <v>595</v>
      </c>
      <c r="I242" s="38" t="s">
        <v>47</v>
      </c>
      <c r="J242" s="37" t="s">
        <v>596</v>
      </c>
      <c r="K242" s="13">
        <v>3703987</v>
      </c>
      <c r="L242" s="14">
        <v>2</v>
      </c>
      <c r="M242" s="14">
        <v>3</v>
      </c>
      <c r="N242" s="14" t="s">
        <v>674</v>
      </c>
      <c r="O242" s="13" t="s">
        <v>597</v>
      </c>
      <c r="P242" s="13">
        <v>50</v>
      </c>
      <c r="Q242" s="39" t="s">
        <v>538</v>
      </c>
      <c r="R242" s="511">
        <v>1005</v>
      </c>
      <c r="S242" s="511">
        <v>4010</v>
      </c>
      <c r="T242" s="511">
        <v>4010</v>
      </c>
      <c r="U242" s="511">
        <v>1005</v>
      </c>
      <c r="V242" s="13">
        <v>1</v>
      </c>
      <c r="W242" s="511">
        <v>4100</v>
      </c>
      <c r="X242" s="13">
        <v>1</v>
      </c>
      <c r="Y242" s="511">
        <v>4100</v>
      </c>
      <c r="Z242" s="511">
        <v>4010</v>
      </c>
      <c r="AA242" s="42" t="s">
        <v>1270</v>
      </c>
      <c r="AB242" s="76"/>
      <c r="AC242" s="43">
        <v>0.65277777777777779</v>
      </c>
      <c r="AD242" s="44">
        <v>0.67361111111111116</v>
      </c>
      <c r="AE242" s="44">
        <v>0.67361111111111116</v>
      </c>
      <c r="AF242" s="43">
        <v>0.68055555555555558</v>
      </c>
      <c r="AG242" s="13" t="s">
        <v>5</v>
      </c>
      <c r="AH242" s="37"/>
      <c r="AI242" s="37" t="s">
        <v>6</v>
      </c>
      <c r="AJ242" s="37" t="s">
        <v>929</v>
      </c>
      <c r="AK242" s="45" t="s">
        <v>615</v>
      </c>
      <c r="AL242" s="46">
        <v>1</v>
      </c>
      <c r="AM242" s="236"/>
      <c r="AN242" s="236" t="s">
        <v>432</v>
      </c>
      <c r="AO242" s="233"/>
      <c r="AP242" s="233"/>
      <c r="AQ242" s="318">
        <f t="shared" si="8"/>
        <v>2.083333333333337E-2</v>
      </c>
      <c r="AR242" s="318">
        <f t="shared" si="9"/>
        <v>6.9444444444444198E-3</v>
      </c>
    </row>
    <row r="243" spans="1:44" ht="14.25">
      <c r="B243" s="34">
        <v>2023</v>
      </c>
      <c r="C243" s="34">
        <v>4</v>
      </c>
      <c r="D243" s="34">
        <v>8</v>
      </c>
      <c r="E243" s="322" t="s">
        <v>629</v>
      </c>
      <c r="F243" s="34">
        <v>1</v>
      </c>
      <c r="G243" s="36" t="s">
        <v>614</v>
      </c>
      <c r="H243" s="37" t="s">
        <v>595</v>
      </c>
      <c r="I243" s="38" t="s">
        <v>47</v>
      </c>
      <c r="J243" s="37" t="s">
        <v>596</v>
      </c>
      <c r="K243" s="13">
        <v>3703987</v>
      </c>
      <c r="L243" s="14">
        <v>3</v>
      </c>
      <c r="M243" s="14">
        <v>3</v>
      </c>
      <c r="N243" s="14" t="s">
        <v>674</v>
      </c>
      <c r="O243" s="13" t="s">
        <v>597</v>
      </c>
      <c r="P243" s="13">
        <v>50</v>
      </c>
      <c r="Q243" s="39" t="s">
        <v>538</v>
      </c>
      <c r="R243" s="511">
        <v>1005</v>
      </c>
      <c r="S243" s="511">
        <v>4060</v>
      </c>
      <c r="T243" s="511">
        <v>4060</v>
      </c>
      <c r="U243" s="511">
        <v>1005</v>
      </c>
      <c r="V243" s="13">
        <v>1</v>
      </c>
      <c r="W243" s="511">
        <v>4100</v>
      </c>
      <c r="X243" s="13">
        <v>1</v>
      </c>
      <c r="Y243" s="511">
        <v>4100</v>
      </c>
      <c r="Z243" s="511">
        <v>4000</v>
      </c>
      <c r="AA243" s="42" t="s">
        <v>1271</v>
      </c>
      <c r="AB243" s="76" t="s">
        <v>1258</v>
      </c>
      <c r="AC243" s="43">
        <v>0.68055555555555558</v>
      </c>
      <c r="AD243" s="44">
        <v>0.70138888888888895</v>
      </c>
      <c r="AE243" s="44">
        <v>0.70138888888888895</v>
      </c>
      <c r="AF243" s="43">
        <v>0.70833333333333337</v>
      </c>
      <c r="AG243" s="13" t="s">
        <v>5</v>
      </c>
      <c r="AH243" s="37"/>
      <c r="AI243" s="37" t="s">
        <v>6</v>
      </c>
      <c r="AJ243" s="37" t="s">
        <v>929</v>
      </c>
      <c r="AK243" s="45" t="s">
        <v>615</v>
      </c>
      <c r="AL243" s="46">
        <v>1</v>
      </c>
      <c r="AM243" s="236"/>
      <c r="AN243" s="236" t="s">
        <v>432</v>
      </c>
      <c r="AO243" s="233"/>
      <c r="AP243" s="233"/>
      <c r="AQ243" s="318">
        <f t="shared" si="8"/>
        <v>2.083333333333337E-2</v>
      </c>
      <c r="AR243" s="318">
        <f t="shared" si="9"/>
        <v>6.9444444444444198E-3</v>
      </c>
    </row>
    <row r="244" spans="1:44" ht="14.25">
      <c r="B244" s="34">
        <v>2023</v>
      </c>
      <c r="C244" s="34">
        <v>4</v>
      </c>
      <c r="D244" s="34">
        <v>8</v>
      </c>
      <c r="E244" s="322" t="s">
        <v>629</v>
      </c>
      <c r="F244" s="34"/>
      <c r="G244" s="36"/>
      <c r="H244" s="37" t="s">
        <v>595</v>
      </c>
      <c r="I244" s="38" t="s">
        <v>43</v>
      </c>
      <c r="J244" s="37" t="s">
        <v>596</v>
      </c>
      <c r="K244" s="13"/>
      <c r="L244" s="14"/>
      <c r="M244" s="14"/>
      <c r="N244" s="14"/>
      <c r="O244" s="13"/>
      <c r="P244" s="239">
        <v>25</v>
      </c>
      <c r="Q244" s="39" t="s">
        <v>612</v>
      </c>
      <c r="R244" s="511">
        <v>1005</v>
      </c>
      <c r="S244" s="512" t="s">
        <v>30</v>
      </c>
      <c r="T244" s="513">
        <v>350</v>
      </c>
      <c r="U244" s="511">
        <v>1005</v>
      </c>
      <c r="V244" s="13">
        <v>1</v>
      </c>
      <c r="W244" s="511"/>
      <c r="X244" s="13">
        <v>1</v>
      </c>
      <c r="Y244" s="513">
        <v>350</v>
      </c>
      <c r="Z244" s="511">
        <v>12850</v>
      </c>
      <c r="AA244" s="42" t="s">
        <v>658</v>
      </c>
      <c r="AB244" s="76" t="s">
        <v>1258</v>
      </c>
      <c r="AC244" s="43">
        <v>0.70833333333333337</v>
      </c>
      <c r="AD244" s="44">
        <v>0.71180555555555558</v>
      </c>
      <c r="AE244" s="44"/>
      <c r="AF244" s="43"/>
      <c r="AG244" s="13"/>
      <c r="AH244" s="37"/>
      <c r="AI244" s="37" t="s">
        <v>6</v>
      </c>
      <c r="AJ244" s="37" t="s">
        <v>929</v>
      </c>
      <c r="AK244" s="45" t="s">
        <v>615</v>
      </c>
      <c r="AL244" s="46">
        <v>1</v>
      </c>
      <c r="AM244" s="236"/>
      <c r="AN244" s="236"/>
      <c r="AO244" s="233"/>
      <c r="AP244" s="233"/>
      <c r="AQ244" s="318">
        <f t="shared" si="8"/>
        <v>3.4722222222222099E-3</v>
      </c>
      <c r="AR244" s="318" t="str">
        <f t="shared" si="9"/>
        <v/>
      </c>
    </row>
    <row r="245" spans="1:44" ht="14.25">
      <c r="B245" s="34">
        <v>2023</v>
      </c>
      <c r="C245" s="34">
        <v>4</v>
      </c>
      <c r="D245" s="34">
        <v>8</v>
      </c>
      <c r="E245" s="322" t="s">
        <v>629</v>
      </c>
      <c r="F245" s="34"/>
      <c r="G245" s="36"/>
      <c r="H245" s="37" t="s">
        <v>595</v>
      </c>
      <c r="I245" s="320"/>
      <c r="J245" s="37"/>
      <c r="K245" s="13"/>
      <c r="L245" s="232"/>
      <c r="M245" s="232"/>
      <c r="N245" s="321"/>
      <c r="O245" s="503"/>
      <c r="P245" s="13"/>
      <c r="Q245" s="393"/>
      <c r="R245" s="40"/>
      <c r="S245" s="234"/>
      <c r="T245" s="40"/>
      <c r="U245" s="40"/>
      <c r="V245" s="13"/>
      <c r="W245" s="40"/>
      <c r="X245" s="13"/>
      <c r="Y245" s="40"/>
      <c r="Z245" s="40"/>
      <c r="AA245" s="235"/>
      <c r="AB245" s="235"/>
      <c r="AC245" s="77"/>
      <c r="AD245" s="78"/>
      <c r="AE245" s="78">
        <v>0.71180555555555558</v>
      </c>
      <c r="AF245" s="77">
        <v>0.8125</v>
      </c>
      <c r="AG245" s="74" t="s">
        <v>1072</v>
      </c>
      <c r="AH245" s="72"/>
      <c r="AI245" s="37"/>
      <c r="AJ245" s="37"/>
      <c r="AK245" s="45"/>
      <c r="AL245" s="46"/>
      <c r="AM245" s="236" t="s">
        <v>1276</v>
      </c>
      <c r="AN245" s="236"/>
      <c r="AO245" s="233"/>
      <c r="AP245" s="233"/>
      <c r="AQ245" s="318" t="str">
        <f t="shared" si="8"/>
        <v/>
      </c>
      <c r="AR245" s="318">
        <f t="shared" si="9"/>
        <v>0.10069444444444442</v>
      </c>
    </row>
    <row r="246" spans="1:44" ht="14.25">
      <c r="B246" s="34">
        <v>2023</v>
      </c>
      <c r="C246" s="34">
        <v>4</v>
      </c>
      <c r="D246" s="34">
        <v>8</v>
      </c>
      <c r="E246" s="322" t="s">
        <v>629</v>
      </c>
      <c r="F246" s="34"/>
      <c r="G246" s="36"/>
      <c r="H246" s="37" t="s">
        <v>595</v>
      </c>
      <c r="I246" s="38" t="s">
        <v>58</v>
      </c>
      <c r="J246" s="37" t="s">
        <v>596</v>
      </c>
      <c r="K246" s="13"/>
      <c r="L246" s="14"/>
      <c r="M246" s="13"/>
      <c r="N246" s="14"/>
      <c r="O246" s="13"/>
      <c r="P246" s="13">
        <v>12</v>
      </c>
      <c r="Q246" s="39" t="s">
        <v>612</v>
      </c>
      <c r="R246" s="511">
        <v>1120</v>
      </c>
      <c r="S246" s="512" t="s">
        <v>30</v>
      </c>
      <c r="T246" s="511">
        <v>200</v>
      </c>
      <c r="U246" s="511">
        <v>1120</v>
      </c>
      <c r="V246" s="13">
        <v>1</v>
      </c>
      <c r="W246" s="511">
        <v>200</v>
      </c>
      <c r="X246" s="13">
        <v>1</v>
      </c>
      <c r="Y246" s="511">
        <v>200</v>
      </c>
      <c r="Z246" s="511"/>
      <c r="AA246" s="241" t="s">
        <v>619</v>
      </c>
      <c r="AB246" s="42"/>
      <c r="AC246" s="43"/>
      <c r="AD246" s="44"/>
      <c r="AE246" s="44"/>
      <c r="AF246" s="43"/>
      <c r="AG246" s="13"/>
      <c r="AH246" s="37"/>
      <c r="AI246" s="37"/>
      <c r="AJ246" s="37"/>
      <c r="AK246" s="45"/>
      <c r="AL246" s="46"/>
      <c r="AM246" s="236"/>
      <c r="AN246" s="236"/>
      <c r="AO246" s="233"/>
      <c r="AP246" s="233"/>
      <c r="AQ246" s="318" t="str">
        <f t="shared" si="8"/>
        <v/>
      </c>
      <c r="AR246" s="318" t="str">
        <f t="shared" si="9"/>
        <v/>
      </c>
    </row>
    <row r="247" spans="1:44" ht="14.25">
      <c r="A247">
        <v>1</v>
      </c>
      <c r="B247" s="34">
        <v>2023</v>
      </c>
      <c r="C247" s="34">
        <v>4</v>
      </c>
      <c r="D247" s="34">
        <v>8</v>
      </c>
      <c r="E247" s="322" t="s">
        <v>629</v>
      </c>
      <c r="F247" s="34">
        <v>2</v>
      </c>
      <c r="G247" s="36" t="s">
        <v>614</v>
      </c>
      <c r="H247" s="37" t="s">
        <v>595</v>
      </c>
      <c r="I247" s="38" t="s">
        <v>47</v>
      </c>
      <c r="J247" s="37" t="s">
        <v>596</v>
      </c>
      <c r="K247" s="13">
        <v>3703994</v>
      </c>
      <c r="L247" s="14">
        <v>1</v>
      </c>
      <c r="M247" s="14">
        <v>6</v>
      </c>
      <c r="N247" s="14" t="s">
        <v>618</v>
      </c>
      <c r="O247" s="13" t="s">
        <v>597</v>
      </c>
      <c r="P247" s="13">
        <v>25</v>
      </c>
      <c r="Q247" s="39" t="s">
        <v>672</v>
      </c>
      <c r="R247" s="511">
        <v>1120</v>
      </c>
      <c r="S247" s="512">
        <v>3950</v>
      </c>
      <c r="T247" s="512">
        <v>3950</v>
      </c>
      <c r="U247" s="511">
        <v>1120</v>
      </c>
      <c r="V247" s="13">
        <v>1</v>
      </c>
      <c r="W247" s="512">
        <v>4000</v>
      </c>
      <c r="X247" s="13">
        <v>1</v>
      </c>
      <c r="Y247" s="512">
        <v>4000</v>
      </c>
      <c r="Z247" s="511">
        <v>3950</v>
      </c>
      <c r="AA247" s="42" t="s">
        <v>1273</v>
      </c>
      <c r="AB247" s="42"/>
      <c r="AC247" s="43">
        <v>0.8125</v>
      </c>
      <c r="AD247" s="44">
        <v>0.83333333333333337</v>
      </c>
      <c r="AE247" s="44">
        <v>0.83333333333333337</v>
      </c>
      <c r="AF247" s="43">
        <v>0.84027777777777779</v>
      </c>
      <c r="AG247" s="13" t="s">
        <v>5</v>
      </c>
      <c r="AH247" s="37"/>
      <c r="AI247" s="37" t="s">
        <v>17</v>
      </c>
      <c r="AJ247" s="37" t="s">
        <v>929</v>
      </c>
      <c r="AK247" s="45" t="s">
        <v>615</v>
      </c>
      <c r="AL247" s="46">
        <v>1</v>
      </c>
      <c r="AM247" s="236"/>
      <c r="AN247" s="236" t="s">
        <v>432</v>
      </c>
      <c r="AO247" s="233"/>
      <c r="AP247" s="233"/>
      <c r="AQ247" s="318">
        <f t="shared" si="8"/>
        <v>2.083333333333337E-2</v>
      </c>
      <c r="AR247" s="318">
        <f t="shared" si="9"/>
        <v>6.9444444444444198E-3</v>
      </c>
    </row>
    <row r="248" spans="1:44" ht="14.25">
      <c r="B248" s="34">
        <v>2023</v>
      </c>
      <c r="C248" s="34">
        <v>4</v>
      </c>
      <c r="D248" s="34">
        <v>8</v>
      </c>
      <c r="E248" s="322" t="s">
        <v>629</v>
      </c>
      <c r="F248" s="34">
        <v>2</v>
      </c>
      <c r="G248" s="36" t="s">
        <v>614</v>
      </c>
      <c r="H248" s="37" t="s">
        <v>595</v>
      </c>
      <c r="I248" s="38" t="s">
        <v>47</v>
      </c>
      <c r="J248" s="37" t="s">
        <v>596</v>
      </c>
      <c r="K248" s="13">
        <v>3703994</v>
      </c>
      <c r="L248" s="14">
        <v>2</v>
      </c>
      <c r="M248" s="14">
        <v>6</v>
      </c>
      <c r="N248" s="14" t="s">
        <v>618</v>
      </c>
      <c r="O248" s="13" t="s">
        <v>597</v>
      </c>
      <c r="P248" s="13">
        <v>25</v>
      </c>
      <c r="Q248" s="39" t="s">
        <v>672</v>
      </c>
      <c r="R248" s="511">
        <v>1120</v>
      </c>
      <c r="S248" s="512">
        <v>3840</v>
      </c>
      <c r="T248" s="512">
        <v>3840</v>
      </c>
      <c r="U248" s="511">
        <v>1120</v>
      </c>
      <c r="V248" s="13">
        <v>1</v>
      </c>
      <c r="W248" s="512">
        <v>4000</v>
      </c>
      <c r="X248" s="13">
        <v>1</v>
      </c>
      <c r="Y248" s="512">
        <v>4000</v>
      </c>
      <c r="Z248" s="512">
        <v>3840</v>
      </c>
      <c r="AA248" s="42" t="s">
        <v>1274</v>
      </c>
      <c r="AB248" s="42"/>
      <c r="AC248" s="43">
        <v>0.84027777777777779</v>
      </c>
      <c r="AD248" s="44">
        <v>0.86111111111111116</v>
      </c>
      <c r="AE248" s="44">
        <v>0.86111111111111116</v>
      </c>
      <c r="AF248" s="43">
        <v>0.86805555555555558</v>
      </c>
      <c r="AG248" s="13" t="s">
        <v>5</v>
      </c>
      <c r="AH248" s="37"/>
      <c r="AI248" s="37" t="s">
        <v>17</v>
      </c>
      <c r="AJ248" s="37" t="s">
        <v>929</v>
      </c>
      <c r="AK248" s="45" t="s">
        <v>615</v>
      </c>
      <c r="AL248" s="46">
        <v>1</v>
      </c>
      <c r="AM248" s="236"/>
      <c r="AN248" s="236" t="s">
        <v>432</v>
      </c>
      <c r="AO248" s="233"/>
      <c r="AP248" s="233"/>
      <c r="AQ248" s="318">
        <f t="shared" si="8"/>
        <v>2.083333333333337E-2</v>
      </c>
      <c r="AR248" s="318">
        <f t="shared" si="9"/>
        <v>6.9444444444444198E-3</v>
      </c>
    </row>
    <row r="249" spans="1:44" ht="14.25">
      <c r="B249" s="34">
        <v>2023</v>
      </c>
      <c r="C249" s="34">
        <v>4</v>
      </c>
      <c r="D249" s="34">
        <v>8</v>
      </c>
      <c r="E249" s="322" t="s">
        <v>629</v>
      </c>
      <c r="F249" s="34">
        <v>2</v>
      </c>
      <c r="G249" s="36" t="s">
        <v>614</v>
      </c>
      <c r="H249" s="37" t="s">
        <v>595</v>
      </c>
      <c r="I249" s="38" t="s">
        <v>47</v>
      </c>
      <c r="J249" s="37" t="s">
        <v>596</v>
      </c>
      <c r="K249" s="13">
        <v>3703994</v>
      </c>
      <c r="L249" s="14">
        <v>3</v>
      </c>
      <c r="M249" s="14">
        <v>6</v>
      </c>
      <c r="N249" s="14" t="s">
        <v>618</v>
      </c>
      <c r="O249" s="13" t="s">
        <v>597</v>
      </c>
      <c r="P249" s="13">
        <v>25</v>
      </c>
      <c r="Q249" s="39" t="s">
        <v>672</v>
      </c>
      <c r="R249" s="511">
        <v>1120</v>
      </c>
      <c r="S249" s="512">
        <v>3920</v>
      </c>
      <c r="T249" s="512">
        <v>3920</v>
      </c>
      <c r="U249" s="511">
        <v>1120</v>
      </c>
      <c r="V249" s="13">
        <v>1</v>
      </c>
      <c r="W249" s="512">
        <v>4000</v>
      </c>
      <c r="X249" s="13">
        <v>1</v>
      </c>
      <c r="Y249" s="512">
        <v>4000</v>
      </c>
      <c r="Z249" s="512">
        <v>3920</v>
      </c>
      <c r="AA249" s="42" t="s">
        <v>1275</v>
      </c>
      <c r="AB249" s="76" t="s">
        <v>1259</v>
      </c>
      <c r="AC249" s="43">
        <v>0.86805555555555558</v>
      </c>
      <c r="AD249" s="44">
        <v>0.88888888888888895</v>
      </c>
      <c r="AE249" s="44">
        <v>0.88888888888888895</v>
      </c>
      <c r="AF249" s="43">
        <v>0.89583333333333337</v>
      </c>
      <c r="AG249" s="13" t="s">
        <v>5</v>
      </c>
      <c r="AH249" s="37"/>
      <c r="AI249" s="37" t="s">
        <v>17</v>
      </c>
      <c r="AJ249" s="37" t="s">
        <v>929</v>
      </c>
      <c r="AK249" s="45" t="s">
        <v>615</v>
      </c>
      <c r="AL249" s="46">
        <v>1</v>
      </c>
      <c r="AM249" s="236" t="s">
        <v>1278</v>
      </c>
      <c r="AN249" s="236" t="s">
        <v>432</v>
      </c>
      <c r="AO249" s="233"/>
      <c r="AP249" s="233"/>
      <c r="AQ249" s="318">
        <f t="shared" si="8"/>
        <v>2.083333333333337E-2</v>
      </c>
      <c r="AR249" s="318">
        <f t="shared" si="9"/>
        <v>6.9444444444444198E-3</v>
      </c>
    </row>
    <row r="250" spans="1:44" ht="14.25">
      <c r="B250" s="34">
        <v>2023</v>
      </c>
      <c r="C250" s="34">
        <v>4</v>
      </c>
      <c r="D250" s="34">
        <v>8</v>
      </c>
      <c r="E250" s="322" t="s">
        <v>629</v>
      </c>
      <c r="F250" s="34"/>
      <c r="G250" s="260"/>
      <c r="H250" s="37" t="s">
        <v>595</v>
      </c>
      <c r="I250" s="38" t="s">
        <v>43</v>
      </c>
      <c r="J250" s="37" t="s">
        <v>596</v>
      </c>
      <c r="K250" s="13"/>
      <c r="L250" s="14"/>
      <c r="M250" s="14"/>
      <c r="N250" s="14"/>
      <c r="O250" s="13"/>
      <c r="P250" s="239">
        <v>25</v>
      </c>
      <c r="Q250" s="39" t="s">
        <v>612</v>
      </c>
      <c r="R250" s="511">
        <v>1120</v>
      </c>
      <c r="S250" s="512" t="s">
        <v>30</v>
      </c>
      <c r="T250" s="513">
        <v>350</v>
      </c>
      <c r="U250" s="511">
        <v>1120</v>
      </c>
      <c r="V250" s="13">
        <v>1</v>
      </c>
      <c r="W250" s="511"/>
      <c r="X250" s="13">
        <v>1</v>
      </c>
      <c r="Y250" s="513">
        <v>350</v>
      </c>
      <c r="Z250" s="511">
        <v>12550</v>
      </c>
      <c r="AA250" s="42" t="s">
        <v>653</v>
      </c>
      <c r="AB250" s="76" t="s">
        <v>1259</v>
      </c>
      <c r="AC250" s="43">
        <v>0.89583333333333337</v>
      </c>
      <c r="AD250" s="44">
        <v>0.89930555555555558</v>
      </c>
      <c r="AE250" s="44"/>
      <c r="AF250" s="43"/>
      <c r="AG250" s="13"/>
      <c r="AH250" s="37"/>
      <c r="AI250" s="37" t="s">
        <v>17</v>
      </c>
      <c r="AJ250" s="37" t="s">
        <v>929</v>
      </c>
      <c r="AK250" s="45" t="s">
        <v>615</v>
      </c>
      <c r="AL250" s="46">
        <v>1</v>
      </c>
      <c r="AM250" s="236"/>
      <c r="AN250" s="236"/>
      <c r="AO250" s="233"/>
      <c r="AP250" s="233"/>
      <c r="AQ250" s="318">
        <f t="shared" si="8"/>
        <v>3.4722222222222099E-3</v>
      </c>
      <c r="AR250" s="318" t="str">
        <f t="shared" si="9"/>
        <v/>
      </c>
    </row>
    <row r="251" spans="1:44" ht="14.25">
      <c r="B251" s="34">
        <v>2023</v>
      </c>
      <c r="C251" s="34">
        <v>4</v>
      </c>
      <c r="D251" s="34">
        <v>8</v>
      </c>
      <c r="E251" s="322" t="s">
        <v>629</v>
      </c>
      <c r="F251" s="34"/>
      <c r="G251" s="36"/>
      <c r="H251" s="37" t="s">
        <v>595</v>
      </c>
      <c r="I251" s="320"/>
      <c r="J251" s="37"/>
      <c r="K251" s="13"/>
      <c r="L251" s="232"/>
      <c r="M251" s="232"/>
      <c r="N251" s="321"/>
      <c r="O251" s="503"/>
      <c r="P251" s="13"/>
      <c r="Q251" s="393"/>
      <c r="R251" s="40"/>
      <c r="S251" s="234"/>
      <c r="T251" s="40"/>
      <c r="U251" s="40"/>
      <c r="V251" s="13"/>
      <c r="W251" s="40"/>
      <c r="X251" s="13"/>
      <c r="Y251" s="40"/>
      <c r="Z251" s="40"/>
      <c r="AA251" s="235"/>
      <c r="AB251" s="235"/>
      <c r="AC251" s="77"/>
      <c r="AD251" s="78"/>
      <c r="AE251" s="78">
        <v>0.89930555555555558</v>
      </c>
      <c r="AF251" s="77">
        <v>0.93055555555555547</v>
      </c>
      <c r="AG251" s="74" t="s">
        <v>752</v>
      </c>
      <c r="AH251" s="72"/>
      <c r="AI251" s="37"/>
      <c r="AJ251" s="37"/>
      <c r="AK251" s="45"/>
      <c r="AL251" s="46"/>
      <c r="AM251" s="236"/>
      <c r="AN251" s="236"/>
      <c r="AO251" s="233"/>
      <c r="AP251" s="233"/>
      <c r="AQ251" s="318" t="str">
        <f t="shared" si="8"/>
        <v/>
      </c>
      <c r="AR251" s="318">
        <f t="shared" si="9"/>
        <v>3.1249999999999889E-2</v>
      </c>
    </row>
    <row r="252" spans="1:44" ht="14.25">
      <c r="B252" s="34">
        <v>2023</v>
      </c>
      <c r="C252" s="34">
        <v>4</v>
      </c>
      <c r="D252" s="34">
        <v>8</v>
      </c>
      <c r="E252" s="322" t="s">
        <v>627</v>
      </c>
      <c r="F252" s="34"/>
      <c r="G252" s="36"/>
      <c r="H252" s="37" t="s">
        <v>595</v>
      </c>
      <c r="I252" s="38" t="s">
        <v>58</v>
      </c>
      <c r="J252" s="37" t="s">
        <v>596</v>
      </c>
      <c r="K252" s="13"/>
      <c r="L252" s="14"/>
      <c r="M252" s="13"/>
      <c r="N252" s="14"/>
      <c r="O252" s="13"/>
      <c r="P252" s="13">
        <v>12</v>
      </c>
      <c r="Q252" s="39" t="s">
        <v>612</v>
      </c>
      <c r="R252" s="511">
        <v>1120</v>
      </c>
      <c r="S252" s="512" t="s">
        <v>30</v>
      </c>
      <c r="T252" s="511">
        <v>200</v>
      </c>
      <c r="U252" s="511">
        <v>1120</v>
      </c>
      <c r="V252" s="13">
        <v>1</v>
      </c>
      <c r="W252" s="511">
        <v>200</v>
      </c>
      <c r="X252" s="13">
        <v>1</v>
      </c>
      <c r="Y252" s="511">
        <v>200</v>
      </c>
      <c r="Z252" s="511"/>
      <c r="AA252" s="241" t="s">
        <v>619</v>
      </c>
      <c r="AB252" s="42"/>
      <c r="AC252" s="43"/>
      <c r="AD252" s="44"/>
      <c r="AE252" s="44"/>
      <c r="AF252" s="43"/>
      <c r="AG252" s="13"/>
      <c r="AH252" s="37"/>
      <c r="AI252" s="37"/>
      <c r="AJ252" s="37"/>
      <c r="AK252" s="45"/>
      <c r="AL252" s="46"/>
      <c r="AM252" s="236"/>
      <c r="AN252" s="236"/>
      <c r="AO252" s="233"/>
      <c r="AP252" s="233"/>
      <c r="AQ252" s="318" t="str">
        <f t="shared" si="8"/>
        <v/>
      </c>
      <c r="AR252" s="318" t="str">
        <f t="shared" si="9"/>
        <v/>
      </c>
    </row>
    <row r="253" spans="1:44" ht="14.25">
      <c r="A253">
        <v>1</v>
      </c>
      <c r="B253" s="34">
        <v>2023</v>
      </c>
      <c r="C253" s="34">
        <v>4</v>
      </c>
      <c r="D253" s="34">
        <v>8</v>
      </c>
      <c r="E253" s="322" t="s">
        <v>627</v>
      </c>
      <c r="F253" s="34">
        <v>3</v>
      </c>
      <c r="G253" s="36" t="s">
        <v>614</v>
      </c>
      <c r="H253" s="37" t="s">
        <v>595</v>
      </c>
      <c r="I253" s="38" t="s">
        <v>47</v>
      </c>
      <c r="J253" s="37" t="s">
        <v>596</v>
      </c>
      <c r="K253" s="13">
        <v>3703994</v>
      </c>
      <c r="L253" s="14">
        <v>4</v>
      </c>
      <c r="M253" s="14">
        <v>6</v>
      </c>
      <c r="N253" s="14" t="s">
        <v>618</v>
      </c>
      <c r="O253" s="13" t="s">
        <v>597</v>
      </c>
      <c r="P253" s="13">
        <v>25</v>
      </c>
      <c r="Q253" s="39" t="s">
        <v>672</v>
      </c>
      <c r="R253" s="511">
        <v>1120</v>
      </c>
      <c r="S253" s="512">
        <v>4000</v>
      </c>
      <c r="T253" s="512">
        <v>4000</v>
      </c>
      <c r="U253" s="511">
        <v>1120</v>
      </c>
      <c r="V253" s="13">
        <v>1</v>
      </c>
      <c r="W253" s="512">
        <v>4000</v>
      </c>
      <c r="X253" s="13">
        <v>1</v>
      </c>
      <c r="Y253" s="512">
        <v>4000</v>
      </c>
      <c r="Z253" s="511">
        <v>4000</v>
      </c>
      <c r="AA253" s="42" t="s">
        <v>1282</v>
      </c>
      <c r="AB253" s="42"/>
      <c r="AC253" s="43">
        <v>0.93055555555555547</v>
      </c>
      <c r="AD253" s="44">
        <v>0.95138888888888884</v>
      </c>
      <c r="AE253" s="44">
        <v>0.95138888888888884</v>
      </c>
      <c r="AF253" s="43">
        <v>0.95833333333333326</v>
      </c>
      <c r="AG253" s="13" t="s">
        <v>5</v>
      </c>
      <c r="AH253" s="37"/>
      <c r="AI253" s="37" t="s">
        <v>17</v>
      </c>
      <c r="AJ253" s="37" t="s">
        <v>930</v>
      </c>
      <c r="AK253" s="45" t="s">
        <v>615</v>
      </c>
      <c r="AL253" s="46">
        <v>2</v>
      </c>
      <c r="AM253" s="236" t="s">
        <v>1288</v>
      </c>
      <c r="AN253" s="236" t="s">
        <v>432</v>
      </c>
      <c r="AO253" s="233"/>
      <c r="AP253" s="233"/>
      <c r="AQ253" s="318">
        <f t="shared" si="8"/>
        <v>2.083333333333337E-2</v>
      </c>
      <c r="AR253" s="318">
        <f t="shared" si="9"/>
        <v>6.9444444444444198E-3</v>
      </c>
    </row>
    <row r="254" spans="1:44" ht="14.25">
      <c r="B254" s="34">
        <v>2023</v>
      </c>
      <c r="C254" s="34">
        <v>4</v>
      </c>
      <c r="D254" s="34">
        <v>8</v>
      </c>
      <c r="E254" s="322" t="s">
        <v>627</v>
      </c>
      <c r="F254" s="34">
        <v>3</v>
      </c>
      <c r="G254" s="36" t="s">
        <v>614</v>
      </c>
      <c r="H254" s="37" t="s">
        <v>595</v>
      </c>
      <c r="I254" s="38" t="s">
        <v>47</v>
      </c>
      <c r="J254" s="37" t="s">
        <v>596</v>
      </c>
      <c r="K254" s="13">
        <v>3703994</v>
      </c>
      <c r="L254" s="14">
        <v>5</v>
      </c>
      <c r="M254" s="14">
        <v>6</v>
      </c>
      <c r="N254" s="14" t="s">
        <v>618</v>
      </c>
      <c r="O254" s="13" t="s">
        <v>597</v>
      </c>
      <c r="P254" s="13">
        <v>25</v>
      </c>
      <c r="Q254" s="39" t="s">
        <v>672</v>
      </c>
      <c r="R254" s="511">
        <v>1120</v>
      </c>
      <c r="S254" s="512">
        <v>3990</v>
      </c>
      <c r="T254" s="512">
        <v>3990</v>
      </c>
      <c r="U254" s="511">
        <v>1120</v>
      </c>
      <c r="V254" s="13">
        <v>1</v>
      </c>
      <c r="W254" s="512">
        <v>4000</v>
      </c>
      <c r="X254" s="13">
        <v>1</v>
      </c>
      <c r="Y254" s="512">
        <v>4000</v>
      </c>
      <c r="Z254" s="511">
        <v>3990</v>
      </c>
      <c r="AA254" s="42" t="s">
        <v>1283</v>
      </c>
      <c r="AB254" s="42"/>
      <c r="AC254" s="43">
        <v>0.95833333333333326</v>
      </c>
      <c r="AD254" s="44">
        <v>0.97916666666666663</v>
      </c>
      <c r="AE254" s="44">
        <v>0.97916666666666663</v>
      </c>
      <c r="AF254" s="43">
        <v>0.98611111111111105</v>
      </c>
      <c r="AG254" s="13" t="s">
        <v>5</v>
      </c>
      <c r="AH254" s="37"/>
      <c r="AI254" s="37" t="s">
        <v>17</v>
      </c>
      <c r="AJ254" s="37" t="s">
        <v>929</v>
      </c>
      <c r="AK254" s="45" t="s">
        <v>615</v>
      </c>
      <c r="AL254" s="46">
        <v>1</v>
      </c>
      <c r="AM254" s="236"/>
      <c r="AN254" s="236" t="s">
        <v>432</v>
      </c>
      <c r="AO254" s="233"/>
      <c r="AP254" s="233"/>
      <c r="AQ254" s="318">
        <f t="shared" si="8"/>
        <v>2.083333333333337E-2</v>
      </c>
      <c r="AR254" s="318">
        <f t="shared" si="9"/>
        <v>6.9444444444444198E-3</v>
      </c>
    </row>
    <row r="255" spans="1:44" ht="14.25">
      <c r="B255" s="34">
        <v>2023</v>
      </c>
      <c r="C255" s="34">
        <v>4</v>
      </c>
      <c r="D255" s="34">
        <v>8</v>
      </c>
      <c r="E255" s="322" t="s">
        <v>627</v>
      </c>
      <c r="F255" s="34">
        <v>3</v>
      </c>
      <c r="G255" s="36" t="s">
        <v>614</v>
      </c>
      <c r="H255" s="37" t="s">
        <v>595</v>
      </c>
      <c r="I255" s="38" t="s">
        <v>47</v>
      </c>
      <c r="J255" s="37" t="s">
        <v>596</v>
      </c>
      <c r="K255" s="13">
        <v>3703994</v>
      </c>
      <c r="L255" s="14">
        <v>6</v>
      </c>
      <c r="M255" s="14">
        <v>6</v>
      </c>
      <c r="N255" s="14" t="s">
        <v>618</v>
      </c>
      <c r="O255" s="13" t="s">
        <v>597</v>
      </c>
      <c r="P255" s="13">
        <v>25</v>
      </c>
      <c r="Q255" s="39" t="s">
        <v>672</v>
      </c>
      <c r="R255" s="511">
        <v>1120</v>
      </c>
      <c r="S255" s="512">
        <v>3950</v>
      </c>
      <c r="T255" s="512">
        <v>3950</v>
      </c>
      <c r="U255" s="511">
        <v>1120</v>
      </c>
      <c r="V255" s="13">
        <v>1</v>
      </c>
      <c r="W255" s="512">
        <v>4000</v>
      </c>
      <c r="X255" s="13">
        <v>1</v>
      </c>
      <c r="Y255" s="512">
        <v>4000</v>
      </c>
      <c r="Z255" s="511">
        <v>3960</v>
      </c>
      <c r="AA255" s="42" t="s">
        <v>1284</v>
      </c>
      <c r="AB255" s="76" t="s">
        <v>1260</v>
      </c>
      <c r="AC255" s="43">
        <v>0.98611111111111105</v>
      </c>
      <c r="AD255" s="44">
        <v>1.0069444444444444</v>
      </c>
      <c r="AE255" s="44">
        <v>1.0069444444444444</v>
      </c>
      <c r="AF255" s="43">
        <v>1.0138888888888888</v>
      </c>
      <c r="AG255" s="13" t="s">
        <v>5</v>
      </c>
      <c r="AH255" s="37"/>
      <c r="AI255" s="37" t="s">
        <v>17</v>
      </c>
      <c r="AJ255" s="37" t="s">
        <v>929</v>
      </c>
      <c r="AK255" s="45" t="s">
        <v>615</v>
      </c>
      <c r="AL255" s="46">
        <v>1</v>
      </c>
      <c r="AM255" s="236"/>
      <c r="AN255" s="236" t="s">
        <v>432</v>
      </c>
      <c r="AO255" s="233"/>
      <c r="AP255" s="233"/>
      <c r="AQ255" s="318">
        <f t="shared" si="8"/>
        <v>2.083333333333337E-2</v>
      </c>
      <c r="AR255" s="318">
        <f t="shared" si="9"/>
        <v>6.9444444444444198E-3</v>
      </c>
    </row>
    <row r="256" spans="1:44" ht="14.25">
      <c r="B256" s="34">
        <v>2023</v>
      </c>
      <c r="C256" s="34">
        <v>4</v>
      </c>
      <c r="D256" s="34">
        <v>8</v>
      </c>
      <c r="E256" s="322" t="s">
        <v>627</v>
      </c>
      <c r="F256" s="34"/>
      <c r="G256" s="260"/>
      <c r="H256" s="37" t="s">
        <v>595</v>
      </c>
      <c r="I256" s="38" t="s">
        <v>43</v>
      </c>
      <c r="J256" s="37" t="s">
        <v>596</v>
      </c>
      <c r="K256" s="13"/>
      <c r="L256" s="14"/>
      <c r="M256" s="14"/>
      <c r="N256" s="14"/>
      <c r="O256" s="13"/>
      <c r="P256" s="239">
        <v>25</v>
      </c>
      <c r="Q256" s="39" t="s">
        <v>612</v>
      </c>
      <c r="R256" s="511">
        <v>1120</v>
      </c>
      <c r="S256" s="512" t="s">
        <v>30</v>
      </c>
      <c r="T256" s="513">
        <v>350</v>
      </c>
      <c r="U256" s="511">
        <v>1120</v>
      </c>
      <c r="V256" s="13">
        <v>1</v>
      </c>
      <c r="W256" s="511"/>
      <c r="X256" s="13">
        <v>1</v>
      </c>
      <c r="Y256" s="513">
        <v>350</v>
      </c>
      <c r="Z256" s="511">
        <v>12550</v>
      </c>
      <c r="AA256" s="42" t="s">
        <v>653</v>
      </c>
      <c r="AB256" s="76" t="s">
        <v>1260</v>
      </c>
      <c r="AC256" s="43">
        <v>1.0138888888888888</v>
      </c>
      <c r="AD256" s="44">
        <v>1.0173611111111112</v>
      </c>
      <c r="AE256" s="44"/>
      <c r="AF256" s="43"/>
      <c r="AG256" s="13"/>
      <c r="AH256" s="37"/>
      <c r="AI256" s="37" t="s">
        <v>17</v>
      </c>
      <c r="AJ256" s="37" t="s">
        <v>929</v>
      </c>
      <c r="AK256" s="45" t="s">
        <v>615</v>
      </c>
      <c r="AL256" s="46">
        <v>1</v>
      </c>
      <c r="AM256" s="236"/>
      <c r="AN256" s="236"/>
      <c r="AO256" s="233"/>
      <c r="AP256" s="233"/>
      <c r="AQ256" s="318">
        <f t="shared" si="8"/>
        <v>3.4722222222223209E-3</v>
      </c>
      <c r="AR256" s="318" t="str">
        <f t="shared" si="9"/>
        <v/>
      </c>
    </row>
    <row r="257" spans="1:44" ht="14.25">
      <c r="B257" s="34">
        <v>2023</v>
      </c>
      <c r="C257" s="34">
        <v>4</v>
      </c>
      <c r="D257" s="34">
        <v>8</v>
      </c>
      <c r="E257" s="322" t="s">
        <v>627</v>
      </c>
      <c r="F257" s="34"/>
      <c r="G257" s="36"/>
      <c r="H257" s="37" t="s">
        <v>595</v>
      </c>
      <c r="I257" s="38"/>
      <c r="J257" s="37"/>
      <c r="K257" s="13"/>
      <c r="L257" s="14"/>
      <c r="M257" s="14"/>
      <c r="N257" s="14"/>
      <c r="O257" s="13"/>
      <c r="P257" s="13"/>
      <c r="Q257" s="393"/>
      <c r="R257" s="40"/>
      <c r="S257" s="234"/>
      <c r="T257" s="40"/>
      <c r="U257" s="40"/>
      <c r="V257" s="13"/>
      <c r="W257" s="40"/>
      <c r="X257" s="13"/>
      <c r="Y257" s="40"/>
      <c r="Z257" s="511"/>
      <c r="AA257" s="42"/>
      <c r="AB257" s="76"/>
      <c r="AC257" s="43"/>
      <c r="AD257" s="44"/>
      <c r="AE257" s="44">
        <v>1.0173611111111112</v>
      </c>
      <c r="AF257" s="43">
        <v>1.0381944444444444</v>
      </c>
      <c r="AG257" s="13" t="s">
        <v>752</v>
      </c>
      <c r="AH257" s="37"/>
      <c r="AI257" s="37"/>
      <c r="AJ257" s="37"/>
      <c r="AK257" s="45"/>
      <c r="AL257" s="46"/>
      <c r="AM257" s="236"/>
      <c r="AN257" s="236"/>
      <c r="AO257" s="233"/>
      <c r="AP257" s="233"/>
      <c r="AQ257" s="318" t="str">
        <f t="shared" si="8"/>
        <v/>
      </c>
      <c r="AR257" s="318">
        <f t="shared" si="9"/>
        <v>2.0833333333333259E-2</v>
      </c>
    </row>
    <row r="258" spans="1:44" ht="14.25">
      <c r="B258" s="34">
        <v>2023</v>
      </c>
      <c r="C258" s="34">
        <v>4</v>
      </c>
      <c r="D258" s="34">
        <v>8</v>
      </c>
      <c r="E258" s="322" t="s">
        <v>627</v>
      </c>
      <c r="F258" s="34"/>
      <c r="G258" s="36"/>
      <c r="H258" s="37" t="s">
        <v>595</v>
      </c>
      <c r="I258" s="38" t="s">
        <v>58</v>
      </c>
      <c r="J258" s="37" t="s">
        <v>1104</v>
      </c>
      <c r="K258" s="13"/>
      <c r="L258" s="14"/>
      <c r="M258" s="13"/>
      <c r="N258" s="75"/>
      <c r="O258" s="13"/>
      <c r="P258" s="13">
        <v>12</v>
      </c>
      <c r="Q258" s="39" t="s">
        <v>612</v>
      </c>
      <c r="R258" s="40">
        <v>1120</v>
      </c>
      <c r="S258" s="41" t="s">
        <v>30</v>
      </c>
      <c r="T258" s="40">
        <v>200</v>
      </c>
      <c r="U258" s="40">
        <v>1120</v>
      </c>
      <c r="V258" s="13">
        <v>1</v>
      </c>
      <c r="W258" s="40">
        <v>200</v>
      </c>
      <c r="X258" s="13">
        <v>1</v>
      </c>
      <c r="Y258" s="40">
        <v>200</v>
      </c>
      <c r="Z258" s="40"/>
      <c r="AA258" s="241" t="s">
        <v>619</v>
      </c>
      <c r="AB258" s="238" t="s">
        <v>620</v>
      </c>
      <c r="AC258" s="77"/>
      <c r="AD258" s="44"/>
      <c r="AE258" s="44"/>
      <c r="AF258" s="43"/>
      <c r="AG258" s="13"/>
      <c r="AH258" s="37"/>
      <c r="AI258" s="37"/>
      <c r="AJ258" s="37"/>
      <c r="AK258" s="45"/>
      <c r="AL258" s="46"/>
      <c r="AM258" s="236"/>
      <c r="AN258" s="236"/>
      <c r="AO258" s="233"/>
      <c r="AP258" s="233"/>
      <c r="AQ258" s="318" t="str">
        <f t="shared" si="8"/>
        <v/>
      </c>
      <c r="AR258" s="318" t="str">
        <f t="shared" si="9"/>
        <v/>
      </c>
    </row>
    <row r="259" spans="1:44" ht="14.25">
      <c r="A259">
        <v>1</v>
      </c>
      <c r="B259" s="34">
        <v>2023</v>
      </c>
      <c r="C259" s="34">
        <v>4</v>
      </c>
      <c r="D259" s="34">
        <v>8</v>
      </c>
      <c r="E259" s="322" t="s">
        <v>627</v>
      </c>
      <c r="F259" s="34">
        <v>4</v>
      </c>
      <c r="G259" s="36" t="s">
        <v>614</v>
      </c>
      <c r="H259" s="37" t="s">
        <v>595</v>
      </c>
      <c r="I259" s="38" t="s">
        <v>47</v>
      </c>
      <c r="J259" s="37" t="s">
        <v>1104</v>
      </c>
      <c r="K259" s="13">
        <v>3706358</v>
      </c>
      <c r="L259" s="14">
        <v>1</v>
      </c>
      <c r="M259" s="14">
        <v>2</v>
      </c>
      <c r="N259" s="14" t="s">
        <v>621</v>
      </c>
      <c r="O259" s="13" t="s">
        <v>34</v>
      </c>
      <c r="P259" s="13">
        <v>50</v>
      </c>
      <c r="Q259" s="39" t="s">
        <v>360</v>
      </c>
      <c r="R259" s="40">
        <v>1120</v>
      </c>
      <c r="S259" s="41">
        <v>4000</v>
      </c>
      <c r="T259" s="41">
        <v>4000</v>
      </c>
      <c r="U259" s="40">
        <v>1120</v>
      </c>
      <c r="V259" s="13">
        <v>1</v>
      </c>
      <c r="W259" s="41">
        <v>4000</v>
      </c>
      <c r="X259" s="13">
        <v>1</v>
      </c>
      <c r="Y259" s="41">
        <v>4000</v>
      </c>
      <c r="Z259" s="40">
        <v>3990</v>
      </c>
      <c r="AA259" s="42" t="s">
        <v>1297</v>
      </c>
      <c r="AB259" s="42"/>
      <c r="AC259" s="43">
        <v>1.0381944444444444</v>
      </c>
      <c r="AD259" s="44">
        <v>1.0590277777777777</v>
      </c>
      <c r="AE259" s="44">
        <v>1.0590277777777777</v>
      </c>
      <c r="AF259" s="43">
        <v>1.1076388888888888</v>
      </c>
      <c r="AG259" s="13" t="s">
        <v>5</v>
      </c>
      <c r="AH259" s="37"/>
      <c r="AI259" s="37" t="s">
        <v>17</v>
      </c>
      <c r="AJ259" s="37" t="s">
        <v>929</v>
      </c>
      <c r="AK259" s="45" t="s">
        <v>615</v>
      </c>
      <c r="AL259" s="46">
        <v>1</v>
      </c>
      <c r="AM259" s="236"/>
      <c r="AN259" s="236"/>
      <c r="AO259" s="233"/>
      <c r="AP259" s="233"/>
      <c r="AQ259" s="318">
        <f t="shared" si="8"/>
        <v>2.0833333333333259E-2</v>
      </c>
      <c r="AR259" s="318">
        <f t="shared" si="9"/>
        <v>4.861111111111116E-2</v>
      </c>
    </row>
    <row r="260" spans="1:44" ht="14.25">
      <c r="B260" s="34">
        <v>2023</v>
      </c>
      <c r="C260" s="34">
        <v>4</v>
      </c>
      <c r="D260" s="34">
        <v>8</v>
      </c>
      <c r="E260" s="322" t="s">
        <v>627</v>
      </c>
      <c r="F260" s="34">
        <v>4</v>
      </c>
      <c r="G260" s="36" t="s">
        <v>614</v>
      </c>
      <c r="H260" s="37" t="s">
        <v>595</v>
      </c>
      <c r="I260" s="38" t="s">
        <v>47</v>
      </c>
      <c r="J260" s="37" t="s">
        <v>1104</v>
      </c>
      <c r="K260" s="13">
        <v>3706358</v>
      </c>
      <c r="L260" s="14">
        <v>2</v>
      </c>
      <c r="M260" s="14">
        <v>2</v>
      </c>
      <c r="N260" s="14" t="s">
        <v>621</v>
      </c>
      <c r="O260" s="13" t="s">
        <v>34</v>
      </c>
      <c r="P260" s="13">
        <v>50</v>
      </c>
      <c r="Q260" s="39" t="s">
        <v>360</v>
      </c>
      <c r="R260" s="40">
        <v>1120</v>
      </c>
      <c r="S260" s="41">
        <v>3970</v>
      </c>
      <c r="T260" s="41">
        <v>3970</v>
      </c>
      <c r="U260" s="40">
        <v>1120</v>
      </c>
      <c r="V260" s="13">
        <v>1</v>
      </c>
      <c r="W260" s="41">
        <v>4000</v>
      </c>
      <c r="X260" s="13">
        <v>1</v>
      </c>
      <c r="Y260" s="41">
        <v>4000</v>
      </c>
      <c r="Z260" s="40">
        <v>3980</v>
      </c>
      <c r="AA260" s="42" t="s">
        <v>1298</v>
      </c>
      <c r="AB260" s="76" t="s">
        <v>1277</v>
      </c>
      <c r="AC260" s="43">
        <v>1.1076388888888888</v>
      </c>
      <c r="AD260" s="44">
        <v>1.1284722222222221</v>
      </c>
      <c r="AE260" s="44">
        <v>1.1284722222222221</v>
      </c>
      <c r="AF260" s="43">
        <v>1.1354166666666665</v>
      </c>
      <c r="AG260" s="13" t="s">
        <v>5</v>
      </c>
      <c r="AH260" s="37"/>
      <c r="AI260" s="37" t="s">
        <v>17</v>
      </c>
      <c r="AJ260" s="37" t="s">
        <v>929</v>
      </c>
      <c r="AK260" s="45" t="s">
        <v>615</v>
      </c>
      <c r="AL260" s="46">
        <v>1</v>
      </c>
      <c r="AM260" s="236"/>
      <c r="AN260" s="236" t="s">
        <v>432</v>
      </c>
      <c r="AO260" s="233"/>
      <c r="AP260" s="233"/>
      <c r="AQ260" s="318">
        <f t="shared" si="8"/>
        <v>2.0833333333333259E-2</v>
      </c>
      <c r="AR260" s="318">
        <f t="shared" si="9"/>
        <v>6.9444444444444198E-3</v>
      </c>
    </row>
    <row r="261" spans="1:44" ht="14.25">
      <c r="B261" s="34">
        <v>2023</v>
      </c>
      <c r="C261" s="34">
        <v>4</v>
      </c>
      <c r="D261" s="34">
        <v>8</v>
      </c>
      <c r="E261" s="322" t="s">
        <v>627</v>
      </c>
      <c r="F261" s="34"/>
      <c r="G261" s="36"/>
      <c r="H261" s="37" t="s">
        <v>595</v>
      </c>
      <c r="I261" s="73" t="s">
        <v>43</v>
      </c>
      <c r="J261" s="37" t="s">
        <v>1104</v>
      </c>
      <c r="K261" s="13"/>
      <c r="L261" s="14"/>
      <c r="M261" s="14"/>
      <c r="N261" s="14"/>
      <c r="O261" s="74"/>
      <c r="P261" s="239">
        <v>25</v>
      </c>
      <c r="Q261" s="39" t="s">
        <v>612</v>
      </c>
      <c r="R261" s="40">
        <v>1120</v>
      </c>
      <c r="S261" s="41" t="s">
        <v>30</v>
      </c>
      <c r="T261" s="240">
        <v>350</v>
      </c>
      <c r="U261" s="40">
        <v>1120</v>
      </c>
      <c r="V261" s="13">
        <v>1</v>
      </c>
      <c r="W261" s="40"/>
      <c r="X261" s="13">
        <v>1</v>
      </c>
      <c r="Y261" s="240">
        <v>350</v>
      </c>
      <c r="Z261" s="40">
        <v>8550</v>
      </c>
      <c r="AA261" s="42" t="s">
        <v>653</v>
      </c>
      <c r="AB261" s="76" t="s">
        <v>1285</v>
      </c>
      <c r="AC261" s="77">
        <v>1.1354166666666665</v>
      </c>
      <c r="AD261" s="78">
        <v>1.1388888888888888</v>
      </c>
      <c r="AE261" s="78"/>
      <c r="AF261" s="77"/>
      <c r="AG261" s="74"/>
      <c r="AH261" s="72"/>
      <c r="AI261" s="37" t="s">
        <v>17</v>
      </c>
      <c r="AJ261" s="37" t="s">
        <v>929</v>
      </c>
      <c r="AK261" s="45" t="s">
        <v>615</v>
      </c>
      <c r="AL261" s="46">
        <v>1</v>
      </c>
      <c r="AM261" s="236"/>
      <c r="AN261" s="236" t="s">
        <v>432</v>
      </c>
      <c r="AO261" s="233"/>
      <c r="AP261" s="233"/>
      <c r="AQ261" s="318">
        <f t="shared" si="8"/>
        <v>3.4722222222223209E-3</v>
      </c>
      <c r="AR261" s="318" t="str">
        <f t="shared" si="9"/>
        <v/>
      </c>
    </row>
    <row r="262" spans="1:44" ht="14.25">
      <c r="B262" s="34">
        <v>2023</v>
      </c>
      <c r="C262" s="34">
        <v>4</v>
      </c>
      <c r="D262" s="34">
        <v>8</v>
      </c>
      <c r="E262" s="322" t="s">
        <v>627</v>
      </c>
      <c r="F262" s="34"/>
      <c r="G262" s="36"/>
      <c r="H262" s="37" t="s">
        <v>595</v>
      </c>
      <c r="I262" s="38"/>
      <c r="J262" s="37"/>
      <c r="K262" s="13"/>
      <c r="L262" s="14"/>
      <c r="M262" s="14"/>
      <c r="N262" s="14"/>
      <c r="O262" s="13"/>
      <c r="P262" s="13"/>
      <c r="Q262" s="393"/>
      <c r="R262" s="40"/>
      <c r="S262" s="234"/>
      <c r="T262" s="40"/>
      <c r="U262" s="40"/>
      <c r="V262" s="13"/>
      <c r="W262" s="40"/>
      <c r="X262" s="13"/>
      <c r="Y262" s="40"/>
      <c r="Z262" s="511"/>
      <c r="AA262" s="42"/>
      <c r="AB262" s="76"/>
      <c r="AC262" s="43"/>
      <c r="AD262" s="44"/>
      <c r="AE262" s="44">
        <v>1.1388888888888888</v>
      </c>
      <c r="AF262" s="43">
        <v>1.1597222222222221</v>
      </c>
      <c r="AG262" s="13" t="s">
        <v>752</v>
      </c>
      <c r="AH262" s="37"/>
      <c r="AI262" s="37"/>
      <c r="AJ262" s="37"/>
      <c r="AK262" s="45"/>
      <c r="AL262" s="46"/>
      <c r="AM262" s="236"/>
      <c r="AN262" s="236"/>
      <c r="AO262" s="233"/>
      <c r="AP262" s="233"/>
      <c r="AQ262" s="318" t="str">
        <f t="shared" si="8"/>
        <v/>
      </c>
      <c r="AR262" s="318">
        <f t="shared" si="9"/>
        <v>2.0833333333333259E-2</v>
      </c>
    </row>
    <row r="263" spans="1:44" ht="14.25">
      <c r="B263" s="34">
        <v>2023</v>
      </c>
      <c r="C263" s="34">
        <v>4</v>
      </c>
      <c r="D263" s="34">
        <v>8</v>
      </c>
      <c r="E263" s="322" t="s">
        <v>627</v>
      </c>
      <c r="F263" s="34"/>
      <c r="G263" s="36"/>
      <c r="H263" s="37" t="s">
        <v>595</v>
      </c>
      <c r="I263" s="38" t="s">
        <v>58</v>
      </c>
      <c r="J263" s="37" t="s">
        <v>1104</v>
      </c>
      <c r="K263" s="13"/>
      <c r="L263" s="14"/>
      <c r="M263" s="14"/>
      <c r="N263" s="14"/>
      <c r="O263" s="13"/>
      <c r="P263" s="13">
        <v>12</v>
      </c>
      <c r="Q263" s="39" t="s">
        <v>612</v>
      </c>
      <c r="R263" s="511">
        <v>1120</v>
      </c>
      <c r="S263" s="512" t="s">
        <v>30</v>
      </c>
      <c r="T263" s="511">
        <v>200</v>
      </c>
      <c r="U263" s="511">
        <v>1120</v>
      </c>
      <c r="V263" s="13">
        <v>1</v>
      </c>
      <c r="W263" s="511">
        <v>200</v>
      </c>
      <c r="X263" s="13">
        <v>1</v>
      </c>
      <c r="Y263" s="511">
        <v>200</v>
      </c>
      <c r="Z263" s="511"/>
      <c r="AA263" s="515"/>
      <c r="AB263" s="42"/>
      <c r="AC263" s="43"/>
      <c r="AD263" s="44"/>
      <c r="AE263" s="44"/>
      <c r="AF263" s="43"/>
      <c r="AG263" s="13"/>
      <c r="AH263" s="37"/>
      <c r="AI263" s="37"/>
      <c r="AJ263" s="37"/>
      <c r="AK263" s="45"/>
      <c r="AL263" s="46"/>
      <c r="AM263" s="236"/>
      <c r="AN263" s="236"/>
      <c r="AO263" s="233"/>
      <c r="AP263" s="233"/>
      <c r="AQ263" s="318" t="str">
        <f t="shared" si="8"/>
        <v/>
      </c>
      <c r="AR263" s="318" t="str">
        <f t="shared" si="9"/>
        <v/>
      </c>
    </row>
    <row r="264" spans="1:44" ht="14.25">
      <c r="A264">
        <v>1</v>
      </c>
      <c r="B264" s="34">
        <v>2023</v>
      </c>
      <c r="C264" s="34">
        <v>4</v>
      </c>
      <c r="D264" s="34">
        <v>8</v>
      </c>
      <c r="E264" s="322" t="s">
        <v>627</v>
      </c>
      <c r="F264" s="34">
        <v>5</v>
      </c>
      <c r="G264" s="36" t="s">
        <v>614</v>
      </c>
      <c r="H264" s="37" t="s">
        <v>595</v>
      </c>
      <c r="I264" s="38" t="s">
        <v>47</v>
      </c>
      <c r="J264" s="37" t="s">
        <v>1104</v>
      </c>
      <c r="K264" s="13">
        <v>3706174</v>
      </c>
      <c r="L264" s="14">
        <v>9</v>
      </c>
      <c r="M264" s="14">
        <v>12</v>
      </c>
      <c r="N264" s="14" t="s">
        <v>622</v>
      </c>
      <c r="O264" s="13" t="s">
        <v>597</v>
      </c>
      <c r="P264" s="13">
        <v>50</v>
      </c>
      <c r="Q264" s="39" t="s">
        <v>292</v>
      </c>
      <c r="R264" s="511">
        <v>1120</v>
      </c>
      <c r="S264" s="512">
        <v>5000</v>
      </c>
      <c r="T264" s="512">
        <v>5000</v>
      </c>
      <c r="U264" s="511">
        <v>1120</v>
      </c>
      <c r="V264" s="13">
        <v>1</v>
      </c>
      <c r="W264" s="512">
        <v>5000</v>
      </c>
      <c r="X264" s="13">
        <v>1</v>
      </c>
      <c r="Y264" s="512">
        <v>5000</v>
      </c>
      <c r="Z264" s="511">
        <v>5050</v>
      </c>
      <c r="AA264" s="42" t="s">
        <v>1299</v>
      </c>
      <c r="AB264" s="42"/>
      <c r="AC264" s="43">
        <v>1.1597222222222221</v>
      </c>
      <c r="AD264" s="44">
        <v>1.1840277777777777</v>
      </c>
      <c r="AE264" s="44">
        <v>1.1840277777777777</v>
      </c>
      <c r="AF264" s="43">
        <v>1.1909722222222221</v>
      </c>
      <c r="AG264" s="13" t="s">
        <v>5</v>
      </c>
      <c r="AH264" s="37"/>
      <c r="AI264" s="37" t="s">
        <v>6</v>
      </c>
      <c r="AJ264" s="37" t="s">
        <v>930</v>
      </c>
      <c r="AK264" s="45" t="s">
        <v>615</v>
      </c>
      <c r="AL264" s="46">
        <v>1</v>
      </c>
      <c r="AM264" s="236"/>
      <c r="AN264" s="236" t="s">
        <v>432</v>
      </c>
      <c r="AO264" s="233"/>
      <c r="AP264" s="233"/>
      <c r="AQ264" s="318">
        <f t="shared" si="8"/>
        <v>2.430555555555558E-2</v>
      </c>
      <c r="AR264" s="318">
        <f t="shared" si="9"/>
        <v>6.9444444444444198E-3</v>
      </c>
    </row>
    <row r="265" spans="1:44" ht="14.25">
      <c r="B265" s="34">
        <v>2023</v>
      </c>
      <c r="C265" s="34">
        <v>4</v>
      </c>
      <c r="D265" s="34">
        <v>8</v>
      </c>
      <c r="E265" s="322" t="s">
        <v>627</v>
      </c>
      <c r="F265" s="34">
        <v>5</v>
      </c>
      <c r="G265" s="36" t="s">
        <v>614</v>
      </c>
      <c r="H265" s="37" t="s">
        <v>595</v>
      </c>
      <c r="I265" s="38" t="s">
        <v>47</v>
      </c>
      <c r="J265" s="37" t="s">
        <v>1104</v>
      </c>
      <c r="K265" s="13">
        <v>3706174</v>
      </c>
      <c r="L265" s="14">
        <v>10</v>
      </c>
      <c r="M265" s="14">
        <v>12</v>
      </c>
      <c r="N265" s="14" t="s">
        <v>622</v>
      </c>
      <c r="O265" s="13" t="s">
        <v>597</v>
      </c>
      <c r="P265" s="13">
        <v>50</v>
      </c>
      <c r="Q265" s="39" t="s">
        <v>292</v>
      </c>
      <c r="R265" s="511">
        <v>1120</v>
      </c>
      <c r="S265" s="512">
        <v>5000</v>
      </c>
      <c r="T265" s="512">
        <v>5000</v>
      </c>
      <c r="U265" s="511">
        <v>1120</v>
      </c>
      <c r="V265" s="13">
        <v>1</v>
      </c>
      <c r="W265" s="512">
        <v>5000</v>
      </c>
      <c r="X265" s="13">
        <v>1</v>
      </c>
      <c r="Y265" s="512">
        <v>5000</v>
      </c>
      <c r="Z265" s="511">
        <v>5070</v>
      </c>
      <c r="AA265" s="42" t="s">
        <v>1300</v>
      </c>
      <c r="AB265" s="42" t="s">
        <v>1286</v>
      </c>
      <c r="AC265" s="43">
        <v>1.1909722222222221</v>
      </c>
      <c r="AD265" s="44">
        <v>1.2152777777777777</v>
      </c>
      <c r="AE265" s="44">
        <v>1.2152777777777777</v>
      </c>
      <c r="AF265" s="43">
        <v>1.2222222222222221</v>
      </c>
      <c r="AG265" s="13" t="s">
        <v>5</v>
      </c>
      <c r="AH265" s="37"/>
      <c r="AI265" s="37" t="s">
        <v>6</v>
      </c>
      <c r="AJ265" s="37" t="s">
        <v>930</v>
      </c>
      <c r="AK265" s="45" t="s">
        <v>615</v>
      </c>
      <c r="AL265" s="46">
        <v>1</v>
      </c>
      <c r="AM265" s="236"/>
      <c r="AN265" s="236" t="s">
        <v>432</v>
      </c>
      <c r="AO265" s="233"/>
      <c r="AP265" s="233"/>
      <c r="AQ265" s="318">
        <f t="shared" si="8"/>
        <v>2.430555555555558E-2</v>
      </c>
      <c r="AR265" s="318">
        <f t="shared" si="9"/>
        <v>6.9444444444444198E-3</v>
      </c>
    </row>
    <row r="266" spans="1:44" ht="14.25">
      <c r="B266" s="34">
        <v>2023</v>
      </c>
      <c r="C266" s="34">
        <v>4</v>
      </c>
      <c r="D266" s="34">
        <v>8</v>
      </c>
      <c r="E266" s="322" t="s">
        <v>627</v>
      </c>
      <c r="F266" s="34"/>
      <c r="G266" s="260"/>
      <c r="H266" s="37" t="s">
        <v>595</v>
      </c>
      <c r="I266" s="38" t="s">
        <v>43</v>
      </c>
      <c r="J266" s="37" t="s">
        <v>1104</v>
      </c>
      <c r="K266" s="13"/>
      <c r="L266" s="14"/>
      <c r="M266" s="14"/>
      <c r="N266" s="14"/>
      <c r="O266" s="13"/>
      <c r="P266" s="239">
        <v>25</v>
      </c>
      <c r="Q266" s="39" t="s">
        <v>612</v>
      </c>
      <c r="R266" s="511">
        <v>1120</v>
      </c>
      <c r="S266" s="512" t="s">
        <v>30</v>
      </c>
      <c r="T266" s="513">
        <v>350</v>
      </c>
      <c r="U266" s="511">
        <v>1120</v>
      </c>
      <c r="V266" s="13">
        <v>1</v>
      </c>
      <c r="W266" s="511"/>
      <c r="X266" s="13">
        <v>1</v>
      </c>
      <c r="Y266" s="513">
        <v>350</v>
      </c>
      <c r="Z266" s="511">
        <v>10550</v>
      </c>
      <c r="AA266" s="42" t="s">
        <v>653</v>
      </c>
      <c r="AB266" s="42" t="s">
        <v>1286</v>
      </c>
      <c r="AC266" s="43">
        <v>1.2222222222222221</v>
      </c>
      <c r="AD266" s="44">
        <v>1.2256944444444444</v>
      </c>
      <c r="AE266" s="44"/>
      <c r="AF266" s="43"/>
      <c r="AG266" s="13"/>
      <c r="AH266" s="37"/>
      <c r="AI266" s="37" t="s">
        <v>6</v>
      </c>
      <c r="AJ266" s="37" t="s">
        <v>930</v>
      </c>
      <c r="AK266" s="45" t="s">
        <v>615</v>
      </c>
      <c r="AL266" s="46">
        <v>1</v>
      </c>
      <c r="AM266" s="236"/>
      <c r="AN266" s="236"/>
      <c r="AO266" s="233"/>
      <c r="AP266" s="233"/>
      <c r="AQ266" s="318">
        <f t="shared" si="8"/>
        <v>3.4722222222223209E-3</v>
      </c>
      <c r="AR266" s="318" t="str">
        <f t="shared" si="9"/>
        <v/>
      </c>
    </row>
    <row r="267" spans="1:44" ht="14.25">
      <c r="B267" s="34">
        <v>2023</v>
      </c>
      <c r="C267" s="34">
        <v>4</v>
      </c>
      <c r="D267" s="34">
        <v>8</v>
      </c>
      <c r="E267" s="322" t="s">
        <v>627</v>
      </c>
      <c r="F267" s="34"/>
      <c r="G267" s="36"/>
      <c r="H267" s="37" t="s">
        <v>595</v>
      </c>
      <c r="I267" s="316"/>
      <c r="J267" s="37"/>
      <c r="K267" s="13"/>
      <c r="L267" s="232"/>
      <c r="M267" s="232"/>
      <c r="N267" s="321"/>
      <c r="O267" s="502"/>
      <c r="P267" s="13"/>
      <c r="Q267" s="393"/>
      <c r="R267" s="40"/>
      <c r="S267" s="234"/>
      <c r="T267" s="234"/>
      <c r="U267" s="40"/>
      <c r="V267" s="13"/>
      <c r="W267" s="40"/>
      <c r="X267" s="13"/>
      <c r="Y267" s="40"/>
      <c r="Z267" s="40"/>
      <c r="AA267" s="235"/>
      <c r="AB267" s="235"/>
      <c r="AC267" s="43"/>
      <c r="AD267" s="44"/>
      <c r="AE267" s="44">
        <v>1.2256944444444444</v>
      </c>
      <c r="AF267" s="43">
        <v>0.28125</v>
      </c>
      <c r="AG267" s="13" t="s">
        <v>16</v>
      </c>
      <c r="AH267" s="37"/>
      <c r="AI267" s="37"/>
      <c r="AJ267" s="37"/>
      <c r="AK267" s="45"/>
      <c r="AL267" s="46"/>
      <c r="AM267" s="236"/>
      <c r="AN267" s="236"/>
      <c r="AO267" s="233"/>
      <c r="AP267" s="233"/>
      <c r="AQ267" s="318" t="str">
        <f t="shared" si="8"/>
        <v/>
      </c>
      <c r="AR267" s="318">
        <f t="shared" si="9"/>
        <v>5.555555555555558E-2</v>
      </c>
    </row>
    <row r="268" spans="1:44" ht="14.25">
      <c r="B268" s="34">
        <v>2023</v>
      </c>
      <c r="C268" s="34">
        <v>4</v>
      </c>
      <c r="D268" s="34">
        <v>10</v>
      </c>
      <c r="E268" s="322" t="s">
        <v>629</v>
      </c>
      <c r="F268" s="34"/>
      <c r="G268" s="36"/>
      <c r="H268" s="37" t="s">
        <v>595</v>
      </c>
      <c r="I268" s="316"/>
      <c r="J268" s="37"/>
      <c r="K268" s="13"/>
      <c r="L268" s="232"/>
      <c r="M268" s="232"/>
      <c r="N268" s="321"/>
      <c r="O268" s="502"/>
      <c r="P268" s="13"/>
      <c r="Q268" s="393"/>
      <c r="R268" s="40"/>
      <c r="S268" s="234"/>
      <c r="T268" s="234"/>
      <c r="U268" s="40"/>
      <c r="V268" s="13"/>
      <c r="W268" s="40"/>
      <c r="X268" s="13"/>
      <c r="Y268" s="40"/>
      <c r="Z268" s="40"/>
      <c r="AA268" s="235"/>
      <c r="AB268" s="235"/>
      <c r="AC268" s="43"/>
      <c r="AD268" s="44"/>
      <c r="AE268" s="44">
        <v>0.28125</v>
      </c>
      <c r="AF268" s="43">
        <v>0.375</v>
      </c>
      <c r="AG268" s="13" t="s">
        <v>5</v>
      </c>
      <c r="AH268" s="37"/>
      <c r="AI268" s="37"/>
      <c r="AJ268" s="37"/>
      <c r="AK268" s="45"/>
      <c r="AL268" s="46"/>
      <c r="AM268" s="236" t="s">
        <v>1305</v>
      </c>
      <c r="AN268" s="236"/>
      <c r="AO268" s="233"/>
      <c r="AP268" s="233"/>
      <c r="AQ268" s="318"/>
      <c r="AR268" s="318">
        <f t="shared" si="9"/>
        <v>9.375E-2</v>
      </c>
    </row>
    <row r="269" spans="1:44" ht="14.25">
      <c r="B269" s="34">
        <v>2023</v>
      </c>
      <c r="C269" s="34">
        <v>4</v>
      </c>
      <c r="D269" s="34">
        <v>10</v>
      </c>
      <c r="E269" s="322" t="s">
        <v>629</v>
      </c>
      <c r="F269" s="34"/>
      <c r="G269" s="36"/>
      <c r="H269" s="37" t="s">
        <v>595</v>
      </c>
      <c r="I269" s="38" t="s">
        <v>58</v>
      </c>
      <c r="J269" s="37" t="s">
        <v>1104</v>
      </c>
      <c r="K269" s="13"/>
      <c r="L269" s="14"/>
      <c r="M269" s="14"/>
      <c r="N269" s="14"/>
      <c r="O269" s="13"/>
      <c r="P269" s="13">
        <v>12</v>
      </c>
      <c r="Q269" s="39" t="s">
        <v>612</v>
      </c>
      <c r="R269" s="511">
        <v>1120</v>
      </c>
      <c r="S269" s="512" t="s">
        <v>30</v>
      </c>
      <c r="T269" s="511">
        <v>200</v>
      </c>
      <c r="U269" s="511">
        <v>1120</v>
      </c>
      <c r="V269" s="13">
        <v>1</v>
      </c>
      <c r="W269" s="511">
        <v>200</v>
      </c>
      <c r="X269" s="13">
        <v>1</v>
      </c>
      <c r="Y269" s="511">
        <v>200</v>
      </c>
      <c r="Z269" s="511"/>
      <c r="AA269" s="42"/>
      <c r="AB269" s="42"/>
      <c r="AC269" s="43"/>
      <c r="AD269" s="44"/>
      <c r="AE269" s="44"/>
      <c r="AF269" s="43"/>
      <c r="AG269" s="13"/>
      <c r="AH269" s="37"/>
      <c r="AI269" s="37"/>
      <c r="AJ269" s="37"/>
      <c r="AK269" s="45"/>
      <c r="AL269" s="46"/>
      <c r="AM269" s="236"/>
      <c r="AN269" s="236"/>
      <c r="AO269" s="233"/>
      <c r="AP269" s="233"/>
      <c r="AQ269" s="318" t="str">
        <f t="shared" si="8"/>
        <v/>
      </c>
      <c r="AR269" s="318" t="str">
        <f t="shared" si="9"/>
        <v/>
      </c>
    </row>
    <row r="270" spans="1:44" ht="14.25">
      <c r="A270">
        <v>1</v>
      </c>
      <c r="B270" s="34">
        <v>2023</v>
      </c>
      <c r="C270" s="34">
        <v>4</v>
      </c>
      <c r="D270" s="34">
        <v>10</v>
      </c>
      <c r="E270" s="322" t="s">
        <v>629</v>
      </c>
      <c r="F270" s="34">
        <v>1</v>
      </c>
      <c r="G270" s="36" t="s">
        <v>614</v>
      </c>
      <c r="H270" s="37" t="s">
        <v>595</v>
      </c>
      <c r="I270" s="38" t="s">
        <v>47</v>
      </c>
      <c r="J270" s="37" t="s">
        <v>1104</v>
      </c>
      <c r="K270" s="13">
        <v>3706174</v>
      </c>
      <c r="L270" s="14">
        <v>11</v>
      </c>
      <c r="M270" s="14">
        <v>12</v>
      </c>
      <c r="N270" s="14" t="s">
        <v>622</v>
      </c>
      <c r="O270" s="13" t="s">
        <v>597</v>
      </c>
      <c r="P270" s="13">
        <v>50</v>
      </c>
      <c r="Q270" s="39" t="s">
        <v>292</v>
      </c>
      <c r="R270" s="511">
        <v>1120</v>
      </c>
      <c r="S270" s="512">
        <v>4540</v>
      </c>
      <c r="T270" s="512">
        <v>4540</v>
      </c>
      <c r="U270" s="511">
        <v>1120</v>
      </c>
      <c r="V270" s="13">
        <v>1</v>
      </c>
      <c r="W270" s="512">
        <v>5000</v>
      </c>
      <c r="X270" s="13">
        <v>1</v>
      </c>
      <c r="Y270" s="512">
        <v>5000</v>
      </c>
      <c r="Z270" s="511">
        <v>4490</v>
      </c>
      <c r="AA270" s="42" t="s">
        <v>1308</v>
      </c>
      <c r="AB270" s="42"/>
      <c r="AC270" s="43"/>
      <c r="AD270" s="44"/>
      <c r="AE270" s="44"/>
      <c r="AF270" s="43"/>
      <c r="AG270" s="13" t="s">
        <v>5</v>
      </c>
      <c r="AH270" s="37"/>
      <c r="AI270" s="37" t="s">
        <v>6</v>
      </c>
      <c r="AJ270" s="37" t="s">
        <v>929</v>
      </c>
      <c r="AK270" s="45" t="s">
        <v>615</v>
      </c>
      <c r="AL270" s="46">
        <v>1</v>
      </c>
      <c r="AM270" s="236" t="s">
        <v>1307</v>
      </c>
      <c r="AN270" s="236"/>
      <c r="AO270" s="233"/>
      <c r="AP270" s="233"/>
      <c r="AQ270" s="318" t="str">
        <f t="shared" si="8"/>
        <v/>
      </c>
      <c r="AR270" s="318" t="str">
        <f t="shared" si="9"/>
        <v/>
      </c>
    </row>
    <row r="271" spans="1:44" ht="14.25">
      <c r="B271" s="34">
        <v>2023</v>
      </c>
      <c r="C271" s="34">
        <v>4</v>
      </c>
      <c r="D271" s="34">
        <v>10</v>
      </c>
      <c r="E271" s="322" t="s">
        <v>629</v>
      </c>
      <c r="F271" s="34">
        <v>1</v>
      </c>
      <c r="G271" s="36" t="s">
        <v>614</v>
      </c>
      <c r="H271" s="37" t="s">
        <v>595</v>
      </c>
      <c r="I271" s="38" t="s">
        <v>47</v>
      </c>
      <c r="J271" s="37" t="s">
        <v>1104</v>
      </c>
      <c r="K271" s="13">
        <v>3706174</v>
      </c>
      <c r="L271" s="14">
        <v>12</v>
      </c>
      <c r="M271" s="14">
        <v>12</v>
      </c>
      <c r="N271" s="14" t="s">
        <v>622</v>
      </c>
      <c r="O271" s="13" t="s">
        <v>597</v>
      </c>
      <c r="P271" s="13">
        <v>50</v>
      </c>
      <c r="Q271" s="39" t="s">
        <v>292</v>
      </c>
      <c r="R271" s="511">
        <v>1120</v>
      </c>
      <c r="S271" s="512">
        <v>5000</v>
      </c>
      <c r="T271" s="512">
        <v>5000</v>
      </c>
      <c r="U271" s="511">
        <v>1120</v>
      </c>
      <c r="V271" s="13">
        <v>1</v>
      </c>
      <c r="W271" s="512">
        <v>5000</v>
      </c>
      <c r="X271" s="13">
        <v>1</v>
      </c>
      <c r="Y271" s="512">
        <v>5000</v>
      </c>
      <c r="Z271" s="511">
        <v>5060</v>
      </c>
      <c r="AA271" s="42" t="s">
        <v>1306</v>
      </c>
      <c r="AB271" s="42" t="s">
        <v>1287</v>
      </c>
      <c r="AC271" s="43">
        <v>0.375</v>
      </c>
      <c r="AD271" s="44">
        <v>0.39930555555555558</v>
      </c>
      <c r="AE271" s="44">
        <v>0.39930555555555558</v>
      </c>
      <c r="AF271" s="43">
        <v>0.40625</v>
      </c>
      <c r="AG271" s="13"/>
      <c r="AH271" s="37"/>
      <c r="AI271" s="37" t="s">
        <v>6</v>
      </c>
      <c r="AJ271" s="37" t="s">
        <v>1137</v>
      </c>
      <c r="AK271" s="45" t="s">
        <v>615</v>
      </c>
      <c r="AL271" s="46">
        <v>1</v>
      </c>
      <c r="AM271" s="236" t="s">
        <v>1318</v>
      </c>
      <c r="AN271" s="236" t="s">
        <v>432</v>
      </c>
      <c r="AO271" s="233"/>
      <c r="AP271" s="233"/>
      <c r="AQ271" s="318">
        <f t="shared" si="8"/>
        <v>2.430555555555558E-2</v>
      </c>
      <c r="AR271" s="318">
        <f t="shared" si="9"/>
        <v>6.9444444444444198E-3</v>
      </c>
    </row>
    <row r="272" spans="1:44" ht="14.25">
      <c r="B272" s="34">
        <v>2023</v>
      </c>
      <c r="C272" s="34">
        <v>4</v>
      </c>
      <c r="D272" s="34">
        <v>10</v>
      </c>
      <c r="E272" s="322" t="s">
        <v>629</v>
      </c>
      <c r="F272" s="34"/>
      <c r="G272" s="36"/>
      <c r="H272" s="37" t="s">
        <v>595</v>
      </c>
      <c r="I272" s="316"/>
      <c r="J272" s="37"/>
      <c r="K272" s="13"/>
      <c r="L272" s="232"/>
      <c r="M272" s="232"/>
      <c r="N272" s="321"/>
      <c r="O272" s="502"/>
      <c r="P272" s="13"/>
      <c r="Q272" s="393"/>
      <c r="R272" s="40"/>
      <c r="S272" s="234"/>
      <c r="T272" s="234"/>
      <c r="U272" s="40"/>
      <c r="V272" s="13"/>
      <c r="W272" s="40"/>
      <c r="X272" s="13"/>
      <c r="Y272" s="40"/>
      <c r="Z272" s="40"/>
      <c r="AA272" s="235"/>
      <c r="AB272" s="235"/>
      <c r="AC272" s="43"/>
      <c r="AD272" s="44"/>
      <c r="AE272" s="44">
        <v>0.40972222222222227</v>
      </c>
      <c r="AF272" s="43">
        <v>0.41666666666666669</v>
      </c>
      <c r="AG272" s="13" t="s">
        <v>5</v>
      </c>
      <c r="AH272" s="37"/>
      <c r="AI272" s="37"/>
      <c r="AJ272" s="37"/>
      <c r="AK272" s="45"/>
      <c r="AL272" s="46"/>
      <c r="AM272" s="236" t="s">
        <v>771</v>
      </c>
      <c r="AN272" s="236"/>
      <c r="AO272" s="233"/>
      <c r="AP272" s="233"/>
      <c r="AQ272" s="318" t="str">
        <f t="shared" si="8"/>
        <v/>
      </c>
      <c r="AR272" s="318">
        <f t="shared" si="9"/>
        <v>6.9444444444444198E-3</v>
      </c>
    </row>
    <row r="273" spans="1:44" ht="14.25">
      <c r="B273" s="34">
        <v>2023</v>
      </c>
      <c r="C273" s="34">
        <v>4</v>
      </c>
      <c r="D273" s="34">
        <v>10</v>
      </c>
      <c r="E273" s="322" t="s">
        <v>629</v>
      </c>
      <c r="F273" s="34"/>
      <c r="G273" s="36"/>
      <c r="H273" s="37" t="s">
        <v>595</v>
      </c>
      <c r="I273" s="38" t="s">
        <v>58</v>
      </c>
      <c r="J273" s="37" t="s">
        <v>1104</v>
      </c>
      <c r="K273" s="13"/>
      <c r="L273" s="14"/>
      <c r="M273" s="14"/>
      <c r="N273" s="14"/>
      <c r="O273" s="13"/>
      <c r="P273" s="13">
        <v>12</v>
      </c>
      <c r="Q273" s="39" t="s">
        <v>612</v>
      </c>
      <c r="R273" s="511">
        <v>1120</v>
      </c>
      <c r="S273" s="512" t="s">
        <v>30</v>
      </c>
      <c r="T273" s="511">
        <v>200</v>
      </c>
      <c r="U273" s="511">
        <v>1120</v>
      </c>
      <c r="V273" s="13">
        <v>1</v>
      </c>
      <c r="W273" s="511">
        <v>200</v>
      </c>
      <c r="X273" s="13">
        <v>1</v>
      </c>
      <c r="Y273" s="511">
        <v>200</v>
      </c>
      <c r="Z273" s="511"/>
      <c r="AA273" s="235"/>
      <c r="AB273" s="42"/>
      <c r="AC273" s="43"/>
      <c r="AD273" s="44"/>
      <c r="AE273" s="44"/>
      <c r="AF273" s="43"/>
      <c r="AG273" s="13"/>
      <c r="AH273" s="37"/>
      <c r="AI273" s="37"/>
      <c r="AJ273" s="37"/>
      <c r="AK273" s="45"/>
      <c r="AL273" s="46"/>
      <c r="AM273" s="236"/>
      <c r="AN273" s="236"/>
      <c r="AO273" s="233"/>
      <c r="AP273" s="233"/>
      <c r="AQ273" s="318" t="str">
        <f t="shared" si="8"/>
        <v/>
      </c>
      <c r="AR273" s="318" t="str">
        <f t="shared" si="9"/>
        <v/>
      </c>
    </row>
    <row r="274" spans="1:44" ht="14.25">
      <c r="A274">
        <v>1</v>
      </c>
      <c r="B274" s="34">
        <v>2023</v>
      </c>
      <c r="C274" s="34">
        <v>4</v>
      </c>
      <c r="D274" s="34">
        <v>10</v>
      </c>
      <c r="E274" s="322" t="s">
        <v>629</v>
      </c>
      <c r="F274" s="34">
        <v>2</v>
      </c>
      <c r="G274" s="36" t="s">
        <v>614</v>
      </c>
      <c r="H274" s="37" t="s">
        <v>595</v>
      </c>
      <c r="I274" s="38" t="s">
        <v>47</v>
      </c>
      <c r="J274" s="37" t="s">
        <v>1104</v>
      </c>
      <c r="K274" s="13">
        <v>3706174</v>
      </c>
      <c r="L274" s="14">
        <v>11</v>
      </c>
      <c r="M274" s="14">
        <v>12</v>
      </c>
      <c r="N274" s="14" t="s">
        <v>622</v>
      </c>
      <c r="O274" s="13" t="s">
        <v>597</v>
      </c>
      <c r="P274" s="13">
        <v>50</v>
      </c>
      <c r="Q274" s="39" t="s">
        <v>292</v>
      </c>
      <c r="R274" s="511">
        <v>1120</v>
      </c>
      <c r="S274" s="512">
        <v>5000</v>
      </c>
      <c r="T274" s="512">
        <v>5000</v>
      </c>
      <c r="U274" s="511">
        <v>1120</v>
      </c>
      <c r="V274" s="13">
        <v>1</v>
      </c>
      <c r="W274" s="512">
        <v>5000</v>
      </c>
      <c r="X274" s="13">
        <v>1</v>
      </c>
      <c r="Y274" s="512">
        <v>5000</v>
      </c>
      <c r="Z274" s="511">
        <v>5060</v>
      </c>
      <c r="AA274" s="42" t="s">
        <v>1306</v>
      </c>
      <c r="AB274" s="42"/>
      <c r="AC274" s="43">
        <v>0.41666666666666669</v>
      </c>
      <c r="AD274" s="44"/>
      <c r="AE274" s="44"/>
      <c r="AF274" s="43"/>
      <c r="AG274" s="13" t="s">
        <v>5</v>
      </c>
      <c r="AH274" s="37"/>
      <c r="AI274" s="37" t="s">
        <v>6</v>
      </c>
      <c r="AJ274" s="37" t="s">
        <v>930</v>
      </c>
      <c r="AK274" s="45" t="s">
        <v>615</v>
      </c>
      <c r="AL274" s="46">
        <v>1</v>
      </c>
      <c r="AM274" s="236"/>
      <c r="AN274" s="236"/>
      <c r="AO274" s="233"/>
      <c r="AP274" s="233"/>
      <c r="AQ274" s="318">
        <f t="shared" si="8"/>
        <v>0.58333333333333326</v>
      </c>
      <c r="AR274" s="318" t="str">
        <f t="shared" si="9"/>
        <v/>
      </c>
    </row>
    <row r="275" spans="1:44" ht="14.25">
      <c r="B275" s="34">
        <v>2023</v>
      </c>
      <c r="C275" s="34">
        <v>4</v>
      </c>
      <c r="D275" s="34">
        <v>10</v>
      </c>
      <c r="E275" s="322" t="s">
        <v>629</v>
      </c>
      <c r="F275" s="34">
        <v>2</v>
      </c>
      <c r="G275" s="36" t="s">
        <v>614</v>
      </c>
      <c r="H275" s="37" t="s">
        <v>595</v>
      </c>
      <c r="I275" s="38" t="s">
        <v>47</v>
      </c>
      <c r="J275" s="37" t="s">
        <v>1104</v>
      </c>
      <c r="K275" s="13">
        <v>3706174</v>
      </c>
      <c r="L275" s="14">
        <v>12</v>
      </c>
      <c r="M275" s="14">
        <v>12</v>
      </c>
      <c r="N275" s="14" t="s">
        <v>622</v>
      </c>
      <c r="O275" s="13" t="s">
        <v>597</v>
      </c>
      <c r="P275" s="13">
        <v>50</v>
      </c>
      <c r="Q275" s="39" t="s">
        <v>292</v>
      </c>
      <c r="R275" s="511">
        <v>1120</v>
      </c>
      <c r="S275" s="512">
        <v>4490</v>
      </c>
      <c r="T275" s="512">
        <v>4490</v>
      </c>
      <c r="U275" s="511">
        <v>1120</v>
      </c>
      <c r="V275" s="13">
        <v>1</v>
      </c>
      <c r="W275" s="512">
        <v>5000</v>
      </c>
      <c r="X275" s="13">
        <v>1</v>
      </c>
      <c r="Y275" s="512">
        <v>5000</v>
      </c>
      <c r="Z275" s="511">
        <v>4470</v>
      </c>
      <c r="AA275" s="42" t="s">
        <v>1308</v>
      </c>
      <c r="AB275" s="42" t="s">
        <v>1319</v>
      </c>
      <c r="AC275" s="43"/>
      <c r="AD275" s="44">
        <v>0.46527777777777773</v>
      </c>
      <c r="AE275" s="44">
        <v>0.46527777777777773</v>
      </c>
      <c r="AF275" s="43">
        <v>0.47222222222222227</v>
      </c>
      <c r="AG275" s="13" t="s">
        <v>5</v>
      </c>
      <c r="AH275" s="37"/>
      <c r="AI275" s="37" t="s">
        <v>6</v>
      </c>
      <c r="AJ275" s="37" t="s">
        <v>929</v>
      </c>
      <c r="AK275" s="45" t="s">
        <v>615</v>
      </c>
      <c r="AL275" s="46">
        <v>1</v>
      </c>
      <c r="AM275" s="236"/>
      <c r="AN275" s="236" t="s">
        <v>432</v>
      </c>
      <c r="AO275" s="233"/>
      <c r="AP275" s="233"/>
      <c r="AQ275" s="318">
        <f t="shared" si="8"/>
        <v>0.46527777777777773</v>
      </c>
      <c r="AR275" s="318">
        <f t="shared" si="9"/>
        <v>6.9444444444445308E-3</v>
      </c>
    </row>
    <row r="276" spans="1:44" ht="14.25">
      <c r="B276" s="34">
        <v>2023</v>
      </c>
      <c r="C276" s="34">
        <v>4</v>
      </c>
      <c r="D276" s="34">
        <v>10</v>
      </c>
      <c r="E276" s="322" t="s">
        <v>629</v>
      </c>
      <c r="F276" s="34"/>
      <c r="G276" s="260"/>
      <c r="H276" s="37" t="s">
        <v>595</v>
      </c>
      <c r="I276" s="38" t="s">
        <v>43</v>
      </c>
      <c r="J276" s="37" t="s">
        <v>1104</v>
      </c>
      <c r="K276" s="13"/>
      <c r="L276" s="14"/>
      <c r="M276" s="14"/>
      <c r="N276" s="14"/>
      <c r="O276" s="13"/>
      <c r="P276" s="239">
        <v>25</v>
      </c>
      <c r="Q276" s="39" t="s">
        <v>612</v>
      </c>
      <c r="R276" s="511">
        <v>1120</v>
      </c>
      <c r="S276" s="512" t="s">
        <v>30</v>
      </c>
      <c r="T276" s="513">
        <v>350</v>
      </c>
      <c r="U276" s="511">
        <v>1120</v>
      </c>
      <c r="V276" s="13">
        <v>1</v>
      </c>
      <c r="W276" s="511"/>
      <c r="X276" s="13">
        <v>1</v>
      </c>
      <c r="Y276" s="513">
        <v>350</v>
      </c>
      <c r="Z276" s="511">
        <v>10550</v>
      </c>
      <c r="AA276" s="42" t="s">
        <v>653</v>
      </c>
      <c r="AB276" s="42" t="s">
        <v>1319</v>
      </c>
      <c r="AC276" s="43">
        <v>0.47222222222222227</v>
      </c>
      <c r="AD276" s="44">
        <v>0.47569444444444442</v>
      </c>
      <c r="AE276" s="44"/>
      <c r="AF276" s="43"/>
      <c r="AG276" s="13"/>
      <c r="AH276" s="37"/>
      <c r="AI276" s="37" t="s">
        <v>6</v>
      </c>
      <c r="AJ276" s="37" t="s">
        <v>929</v>
      </c>
      <c r="AK276" s="45" t="s">
        <v>615</v>
      </c>
      <c r="AL276" s="46">
        <v>1</v>
      </c>
      <c r="AM276" s="236"/>
      <c r="AN276" s="236"/>
      <c r="AO276" s="233"/>
      <c r="AP276" s="233"/>
      <c r="AQ276" s="318">
        <f t="shared" si="8"/>
        <v>3.4722222222221544E-3</v>
      </c>
      <c r="AR276" s="318" t="str">
        <f t="shared" si="9"/>
        <v/>
      </c>
    </row>
    <row r="277" spans="1:44" ht="14.25">
      <c r="B277" s="34">
        <v>2023</v>
      </c>
      <c r="C277" s="34">
        <v>4</v>
      </c>
      <c r="D277" s="34"/>
      <c r="E277" s="322"/>
      <c r="F277" s="34"/>
      <c r="G277" s="36"/>
      <c r="H277" s="37" t="s">
        <v>595</v>
      </c>
      <c r="I277" s="38"/>
      <c r="J277" s="37"/>
      <c r="K277" s="13"/>
      <c r="L277" s="14"/>
      <c r="M277" s="14"/>
      <c r="N277" s="14"/>
      <c r="O277" s="13"/>
      <c r="P277" s="13"/>
      <c r="Q277" s="393"/>
      <c r="R277" s="40"/>
      <c r="S277" s="234"/>
      <c r="T277" s="40"/>
      <c r="U277" s="40"/>
      <c r="V277" s="13"/>
      <c r="W277" s="40"/>
      <c r="X277" s="13"/>
      <c r="Y277" s="40"/>
      <c r="Z277" s="511"/>
      <c r="AA277" s="42"/>
      <c r="AB277" s="76"/>
      <c r="AC277" s="43"/>
      <c r="AD277" s="44"/>
      <c r="AE277" s="44">
        <v>0.47569444444444442</v>
      </c>
      <c r="AF277" s="43">
        <v>0.58333333333333337</v>
      </c>
      <c r="AG277" s="13" t="s">
        <v>928</v>
      </c>
      <c r="AH277" s="37"/>
      <c r="AI277" s="37"/>
      <c r="AJ277" s="37"/>
      <c r="AK277" s="45"/>
      <c r="AL277" s="46"/>
      <c r="AM277" s="236" t="s">
        <v>771</v>
      </c>
      <c r="AN277" s="236"/>
      <c r="AO277" s="233"/>
      <c r="AP277" s="233"/>
      <c r="AQ277" s="318"/>
      <c r="AR277" s="318"/>
    </row>
    <row r="278" spans="1:44" ht="14.25">
      <c r="B278" s="34">
        <v>2023</v>
      </c>
      <c r="C278" s="34">
        <v>4</v>
      </c>
      <c r="D278" s="34"/>
      <c r="E278" s="322"/>
      <c r="F278" s="34"/>
      <c r="G278" s="36"/>
      <c r="H278" s="37" t="s">
        <v>595</v>
      </c>
      <c r="I278" s="38"/>
      <c r="J278" s="37"/>
      <c r="K278" s="13"/>
      <c r="L278" s="14"/>
      <c r="M278" s="14"/>
      <c r="N278" s="14"/>
      <c r="O278" s="13"/>
      <c r="P278" s="13"/>
      <c r="Q278" s="393"/>
      <c r="R278" s="40"/>
      <c r="S278" s="234"/>
      <c r="T278" s="40"/>
      <c r="U278" s="40"/>
      <c r="V278" s="13"/>
      <c r="W278" s="40"/>
      <c r="X278" s="13"/>
      <c r="Y278" s="40"/>
      <c r="Z278" s="511"/>
      <c r="AA278" s="42"/>
      <c r="AB278" s="76"/>
      <c r="AC278" s="43"/>
      <c r="AD278" s="44"/>
      <c r="AE278" s="44"/>
      <c r="AF278" s="43"/>
      <c r="AG278" s="13"/>
      <c r="AH278" s="37"/>
      <c r="AI278" s="37"/>
      <c r="AJ278" s="37"/>
      <c r="AK278" s="45"/>
      <c r="AL278" s="46"/>
      <c r="AM278" s="236"/>
      <c r="AN278" s="236"/>
      <c r="AO278" s="233"/>
      <c r="AP278" s="233"/>
      <c r="AQ278" s="318"/>
      <c r="AR278" s="318"/>
    </row>
    <row r="279" spans="1:44" ht="14.25">
      <c r="B279" s="34">
        <v>2023</v>
      </c>
      <c r="C279" s="34">
        <v>4</v>
      </c>
      <c r="D279" s="34"/>
      <c r="E279" s="322"/>
      <c r="F279" s="34"/>
      <c r="G279" s="36"/>
      <c r="H279" s="37" t="s">
        <v>595</v>
      </c>
      <c r="I279" s="38"/>
      <c r="J279" s="37"/>
      <c r="K279" s="13"/>
      <c r="L279" s="14"/>
      <c r="M279" s="14"/>
      <c r="N279" s="14"/>
      <c r="O279" s="13"/>
      <c r="P279" s="13"/>
      <c r="Q279" s="393"/>
      <c r="R279" s="40"/>
      <c r="S279" s="234"/>
      <c r="T279" s="40"/>
      <c r="U279" s="40"/>
      <c r="V279" s="13"/>
      <c r="W279" s="40"/>
      <c r="X279" s="13"/>
      <c r="Y279" s="40"/>
      <c r="Z279" s="511"/>
      <c r="AA279" s="42"/>
      <c r="AB279" s="76"/>
      <c r="AC279" s="43"/>
      <c r="AD279" s="44"/>
      <c r="AE279" s="44"/>
      <c r="AF279" s="43"/>
      <c r="AG279" s="13"/>
      <c r="AH279" s="37"/>
      <c r="AI279" s="37"/>
      <c r="AJ279" s="37"/>
      <c r="AK279" s="45"/>
      <c r="AL279" s="46"/>
      <c r="AM279" s="236"/>
      <c r="AN279" s="236"/>
      <c r="AO279" s="233"/>
      <c r="AP279" s="233"/>
      <c r="AQ279" s="318"/>
      <c r="AR279" s="318"/>
    </row>
    <row r="280" spans="1:44" ht="14.25">
      <c r="B280" s="34">
        <v>2023</v>
      </c>
      <c r="C280" s="34">
        <v>4</v>
      </c>
      <c r="D280" s="34"/>
      <c r="E280" s="322"/>
      <c r="F280" s="34"/>
      <c r="G280" s="36"/>
      <c r="H280" s="37" t="s">
        <v>595</v>
      </c>
      <c r="I280" s="38"/>
      <c r="J280" s="37"/>
      <c r="K280" s="13"/>
      <c r="L280" s="14"/>
      <c r="M280" s="14"/>
      <c r="N280" s="14"/>
      <c r="O280" s="13"/>
      <c r="P280" s="13"/>
      <c r="Q280" s="393"/>
      <c r="R280" s="40"/>
      <c r="S280" s="234"/>
      <c r="T280" s="40"/>
      <c r="U280" s="40"/>
      <c r="V280" s="13"/>
      <c r="W280" s="40"/>
      <c r="X280" s="13"/>
      <c r="Y280" s="40"/>
      <c r="Z280" s="511"/>
      <c r="AA280" s="42"/>
      <c r="AB280" s="76"/>
      <c r="AC280" s="43"/>
      <c r="AD280" s="44"/>
      <c r="AE280" s="44"/>
      <c r="AF280" s="43"/>
      <c r="AG280" s="13"/>
      <c r="AH280" s="37"/>
      <c r="AI280" s="37"/>
      <c r="AJ280" s="37"/>
      <c r="AK280" s="45"/>
      <c r="AL280" s="46"/>
      <c r="AM280" s="236"/>
      <c r="AN280" s="236"/>
      <c r="AO280" s="233"/>
      <c r="AP280" s="233"/>
      <c r="AQ280" s="318"/>
      <c r="AR280" s="318"/>
    </row>
    <row r="281" spans="1:44" ht="14.25">
      <c r="B281" s="34">
        <v>2023</v>
      </c>
      <c r="C281" s="34">
        <v>4</v>
      </c>
      <c r="D281" s="34"/>
      <c r="E281" s="322"/>
      <c r="F281" s="34"/>
      <c r="G281" s="36"/>
      <c r="H281" s="37" t="s">
        <v>595</v>
      </c>
      <c r="I281" s="38"/>
      <c r="J281" s="37"/>
      <c r="K281" s="13"/>
      <c r="L281" s="14"/>
      <c r="M281" s="14"/>
      <c r="N281" s="14"/>
      <c r="O281" s="13"/>
      <c r="P281" s="13"/>
      <c r="Q281" s="393"/>
      <c r="R281" s="40"/>
      <c r="S281" s="234"/>
      <c r="T281" s="40"/>
      <c r="U281" s="40"/>
      <c r="V281" s="13"/>
      <c r="W281" s="40"/>
      <c r="X281" s="13"/>
      <c r="Y281" s="40"/>
      <c r="Z281" s="511"/>
      <c r="AA281" s="42"/>
      <c r="AB281" s="76"/>
      <c r="AC281" s="43"/>
      <c r="AD281" s="44"/>
      <c r="AE281" s="44"/>
      <c r="AF281" s="43"/>
      <c r="AG281" s="13"/>
      <c r="AH281" s="37"/>
      <c r="AI281" s="37"/>
      <c r="AJ281" s="37"/>
      <c r="AK281" s="45"/>
      <c r="AL281" s="46"/>
      <c r="AM281" s="236"/>
      <c r="AN281" s="236"/>
      <c r="AO281" s="233"/>
      <c r="AP281" s="233"/>
      <c r="AQ281" s="318"/>
      <c r="AR281" s="318"/>
    </row>
    <row r="282" spans="1:44" ht="14.25">
      <c r="B282" s="34">
        <v>2023</v>
      </c>
      <c r="C282" s="34">
        <v>4</v>
      </c>
      <c r="D282" s="34"/>
      <c r="E282" s="322"/>
      <c r="F282" s="34"/>
      <c r="G282" s="36"/>
      <c r="H282" s="37" t="s">
        <v>595</v>
      </c>
      <c r="I282" s="38"/>
      <c r="J282" s="37"/>
      <c r="K282" s="13"/>
      <c r="L282" s="14"/>
      <c r="M282" s="14"/>
      <c r="N282" s="14"/>
      <c r="O282" s="13"/>
      <c r="P282" s="13"/>
      <c r="Q282" s="393"/>
      <c r="R282" s="40"/>
      <c r="S282" s="234"/>
      <c r="T282" s="40"/>
      <c r="U282" s="40"/>
      <c r="V282" s="13"/>
      <c r="W282" s="40"/>
      <c r="X282" s="13"/>
      <c r="Y282" s="40"/>
      <c r="Z282" s="511"/>
      <c r="AA282" s="42"/>
      <c r="AB282" s="76"/>
      <c r="AC282" s="43"/>
      <c r="AD282" s="44"/>
      <c r="AE282" s="44"/>
      <c r="AF282" s="43"/>
      <c r="AG282" s="13"/>
      <c r="AH282" s="37"/>
      <c r="AI282" s="37"/>
      <c r="AJ282" s="37"/>
      <c r="AK282" s="45"/>
      <c r="AL282" s="46"/>
      <c r="AM282" s="236"/>
      <c r="AN282" s="236"/>
      <c r="AO282" s="233"/>
      <c r="AP282" s="233"/>
      <c r="AQ282" s="318"/>
      <c r="AR282" s="318"/>
    </row>
    <row r="283" spans="1:44" ht="14.25">
      <c r="B283" s="34">
        <v>2023</v>
      </c>
      <c r="C283" s="34">
        <v>4</v>
      </c>
      <c r="D283" s="34"/>
      <c r="E283" s="322"/>
      <c r="F283" s="34"/>
      <c r="G283" s="36"/>
      <c r="H283" s="37" t="s">
        <v>595</v>
      </c>
      <c r="I283" s="38"/>
      <c r="J283" s="37"/>
      <c r="K283" s="13"/>
      <c r="L283" s="14"/>
      <c r="M283" s="14"/>
      <c r="N283" s="14"/>
      <c r="O283" s="13"/>
      <c r="P283" s="13"/>
      <c r="Q283" s="393"/>
      <c r="R283" s="40"/>
      <c r="S283" s="234"/>
      <c r="T283" s="40"/>
      <c r="U283" s="40"/>
      <c r="V283" s="13"/>
      <c r="W283" s="40"/>
      <c r="X283" s="13"/>
      <c r="Y283" s="40"/>
      <c r="Z283" s="511"/>
      <c r="AA283" s="42"/>
      <c r="AB283" s="76"/>
      <c r="AC283" s="43"/>
      <c r="AD283" s="44"/>
      <c r="AE283" s="44"/>
      <c r="AF283" s="43"/>
      <c r="AG283" s="13"/>
      <c r="AH283" s="37"/>
      <c r="AI283" s="37"/>
      <c r="AJ283" s="37"/>
      <c r="AK283" s="45"/>
      <c r="AL283" s="46"/>
      <c r="AM283" s="236"/>
      <c r="AN283" s="236"/>
      <c r="AO283" s="233"/>
      <c r="AP283" s="233"/>
      <c r="AQ283" s="318"/>
      <c r="AR283" s="318"/>
    </row>
    <row r="284" spans="1:44" ht="14.25">
      <c r="B284" s="34">
        <v>2023</v>
      </c>
      <c r="C284" s="34">
        <v>4</v>
      </c>
      <c r="D284" s="34"/>
      <c r="E284" s="322"/>
      <c r="F284" s="34"/>
      <c r="G284" s="36"/>
      <c r="H284" s="37" t="s">
        <v>595</v>
      </c>
      <c r="I284" s="38"/>
      <c r="J284" s="37"/>
      <c r="K284" s="13"/>
      <c r="L284" s="14"/>
      <c r="M284" s="14"/>
      <c r="N284" s="14"/>
      <c r="O284" s="13"/>
      <c r="P284" s="13"/>
      <c r="Q284" s="393"/>
      <c r="R284" s="40"/>
      <c r="S284" s="234"/>
      <c r="T284" s="40"/>
      <c r="U284" s="40"/>
      <c r="V284" s="13"/>
      <c r="W284" s="40"/>
      <c r="X284" s="13"/>
      <c r="Y284" s="40"/>
      <c r="Z284" s="511"/>
      <c r="AA284" s="42"/>
      <c r="AB284" s="76"/>
      <c r="AC284" s="43"/>
      <c r="AD284" s="44"/>
      <c r="AE284" s="44"/>
      <c r="AF284" s="43"/>
      <c r="AG284" s="13"/>
      <c r="AH284" s="37"/>
      <c r="AI284" s="37"/>
      <c r="AJ284" s="37"/>
      <c r="AK284" s="45"/>
      <c r="AL284" s="46"/>
      <c r="AM284" s="236"/>
      <c r="AN284" s="236"/>
      <c r="AO284" s="233"/>
      <c r="AP284" s="233"/>
      <c r="AQ284" s="318"/>
      <c r="AR284" s="318"/>
    </row>
    <row r="285" spans="1:44" ht="14.25">
      <c r="B285" s="34">
        <v>2023</v>
      </c>
      <c r="C285" s="34">
        <v>4</v>
      </c>
      <c r="D285" s="34"/>
      <c r="E285" s="322"/>
      <c r="F285" s="34"/>
      <c r="G285" s="36"/>
      <c r="H285" s="37" t="s">
        <v>595</v>
      </c>
      <c r="I285" s="316"/>
      <c r="J285" s="37"/>
      <c r="K285" s="13"/>
      <c r="L285" s="232"/>
      <c r="M285" s="232"/>
      <c r="N285" s="321"/>
      <c r="O285" s="502"/>
      <c r="P285" s="13"/>
      <c r="Q285" s="393"/>
      <c r="R285" s="40"/>
      <c r="S285" s="234"/>
      <c r="T285" s="40"/>
      <c r="U285" s="40"/>
      <c r="V285" s="13"/>
      <c r="W285" s="40"/>
      <c r="X285" s="13"/>
      <c r="Y285" s="40"/>
      <c r="Z285" s="40"/>
      <c r="AA285" s="235"/>
      <c r="AB285" s="235"/>
      <c r="AC285" s="43"/>
      <c r="AD285" s="44"/>
      <c r="AE285" s="44"/>
      <c r="AF285" s="43"/>
      <c r="AG285" s="13" t="s">
        <v>1072</v>
      </c>
      <c r="AH285" s="37"/>
      <c r="AI285" s="37"/>
      <c r="AJ285" s="37"/>
      <c r="AK285" s="45"/>
      <c r="AL285" s="46"/>
      <c r="AM285" s="236"/>
      <c r="AN285" s="236"/>
      <c r="AO285" s="233"/>
      <c r="AP285" s="233"/>
      <c r="AQ285" s="318" t="str">
        <f t="shared" si="8"/>
        <v/>
      </c>
      <c r="AR285" s="318" t="str">
        <f t="shared" si="9"/>
        <v/>
      </c>
    </row>
    <row r="286" spans="1:44" ht="14.25">
      <c r="B286" s="34">
        <v>2023</v>
      </c>
      <c r="C286" s="34">
        <v>4</v>
      </c>
      <c r="D286" s="34"/>
      <c r="E286" s="322"/>
      <c r="F286" s="34"/>
      <c r="G286" s="36" t="s">
        <v>594</v>
      </c>
      <c r="H286" s="37" t="s">
        <v>1073</v>
      </c>
      <c r="I286" s="316" t="s">
        <v>1027</v>
      </c>
      <c r="J286" s="37" t="s">
        <v>596</v>
      </c>
      <c r="K286" s="13">
        <v>3704008</v>
      </c>
      <c r="L286" s="232">
        <v>1</v>
      </c>
      <c r="M286" s="232">
        <v>2</v>
      </c>
      <c r="N286" s="321" t="s">
        <v>1074</v>
      </c>
      <c r="O286" s="502" t="s">
        <v>1031</v>
      </c>
      <c r="P286" s="13">
        <v>50</v>
      </c>
      <c r="Q286" s="393" t="s">
        <v>289</v>
      </c>
      <c r="R286" s="40">
        <v>1125</v>
      </c>
      <c r="S286" s="234">
        <v>6100</v>
      </c>
      <c r="T286" s="234">
        <v>6100</v>
      </c>
      <c r="U286" s="40">
        <v>1120</v>
      </c>
      <c r="V286" s="13">
        <v>1</v>
      </c>
      <c r="W286" s="40">
        <v>6000</v>
      </c>
      <c r="X286" s="13">
        <v>1</v>
      </c>
      <c r="Y286" s="40"/>
      <c r="Z286" s="40"/>
      <c r="AA286" s="235"/>
      <c r="AB286" s="235"/>
      <c r="AC286" s="43"/>
      <c r="AD286" s="44"/>
      <c r="AE286" s="44"/>
      <c r="AF286" s="43"/>
      <c r="AG286" s="13"/>
      <c r="AH286" s="37" t="s">
        <v>1026</v>
      </c>
      <c r="AI286" s="37"/>
      <c r="AJ286" s="37"/>
      <c r="AK286" s="45" t="s">
        <v>601</v>
      </c>
      <c r="AL286" s="46"/>
      <c r="AM286" s="236"/>
      <c r="AN286" s="236"/>
      <c r="AO286" s="233"/>
      <c r="AP286" s="233"/>
      <c r="AQ286" s="318" t="str">
        <f t="shared" si="8"/>
        <v/>
      </c>
      <c r="AR286" s="318" t="str">
        <f t="shared" si="9"/>
        <v/>
      </c>
    </row>
    <row r="287" spans="1:44" ht="14.25">
      <c r="B287" s="34">
        <v>2023</v>
      </c>
      <c r="C287" s="34">
        <v>4</v>
      </c>
      <c r="D287" s="34"/>
      <c r="E287" s="322"/>
      <c r="F287" s="34"/>
      <c r="G287" s="36"/>
      <c r="H287" s="37" t="s">
        <v>595</v>
      </c>
      <c r="I287" s="316"/>
      <c r="J287" s="37"/>
      <c r="K287" s="13"/>
      <c r="L287" s="232"/>
      <c r="M287" s="232"/>
      <c r="N287" s="321"/>
      <c r="O287" s="502"/>
      <c r="P287" s="13"/>
      <c r="Q287" s="393"/>
      <c r="R287" s="40"/>
      <c r="S287" s="234"/>
      <c r="T287" s="40"/>
      <c r="U287" s="40"/>
      <c r="V287" s="13"/>
      <c r="W287" s="40"/>
      <c r="X287" s="13"/>
      <c r="Y287" s="40"/>
      <c r="Z287" s="40"/>
      <c r="AA287" s="235"/>
      <c r="AB287" s="235"/>
      <c r="AC287" s="43"/>
      <c r="AD287" s="44"/>
      <c r="AE287" s="44"/>
      <c r="AF287" s="43"/>
      <c r="AG287" s="13" t="s">
        <v>752</v>
      </c>
      <c r="AH287" s="37"/>
      <c r="AI287" s="37"/>
      <c r="AJ287" s="37"/>
      <c r="AK287" s="45"/>
      <c r="AL287" s="46"/>
      <c r="AM287" s="236"/>
      <c r="AN287" s="236"/>
      <c r="AO287" s="233"/>
      <c r="AP287" s="233"/>
      <c r="AQ287" s="318" t="str">
        <f t="shared" si="8"/>
        <v/>
      </c>
      <c r="AR287" s="318" t="str">
        <f t="shared" si="9"/>
        <v/>
      </c>
    </row>
    <row r="288" spans="1:44" ht="14.25">
      <c r="B288" s="34">
        <v>2023</v>
      </c>
      <c r="C288" s="34">
        <v>4</v>
      </c>
      <c r="D288" s="34"/>
      <c r="E288" s="322"/>
      <c r="F288" s="34"/>
      <c r="G288" s="36" t="s">
        <v>594</v>
      </c>
      <c r="H288" s="37" t="s">
        <v>1073</v>
      </c>
      <c r="I288" s="316" t="s">
        <v>1027</v>
      </c>
      <c r="J288" s="37" t="s">
        <v>596</v>
      </c>
      <c r="K288" s="13">
        <v>3704008</v>
      </c>
      <c r="L288" s="232">
        <v>2</v>
      </c>
      <c r="M288" s="232">
        <v>2</v>
      </c>
      <c r="N288" s="321" t="s">
        <v>1074</v>
      </c>
      <c r="O288" s="502" t="s">
        <v>1031</v>
      </c>
      <c r="P288" s="13">
        <v>50</v>
      </c>
      <c r="Q288" s="393" t="s">
        <v>289</v>
      </c>
      <c r="R288" s="40">
        <v>1125</v>
      </c>
      <c r="S288" s="234">
        <v>6100</v>
      </c>
      <c r="T288" s="234">
        <v>6100</v>
      </c>
      <c r="U288" s="40">
        <v>1120</v>
      </c>
      <c r="V288" s="13">
        <v>1</v>
      </c>
      <c r="W288" s="40">
        <v>6000</v>
      </c>
      <c r="X288" s="13">
        <v>1</v>
      </c>
      <c r="Y288" s="40"/>
      <c r="Z288" s="40"/>
      <c r="AA288" s="235"/>
      <c r="AB288" s="235"/>
      <c r="AC288" s="43"/>
      <c r="AD288" s="44"/>
      <c r="AE288" s="44"/>
      <c r="AF288" s="43"/>
      <c r="AG288" s="13"/>
      <c r="AH288" s="37" t="s">
        <v>1026</v>
      </c>
      <c r="AI288" s="37"/>
      <c r="AJ288" s="37"/>
      <c r="AK288" s="45" t="s">
        <v>601</v>
      </c>
      <c r="AL288" s="46"/>
      <c r="AM288" s="236"/>
      <c r="AN288" s="236"/>
      <c r="AO288" s="233"/>
      <c r="AP288" s="233"/>
      <c r="AQ288" s="318" t="str">
        <f t="shared" si="8"/>
        <v/>
      </c>
      <c r="AR288" s="318" t="str">
        <f t="shared" si="9"/>
        <v/>
      </c>
    </row>
    <row r="289" spans="2:44" ht="14.25">
      <c r="B289" s="34">
        <v>2023</v>
      </c>
      <c r="C289" s="34">
        <v>4</v>
      </c>
      <c r="D289" s="34"/>
      <c r="E289" s="322"/>
      <c r="F289" s="34"/>
      <c r="G289" s="36"/>
      <c r="H289" s="37" t="s">
        <v>595</v>
      </c>
      <c r="I289" s="316"/>
      <c r="J289" s="37"/>
      <c r="K289" s="13"/>
      <c r="L289" s="232"/>
      <c r="M289" s="232"/>
      <c r="N289" s="321"/>
      <c r="O289" s="502"/>
      <c r="P289" s="13"/>
      <c r="Q289" s="393"/>
      <c r="R289" s="40"/>
      <c r="S289" s="234"/>
      <c r="T289" s="40"/>
      <c r="U289" s="40"/>
      <c r="V289" s="13"/>
      <c r="W289" s="40"/>
      <c r="X289" s="13"/>
      <c r="Y289" s="40"/>
      <c r="Z289" s="40"/>
      <c r="AA289" s="235"/>
      <c r="AB289" s="235"/>
      <c r="AC289" s="43"/>
      <c r="AD289" s="44"/>
      <c r="AE289" s="44"/>
      <c r="AF289" s="43"/>
      <c r="AG289" s="13" t="s">
        <v>1072</v>
      </c>
      <c r="AH289" s="37"/>
      <c r="AI289" s="37"/>
      <c r="AJ289" s="37"/>
      <c r="AK289" s="45"/>
      <c r="AL289" s="46"/>
      <c r="AM289" s="236"/>
      <c r="AN289" s="236"/>
      <c r="AO289" s="233"/>
      <c r="AP289" s="233"/>
      <c r="AQ289" s="318" t="str">
        <f t="shared" si="8"/>
        <v/>
      </c>
      <c r="AR289" s="318" t="str">
        <f t="shared" si="9"/>
        <v/>
      </c>
    </row>
    <row r="290" spans="2:44" ht="14.25">
      <c r="B290" s="34">
        <v>2023</v>
      </c>
      <c r="C290" s="34">
        <v>4</v>
      </c>
      <c r="D290" s="34"/>
      <c r="E290" s="322"/>
      <c r="F290" s="34"/>
      <c r="G290" s="36" t="s">
        <v>594</v>
      </c>
      <c r="H290" s="37" t="s">
        <v>1073</v>
      </c>
      <c r="I290" s="316" t="s">
        <v>1027</v>
      </c>
      <c r="J290" s="37" t="s">
        <v>596</v>
      </c>
      <c r="K290" s="13">
        <v>3703986</v>
      </c>
      <c r="L290" s="232">
        <v>1</v>
      </c>
      <c r="M290" s="232">
        <v>8</v>
      </c>
      <c r="N290" s="321" t="s">
        <v>774</v>
      </c>
      <c r="O290" s="502" t="s">
        <v>1028</v>
      </c>
      <c r="P290" s="13">
        <v>38</v>
      </c>
      <c r="Q290" s="393" t="s">
        <v>287</v>
      </c>
      <c r="R290" s="40">
        <v>1005</v>
      </c>
      <c r="S290" s="234">
        <v>8000</v>
      </c>
      <c r="T290" s="234">
        <v>8000</v>
      </c>
      <c r="U290" s="40">
        <v>1005</v>
      </c>
      <c r="V290" s="13">
        <v>1</v>
      </c>
      <c r="W290" s="40">
        <v>4000</v>
      </c>
      <c r="X290" s="13">
        <v>2</v>
      </c>
      <c r="Y290" s="40"/>
      <c r="Z290" s="40"/>
      <c r="AA290" s="235"/>
      <c r="AB290" s="235"/>
      <c r="AC290" s="43"/>
      <c r="AD290" s="44"/>
      <c r="AE290" s="44"/>
      <c r="AF290" s="43"/>
      <c r="AG290" s="13" t="s">
        <v>928</v>
      </c>
      <c r="AH290" s="37" t="s">
        <v>1026</v>
      </c>
      <c r="AI290" s="37"/>
      <c r="AJ290" s="37"/>
      <c r="AK290" s="45" t="s">
        <v>598</v>
      </c>
      <c r="AL290" s="46"/>
      <c r="AM290" s="236"/>
      <c r="AN290" s="236"/>
      <c r="AO290" s="233"/>
      <c r="AP290" s="233"/>
      <c r="AQ290" s="318" t="str">
        <f t="shared" si="8"/>
        <v/>
      </c>
      <c r="AR290" s="318" t="str">
        <f t="shared" si="9"/>
        <v/>
      </c>
    </row>
    <row r="291" spans="2:44" ht="14.25">
      <c r="B291" s="34">
        <v>2023</v>
      </c>
      <c r="C291" s="34">
        <v>4</v>
      </c>
      <c r="D291" s="34"/>
      <c r="E291" s="322"/>
      <c r="F291" s="34"/>
      <c r="G291" s="36" t="s">
        <v>594</v>
      </c>
      <c r="H291" s="37" t="s">
        <v>1073</v>
      </c>
      <c r="I291" s="316" t="s">
        <v>1027</v>
      </c>
      <c r="J291" s="37" t="s">
        <v>596</v>
      </c>
      <c r="K291" s="13">
        <v>3703986</v>
      </c>
      <c r="L291" s="232">
        <v>2</v>
      </c>
      <c r="M291" s="232">
        <v>8</v>
      </c>
      <c r="N291" s="321" t="s">
        <v>774</v>
      </c>
      <c r="O291" s="502" t="s">
        <v>1028</v>
      </c>
      <c r="P291" s="13">
        <v>38</v>
      </c>
      <c r="Q291" s="393" t="s">
        <v>287</v>
      </c>
      <c r="R291" s="40">
        <v>1005</v>
      </c>
      <c r="S291" s="234">
        <v>8000</v>
      </c>
      <c r="T291" s="40">
        <v>8000</v>
      </c>
      <c r="U291" s="40">
        <v>1005</v>
      </c>
      <c r="V291" s="13">
        <v>1</v>
      </c>
      <c r="W291" s="40">
        <v>4000</v>
      </c>
      <c r="X291" s="13">
        <v>2</v>
      </c>
      <c r="Y291" s="40"/>
      <c r="Z291" s="40"/>
      <c r="AA291" s="235"/>
      <c r="AB291" s="235"/>
      <c r="AC291" s="43"/>
      <c r="AD291" s="44"/>
      <c r="AE291" s="44"/>
      <c r="AF291" s="43"/>
      <c r="AG291" s="13"/>
      <c r="AH291" s="37" t="s">
        <v>1026</v>
      </c>
      <c r="AI291" s="37"/>
      <c r="AJ291" s="37"/>
      <c r="AK291" s="45" t="s">
        <v>598</v>
      </c>
      <c r="AL291" s="46"/>
      <c r="AM291" s="236"/>
      <c r="AN291" s="236"/>
      <c r="AO291" s="233"/>
      <c r="AP291" s="233"/>
      <c r="AQ291" s="318" t="str">
        <f t="shared" si="8"/>
        <v/>
      </c>
      <c r="AR291" s="318" t="str">
        <f t="shared" si="9"/>
        <v/>
      </c>
    </row>
    <row r="292" spans="2:44" ht="14.25">
      <c r="B292" s="34">
        <v>2023</v>
      </c>
      <c r="C292" s="34">
        <v>4</v>
      </c>
      <c r="D292" s="34"/>
      <c r="E292" s="322"/>
      <c r="F292" s="34"/>
      <c r="G292" s="36"/>
      <c r="H292" s="37" t="s">
        <v>595</v>
      </c>
      <c r="I292" s="316"/>
      <c r="J292" s="37"/>
      <c r="K292" s="13"/>
      <c r="L292" s="232"/>
      <c r="M292" s="232"/>
      <c r="N292" s="321"/>
      <c r="O292" s="502"/>
      <c r="P292" s="13"/>
      <c r="Q292" s="393"/>
      <c r="R292" s="40"/>
      <c r="S292" s="234"/>
      <c r="T292" s="234"/>
      <c r="U292" s="40"/>
      <c r="V292" s="13"/>
      <c r="W292" s="40"/>
      <c r="X292" s="13"/>
      <c r="Y292" s="40"/>
      <c r="Z292" s="40"/>
      <c r="AA292" s="235"/>
      <c r="AB292" s="235"/>
      <c r="AC292" s="43"/>
      <c r="AD292" s="44"/>
      <c r="AE292" s="44"/>
      <c r="AF292" s="43"/>
      <c r="AG292" s="13" t="s">
        <v>752</v>
      </c>
      <c r="AH292" s="37"/>
      <c r="AI292" s="37"/>
      <c r="AJ292" s="37"/>
      <c r="AK292" s="45"/>
      <c r="AL292" s="46"/>
      <c r="AM292" s="236"/>
      <c r="AN292" s="236"/>
      <c r="AO292" s="233"/>
      <c r="AP292" s="233"/>
      <c r="AQ292" s="318" t="str">
        <f t="shared" si="8"/>
        <v/>
      </c>
      <c r="AR292" s="318" t="str">
        <f t="shared" si="9"/>
        <v/>
      </c>
    </row>
    <row r="293" spans="2:44" ht="14.25">
      <c r="B293" s="34">
        <v>2023</v>
      </c>
      <c r="C293" s="34">
        <v>4</v>
      </c>
      <c r="D293" s="34"/>
      <c r="E293" s="322"/>
      <c r="F293" s="34"/>
      <c r="G293" s="36" t="s">
        <v>594</v>
      </c>
      <c r="H293" s="37" t="s">
        <v>1073</v>
      </c>
      <c r="I293" s="316" t="s">
        <v>1027</v>
      </c>
      <c r="J293" s="37" t="s">
        <v>596</v>
      </c>
      <c r="K293" s="13">
        <v>3703986</v>
      </c>
      <c r="L293" s="232">
        <v>3</v>
      </c>
      <c r="M293" s="232">
        <v>8</v>
      </c>
      <c r="N293" s="321" t="s">
        <v>774</v>
      </c>
      <c r="O293" s="502" t="s">
        <v>1028</v>
      </c>
      <c r="P293" s="13">
        <v>38</v>
      </c>
      <c r="Q293" s="393" t="s">
        <v>287</v>
      </c>
      <c r="R293" s="40">
        <v>1005</v>
      </c>
      <c r="S293" s="234">
        <v>8000</v>
      </c>
      <c r="T293" s="40">
        <v>8000</v>
      </c>
      <c r="U293" s="40">
        <v>1005</v>
      </c>
      <c r="V293" s="13">
        <v>1</v>
      </c>
      <c r="W293" s="40">
        <v>4000</v>
      </c>
      <c r="X293" s="13">
        <v>2</v>
      </c>
      <c r="Y293" s="40"/>
      <c r="Z293" s="40"/>
      <c r="AA293" s="235"/>
      <c r="AB293" s="235"/>
      <c r="AC293" s="43"/>
      <c r="AD293" s="44"/>
      <c r="AE293" s="44"/>
      <c r="AF293" s="43"/>
      <c r="AG293" s="13" t="s">
        <v>928</v>
      </c>
      <c r="AH293" s="37" t="s">
        <v>1026</v>
      </c>
      <c r="AI293" s="37"/>
      <c r="AJ293" s="37"/>
      <c r="AK293" s="45" t="s">
        <v>598</v>
      </c>
      <c r="AL293" s="46"/>
      <c r="AM293" s="236"/>
      <c r="AN293" s="236"/>
      <c r="AO293" s="233"/>
      <c r="AP293" s="233"/>
      <c r="AQ293" s="318" t="str">
        <f t="shared" si="8"/>
        <v/>
      </c>
      <c r="AR293" s="318" t="str">
        <f t="shared" si="9"/>
        <v/>
      </c>
    </row>
    <row r="294" spans="2:44" ht="14.25">
      <c r="B294" s="34">
        <v>2023</v>
      </c>
      <c r="C294" s="34">
        <v>4</v>
      </c>
      <c r="D294" s="34"/>
      <c r="E294" s="322"/>
      <c r="F294" s="34"/>
      <c r="G294" s="36" t="s">
        <v>594</v>
      </c>
      <c r="H294" s="37" t="s">
        <v>1073</v>
      </c>
      <c r="I294" s="316" t="s">
        <v>1027</v>
      </c>
      <c r="J294" s="37" t="s">
        <v>596</v>
      </c>
      <c r="K294" s="13">
        <v>3703986</v>
      </c>
      <c r="L294" s="232">
        <v>4</v>
      </c>
      <c r="M294" s="232">
        <v>8</v>
      </c>
      <c r="N294" s="321" t="s">
        <v>774</v>
      </c>
      <c r="O294" s="502" t="s">
        <v>1028</v>
      </c>
      <c r="P294" s="13">
        <v>38</v>
      </c>
      <c r="Q294" s="393" t="s">
        <v>287</v>
      </c>
      <c r="R294" s="40">
        <v>1005</v>
      </c>
      <c r="S294" s="234">
        <v>8000</v>
      </c>
      <c r="T294" s="234">
        <v>8000</v>
      </c>
      <c r="U294" s="40">
        <v>1005</v>
      </c>
      <c r="V294" s="13">
        <v>1</v>
      </c>
      <c r="W294" s="40">
        <v>4000</v>
      </c>
      <c r="X294" s="13">
        <v>2</v>
      </c>
      <c r="Y294" s="40"/>
      <c r="Z294" s="40"/>
      <c r="AA294" s="235"/>
      <c r="AB294" s="235"/>
      <c r="AC294" s="43"/>
      <c r="AD294" s="44"/>
      <c r="AE294" s="44"/>
      <c r="AF294" s="43"/>
      <c r="AG294" s="13"/>
      <c r="AH294" s="37" t="s">
        <v>1026</v>
      </c>
      <c r="AI294" s="37"/>
      <c r="AJ294" s="37"/>
      <c r="AK294" s="45" t="s">
        <v>598</v>
      </c>
      <c r="AL294" s="46"/>
      <c r="AM294" s="236"/>
      <c r="AN294" s="236"/>
      <c r="AO294" s="233"/>
      <c r="AP294" s="233"/>
      <c r="AQ294" s="318" t="str">
        <f t="shared" si="8"/>
        <v/>
      </c>
      <c r="AR294" s="318" t="str">
        <f t="shared" si="9"/>
        <v/>
      </c>
    </row>
    <row r="295" spans="2:44" ht="14.25">
      <c r="B295" s="34">
        <v>2023</v>
      </c>
      <c r="C295" s="34">
        <v>4</v>
      </c>
      <c r="D295" s="34"/>
      <c r="E295" s="322"/>
      <c r="F295" s="34"/>
      <c r="G295" s="36"/>
      <c r="H295" s="37" t="s">
        <v>595</v>
      </c>
      <c r="I295" s="316"/>
      <c r="J295" s="37"/>
      <c r="K295" s="13"/>
      <c r="L295" s="232"/>
      <c r="M295" s="232"/>
      <c r="N295" s="321"/>
      <c r="O295" s="502"/>
      <c r="P295" s="13"/>
      <c r="Q295" s="393"/>
      <c r="R295" s="40"/>
      <c r="S295" s="234"/>
      <c r="T295" s="40"/>
      <c r="U295" s="40"/>
      <c r="V295" s="13"/>
      <c r="W295" s="40"/>
      <c r="X295" s="13"/>
      <c r="Y295" s="40"/>
      <c r="Z295" s="40"/>
      <c r="AA295" s="235"/>
      <c r="AB295" s="235"/>
      <c r="AC295" s="43"/>
      <c r="AD295" s="44"/>
      <c r="AE295" s="44"/>
      <c r="AF295" s="43"/>
      <c r="AG295" s="13" t="s">
        <v>752</v>
      </c>
      <c r="AH295" s="37"/>
      <c r="AI295" s="37"/>
      <c r="AJ295" s="37"/>
      <c r="AK295" s="45"/>
      <c r="AL295" s="46"/>
      <c r="AM295" s="236"/>
      <c r="AN295" s="236"/>
      <c r="AO295" s="233"/>
      <c r="AP295" s="233"/>
      <c r="AQ295" s="318" t="str">
        <f t="shared" si="8"/>
        <v/>
      </c>
      <c r="AR295" s="318" t="str">
        <f t="shared" si="9"/>
        <v/>
      </c>
    </row>
    <row r="296" spans="2:44" ht="14.25">
      <c r="B296" s="34">
        <v>2023</v>
      </c>
      <c r="C296" s="34">
        <v>4</v>
      </c>
      <c r="D296" s="34"/>
      <c r="E296" s="322"/>
      <c r="F296" s="34"/>
      <c r="G296" s="36" t="s">
        <v>594</v>
      </c>
      <c r="H296" s="37" t="s">
        <v>1073</v>
      </c>
      <c r="I296" s="316" t="s">
        <v>1027</v>
      </c>
      <c r="J296" s="37" t="s">
        <v>596</v>
      </c>
      <c r="K296" s="13">
        <v>3703986</v>
      </c>
      <c r="L296" s="232">
        <v>5</v>
      </c>
      <c r="M296" s="232">
        <v>8</v>
      </c>
      <c r="N296" s="321" t="s">
        <v>774</v>
      </c>
      <c r="O296" s="502" t="s">
        <v>1028</v>
      </c>
      <c r="P296" s="13">
        <v>38</v>
      </c>
      <c r="Q296" s="393" t="s">
        <v>287</v>
      </c>
      <c r="R296" s="40">
        <v>1005</v>
      </c>
      <c r="S296" s="234">
        <v>8000</v>
      </c>
      <c r="T296" s="234">
        <v>8000</v>
      </c>
      <c r="U296" s="40">
        <v>1005</v>
      </c>
      <c r="V296" s="13">
        <v>1</v>
      </c>
      <c r="W296" s="40">
        <v>4000</v>
      </c>
      <c r="X296" s="13">
        <v>2</v>
      </c>
      <c r="Y296" s="40"/>
      <c r="Z296" s="40"/>
      <c r="AA296" s="235"/>
      <c r="AB296" s="235"/>
      <c r="AC296" s="43"/>
      <c r="AD296" s="44"/>
      <c r="AE296" s="44"/>
      <c r="AF296" s="43"/>
      <c r="AG296" s="13" t="s">
        <v>928</v>
      </c>
      <c r="AH296" s="37" t="s">
        <v>1026</v>
      </c>
      <c r="AI296" s="37"/>
      <c r="AJ296" s="37"/>
      <c r="AK296" s="45" t="s">
        <v>598</v>
      </c>
      <c r="AL296" s="46"/>
      <c r="AM296" s="236"/>
      <c r="AN296" s="236"/>
      <c r="AO296" s="233"/>
      <c r="AP296" s="233"/>
      <c r="AQ296" s="318" t="str">
        <f t="shared" si="8"/>
        <v/>
      </c>
      <c r="AR296" s="318" t="str">
        <f t="shared" si="9"/>
        <v/>
      </c>
    </row>
    <row r="297" spans="2:44" ht="14.25">
      <c r="B297" s="34">
        <v>2023</v>
      </c>
      <c r="C297" s="34">
        <v>4</v>
      </c>
      <c r="D297" s="34"/>
      <c r="E297" s="322"/>
      <c r="F297" s="34"/>
      <c r="G297" s="36" t="s">
        <v>594</v>
      </c>
      <c r="H297" s="37" t="s">
        <v>1073</v>
      </c>
      <c r="I297" s="316" t="s">
        <v>1027</v>
      </c>
      <c r="J297" s="37" t="s">
        <v>596</v>
      </c>
      <c r="K297" s="13">
        <v>3703986</v>
      </c>
      <c r="L297" s="232">
        <v>6</v>
      </c>
      <c r="M297" s="232">
        <v>8</v>
      </c>
      <c r="N297" s="321" t="s">
        <v>774</v>
      </c>
      <c r="O297" s="502" t="s">
        <v>1028</v>
      </c>
      <c r="P297" s="13">
        <v>38</v>
      </c>
      <c r="Q297" s="393" t="s">
        <v>287</v>
      </c>
      <c r="R297" s="40">
        <v>1005</v>
      </c>
      <c r="S297" s="234">
        <v>8000</v>
      </c>
      <c r="T297" s="40">
        <v>8000</v>
      </c>
      <c r="U297" s="40">
        <v>1005</v>
      </c>
      <c r="V297" s="13">
        <v>1</v>
      </c>
      <c r="W297" s="40">
        <v>4000</v>
      </c>
      <c r="X297" s="13">
        <v>2</v>
      </c>
      <c r="Y297" s="40"/>
      <c r="Z297" s="40"/>
      <c r="AA297" s="235"/>
      <c r="AB297" s="235"/>
      <c r="AC297" s="43"/>
      <c r="AD297" s="44"/>
      <c r="AE297" s="44"/>
      <c r="AF297" s="43"/>
      <c r="AG297" s="13"/>
      <c r="AH297" s="37" t="s">
        <v>1026</v>
      </c>
      <c r="AI297" s="37"/>
      <c r="AJ297" s="37"/>
      <c r="AK297" s="45" t="s">
        <v>598</v>
      </c>
      <c r="AL297" s="46"/>
      <c r="AM297" s="236"/>
      <c r="AN297" s="236"/>
      <c r="AO297" s="233"/>
      <c r="AP297" s="233"/>
      <c r="AQ297" s="318" t="str">
        <f t="shared" si="8"/>
        <v/>
      </c>
      <c r="AR297" s="318" t="str">
        <f t="shared" si="9"/>
        <v/>
      </c>
    </row>
    <row r="298" spans="2:44" ht="14.25">
      <c r="B298" s="34">
        <v>2023</v>
      </c>
      <c r="C298" s="34">
        <v>4</v>
      </c>
      <c r="D298" s="34"/>
      <c r="E298" s="322"/>
      <c r="F298" s="34"/>
      <c r="G298" s="36"/>
      <c r="H298" s="37" t="s">
        <v>595</v>
      </c>
      <c r="I298" s="316"/>
      <c r="J298" s="37"/>
      <c r="K298" s="13"/>
      <c r="L298" s="232"/>
      <c r="M298" s="232"/>
      <c r="N298" s="321"/>
      <c r="O298" s="502"/>
      <c r="P298" s="13"/>
      <c r="Q298" s="393"/>
      <c r="R298" s="40"/>
      <c r="S298" s="234"/>
      <c r="T298" s="234"/>
      <c r="U298" s="40"/>
      <c r="V298" s="13"/>
      <c r="W298" s="40"/>
      <c r="X298" s="13"/>
      <c r="Y298" s="40"/>
      <c r="Z298" s="40"/>
      <c r="AA298" s="235"/>
      <c r="AB298" s="235"/>
      <c r="AC298" s="43"/>
      <c r="AD298" s="44"/>
      <c r="AE298" s="44"/>
      <c r="AF298" s="43"/>
      <c r="AG298" s="13" t="s">
        <v>752</v>
      </c>
      <c r="AH298" s="37"/>
      <c r="AI298" s="37"/>
      <c r="AJ298" s="37"/>
      <c r="AK298" s="45"/>
      <c r="AL298" s="46"/>
      <c r="AM298" s="236"/>
      <c r="AN298" s="236"/>
      <c r="AO298" s="233"/>
      <c r="AP298" s="233"/>
      <c r="AQ298" s="318" t="str">
        <f t="shared" si="8"/>
        <v/>
      </c>
      <c r="AR298" s="318" t="str">
        <f t="shared" si="9"/>
        <v/>
      </c>
    </row>
    <row r="299" spans="2:44" ht="14.25">
      <c r="B299" s="34">
        <v>2023</v>
      </c>
      <c r="C299" s="34">
        <v>4</v>
      </c>
      <c r="D299" s="34"/>
      <c r="E299" s="322"/>
      <c r="F299" s="34"/>
      <c r="G299" s="36" t="s">
        <v>594</v>
      </c>
      <c r="H299" s="37" t="s">
        <v>1073</v>
      </c>
      <c r="I299" s="316" t="s">
        <v>1027</v>
      </c>
      <c r="J299" s="37" t="s">
        <v>596</v>
      </c>
      <c r="K299" s="13">
        <v>3703986</v>
      </c>
      <c r="L299" s="232">
        <v>7</v>
      </c>
      <c r="M299" s="232">
        <v>8</v>
      </c>
      <c r="N299" s="321" t="s">
        <v>774</v>
      </c>
      <c r="O299" s="502" t="s">
        <v>1028</v>
      </c>
      <c r="P299" s="13">
        <v>38</v>
      </c>
      <c r="Q299" s="393" t="s">
        <v>287</v>
      </c>
      <c r="R299" s="40">
        <v>1005</v>
      </c>
      <c r="S299" s="234">
        <v>8000</v>
      </c>
      <c r="T299" s="40">
        <v>8000</v>
      </c>
      <c r="U299" s="40">
        <v>1005</v>
      </c>
      <c r="V299" s="13">
        <v>1</v>
      </c>
      <c r="W299" s="40">
        <v>4000</v>
      </c>
      <c r="X299" s="13">
        <v>2</v>
      </c>
      <c r="Y299" s="40"/>
      <c r="Z299" s="40"/>
      <c r="AA299" s="235"/>
      <c r="AB299" s="235"/>
      <c r="AC299" s="43"/>
      <c r="AD299" s="44"/>
      <c r="AE299" s="44"/>
      <c r="AF299" s="43"/>
      <c r="AG299" s="13" t="s">
        <v>928</v>
      </c>
      <c r="AH299" s="37" t="s">
        <v>1026</v>
      </c>
      <c r="AI299" s="37"/>
      <c r="AJ299" s="37"/>
      <c r="AK299" s="45" t="s">
        <v>598</v>
      </c>
      <c r="AL299" s="46"/>
      <c r="AM299" s="236"/>
      <c r="AN299" s="236"/>
      <c r="AO299" s="233"/>
      <c r="AP299" s="233"/>
      <c r="AQ299" s="318" t="str">
        <f t="shared" si="8"/>
        <v/>
      </c>
      <c r="AR299" s="318" t="str">
        <f t="shared" si="9"/>
        <v/>
      </c>
    </row>
    <row r="300" spans="2:44" ht="14.25">
      <c r="B300" s="34">
        <v>2023</v>
      </c>
      <c r="C300" s="34">
        <v>4</v>
      </c>
      <c r="D300" s="34"/>
      <c r="E300" s="322"/>
      <c r="F300" s="34"/>
      <c r="G300" s="36" t="s">
        <v>594</v>
      </c>
      <c r="H300" s="37" t="s">
        <v>1073</v>
      </c>
      <c r="I300" s="316" t="s">
        <v>1027</v>
      </c>
      <c r="J300" s="37" t="s">
        <v>596</v>
      </c>
      <c r="K300" s="13">
        <v>3703986</v>
      </c>
      <c r="L300" s="232">
        <v>8</v>
      </c>
      <c r="M300" s="232">
        <v>8</v>
      </c>
      <c r="N300" s="321" t="s">
        <v>774</v>
      </c>
      <c r="O300" s="502" t="s">
        <v>1028</v>
      </c>
      <c r="P300" s="13">
        <v>38</v>
      </c>
      <c r="Q300" s="393" t="s">
        <v>287</v>
      </c>
      <c r="R300" s="40">
        <v>1005</v>
      </c>
      <c r="S300" s="234">
        <v>8000</v>
      </c>
      <c r="T300" s="234">
        <v>8000</v>
      </c>
      <c r="U300" s="40">
        <v>1005</v>
      </c>
      <c r="V300" s="13">
        <v>1</v>
      </c>
      <c r="W300" s="40">
        <v>4000</v>
      </c>
      <c r="X300" s="13">
        <v>2</v>
      </c>
      <c r="Y300" s="40"/>
      <c r="Z300" s="40"/>
      <c r="AA300" s="235"/>
      <c r="AB300" s="235"/>
      <c r="AC300" s="43"/>
      <c r="AD300" s="44"/>
      <c r="AE300" s="44"/>
      <c r="AF300" s="43"/>
      <c r="AG300" s="13"/>
      <c r="AH300" s="37" t="s">
        <v>1026</v>
      </c>
      <c r="AI300" s="37"/>
      <c r="AJ300" s="37"/>
      <c r="AK300" s="45" t="s">
        <v>598</v>
      </c>
      <c r="AL300" s="46"/>
      <c r="AM300" s="236"/>
      <c r="AN300" s="236"/>
      <c r="AO300" s="233"/>
      <c r="AP300" s="233"/>
      <c r="AQ300" s="318" t="str">
        <f t="shared" si="8"/>
        <v/>
      </c>
      <c r="AR300" s="318" t="str">
        <f t="shared" si="9"/>
        <v/>
      </c>
    </row>
    <row r="301" spans="2:44" ht="14.25">
      <c r="B301" s="34">
        <v>2023</v>
      </c>
      <c r="C301" s="34">
        <v>4</v>
      </c>
      <c r="D301" s="34"/>
      <c r="E301" s="322"/>
      <c r="F301" s="34"/>
      <c r="G301" s="36"/>
      <c r="H301" s="37" t="s">
        <v>595</v>
      </c>
      <c r="I301" s="316"/>
      <c r="J301" s="37"/>
      <c r="K301" s="13"/>
      <c r="L301" s="232"/>
      <c r="M301" s="232"/>
      <c r="N301" s="321"/>
      <c r="O301" s="502"/>
      <c r="P301" s="13"/>
      <c r="Q301" s="393"/>
      <c r="R301" s="40"/>
      <c r="S301" s="234"/>
      <c r="T301" s="40"/>
      <c r="U301" s="40"/>
      <c r="V301" s="13"/>
      <c r="W301" s="40"/>
      <c r="X301" s="13"/>
      <c r="Y301" s="40"/>
      <c r="Z301" s="40"/>
      <c r="AA301" s="235"/>
      <c r="AB301" s="235"/>
      <c r="AC301" s="43"/>
      <c r="AD301" s="44"/>
      <c r="AE301" s="44"/>
      <c r="AF301" s="43"/>
      <c r="AG301" s="13" t="s">
        <v>1072</v>
      </c>
      <c r="AH301" s="37"/>
      <c r="AI301" s="37"/>
      <c r="AJ301" s="37"/>
      <c r="AK301" s="45"/>
      <c r="AL301" s="46"/>
      <c r="AM301" s="236"/>
      <c r="AN301" s="236"/>
      <c r="AO301" s="233"/>
      <c r="AP301" s="233"/>
      <c r="AQ301" s="318" t="str">
        <f t="shared" si="8"/>
        <v/>
      </c>
      <c r="AR301" s="318" t="str">
        <f t="shared" si="9"/>
        <v/>
      </c>
    </row>
    <row r="302" spans="2:44" ht="14.25">
      <c r="B302" s="34">
        <v>2023</v>
      </c>
      <c r="C302" s="34">
        <v>4</v>
      </c>
      <c r="D302" s="34"/>
      <c r="E302" s="322"/>
      <c r="F302" s="34"/>
      <c r="G302" s="36" t="s">
        <v>594</v>
      </c>
      <c r="H302" s="37" t="s">
        <v>1073</v>
      </c>
      <c r="I302" s="316" t="s">
        <v>1027</v>
      </c>
      <c r="J302" s="37" t="s">
        <v>596</v>
      </c>
      <c r="K302" s="13">
        <v>3704463</v>
      </c>
      <c r="L302" s="232">
        <v>1</v>
      </c>
      <c r="M302" s="232">
        <v>4</v>
      </c>
      <c r="N302" s="321" t="s">
        <v>609</v>
      </c>
      <c r="O302" s="502" t="s">
        <v>1030</v>
      </c>
      <c r="P302" s="13">
        <v>50</v>
      </c>
      <c r="Q302" s="393" t="s">
        <v>294</v>
      </c>
      <c r="R302" s="40">
        <v>1200</v>
      </c>
      <c r="S302" s="234">
        <v>12000</v>
      </c>
      <c r="T302" s="234">
        <v>12000</v>
      </c>
      <c r="U302" s="40">
        <v>1200</v>
      </c>
      <c r="V302" s="13">
        <v>1</v>
      </c>
      <c r="W302" s="40">
        <v>6000</v>
      </c>
      <c r="X302" s="13">
        <v>2</v>
      </c>
      <c r="Y302" s="40"/>
      <c r="Z302" s="40"/>
      <c r="AA302" s="235"/>
      <c r="AB302" s="235"/>
      <c r="AC302" s="43"/>
      <c r="AD302" s="44"/>
      <c r="AE302" s="44"/>
      <c r="AF302" s="43"/>
      <c r="AG302" s="13" t="s">
        <v>928</v>
      </c>
      <c r="AH302" s="37" t="s">
        <v>1026</v>
      </c>
      <c r="AI302" s="37"/>
      <c r="AJ302" s="37"/>
      <c r="AK302" s="45" t="s">
        <v>601</v>
      </c>
      <c r="AL302" s="46"/>
      <c r="AM302" s="236"/>
      <c r="AN302" s="236"/>
      <c r="AO302" s="233"/>
      <c r="AP302" s="233"/>
      <c r="AQ302" s="318" t="str">
        <f t="shared" si="8"/>
        <v/>
      </c>
      <c r="AR302" s="318" t="str">
        <f t="shared" si="9"/>
        <v/>
      </c>
    </row>
    <row r="303" spans="2:44" ht="14.25">
      <c r="B303" s="34">
        <v>2023</v>
      </c>
      <c r="C303" s="34">
        <v>4</v>
      </c>
      <c r="D303" s="34"/>
      <c r="E303" s="322"/>
      <c r="F303" s="34"/>
      <c r="G303" s="36" t="s">
        <v>594</v>
      </c>
      <c r="H303" s="37" t="s">
        <v>1073</v>
      </c>
      <c r="I303" s="316" t="s">
        <v>1027</v>
      </c>
      <c r="J303" s="37" t="s">
        <v>596</v>
      </c>
      <c r="K303" s="13">
        <v>3704463</v>
      </c>
      <c r="L303" s="232">
        <v>2</v>
      </c>
      <c r="M303" s="232">
        <v>4</v>
      </c>
      <c r="N303" s="321" t="s">
        <v>609</v>
      </c>
      <c r="O303" s="502" t="s">
        <v>1030</v>
      </c>
      <c r="P303" s="13">
        <v>50</v>
      </c>
      <c r="Q303" s="393" t="s">
        <v>294</v>
      </c>
      <c r="R303" s="40">
        <v>1200</v>
      </c>
      <c r="S303" s="234">
        <v>12000</v>
      </c>
      <c r="T303" s="40">
        <v>12000</v>
      </c>
      <c r="U303" s="40">
        <v>1200</v>
      </c>
      <c r="V303" s="13">
        <v>1</v>
      </c>
      <c r="W303" s="40">
        <v>6000</v>
      </c>
      <c r="X303" s="13">
        <v>2</v>
      </c>
      <c r="Y303" s="40"/>
      <c r="Z303" s="40"/>
      <c r="AA303" s="235"/>
      <c r="AB303" s="235"/>
      <c r="AC303" s="43"/>
      <c r="AD303" s="44"/>
      <c r="AE303" s="44"/>
      <c r="AF303" s="43"/>
      <c r="AG303" s="13"/>
      <c r="AH303" s="37" t="s">
        <v>1026</v>
      </c>
      <c r="AI303" s="37"/>
      <c r="AJ303" s="37"/>
      <c r="AK303" s="45" t="s">
        <v>601</v>
      </c>
      <c r="AL303" s="46"/>
      <c r="AM303" s="236"/>
      <c r="AN303" s="236"/>
      <c r="AO303" s="233"/>
      <c r="AP303" s="233"/>
      <c r="AQ303" s="318" t="str">
        <f t="shared" si="8"/>
        <v/>
      </c>
      <c r="AR303" s="318" t="str">
        <f t="shared" si="9"/>
        <v/>
      </c>
    </row>
    <row r="304" spans="2:44" ht="14.25">
      <c r="B304" s="34">
        <v>2023</v>
      </c>
      <c r="C304" s="34">
        <v>4</v>
      </c>
      <c r="D304" s="34"/>
      <c r="E304" s="322"/>
      <c r="F304" s="34"/>
      <c r="G304" s="36"/>
      <c r="H304" s="37" t="s">
        <v>595</v>
      </c>
      <c r="I304" s="316"/>
      <c r="J304" s="37"/>
      <c r="K304" s="13"/>
      <c r="L304" s="232"/>
      <c r="M304" s="232"/>
      <c r="N304" s="321"/>
      <c r="O304" s="502"/>
      <c r="P304" s="13"/>
      <c r="Q304" s="393"/>
      <c r="R304" s="40"/>
      <c r="S304" s="234"/>
      <c r="T304" s="234"/>
      <c r="U304" s="40"/>
      <c r="V304" s="13"/>
      <c r="W304" s="40"/>
      <c r="X304" s="13"/>
      <c r="Y304" s="40"/>
      <c r="Z304" s="40"/>
      <c r="AA304" s="235"/>
      <c r="AB304" s="235"/>
      <c r="AC304" s="43"/>
      <c r="AD304" s="44"/>
      <c r="AE304" s="44"/>
      <c r="AF304" s="43"/>
      <c r="AG304" s="13" t="s">
        <v>752</v>
      </c>
      <c r="AH304" s="37"/>
      <c r="AI304" s="37"/>
      <c r="AJ304" s="37"/>
      <c r="AK304" s="45"/>
      <c r="AL304" s="46"/>
      <c r="AM304" s="236"/>
      <c r="AN304" s="236"/>
      <c r="AO304" s="233"/>
      <c r="AP304" s="233"/>
      <c r="AQ304" s="318" t="str">
        <f t="shared" ref="AQ304:AQ367" si="10">IF(IF(AC304&gt;AD304,1-AC304+AD304,AD304-AC304)=0,"",IF(AC304&gt;AD304,1-AC304+AD304,AD304-AC304))</f>
        <v/>
      </c>
      <c r="AR304" s="318" t="str">
        <f t="shared" ref="AR304:AR367" si="11">IF(IF(AE304&gt;AF304,1-AE304+AF304,AF304-AE304)=0,"",IF(AE304&gt;AF304,1-AE304+AF304,AF304-AE304))</f>
        <v/>
      </c>
    </row>
    <row r="305" spans="2:44" ht="14.25">
      <c r="B305" s="34">
        <v>2023</v>
      </c>
      <c r="C305" s="34">
        <v>4</v>
      </c>
      <c r="D305" s="34"/>
      <c r="E305" s="322"/>
      <c r="F305" s="34"/>
      <c r="G305" s="36" t="s">
        <v>594</v>
      </c>
      <c r="H305" s="37" t="s">
        <v>1073</v>
      </c>
      <c r="I305" s="316" t="s">
        <v>1027</v>
      </c>
      <c r="J305" s="37" t="s">
        <v>596</v>
      </c>
      <c r="K305" s="13">
        <v>3704463</v>
      </c>
      <c r="L305" s="232">
        <v>3</v>
      </c>
      <c r="M305" s="232">
        <v>4</v>
      </c>
      <c r="N305" s="321" t="s">
        <v>609</v>
      </c>
      <c r="O305" s="502" t="s">
        <v>1030</v>
      </c>
      <c r="P305" s="13">
        <v>50</v>
      </c>
      <c r="Q305" s="393" t="s">
        <v>294</v>
      </c>
      <c r="R305" s="40">
        <v>1200</v>
      </c>
      <c r="S305" s="234">
        <v>12000</v>
      </c>
      <c r="T305" s="40">
        <v>12000</v>
      </c>
      <c r="U305" s="40">
        <v>1200</v>
      </c>
      <c r="V305" s="13">
        <v>1</v>
      </c>
      <c r="W305" s="40">
        <v>6000</v>
      </c>
      <c r="X305" s="13">
        <v>2</v>
      </c>
      <c r="Y305" s="40"/>
      <c r="Z305" s="40"/>
      <c r="AA305" s="235"/>
      <c r="AB305" s="235"/>
      <c r="AC305" s="43"/>
      <c r="AD305" s="44"/>
      <c r="AE305" s="44"/>
      <c r="AF305" s="43"/>
      <c r="AG305" s="13" t="s">
        <v>928</v>
      </c>
      <c r="AH305" s="37" t="s">
        <v>1026</v>
      </c>
      <c r="AI305" s="37"/>
      <c r="AJ305" s="37"/>
      <c r="AK305" s="45" t="s">
        <v>601</v>
      </c>
      <c r="AL305" s="46"/>
      <c r="AM305" s="236"/>
      <c r="AN305" s="236"/>
      <c r="AO305" s="233"/>
      <c r="AP305" s="233"/>
      <c r="AQ305" s="318" t="str">
        <f t="shared" si="10"/>
        <v/>
      </c>
      <c r="AR305" s="318" t="str">
        <f t="shared" si="11"/>
        <v/>
      </c>
    </row>
    <row r="306" spans="2:44" ht="14.25">
      <c r="B306" s="34">
        <v>2023</v>
      </c>
      <c r="C306" s="34">
        <v>4</v>
      </c>
      <c r="D306" s="34"/>
      <c r="E306" s="322"/>
      <c r="F306" s="34"/>
      <c r="G306" s="36" t="s">
        <v>594</v>
      </c>
      <c r="H306" s="37" t="s">
        <v>1073</v>
      </c>
      <c r="I306" s="316" t="s">
        <v>1027</v>
      </c>
      <c r="J306" s="37" t="s">
        <v>596</v>
      </c>
      <c r="K306" s="13">
        <v>3704463</v>
      </c>
      <c r="L306" s="232">
        <v>4</v>
      </c>
      <c r="M306" s="232">
        <v>4</v>
      </c>
      <c r="N306" s="321" t="s">
        <v>609</v>
      </c>
      <c r="O306" s="502" t="s">
        <v>1030</v>
      </c>
      <c r="P306" s="13">
        <v>50</v>
      </c>
      <c r="Q306" s="393" t="s">
        <v>294</v>
      </c>
      <c r="R306" s="40">
        <v>1200</v>
      </c>
      <c r="S306" s="234">
        <v>12000</v>
      </c>
      <c r="T306" s="234">
        <v>12000</v>
      </c>
      <c r="U306" s="40">
        <v>1200</v>
      </c>
      <c r="V306" s="13">
        <v>1</v>
      </c>
      <c r="W306" s="40">
        <v>6000</v>
      </c>
      <c r="X306" s="13">
        <v>2</v>
      </c>
      <c r="Y306" s="40"/>
      <c r="Z306" s="40"/>
      <c r="AA306" s="235"/>
      <c r="AB306" s="235"/>
      <c r="AC306" s="43"/>
      <c r="AD306" s="44"/>
      <c r="AE306" s="44"/>
      <c r="AF306" s="43"/>
      <c r="AG306" s="13"/>
      <c r="AH306" s="37" t="s">
        <v>1026</v>
      </c>
      <c r="AI306" s="37"/>
      <c r="AJ306" s="37"/>
      <c r="AK306" s="45" t="s">
        <v>601</v>
      </c>
      <c r="AL306" s="46"/>
      <c r="AM306" s="236"/>
      <c r="AN306" s="236"/>
      <c r="AO306" s="233"/>
      <c r="AP306" s="233"/>
      <c r="AQ306" s="318" t="str">
        <f t="shared" si="10"/>
        <v/>
      </c>
      <c r="AR306" s="318" t="str">
        <f t="shared" si="11"/>
        <v/>
      </c>
    </row>
    <row r="307" spans="2:44" ht="14.25">
      <c r="B307" s="34">
        <v>2023</v>
      </c>
      <c r="C307" s="34">
        <v>4</v>
      </c>
      <c r="D307" s="34"/>
      <c r="E307" s="322"/>
      <c r="F307" s="34"/>
      <c r="G307" s="36"/>
      <c r="H307" s="37" t="s">
        <v>595</v>
      </c>
      <c r="I307" s="316"/>
      <c r="J307" s="37"/>
      <c r="K307" s="13"/>
      <c r="L307" s="232"/>
      <c r="M307" s="232"/>
      <c r="N307" s="321"/>
      <c r="O307" s="502"/>
      <c r="P307" s="13"/>
      <c r="Q307" s="393"/>
      <c r="R307" s="40"/>
      <c r="S307" s="234"/>
      <c r="T307" s="40"/>
      <c r="U307" s="40"/>
      <c r="V307" s="13"/>
      <c r="W307" s="40"/>
      <c r="X307" s="13"/>
      <c r="Y307" s="40"/>
      <c r="Z307" s="40"/>
      <c r="AA307" s="235"/>
      <c r="AB307" s="235"/>
      <c r="AC307" s="43"/>
      <c r="AD307" s="44"/>
      <c r="AE307" s="44"/>
      <c r="AF307" s="43"/>
      <c r="AG307" s="13" t="s">
        <v>1072</v>
      </c>
      <c r="AH307" s="37"/>
      <c r="AI307" s="37"/>
      <c r="AJ307" s="37"/>
      <c r="AK307" s="45"/>
      <c r="AL307" s="46"/>
      <c r="AM307" s="236"/>
      <c r="AN307" s="236"/>
      <c r="AO307" s="233"/>
      <c r="AP307" s="233"/>
      <c r="AQ307" s="318" t="str">
        <f t="shared" si="10"/>
        <v/>
      </c>
      <c r="AR307" s="318" t="str">
        <f t="shared" si="11"/>
        <v/>
      </c>
    </row>
    <row r="308" spans="2:44" ht="14.25">
      <c r="B308" s="34">
        <v>2023</v>
      </c>
      <c r="C308" s="34">
        <v>4</v>
      </c>
      <c r="D308" s="34"/>
      <c r="E308" s="322"/>
      <c r="F308" s="34"/>
      <c r="G308" s="36" t="s">
        <v>594</v>
      </c>
      <c r="H308" s="37" t="s">
        <v>1073</v>
      </c>
      <c r="I308" s="316" t="s">
        <v>1027</v>
      </c>
      <c r="J308" s="37" t="s">
        <v>596</v>
      </c>
      <c r="K308" s="13">
        <v>3704002</v>
      </c>
      <c r="L308" s="232">
        <v>1</v>
      </c>
      <c r="M308" s="232">
        <v>1</v>
      </c>
      <c r="N308" s="321" t="s">
        <v>1029</v>
      </c>
      <c r="O308" s="502" t="s">
        <v>1030</v>
      </c>
      <c r="P308" s="13">
        <v>50</v>
      </c>
      <c r="Q308" s="393" t="s">
        <v>289</v>
      </c>
      <c r="R308" s="40">
        <v>1195</v>
      </c>
      <c r="S308" s="234">
        <v>6100</v>
      </c>
      <c r="T308" s="234">
        <v>6100</v>
      </c>
      <c r="U308" s="40">
        <v>1190</v>
      </c>
      <c r="V308" s="13">
        <v>1</v>
      </c>
      <c r="W308" s="40">
        <v>6000</v>
      </c>
      <c r="X308" s="13">
        <v>1</v>
      </c>
      <c r="Y308" s="40"/>
      <c r="Z308" s="40"/>
      <c r="AA308" s="235"/>
      <c r="AB308" s="235"/>
      <c r="AC308" s="43"/>
      <c r="AD308" s="44"/>
      <c r="AE308" s="44"/>
      <c r="AF308" s="43"/>
      <c r="AG308" s="13"/>
      <c r="AH308" s="37" t="s">
        <v>1026</v>
      </c>
      <c r="AI308" s="37"/>
      <c r="AJ308" s="37"/>
      <c r="AK308" s="45" t="s">
        <v>601</v>
      </c>
      <c r="AL308" s="46"/>
      <c r="AM308" s="236"/>
      <c r="AN308" s="236"/>
      <c r="AO308" s="233"/>
      <c r="AP308" s="233"/>
      <c r="AQ308" s="318" t="str">
        <f t="shared" si="10"/>
        <v/>
      </c>
      <c r="AR308" s="318" t="str">
        <f t="shared" si="11"/>
        <v/>
      </c>
    </row>
    <row r="309" spans="2:44" ht="14.25">
      <c r="B309" s="34">
        <v>2023</v>
      </c>
      <c r="C309" s="34">
        <v>4</v>
      </c>
      <c r="D309" s="34"/>
      <c r="E309" s="322"/>
      <c r="F309" s="34"/>
      <c r="G309" s="36"/>
      <c r="H309" s="37" t="s">
        <v>595</v>
      </c>
      <c r="I309" s="316"/>
      <c r="J309" s="37"/>
      <c r="K309" s="13"/>
      <c r="L309" s="232"/>
      <c r="M309" s="232"/>
      <c r="N309" s="321"/>
      <c r="O309" s="502"/>
      <c r="P309" s="13"/>
      <c r="Q309" s="393"/>
      <c r="R309" s="40"/>
      <c r="S309" s="234"/>
      <c r="T309" s="40"/>
      <c r="U309" s="40"/>
      <c r="V309" s="13"/>
      <c r="W309" s="40"/>
      <c r="X309" s="13"/>
      <c r="Y309" s="40"/>
      <c r="Z309" s="40"/>
      <c r="AA309" s="235"/>
      <c r="AB309" s="235"/>
      <c r="AC309" s="43"/>
      <c r="AD309" s="44"/>
      <c r="AE309" s="44"/>
      <c r="AF309" s="43"/>
      <c r="AG309" s="13" t="s">
        <v>1072</v>
      </c>
      <c r="AH309" s="37"/>
      <c r="AI309" s="37"/>
      <c r="AJ309" s="37"/>
      <c r="AK309" s="45"/>
      <c r="AL309" s="46"/>
      <c r="AM309" s="236"/>
      <c r="AN309" s="236"/>
      <c r="AO309" s="233"/>
      <c r="AP309" s="233"/>
      <c r="AQ309" s="318" t="str">
        <f t="shared" si="10"/>
        <v/>
      </c>
      <c r="AR309" s="318" t="str">
        <f t="shared" si="11"/>
        <v/>
      </c>
    </row>
    <row r="310" spans="2:44" ht="14.25">
      <c r="B310" s="34">
        <v>2023</v>
      </c>
      <c r="C310" s="34">
        <v>4</v>
      </c>
      <c r="D310" s="34"/>
      <c r="E310" s="322"/>
      <c r="F310" s="34"/>
      <c r="G310" s="36" t="s">
        <v>594</v>
      </c>
      <c r="H310" s="37" t="s">
        <v>1073</v>
      </c>
      <c r="I310" s="316" t="s">
        <v>1027</v>
      </c>
      <c r="J310" s="37" t="s">
        <v>596</v>
      </c>
      <c r="K310" s="13">
        <v>3703990</v>
      </c>
      <c r="L310" s="232">
        <v>1</v>
      </c>
      <c r="M310" s="232">
        <v>3</v>
      </c>
      <c r="N310" s="321" t="s">
        <v>1075</v>
      </c>
      <c r="O310" s="502" t="s">
        <v>1028</v>
      </c>
      <c r="P310" s="13">
        <v>50</v>
      </c>
      <c r="Q310" s="393" t="s">
        <v>227</v>
      </c>
      <c r="R310" s="40">
        <v>1005</v>
      </c>
      <c r="S310" s="234">
        <v>12300</v>
      </c>
      <c r="T310" s="234">
        <v>12300</v>
      </c>
      <c r="U310" s="40">
        <v>1005</v>
      </c>
      <c r="V310" s="13">
        <v>1</v>
      </c>
      <c r="W310" s="40">
        <v>4000</v>
      </c>
      <c r="X310" s="13">
        <v>3</v>
      </c>
      <c r="Y310" s="40"/>
      <c r="Z310" s="40"/>
      <c r="AA310" s="235"/>
      <c r="AB310" s="235"/>
      <c r="AC310" s="43"/>
      <c r="AD310" s="44"/>
      <c r="AE310" s="44"/>
      <c r="AF310" s="43"/>
      <c r="AG310" s="13" t="s">
        <v>928</v>
      </c>
      <c r="AH310" s="37" t="s">
        <v>1026</v>
      </c>
      <c r="AI310" s="37"/>
      <c r="AJ310" s="37"/>
      <c r="AK310" s="45" t="s">
        <v>598</v>
      </c>
      <c r="AL310" s="46"/>
      <c r="AM310" s="236"/>
      <c r="AN310" s="236"/>
      <c r="AO310" s="233"/>
      <c r="AP310" s="233"/>
      <c r="AQ310" s="318" t="str">
        <f t="shared" si="10"/>
        <v/>
      </c>
      <c r="AR310" s="318" t="str">
        <f t="shared" si="11"/>
        <v/>
      </c>
    </row>
    <row r="311" spans="2:44" ht="14.25">
      <c r="B311" s="34">
        <v>2023</v>
      </c>
      <c r="C311" s="34">
        <v>4</v>
      </c>
      <c r="D311" s="34"/>
      <c r="E311" s="322"/>
      <c r="F311" s="34"/>
      <c r="G311" s="36" t="s">
        <v>594</v>
      </c>
      <c r="H311" s="37" t="s">
        <v>1073</v>
      </c>
      <c r="I311" s="316" t="s">
        <v>1027</v>
      </c>
      <c r="J311" s="37" t="s">
        <v>596</v>
      </c>
      <c r="K311" s="13">
        <v>3703990</v>
      </c>
      <c r="L311" s="232">
        <v>2</v>
      </c>
      <c r="M311" s="232">
        <v>3</v>
      </c>
      <c r="N311" s="321" t="s">
        <v>1075</v>
      </c>
      <c r="O311" s="502" t="s">
        <v>1028</v>
      </c>
      <c r="P311" s="13">
        <v>50</v>
      </c>
      <c r="Q311" s="393" t="s">
        <v>227</v>
      </c>
      <c r="R311" s="40">
        <v>1005</v>
      </c>
      <c r="S311" s="234">
        <v>12300</v>
      </c>
      <c r="T311" s="40">
        <v>12300</v>
      </c>
      <c r="U311" s="40">
        <v>1005</v>
      </c>
      <c r="V311" s="13">
        <v>1</v>
      </c>
      <c r="W311" s="40">
        <v>4000</v>
      </c>
      <c r="X311" s="13">
        <v>3</v>
      </c>
      <c r="Y311" s="40"/>
      <c r="Z311" s="40"/>
      <c r="AA311" s="235"/>
      <c r="AB311" s="235"/>
      <c r="AC311" s="43"/>
      <c r="AD311" s="44"/>
      <c r="AE311" s="44"/>
      <c r="AF311" s="43"/>
      <c r="AG311" s="13" t="s">
        <v>928</v>
      </c>
      <c r="AH311" s="37" t="s">
        <v>1026</v>
      </c>
      <c r="AI311" s="37"/>
      <c r="AJ311" s="37"/>
      <c r="AK311" s="45" t="s">
        <v>598</v>
      </c>
      <c r="AL311" s="46"/>
      <c r="AM311" s="236"/>
      <c r="AN311" s="236"/>
      <c r="AO311" s="233"/>
      <c r="AP311" s="233"/>
      <c r="AQ311" s="318" t="str">
        <f t="shared" si="10"/>
        <v/>
      </c>
      <c r="AR311" s="318" t="str">
        <f t="shared" si="11"/>
        <v/>
      </c>
    </row>
    <row r="312" spans="2:44" ht="14.25">
      <c r="B312" s="34">
        <v>2023</v>
      </c>
      <c r="C312" s="34">
        <v>4</v>
      </c>
      <c r="D312" s="34"/>
      <c r="E312" s="322"/>
      <c r="F312" s="34"/>
      <c r="G312" s="36" t="s">
        <v>594</v>
      </c>
      <c r="H312" s="37" t="s">
        <v>1073</v>
      </c>
      <c r="I312" s="316" t="s">
        <v>1027</v>
      </c>
      <c r="J312" s="37" t="s">
        <v>596</v>
      </c>
      <c r="K312" s="13">
        <v>3703990</v>
      </c>
      <c r="L312" s="232">
        <v>3</v>
      </c>
      <c r="M312" s="232">
        <v>3</v>
      </c>
      <c r="N312" s="321" t="s">
        <v>1075</v>
      </c>
      <c r="O312" s="502" t="s">
        <v>1028</v>
      </c>
      <c r="P312" s="13">
        <v>50</v>
      </c>
      <c r="Q312" s="393" t="s">
        <v>227</v>
      </c>
      <c r="R312" s="40">
        <v>1005</v>
      </c>
      <c r="S312" s="234">
        <v>12300</v>
      </c>
      <c r="T312" s="234">
        <v>12300</v>
      </c>
      <c r="U312" s="40">
        <v>1005</v>
      </c>
      <c r="V312" s="13">
        <v>1</v>
      </c>
      <c r="W312" s="40">
        <v>4000</v>
      </c>
      <c r="X312" s="13">
        <v>3</v>
      </c>
      <c r="Y312" s="40"/>
      <c r="Z312" s="40"/>
      <c r="AA312" s="235"/>
      <c r="AB312" s="235"/>
      <c r="AC312" s="43"/>
      <c r="AD312" s="44"/>
      <c r="AE312" s="44"/>
      <c r="AF312" s="43"/>
      <c r="AG312" s="13"/>
      <c r="AH312" s="37" t="s">
        <v>1026</v>
      </c>
      <c r="AI312" s="37"/>
      <c r="AJ312" s="37"/>
      <c r="AK312" s="45" t="s">
        <v>598</v>
      </c>
      <c r="AL312" s="46"/>
      <c r="AM312" s="236"/>
      <c r="AN312" s="236"/>
      <c r="AO312" s="233"/>
      <c r="AP312" s="233"/>
      <c r="AQ312" s="318" t="str">
        <f t="shared" si="10"/>
        <v/>
      </c>
      <c r="AR312" s="318" t="str">
        <f t="shared" si="11"/>
        <v/>
      </c>
    </row>
    <row r="313" spans="2:44" ht="14.25">
      <c r="B313" s="34">
        <v>2023</v>
      </c>
      <c r="C313" s="34">
        <v>4</v>
      </c>
      <c r="D313" s="34"/>
      <c r="E313" s="322"/>
      <c r="F313" s="34"/>
      <c r="G313" s="36"/>
      <c r="H313" s="37" t="s">
        <v>595</v>
      </c>
      <c r="I313" s="316"/>
      <c r="J313" s="37"/>
      <c r="K313" s="13"/>
      <c r="L313" s="232"/>
      <c r="M313" s="232"/>
      <c r="N313" s="321"/>
      <c r="O313" s="502"/>
      <c r="P313" s="13"/>
      <c r="Q313" s="393"/>
      <c r="R313" s="40"/>
      <c r="S313" s="234"/>
      <c r="T313" s="40"/>
      <c r="U313" s="40"/>
      <c r="V313" s="13"/>
      <c r="W313" s="40"/>
      <c r="X313" s="13"/>
      <c r="Y313" s="40"/>
      <c r="Z313" s="40"/>
      <c r="AA313" s="235"/>
      <c r="AB313" s="235"/>
      <c r="AC313" s="43"/>
      <c r="AD313" s="44"/>
      <c r="AE313" s="44"/>
      <c r="AF313" s="43"/>
      <c r="AG313" s="13" t="s">
        <v>1072</v>
      </c>
      <c r="AH313" s="37"/>
      <c r="AI313" s="37"/>
      <c r="AJ313" s="37"/>
      <c r="AK313" s="45"/>
      <c r="AL313" s="46"/>
      <c r="AM313" s="236"/>
      <c r="AN313" s="236"/>
      <c r="AO313" s="233"/>
      <c r="AP313" s="233"/>
      <c r="AQ313" s="318" t="str">
        <f t="shared" si="10"/>
        <v/>
      </c>
      <c r="AR313" s="318" t="str">
        <f t="shared" si="11"/>
        <v/>
      </c>
    </row>
    <row r="314" spans="2:44" ht="14.25">
      <c r="B314" s="34">
        <v>2023</v>
      </c>
      <c r="C314" s="34">
        <v>4</v>
      </c>
      <c r="D314" s="34"/>
      <c r="E314" s="322"/>
      <c r="F314" s="34"/>
      <c r="G314" s="36" t="s">
        <v>594</v>
      </c>
      <c r="H314" s="37" t="s">
        <v>1073</v>
      </c>
      <c r="I314" s="316" t="s">
        <v>1027</v>
      </c>
      <c r="J314" s="37" t="s">
        <v>596</v>
      </c>
      <c r="K314" s="13">
        <v>3703991</v>
      </c>
      <c r="L314" s="232">
        <v>1</v>
      </c>
      <c r="M314" s="232">
        <v>3</v>
      </c>
      <c r="N314" s="321" t="s">
        <v>1076</v>
      </c>
      <c r="O314" s="502" t="s">
        <v>1028</v>
      </c>
      <c r="P314" s="13">
        <v>50</v>
      </c>
      <c r="Q314" s="393" t="s">
        <v>227</v>
      </c>
      <c r="R314" s="40">
        <v>1005</v>
      </c>
      <c r="S314" s="234">
        <v>12300</v>
      </c>
      <c r="T314" s="234">
        <v>12300</v>
      </c>
      <c r="U314" s="40">
        <v>1005</v>
      </c>
      <c r="V314" s="13">
        <v>1</v>
      </c>
      <c r="W314" s="40">
        <v>4000</v>
      </c>
      <c r="X314" s="13">
        <v>3</v>
      </c>
      <c r="Y314" s="40"/>
      <c r="Z314" s="40"/>
      <c r="AA314" s="235"/>
      <c r="AB314" s="235"/>
      <c r="AC314" s="43"/>
      <c r="AD314" s="44"/>
      <c r="AE314" s="44"/>
      <c r="AF314" s="43"/>
      <c r="AG314" s="13" t="s">
        <v>928</v>
      </c>
      <c r="AH314" s="37" t="s">
        <v>1026</v>
      </c>
      <c r="AI314" s="37"/>
      <c r="AJ314" s="37"/>
      <c r="AK314" s="45" t="s">
        <v>598</v>
      </c>
      <c r="AL314" s="46"/>
      <c r="AM314" s="236"/>
      <c r="AN314" s="236"/>
      <c r="AO314" s="233"/>
      <c r="AP314" s="233"/>
      <c r="AQ314" s="318" t="str">
        <f t="shared" si="10"/>
        <v/>
      </c>
      <c r="AR314" s="318" t="str">
        <f t="shared" si="11"/>
        <v/>
      </c>
    </row>
    <row r="315" spans="2:44" ht="14.25">
      <c r="B315" s="34">
        <v>2023</v>
      </c>
      <c r="C315" s="34">
        <v>4</v>
      </c>
      <c r="D315" s="34"/>
      <c r="E315" s="322"/>
      <c r="F315" s="34"/>
      <c r="G315" s="36" t="s">
        <v>594</v>
      </c>
      <c r="H315" s="37" t="s">
        <v>1073</v>
      </c>
      <c r="I315" s="316" t="s">
        <v>1027</v>
      </c>
      <c r="J315" s="37" t="s">
        <v>596</v>
      </c>
      <c r="K315" s="13">
        <v>3703991</v>
      </c>
      <c r="L315" s="232">
        <v>2</v>
      </c>
      <c r="M315" s="232">
        <v>3</v>
      </c>
      <c r="N315" s="321" t="s">
        <v>1076</v>
      </c>
      <c r="O315" s="502" t="s">
        <v>1028</v>
      </c>
      <c r="P315" s="13">
        <v>50</v>
      </c>
      <c r="Q315" s="393" t="s">
        <v>227</v>
      </c>
      <c r="R315" s="40">
        <v>1005</v>
      </c>
      <c r="S315" s="234">
        <v>12300</v>
      </c>
      <c r="T315" s="40">
        <v>12300</v>
      </c>
      <c r="U315" s="40">
        <v>1005</v>
      </c>
      <c r="V315" s="13">
        <v>1</v>
      </c>
      <c r="W315" s="40">
        <v>4000</v>
      </c>
      <c r="X315" s="13">
        <v>3</v>
      </c>
      <c r="Y315" s="40"/>
      <c r="Z315" s="40"/>
      <c r="AA315" s="235"/>
      <c r="AB315" s="235"/>
      <c r="AC315" s="43"/>
      <c r="AD315" s="44"/>
      <c r="AE315" s="44"/>
      <c r="AF315" s="43"/>
      <c r="AG315" s="13" t="s">
        <v>928</v>
      </c>
      <c r="AH315" s="37" t="s">
        <v>1026</v>
      </c>
      <c r="AI315" s="37"/>
      <c r="AJ315" s="37"/>
      <c r="AK315" s="45" t="s">
        <v>598</v>
      </c>
      <c r="AL315" s="46"/>
      <c r="AM315" s="236"/>
      <c r="AN315" s="236"/>
      <c r="AO315" s="233"/>
      <c r="AP315" s="233"/>
      <c r="AQ315" s="318" t="str">
        <f t="shared" si="10"/>
        <v/>
      </c>
      <c r="AR315" s="318" t="str">
        <f t="shared" si="11"/>
        <v/>
      </c>
    </row>
    <row r="316" spans="2:44" ht="14.25">
      <c r="B316" s="34">
        <v>2023</v>
      </c>
      <c r="C316" s="34">
        <v>4</v>
      </c>
      <c r="D316" s="34"/>
      <c r="E316" s="322"/>
      <c r="F316" s="34"/>
      <c r="G316" s="36" t="s">
        <v>594</v>
      </c>
      <c r="H316" s="37" t="s">
        <v>1073</v>
      </c>
      <c r="I316" s="316" t="s">
        <v>1027</v>
      </c>
      <c r="J316" s="37" t="s">
        <v>596</v>
      </c>
      <c r="K316" s="13">
        <v>3703991</v>
      </c>
      <c r="L316" s="232">
        <v>3</v>
      </c>
      <c r="M316" s="232">
        <v>3</v>
      </c>
      <c r="N316" s="321" t="s">
        <v>1076</v>
      </c>
      <c r="O316" s="502" t="s">
        <v>1028</v>
      </c>
      <c r="P316" s="13">
        <v>50</v>
      </c>
      <c r="Q316" s="393" t="s">
        <v>227</v>
      </c>
      <c r="R316" s="40">
        <v>1005</v>
      </c>
      <c r="S316" s="234">
        <v>12300</v>
      </c>
      <c r="T316" s="234">
        <v>12300</v>
      </c>
      <c r="U316" s="40">
        <v>1005</v>
      </c>
      <c r="V316" s="13">
        <v>1</v>
      </c>
      <c r="W316" s="40">
        <v>4000</v>
      </c>
      <c r="X316" s="13">
        <v>3</v>
      </c>
      <c r="Y316" s="40"/>
      <c r="Z316" s="40"/>
      <c r="AA316" s="235"/>
      <c r="AB316" s="235"/>
      <c r="AC316" s="43"/>
      <c r="AD316" s="44"/>
      <c r="AE316" s="44"/>
      <c r="AF316" s="43"/>
      <c r="AG316" s="13"/>
      <c r="AH316" s="37" t="s">
        <v>1026</v>
      </c>
      <c r="AI316" s="37"/>
      <c r="AJ316" s="37"/>
      <c r="AK316" s="45" t="s">
        <v>598</v>
      </c>
      <c r="AL316" s="46"/>
      <c r="AM316" s="236"/>
      <c r="AN316" s="236"/>
      <c r="AO316" s="233"/>
      <c r="AP316" s="233"/>
      <c r="AQ316" s="318" t="str">
        <f t="shared" si="10"/>
        <v/>
      </c>
      <c r="AR316" s="318" t="str">
        <f t="shared" si="11"/>
        <v/>
      </c>
    </row>
    <row r="317" spans="2:44" ht="14.25">
      <c r="B317" s="34">
        <v>2023</v>
      </c>
      <c r="C317" s="34">
        <v>4</v>
      </c>
      <c r="D317" s="34"/>
      <c r="E317" s="322"/>
      <c r="F317" s="34"/>
      <c r="G317" s="36"/>
      <c r="H317" s="37" t="s">
        <v>595</v>
      </c>
      <c r="I317" s="316"/>
      <c r="J317" s="37"/>
      <c r="K317" s="13"/>
      <c r="L317" s="232"/>
      <c r="M317" s="232"/>
      <c r="N317" s="321"/>
      <c r="O317" s="502"/>
      <c r="P317" s="13"/>
      <c r="Q317" s="393"/>
      <c r="R317" s="40"/>
      <c r="S317" s="234"/>
      <c r="T317" s="40"/>
      <c r="U317" s="40"/>
      <c r="V317" s="13"/>
      <c r="W317" s="40"/>
      <c r="X317" s="13"/>
      <c r="Y317" s="40"/>
      <c r="Z317" s="40"/>
      <c r="AA317" s="235"/>
      <c r="AB317" s="235"/>
      <c r="AC317" s="43"/>
      <c r="AD317" s="44"/>
      <c r="AE317" s="44"/>
      <c r="AF317" s="43"/>
      <c r="AG317" s="13" t="s">
        <v>1072</v>
      </c>
      <c r="AH317" s="37"/>
      <c r="AI317" s="37"/>
      <c r="AJ317" s="37"/>
      <c r="AK317" s="45"/>
      <c r="AL317" s="46"/>
      <c r="AM317" s="236"/>
      <c r="AN317" s="236"/>
      <c r="AO317" s="233"/>
      <c r="AP317" s="233"/>
      <c r="AQ317" s="318" t="str">
        <f t="shared" si="10"/>
        <v/>
      </c>
      <c r="AR317" s="318" t="str">
        <f t="shared" si="11"/>
        <v/>
      </c>
    </row>
    <row r="318" spans="2:44" ht="14.25">
      <c r="B318" s="34">
        <v>2023</v>
      </c>
      <c r="C318" s="34">
        <v>4</v>
      </c>
      <c r="D318" s="34"/>
      <c r="E318" s="322"/>
      <c r="F318" s="34"/>
      <c r="G318" s="36" t="s">
        <v>594</v>
      </c>
      <c r="H318" s="37" t="s">
        <v>1073</v>
      </c>
      <c r="I318" s="316" t="s">
        <v>1027</v>
      </c>
      <c r="J318" s="37" t="s">
        <v>596</v>
      </c>
      <c r="K318" s="13">
        <v>3703988</v>
      </c>
      <c r="L318" s="232">
        <v>1</v>
      </c>
      <c r="M318" s="232">
        <v>3</v>
      </c>
      <c r="N318" s="321" t="s">
        <v>1077</v>
      </c>
      <c r="O318" s="502" t="s">
        <v>1028</v>
      </c>
      <c r="P318" s="13">
        <v>50</v>
      </c>
      <c r="Q318" s="393" t="s">
        <v>605</v>
      </c>
      <c r="R318" s="40">
        <v>1005</v>
      </c>
      <c r="S318" s="234">
        <v>12300</v>
      </c>
      <c r="T318" s="234">
        <v>12300</v>
      </c>
      <c r="U318" s="40">
        <v>1005</v>
      </c>
      <c r="V318" s="13">
        <v>1</v>
      </c>
      <c r="W318" s="40">
        <v>4000</v>
      </c>
      <c r="X318" s="13">
        <v>3</v>
      </c>
      <c r="Y318" s="40"/>
      <c r="Z318" s="40"/>
      <c r="AA318" s="235"/>
      <c r="AB318" s="235"/>
      <c r="AC318" s="43"/>
      <c r="AD318" s="44"/>
      <c r="AE318" s="44"/>
      <c r="AF318" s="43"/>
      <c r="AG318" s="13" t="s">
        <v>928</v>
      </c>
      <c r="AH318" s="37" t="s">
        <v>1026</v>
      </c>
      <c r="AI318" s="37"/>
      <c r="AJ318" s="37"/>
      <c r="AK318" s="45" t="s">
        <v>601</v>
      </c>
      <c r="AL318" s="46"/>
      <c r="AM318" s="236"/>
      <c r="AN318" s="236"/>
      <c r="AO318" s="233"/>
      <c r="AP318" s="233"/>
      <c r="AQ318" s="318" t="str">
        <f t="shared" si="10"/>
        <v/>
      </c>
      <c r="AR318" s="318" t="str">
        <f t="shared" si="11"/>
        <v/>
      </c>
    </row>
    <row r="319" spans="2:44" ht="14.25">
      <c r="B319" s="34">
        <v>2023</v>
      </c>
      <c r="C319" s="34">
        <v>4</v>
      </c>
      <c r="D319" s="34"/>
      <c r="E319" s="322"/>
      <c r="F319" s="34"/>
      <c r="G319" s="36" t="s">
        <v>594</v>
      </c>
      <c r="H319" s="37" t="s">
        <v>1073</v>
      </c>
      <c r="I319" s="316" t="s">
        <v>1027</v>
      </c>
      <c r="J319" s="37" t="s">
        <v>596</v>
      </c>
      <c r="K319" s="13">
        <v>3703988</v>
      </c>
      <c r="L319" s="232">
        <v>2</v>
      </c>
      <c r="M319" s="232">
        <v>3</v>
      </c>
      <c r="N319" s="321" t="s">
        <v>1077</v>
      </c>
      <c r="O319" s="502" t="s">
        <v>1028</v>
      </c>
      <c r="P319" s="13">
        <v>50</v>
      </c>
      <c r="Q319" s="393" t="s">
        <v>605</v>
      </c>
      <c r="R319" s="40">
        <v>1005</v>
      </c>
      <c r="S319" s="234">
        <v>12300</v>
      </c>
      <c r="T319" s="40">
        <v>12300</v>
      </c>
      <c r="U319" s="40">
        <v>1005</v>
      </c>
      <c r="V319" s="13">
        <v>1</v>
      </c>
      <c r="W319" s="40">
        <v>4000</v>
      </c>
      <c r="X319" s="13">
        <v>3</v>
      </c>
      <c r="Y319" s="40"/>
      <c r="Z319" s="40"/>
      <c r="AA319" s="235"/>
      <c r="AB319" s="235"/>
      <c r="AC319" s="43"/>
      <c r="AD319" s="44"/>
      <c r="AE319" s="44"/>
      <c r="AF319" s="43"/>
      <c r="AG319" s="13" t="s">
        <v>928</v>
      </c>
      <c r="AH319" s="37" t="s">
        <v>1026</v>
      </c>
      <c r="AI319" s="37"/>
      <c r="AJ319" s="37"/>
      <c r="AK319" s="45" t="s">
        <v>601</v>
      </c>
      <c r="AL319" s="46"/>
      <c r="AM319" s="236"/>
      <c r="AN319" s="236"/>
      <c r="AO319" s="233"/>
      <c r="AP319" s="233"/>
      <c r="AQ319" s="318" t="str">
        <f t="shared" si="10"/>
        <v/>
      </c>
      <c r="AR319" s="318" t="str">
        <f t="shared" si="11"/>
        <v/>
      </c>
    </row>
    <row r="320" spans="2:44" ht="14.25">
      <c r="B320" s="34">
        <v>2023</v>
      </c>
      <c r="C320" s="34">
        <v>4</v>
      </c>
      <c r="D320" s="34"/>
      <c r="E320" s="322"/>
      <c r="F320" s="34"/>
      <c r="G320" s="36" t="s">
        <v>594</v>
      </c>
      <c r="H320" s="37" t="s">
        <v>1073</v>
      </c>
      <c r="I320" s="316" t="s">
        <v>1027</v>
      </c>
      <c r="J320" s="37" t="s">
        <v>596</v>
      </c>
      <c r="K320" s="13">
        <v>3703988</v>
      </c>
      <c r="L320" s="232">
        <v>3</v>
      </c>
      <c r="M320" s="232">
        <v>3</v>
      </c>
      <c r="N320" s="321" t="s">
        <v>1077</v>
      </c>
      <c r="O320" s="502" t="s">
        <v>1028</v>
      </c>
      <c r="P320" s="13">
        <v>50</v>
      </c>
      <c r="Q320" s="393" t="s">
        <v>605</v>
      </c>
      <c r="R320" s="40">
        <v>1005</v>
      </c>
      <c r="S320" s="234">
        <v>12300</v>
      </c>
      <c r="T320" s="234">
        <v>12300</v>
      </c>
      <c r="U320" s="40">
        <v>1005</v>
      </c>
      <c r="V320" s="13">
        <v>1</v>
      </c>
      <c r="W320" s="40">
        <v>4000</v>
      </c>
      <c r="X320" s="13">
        <v>3</v>
      </c>
      <c r="Y320" s="40"/>
      <c r="Z320" s="40"/>
      <c r="AA320" s="235"/>
      <c r="AB320" s="235"/>
      <c r="AC320" s="43"/>
      <c r="AD320" s="44"/>
      <c r="AE320" s="44"/>
      <c r="AF320" s="43"/>
      <c r="AG320" s="13"/>
      <c r="AH320" s="37" t="s">
        <v>1026</v>
      </c>
      <c r="AI320" s="37"/>
      <c r="AJ320" s="37"/>
      <c r="AK320" s="45" t="s">
        <v>601</v>
      </c>
      <c r="AL320" s="46"/>
      <c r="AM320" s="236"/>
      <c r="AN320" s="236"/>
      <c r="AO320" s="233"/>
      <c r="AP320" s="233"/>
      <c r="AQ320" s="318" t="str">
        <f t="shared" si="10"/>
        <v/>
      </c>
      <c r="AR320" s="318" t="str">
        <f t="shared" si="11"/>
        <v/>
      </c>
    </row>
    <row r="321" spans="2:44" ht="14.25">
      <c r="B321" s="34">
        <v>2023</v>
      </c>
      <c r="C321" s="34">
        <v>4</v>
      </c>
      <c r="D321" s="34"/>
      <c r="E321" s="322"/>
      <c r="F321" s="34"/>
      <c r="G321" s="36"/>
      <c r="H321" s="37" t="s">
        <v>595</v>
      </c>
      <c r="I321" s="316"/>
      <c r="J321" s="37"/>
      <c r="K321" s="13"/>
      <c r="L321" s="232"/>
      <c r="M321" s="232"/>
      <c r="N321" s="321"/>
      <c r="O321" s="502"/>
      <c r="P321" s="13"/>
      <c r="Q321" s="393"/>
      <c r="R321" s="40"/>
      <c r="S321" s="234"/>
      <c r="T321" s="40"/>
      <c r="U321" s="40"/>
      <c r="V321" s="13"/>
      <c r="W321" s="40"/>
      <c r="X321" s="13"/>
      <c r="Y321" s="40"/>
      <c r="Z321" s="40"/>
      <c r="AA321" s="235"/>
      <c r="AB321" s="235"/>
      <c r="AC321" s="43"/>
      <c r="AD321" s="44"/>
      <c r="AE321" s="44"/>
      <c r="AF321" s="43"/>
      <c r="AG321" s="13" t="s">
        <v>1072</v>
      </c>
      <c r="AH321" s="37"/>
      <c r="AI321" s="37"/>
      <c r="AJ321" s="37"/>
      <c r="AK321" s="45"/>
      <c r="AL321" s="46"/>
      <c r="AM321" s="236"/>
      <c r="AN321" s="236"/>
      <c r="AO321" s="233"/>
      <c r="AP321" s="233"/>
      <c r="AQ321" s="318" t="str">
        <f t="shared" si="10"/>
        <v/>
      </c>
      <c r="AR321" s="318" t="str">
        <f t="shared" si="11"/>
        <v/>
      </c>
    </row>
    <row r="322" spans="2:44" ht="14.25">
      <c r="B322" s="34">
        <v>2023</v>
      </c>
      <c r="C322" s="34">
        <v>4</v>
      </c>
      <c r="D322" s="34"/>
      <c r="E322" s="322"/>
      <c r="F322" s="34"/>
      <c r="G322" s="36" t="s">
        <v>594</v>
      </c>
      <c r="H322" s="37" t="s">
        <v>1073</v>
      </c>
      <c r="I322" s="316" t="s">
        <v>1027</v>
      </c>
      <c r="J322" s="37" t="s">
        <v>596</v>
      </c>
      <c r="K322" s="13">
        <v>3703989</v>
      </c>
      <c r="L322" s="232">
        <v>1</v>
      </c>
      <c r="M322" s="232">
        <v>3</v>
      </c>
      <c r="N322" s="321" t="s">
        <v>1078</v>
      </c>
      <c r="O322" s="502" t="s">
        <v>1028</v>
      </c>
      <c r="P322" s="13">
        <v>50</v>
      </c>
      <c r="Q322" s="393" t="s">
        <v>231</v>
      </c>
      <c r="R322" s="40">
        <v>1005</v>
      </c>
      <c r="S322" s="234">
        <v>12000</v>
      </c>
      <c r="T322" s="234">
        <v>12000</v>
      </c>
      <c r="U322" s="40">
        <v>1005</v>
      </c>
      <c r="V322" s="13">
        <v>1</v>
      </c>
      <c r="W322" s="40">
        <v>4000</v>
      </c>
      <c r="X322" s="13">
        <v>3</v>
      </c>
      <c r="Y322" s="40"/>
      <c r="Z322" s="40"/>
      <c r="AA322" s="235"/>
      <c r="AB322" s="235"/>
      <c r="AC322" s="43"/>
      <c r="AD322" s="44"/>
      <c r="AE322" s="44"/>
      <c r="AF322" s="43"/>
      <c r="AG322" s="13" t="s">
        <v>928</v>
      </c>
      <c r="AH322" s="37" t="s">
        <v>1026</v>
      </c>
      <c r="AI322" s="37"/>
      <c r="AJ322" s="37"/>
      <c r="AK322" s="45" t="s">
        <v>598</v>
      </c>
      <c r="AL322" s="46"/>
      <c r="AM322" s="236"/>
      <c r="AN322" s="236"/>
      <c r="AO322" s="233"/>
      <c r="AP322" s="233"/>
      <c r="AQ322" s="318" t="str">
        <f t="shared" si="10"/>
        <v/>
      </c>
      <c r="AR322" s="318" t="str">
        <f t="shared" si="11"/>
        <v/>
      </c>
    </row>
    <row r="323" spans="2:44" ht="14.25">
      <c r="B323" s="34">
        <v>2023</v>
      </c>
      <c r="C323" s="34">
        <v>4</v>
      </c>
      <c r="D323" s="34"/>
      <c r="E323" s="322"/>
      <c r="F323" s="34"/>
      <c r="G323" s="36" t="s">
        <v>594</v>
      </c>
      <c r="H323" s="37" t="s">
        <v>1073</v>
      </c>
      <c r="I323" s="316" t="s">
        <v>1027</v>
      </c>
      <c r="J323" s="37" t="s">
        <v>596</v>
      </c>
      <c r="K323" s="13">
        <v>3703989</v>
      </c>
      <c r="L323" s="232">
        <v>2</v>
      </c>
      <c r="M323" s="232">
        <v>3</v>
      </c>
      <c r="N323" s="321" t="s">
        <v>1078</v>
      </c>
      <c r="O323" s="502" t="s">
        <v>1028</v>
      </c>
      <c r="P323" s="13">
        <v>50</v>
      </c>
      <c r="Q323" s="393" t="s">
        <v>231</v>
      </c>
      <c r="R323" s="40">
        <v>1005</v>
      </c>
      <c r="S323" s="234">
        <v>12000</v>
      </c>
      <c r="T323" s="40">
        <v>12000</v>
      </c>
      <c r="U323" s="40">
        <v>1005</v>
      </c>
      <c r="V323" s="13">
        <v>1</v>
      </c>
      <c r="W323" s="40">
        <v>4000</v>
      </c>
      <c r="X323" s="13">
        <v>3</v>
      </c>
      <c r="Y323" s="40"/>
      <c r="Z323" s="40"/>
      <c r="AA323" s="235"/>
      <c r="AB323" s="235"/>
      <c r="AC323" s="43"/>
      <c r="AD323" s="44"/>
      <c r="AE323" s="44"/>
      <c r="AF323" s="43"/>
      <c r="AG323" s="13" t="s">
        <v>928</v>
      </c>
      <c r="AH323" s="37" t="s">
        <v>1026</v>
      </c>
      <c r="AI323" s="37"/>
      <c r="AJ323" s="37"/>
      <c r="AK323" s="45" t="s">
        <v>598</v>
      </c>
      <c r="AL323" s="46"/>
      <c r="AM323" s="236"/>
      <c r="AN323" s="236"/>
      <c r="AO323" s="233"/>
      <c r="AP323" s="233"/>
      <c r="AQ323" s="318" t="str">
        <f t="shared" si="10"/>
        <v/>
      </c>
      <c r="AR323" s="318" t="str">
        <f t="shared" si="11"/>
        <v/>
      </c>
    </row>
    <row r="324" spans="2:44" ht="14.25">
      <c r="B324" s="34">
        <v>2023</v>
      </c>
      <c r="C324" s="34">
        <v>4</v>
      </c>
      <c r="D324" s="34"/>
      <c r="E324" s="322"/>
      <c r="F324" s="34"/>
      <c r="G324" s="36" t="s">
        <v>594</v>
      </c>
      <c r="H324" s="37" t="s">
        <v>1073</v>
      </c>
      <c r="I324" s="316" t="s">
        <v>1027</v>
      </c>
      <c r="J324" s="37" t="s">
        <v>596</v>
      </c>
      <c r="K324" s="13">
        <v>3703989</v>
      </c>
      <c r="L324" s="232">
        <v>3</v>
      </c>
      <c r="M324" s="232">
        <v>3</v>
      </c>
      <c r="N324" s="321" t="s">
        <v>1078</v>
      </c>
      <c r="O324" s="502" t="s">
        <v>1028</v>
      </c>
      <c r="P324" s="13">
        <v>50</v>
      </c>
      <c r="Q324" s="393" t="s">
        <v>231</v>
      </c>
      <c r="R324" s="40">
        <v>1005</v>
      </c>
      <c r="S324" s="234">
        <v>12000</v>
      </c>
      <c r="T324" s="234">
        <v>12000</v>
      </c>
      <c r="U324" s="40">
        <v>1005</v>
      </c>
      <c r="V324" s="13">
        <v>1</v>
      </c>
      <c r="W324" s="40">
        <v>4000</v>
      </c>
      <c r="X324" s="13">
        <v>3</v>
      </c>
      <c r="Y324" s="40"/>
      <c r="Z324" s="40"/>
      <c r="AA324" s="235"/>
      <c r="AB324" s="235"/>
      <c r="AC324" s="43"/>
      <c r="AD324" s="44"/>
      <c r="AE324" s="44"/>
      <c r="AF324" s="43"/>
      <c r="AG324" s="13"/>
      <c r="AH324" s="37" t="s">
        <v>1026</v>
      </c>
      <c r="AI324" s="37"/>
      <c r="AJ324" s="37"/>
      <c r="AK324" s="45" t="s">
        <v>598</v>
      </c>
      <c r="AL324" s="46"/>
      <c r="AM324" s="236"/>
      <c r="AN324" s="236"/>
      <c r="AO324" s="233"/>
      <c r="AP324" s="233"/>
      <c r="AQ324" s="318" t="str">
        <f t="shared" si="10"/>
        <v/>
      </c>
      <c r="AR324" s="318" t="str">
        <f t="shared" si="11"/>
        <v/>
      </c>
    </row>
    <row r="325" spans="2:44" ht="14.25">
      <c r="B325" s="34">
        <v>2023</v>
      </c>
      <c r="C325" s="34">
        <v>4</v>
      </c>
      <c r="D325" s="34"/>
      <c r="E325" s="322"/>
      <c r="F325" s="34"/>
      <c r="G325" s="36"/>
      <c r="H325" s="37" t="s">
        <v>595</v>
      </c>
      <c r="I325" s="316"/>
      <c r="J325" s="37"/>
      <c r="K325" s="13"/>
      <c r="L325" s="232"/>
      <c r="M325" s="232"/>
      <c r="N325" s="321"/>
      <c r="O325" s="502"/>
      <c r="P325" s="13"/>
      <c r="Q325" s="393"/>
      <c r="R325" s="40"/>
      <c r="S325" s="234"/>
      <c r="T325" s="40"/>
      <c r="U325" s="40"/>
      <c r="V325" s="13"/>
      <c r="W325" s="40"/>
      <c r="X325" s="13"/>
      <c r="Y325" s="40"/>
      <c r="Z325" s="40"/>
      <c r="AA325" s="235"/>
      <c r="AB325" s="235"/>
      <c r="AC325" s="43"/>
      <c r="AD325" s="44"/>
      <c r="AE325" s="44"/>
      <c r="AF325" s="43"/>
      <c r="AG325" s="13" t="s">
        <v>1072</v>
      </c>
      <c r="AH325" s="37"/>
      <c r="AI325" s="37"/>
      <c r="AJ325" s="37"/>
      <c r="AK325" s="45"/>
      <c r="AL325" s="46"/>
      <c r="AM325" s="236"/>
      <c r="AN325" s="236"/>
      <c r="AO325" s="233"/>
      <c r="AP325" s="233"/>
      <c r="AQ325" s="318" t="str">
        <f t="shared" si="10"/>
        <v/>
      </c>
      <c r="AR325" s="318" t="str">
        <f t="shared" si="11"/>
        <v/>
      </c>
    </row>
    <row r="326" spans="2:44" ht="14.25">
      <c r="B326" s="34">
        <v>2023</v>
      </c>
      <c r="C326" s="34">
        <v>4</v>
      </c>
      <c r="D326" s="34"/>
      <c r="E326" s="322"/>
      <c r="F326" s="34"/>
      <c r="G326" s="36" t="s">
        <v>594</v>
      </c>
      <c r="H326" s="37" t="s">
        <v>1073</v>
      </c>
      <c r="I326" s="316" t="s">
        <v>1027</v>
      </c>
      <c r="J326" s="37" t="s">
        <v>596</v>
      </c>
      <c r="K326" s="13">
        <v>3703987</v>
      </c>
      <c r="L326" s="232">
        <v>1</v>
      </c>
      <c r="M326" s="232">
        <v>3</v>
      </c>
      <c r="N326" s="321" t="s">
        <v>1079</v>
      </c>
      <c r="O326" s="502" t="s">
        <v>1028</v>
      </c>
      <c r="P326" s="13">
        <v>50</v>
      </c>
      <c r="Q326" s="393" t="s">
        <v>1080</v>
      </c>
      <c r="R326" s="40">
        <v>1005</v>
      </c>
      <c r="S326" s="234">
        <v>12300</v>
      </c>
      <c r="T326" s="234">
        <v>12300</v>
      </c>
      <c r="U326" s="40">
        <v>1005</v>
      </c>
      <c r="V326" s="13">
        <v>1</v>
      </c>
      <c r="W326" s="40">
        <v>4000</v>
      </c>
      <c r="X326" s="13">
        <v>3</v>
      </c>
      <c r="Y326" s="40"/>
      <c r="Z326" s="40"/>
      <c r="AA326" s="235"/>
      <c r="AB326" s="235"/>
      <c r="AC326" s="43"/>
      <c r="AD326" s="44"/>
      <c r="AE326" s="44"/>
      <c r="AF326" s="43"/>
      <c r="AG326" s="13" t="s">
        <v>928</v>
      </c>
      <c r="AH326" s="37" t="s">
        <v>1026</v>
      </c>
      <c r="AI326" s="37"/>
      <c r="AJ326" s="37"/>
      <c r="AK326" s="45" t="s">
        <v>598</v>
      </c>
      <c r="AL326" s="46"/>
      <c r="AM326" s="236"/>
      <c r="AN326" s="236"/>
      <c r="AO326" s="233"/>
      <c r="AP326" s="233"/>
      <c r="AQ326" s="318" t="str">
        <f t="shared" si="10"/>
        <v/>
      </c>
      <c r="AR326" s="318" t="str">
        <f t="shared" si="11"/>
        <v/>
      </c>
    </row>
    <row r="327" spans="2:44" ht="14.25">
      <c r="B327" s="34">
        <v>2023</v>
      </c>
      <c r="C327" s="34">
        <v>4</v>
      </c>
      <c r="D327" s="34"/>
      <c r="E327" s="322"/>
      <c r="F327" s="34"/>
      <c r="G327" s="36" t="s">
        <v>594</v>
      </c>
      <c r="H327" s="37" t="s">
        <v>1073</v>
      </c>
      <c r="I327" s="316" t="s">
        <v>1027</v>
      </c>
      <c r="J327" s="37" t="s">
        <v>596</v>
      </c>
      <c r="K327" s="13">
        <v>3703987</v>
      </c>
      <c r="L327" s="232">
        <v>2</v>
      </c>
      <c r="M327" s="232">
        <v>3</v>
      </c>
      <c r="N327" s="321" t="s">
        <v>1079</v>
      </c>
      <c r="O327" s="502" t="s">
        <v>1028</v>
      </c>
      <c r="P327" s="13">
        <v>50</v>
      </c>
      <c r="Q327" s="393" t="s">
        <v>1080</v>
      </c>
      <c r="R327" s="40">
        <v>1005</v>
      </c>
      <c r="S327" s="234">
        <v>12300</v>
      </c>
      <c r="T327" s="40">
        <v>12300</v>
      </c>
      <c r="U327" s="40">
        <v>1005</v>
      </c>
      <c r="V327" s="13">
        <v>1</v>
      </c>
      <c r="W327" s="40">
        <v>4000</v>
      </c>
      <c r="X327" s="13">
        <v>3</v>
      </c>
      <c r="Y327" s="40"/>
      <c r="Z327" s="40"/>
      <c r="AA327" s="235"/>
      <c r="AB327" s="235"/>
      <c r="AC327" s="43"/>
      <c r="AD327" s="44"/>
      <c r="AE327" s="44"/>
      <c r="AF327" s="43"/>
      <c r="AG327" s="13" t="s">
        <v>928</v>
      </c>
      <c r="AH327" s="37" t="s">
        <v>1026</v>
      </c>
      <c r="AI327" s="37"/>
      <c r="AJ327" s="37"/>
      <c r="AK327" s="45" t="s">
        <v>598</v>
      </c>
      <c r="AL327" s="46"/>
      <c r="AM327" s="236"/>
      <c r="AN327" s="236"/>
      <c r="AO327" s="233"/>
      <c r="AP327" s="233"/>
      <c r="AQ327" s="318" t="str">
        <f t="shared" si="10"/>
        <v/>
      </c>
      <c r="AR327" s="318" t="str">
        <f t="shared" si="11"/>
        <v/>
      </c>
    </row>
    <row r="328" spans="2:44" ht="14.25">
      <c r="B328" s="34">
        <v>2023</v>
      </c>
      <c r="C328" s="34">
        <v>4</v>
      </c>
      <c r="D328" s="34"/>
      <c r="E328" s="322"/>
      <c r="F328" s="34"/>
      <c r="G328" s="36" t="s">
        <v>594</v>
      </c>
      <c r="H328" s="37" t="s">
        <v>1073</v>
      </c>
      <c r="I328" s="316" t="s">
        <v>1027</v>
      </c>
      <c r="J328" s="37" t="s">
        <v>596</v>
      </c>
      <c r="K328" s="13">
        <v>3703987</v>
      </c>
      <c r="L328" s="232">
        <v>3</v>
      </c>
      <c r="M328" s="232">
        <v>3</v>
      </c>
      <c r="N328" s="321" t="s">
        <v>1079</v>
      </c>
      <c r="O328" s="502" t="s">
        <v>1028</v>
      </c>
      <c r="P328" s="13">
        <v>50</v>
      </c>
      <c r="Q328" s="393" t="s">
        <v>1080</v>
      </c>
      <c r="R328" s="40">
        <v>1005</v>
      </c>
      <c r="S328" s="234">
        <v>12300</v>
      </c>
      <c r="T328" s="234">
        <v>12300</v>
      </c>
      <c r="U328" s="40">
        <v>1005</v>
      </c>
      <c r="V328" s="13">
        <v>1</v>
      </c>
      <c r="W328" s="40">
        <v>4000</v>
      </c>
      <c r="X328" s="13">
        <v>3</v>
      </c>
      <c r="Y328" s="40"/>
      <c r="Z328" s="40"/>
      <c r="AA328" s="235"/>
      <c r="AB328" s="235"/>
      <c r="AC328" s="43"/>
      <c r="AD328" s="44"/>
      <c r="AE328" s="44"/>
      <c r="AF328" s="43"/>
      <c r="AG328" s="13"/>
      <c r="AH328" s="37" t="s">
        <v>1026</v>
      </c>
      <c r="AI328" s="37"/>
      <c r="AJ328" s="37"/>
      <c r="AK328" s="45" t="s">
        <v>598</v>
      </c>
      <c r="AL328" s="46"/>
      <c r="AM328" s="236"/>
      <c r="AN328" s="236"/>
      <c r="AO328" s="233"/>
      <c r="AP328" s="233"/>
      <c r="AQ328" s="318" t="str">
        <f t="shared" si="10"/>
        <v/>
      </c>
      <c r="AR328" s="318" t="str">
        <f t="shared" si="11"/>
        <v/>
      </c>
    </row>
    <row r="329" spans="2:44" ht="14.25">
      <c r="B329" s="34">
        <v>2023</v>
      </c>
      <c r="C329" s="34">
        <v>4</v>
      </c>
      <c r="D329" s="34"/>
      <c r="E329" s="322"/>
      <c r="F329" s="34"/>
      <c r="G329" s="36"/>
      <c r="H329" s="37" t="s">
        <v>595</v>
      </c>
      <c r="I329" s="316"/>
      <c r="J329" s="37"/>
      <c r="K329" s="13"/>
      <c r="L329" s="232"/>
      <c r="M329" s="232"/>
      <c r="N329" s="321"/>
      <c r="O329" s="502"/>
      <c r="P329" s="13"/>
      <c r="Q329" s="393"/>
      <c r="R329" s="40"/>
      <c r="S329" s="234"/>
      <c r="T329" s="40"/>
      <c r="U329" s="40"/>
      <c r="V329" s="13"/>
      <c r="W329" s="40"/>
      <c r="X329" s="13"/>
      <c r="Y329" s="40"/>
      <c r="Z329" s="40"/>
      <c r="AA329" s="235"/>
      <c r="AB329" s="235"/>
      <c r="AC329" s="43"/>
      <c r="AD329" s="44"/>
      <c r="AE329" s="44"/>
      <c r="AF329" s="43"/>
      <c r="AG329" s="13" t="s">
        <v>1072</v>
      </c>
      <c r="AH329" s="37"/>
      <c r="AI329" s="37"/>
      <c r="AJ329" s="37"/>
      <c r="AK329" s="45"/>
      <c r="AL329" s="46"/>
      <c r="AM329" s="236"/>
      <c r="AN329" s="236"/>
      <c r="AO329" s="233"/>
      <c r="AP329" s="233"/>
      <c r="AQ329" s="318" t="str">
        <f t="shared" si="10"/>
        <v/>
      </c>
      <c r="AR329" s="318" t="str">
        <f t="shared" si="11"/>
        <v/>
      </c>
    </row>
    <row r="330" spans="2:44" ht="14.25">
      <c r="B330" s="34">
        <v>2023</v>
      </c>
      <c r="C330" s="34">
        <v>4</v>
      </c>
      <c r="D330" s="34"/>
      <c r="E330" s="322"/>
      <c r="F330" s="34"/>
      <c r="G330" s="36"/>
      <c r="H330" s="37" t="s">
        <v>595</v>
      </c>
      <c r="I330" s="38" t="s">
        <v>58</v>
      </c>
      <c r="J330" s="37" t="s">
        <v>596</v>
      </c>
      <c r="K330" s="13"/>
      <c r="L330" s="14"/>
      <c r="M330" s="14"/>
      <c r="N330" s="14"/>
      <c r="O330" s="13"/>
      <c r="P330" s="13">
        <v>12</v>
      </c>
      <c r="Q330" s="39" t="s">
        <v>612</v>
      </c>
      <c r="R330" s="511">
        <v>1200</v>
      </c>
      <c r="S330" s="512" t="s">
        <v>30</v>
      </c>
      <c r="T330" s="511">
        <v>200</v>
      </c>
      <c r="U330" s="511">
        <v>1200</v>
      </c>
      <c r="V330" s="13">
        <v>1</v>
      </c>
      <c r="W330" s="511">
        <v>200</v>
      </c>
      <c r="X330" s="13">
        <v>1</v>
      </c>
      <c r="Y330" s="511">
        <v>200</v>
      </c>
      <c r="Z330" s="511"/>
      <c r="AA330" s="241" t="s">
        <v>619</v>
      </c>
      <c r="AB330" s="238" t="s">
        <v>620</v>
      </c>
      <c r="AC330" s="43"/>
      <c r="AD330" s="44"/>
      <c r="AE330" s="44"/>
      <c r="AF330" s="43"/>
      <c r="AG330" s="13"/>
      <c r="AH330" s="37"/>
      <c r="AI330" s="37"/>
      <c r="AJ330" s="37"/>
      <c r="AK330" s="45"/>
      <c r="AL330" s="46"/>
      <c r="AM330" s="236"/>
      <c r="AN330" s="236"/>
      <c r="AO330" s="233"/>
      <c r="AP330" s="233"/>
      <c r="AQ330" s="318" t="str">
        <f t="shared" si="10"/>
        <v/>
      </c>
      <c r="AR330" s="318" t="str">
        <f t="shared" si="11"/>
        <v/>
      </c>
    </row>
    <row r="331" spans="2:44" ht="14.25">
      <c r="B331" s="34">
        <v>2023</v>
      </c>
      <c r="C331" s="34">
        <v>4</v>
      </c>
      <c r="D331" s="34"/>
      <c r="E331" s="322"/>
      <c r="F331" s="34"/>
      <c r="G331" s="36" t="s">
        <v>614</v>
      </c>
      <c r="H331" s="37" t="s">
        <v>595</v>
      </c>
      <c r="I331" s="38" t="s">
        <v>47</v>
      </c>
      <c r="J331" s="37" t="s">
        <v>596</v>
      </c>
      <c r="K331" s="13">
        <v>3704004</v>
      </c>
      <c r="L331" s="14">
        <v>1</v>
      </c>
      <c r="M331" s="14">
        <v>8</v>
      </c>
      <c r="N331" s="14" t="s">
        <v>621</v>
      </c>
      <c r="O331" s="13" t="s">
        <v>44</v>
      </c>
      <c r="P331" s="13">
        <v>50</v>
      </c>
      <c r="Q331" s="39" t="s">
        <v>360</v>
      </c>
      <c r="R331" s="511">
        <v>1200</v>
      </c>
      <c r="S331" s="512">
        <v>6000</v>
      </c>
      <c r="T331" s="512">
        <v>6000</v>
      </c>
      <c r="U331" s="511">
        <v>1200</v>
      </c>
      <c r="V331" s="13">
        <v>1</v>
      </c>
      <c r="W331" s="512">
        <v>6000</v>
      </c>
      <c r="X331" s="13">
        <v>1</v>
      </c>
      <c r="Y331" s="512">
        <v>6000</v>
      </c>
      <c r="Z331" s="511"/>
      <c r="AA331" s="42"/>
      <c r="AB331" s="42"/>
      <c r="AC331" s="43"/>
      <c r="AD331" s="44"/>
      <c r="AE331" s="44"/>
      <c r="AF331" s="43"/>
      <c r="AG331" s="13" t="s">
        <v>5</v>
      </c>
      <c r="AH331" s="37"/>
      <c r="AI331" s="37" t="s">
        <v>17</v>
      </c>
      <c r="AJ331" s="37"/>
      <c r="AK331" s="45" t="s">
        <v>615</v>
      </c>
      <c r="AL331" s="46"/>
      <c r="AM331" s="236"/>
      <c r="AN331" s="236"/>
      <c r="AO331" s="233"/>
      <c r="AP331" s="233"/>
      <c r="AQ331" s="318" t="str">
        <f t="shared" si="10"/>
        <v/>
      </c>
      <c r="AR331" s="318" t="str">
        <f t="shared" si="11"/>
        <v/>
      </c>
    </row>
    <row r="332" spans="2:44" ht="14.25">
      <c r="B332" s="34">
        <v>2023</v>
      </c>
      <c r="C332" s="34">
        <v>4</v>
      </c>
      <c r="D332" s="34"/>
      <c r="E332" s="322"/>
      <c r="F332" s="34"/>
      <c r="G332" s="36" t="s">
        <v>614</v>
      </c>
      <c r="H332" s="37" t="s">
        <v>595</v>
      </c>
      <c r="I332" s="38" t="s">
        <v>47</v>
      </c>
      <c r="J332" s="37" t="s">
        <v>596</v>
      </c>
      <c r="K332" s="13">
        <v>3704004</v>
      </c>
      <c r="L332" s="14">
        <v>2</v>
      </c>
      <c r="M332" s="14">
        <v>8</v>
      </c>
      <c r="N332" s="14" t="s">
        <v>621</v>
      </c>
      <c r="O332" s="13" t="s">
        <v>44</v>
      </c>
      <c r="P332" s="13">
        <v>50</v>
      </c>
      <c r="Q332" s="39" t="s">
        <v>360</v>
      </c>
      <c r="R332" s="511">
        <v>1200</v>
      </c>
      <c r="S332" s="512">
        <v>6000</v>
      </c>
      <c r="T332" s="512">
        <v>6000</v>
      </c>
      <c r="U332" s="511">
        <v>1200</v>
      </c>
      <c r="V332" s="13">
        <v>1</v>
      </c>
      <c r="W332" s="512">
        <v>6000</v>
      </c>
      <c r="X332" s="13">
        <v>1</v>
      </c>
      <c r="Y332" s="512">
        <v>6000</v>
      </c>
      <c r="Z332" s="511"/>
      <c r="AA332" s="42"/>
      <c r="AB332" s="76"/>
      <c r="AC332" s="43"/>
      <c r="AD332" s="44"/>
      <c r="AE332" s="44"/>
      <c r="AF332" s="43"/>
      <c r="AG332" s="13" t="s">
        <v>5</v>
      </c>
      <c r="AH332" s="37"/>
      <c r="AI332" s="37" t="s">
        <v>17</v>
      </c>
      <c r="AJ332" s="37"/>
      <c r="AK332" s="45" t="s">
        <v>615</v>
      </c>
      <c r="AL332" s="46"/>
      <c r="AM332" s="236"/>
      <c r="AN332" s="236"/>
      <c r="AO332" s="233"/>
      <c r="AP332" s="233"/>
      <c r="AQ332" s="318" t="str">
        <f t="shared" si="10"/>
        <v/>
      </c>
      <c r="AR332" s="318" t="str">
        <f t="shared" si="11"/>
        <v/>
      </c>
    </row>
    <row r="333" spans="2:44" ht="14.25">
      <c r="B333" s="34">
        <v>2023</v>
      </c>
      <c r="C333" s="34">
        <v>4</v>
      </c>
      <c r="D333" s="34"/>
      <c r="E333" s="322"/>
      <c r="F333" s="34"/>
      <c r="G333" s="36"/>
      <c r="H333" s="37" t="s">
        <v>595</v>
      </c>
      <c r="I333" s="38" t="s">
        <v>43</v>
      </c>
      <c r="J333" s="37" t="s">
        <v>596</v>
      </c>
      <c r="K333" s="13"/>
      <c r="L333" s="14"/>
      <c r="M333" s="14"/>
      <c r="N333" s="14"/>
      <c r="O333" s="13"/>
      <c r="P333" s="239">
        <v>25</v>
      </c>
      <c r="Q333" s="39" t="s">
        <v>612</v>
      </c>
      <c r="R333" s="511">
        <v>1200</v>
      </c>
      <c r="S333" s="512" t="s">
        <v>30</v>
      </c>
      <c r="T333" s="513">
        <v>350</v>
      </c>
      <c r="U333" s="511">
        <v>1200</v>
      </c>
      <c r="V333" s="13">
        <v>1</v>
      </c>
      <c r="W333" s="511"/>
      <c r="X333" s="13">
        <v>1</v>
      </c>
      <c r="Y333" s="513">
        <v>350</v>
      </c>
      <c r="Z333" s="511">
        <v>12550</v>
      </c>
      <c r="AA333" s="42" t="s">
        <v>638</v>
      </c>
      <c r="AB333" s="76"/>
      <c r="AC333" s="43"/>
      <c r="AD333" s="44"/>
      <c r="AE333" s="44"/>
      <c r="AF333" s="43"/>
      <c r="AG333" s="13"/>
      <c r="AH333" s="37"/>
      <c r="AI333" s="37" t="s">
        <v>17</v>
      </c>
      <c r="AJ333" s="37"/>
      <c r="AK333" s="45" t="s">
        <v>615</v>
      </c>
      <c r="AL333" s="46"/>
      <c r="AM333" s="236"/>
      <c r="AN333" s="236"/>
      <c r="AO333" s="233"/>
      <c r="AP333" s="233"/>
      <c r="AQ333" s="318" t="str">
        <f t="shared" si="10"/>
        <v/>
      </c>
      <c r="AR333" s="318" t="str">
        <f t="shared" si="11"/>
        <v/>
      </c>
    </row>
    <row r="334" spans="2:44" ht="14.25">
      <c r="B334" s="34">
        <v>2023</v>
      </c>
      <c r="C334" s="34">
        <v>4</v>
      </c>
      <c r="D334" s="34"/>
      <c r="E334" s="322"/>
      <c r="F334" s="34"/>
      <c r="G334" s="36"/>
      <c r="H334" s="37" t="s">
        <v>595</v>
      </c>
      <c r="I334" s="316"/>
      <c r="J334" s="37"/>
      <c r="K334" s="13"/>
      <c r="L334" s="232"/>
      <c r="M334" s="232"/>
      <c r="N334" s="321"/>
      <c r="O334" s="502"/>
      <c r="P334" s="13"/>
      <c r="Q334" s="393"/>
      <c r="R334" s="40"/>
      <c r="S334" s="234"/>
      <c r="T334" s="234"/>
      <c r="U334" s="40"/>
      <c r="V334" s="13"/>
      <c r="W334" s="40"/>
      <c r="X334" s="13"/>
      <c r="Y334" s="40"/>
      <c r="Z334" s="40"/>
      <c r="AA334" s="235"/>
      <c r="AB334" s="235"/>
      <c r="AC334" s="43"/>
      <c r="AD334" s="44"/>
      <c r="AE334" s="44"/>
      <c r="AF334" s="43"/>
      <c r="AG334" s="13" t="s">
        <v>752</v>
      </c>
      <c r="AH334" s="37"/>
      <c r="AI334" s="37"/>
      <c r="AJ334" s="37"/>
      <c r="AK334" s="45"/>
      <c r="AL334" s="46"/>
      <c r="AM334" s="236"/>
      <c r="AN334" s="236"/>
      <c r="AO334" s="233"/>
      <c r="AP334" s="233"/>
      <c r="AQ334" s="318" t="str">
        <f t="shared" si="10"/>
        <v/>
      </c>
      <c r="AR334" s="318" t="str">
        <f t="shared" si="11"/>
        <v/>
      </c>
    </row>
    <row r="335" spans="2:44" ht="14.25">
      <c r="B335" s="34">
        <v>2023</v>
      </c>
      <c r="C335" s="34">
        <v>4</v>
      </c>
      <c r="D335" s="34"/>
      <c r="E335" s="322"/>
      <c r="F335" s="34"/>
      <c r="G335" s="36"/>
      <c r="H335" s="37" t="s">
        <v>595</v>
      </c>
      <c r="I335" s="38" t="s">
        <v>58</v>
      </c>
      <c r="J335" s="37" t="s">
        <v>596</v>
      </c>
      <c r="K335" s="13"/>
      <c r="L335" s="14"/>
      <c r="M335" s="14"/>
      <c r="N335" s="14"/>
      <c r="O335" s="13"/>
      <c r="P335" s="13">
        <v>12</v>
      </c>
      <c r="Q335" s="39" t="s">
        <v>612</v>
      </c>
      <c r="R335" s="511">
        <v>1200</v>
      </c>
      <c r="S335" s="512" t="s">
        <v>30</v>
      </c>
      <c r="T335" s="511">
        <v>200</v>
      </c>
      <c r="U335" s="511">
        <v>1200</v>
      </c>
      <c r="V335" s="13">
        <v>1</v>
      </c>
      <c r="W335" s="511">
        <v>200</v>
      </c>
      <c r="X335" s="13">
        <v>1</v>
      </c>
      <c r="Y335" s="511">
        <v>200</v>
      </c>
      <c r="Z335" s="511"/>
      <c r="AA335" s="241" t="s">
        <v>619</v>
      </c>
      <c r="AB335" s="238" t="s">
        <v>620</v>
      </c>
      <c r="AC335" s="43"/>
      <c r="AD335" s="44"/>
      <c r="AE335" s="44"/>
      <c r="AF335" s="43"/>
      <c r="AG335" s="13"/>
      <c r="AH335" s="37"/>
      <c r="AI335" s="37"/>
      <c r="AJ335" s="37"/>
      <c r="AK335" s="45"/>
      <c r="AL335" s="46"/>
      <c r="AM335" s="236"/>
      <c r="AN335" s="236"/>
      <c r="AO335" s="233"/>
      <c r="AP335" s="233"/>
      <c r="AQ335" s="318" t="str">
        <f t="shared" si="10"/>
        <v/>
      </c>
      <c r="AR335" s="318" t="str">
        <f t="shared" si="11"/>
        <v/>
      </c>
    </row>
    <row r="336" spans="2:44" ht="14.25">
      <c r="B336" s="34">
        <v>2023</v>
      </c>
      <c r="C336" s="34">
        <v>4</v>
      </c>
      <c r="D336" s="34"/>
      <c r="E336" s="322"/>
      <c r="F336" s="34"/>
      <c r="G336" s="36" t="s">
        <v>614</v>
      </c>
      <c r="H336" s="37" t="s">
        <v>595</v>
      </c>
      <c r="I336" s="38" t="s">
        <v>47</v>
      </c>
      <c r="J336" s="37" t="s">
        <v>596</v>
      </c>
      <c r="K336" s="13">
        <v>3704004</v>
      </c>
      <c r="L336" s="14">
        <v>3</v>
      </c>
      <c r="M336" s="14">
        <v>8</v>
      </c>
      <c r="N336" s="14" t="s">
        <v>621</v>
      </c>
      <c r="O336" s="13" t="s">
        <v>44</v>
      </c>
      <c r="P336" s="13">
        <v>50</v>
      </c>
      <c r="Q336" s="39" t="s">
        <v>360</v>
      </c>
      <c r="R336" s="511">
        <v>1200</v>
      </c>
      <c r="S336" s="512">
        <v>6000</v>
      </c>
      <c r="T336" s="512">
        <v>6000</v>
      </c>
      <c r="U336" s="511">
        <v>1200</v>
      </c>
      <c r="V336" s="13">
        <v>1</v>
      </c>
      <c r="W336" s="512">
        <v>6000</v>
      </c>
      <c r="X336" s="13">
        <v>1</v>
      </c>
      <c r="Y336" s="512">
        <v>6000</v>
      </c>
      <c r="Z336" s="511"/>
      <c r="AA336" s="42"/>
      <c r="AB336" s="42"/>
      <c r="AC336" s="43"/>
      <c r="AD336" s="44"/>
      <c r="AE336" s="44"/>
      <c r="AF336" s="43"/>
      <c r="AG336" s="13" t="s">
        <v>5</v>
      </c>
      <c r="AH336" s="37"/>
      <c r="AI336" s="37" t="s">
        <v>17</v>
      </c>
      <c r="AJ336" s="37"/>
      <c r="AK336" s="45" t="s">
        <v>615</v>
      </c>
      <c r="AL336" s="46"/>
      <c r="AM336" s="236"/>
      <c r="AN336" s="236"/>
      <c r="AO336" s="233"/>
      <c r="AP336" s="233"/>
      <c r="AQ336" s="318" t="str">
        <f t="shared" si="10"/>
        <v/>
      </c>
      <c r="AR336" s="318" t="str">
        <f t="shared" si="11"/>
        <v/>
      </c>
    </row>
    <row r="337" spans="2:44" ht="14.25">
      <c r="B337" s="34">
        <v>2023</v>
      </c>
      <c r="C337" s="34">
        <v>4</v>
      </c>
      <c r="D337" s="34"/>
      <c r="E337" s="322"/>
      <c r="F337" s="34"/>
      <c r="G337" s="36" t="s">
        <v>614</v>
      </c>
      <c r="H337" s="37" t="s">
        <v>595</v>
      </c>
      <c r="I337" s="38" t="s">
        <v>47</v>
      </c>
      <c r="J337" s="37" t="s">
        <v>596</v>
      </c>
      <c r="K337" s="13">
        <v>3704004</v>
      </c>
      <c r="L337" s="14">
        <v>4</v>
      </c>
      <c r="M337" s="14">
        <v>8</v>
      </c>
      <c r="N337" s="14" t="s">
        <v>621</v>
      </c>
      <c r="O337" s="13" t="s">
        <v>44</v>
      </c>
      <c r="P337" s="13">
        <v>50</v>
      </c>
      <c r="Q337" s="39" t="s">
        <v>360</v>
      </c>
      <c r="R337" s="511">
        <v>1200</v>
      </c>
      <c r="S337" s="512">
        <v>6000</v>
      </c>
      <c r="T337" s="512">
        <v>6000</v>
      </c>
      <c r="U337" s="511">
        <v>1200</v>
      </c>
      <c r="V337" s="13">
        <v>1</v>
      </c>
      <c r="W337" s="512">
        <v>6000</v>
      </c>
      <c r="X337" s="13">
        <v>1</v>
      </c>
      <c r="Y337" s="512">
        <v>6000</v>
      </c>
      <c r="Z337" s="511"/>
      <c r="AA337" s="42"/>
      <c r="AB337" s="76"/>
      <c r="AC337" s="43"/>
      <c r="AD337" s="44"/>
      <c r="AE337" s="44"/>
      <c r="AF337" s="43"/>
      <c r="AG337" s="13" t="s">
        <v>5</v>
      </c>
      <c r="AH337" s="37"/>
      <c r="AI337" s="37" t="s">
        <v>17</v>
      </c>
      <c r="AJ337" s="37"/>
      <c r="AK337" s="45" t="s">
        <v>615</v>
      </c>
      <c r="AL337" s="46"/>
      <c r="AM337" s="236"/>
      <c r="AN337" s="236"/>
      <c r="AO337" s="233"/>
      <c r="AP337" s="233"/>
      <c r="AQ337" s="318" t="str">
        <f t="shared" si="10"/>
        <v/>
      </c>
      <c r="AR337" s="318" t="str">
        <f t="shared" si="11"/>
        <v/>
      </c>
    </row>
    <row r="338" spans="2:44" ht="14.25">
      <c r="B338" s="34">
        <v>2023</v>
      </c>
      <c r="C338" s="34">
        <v>4</v>
      </c>
      <c r="D338" s="34"/>
      <c r="E338" s="322"/>
      <c r="F338" s="34"/>
      <c r="G338" s="36"/>
      <c r="H338" s="37" t="s">
        <v>595</v>
      </c>
      <c r="I338" s="38" t="s">
        <v>43</v>
      </c>
      <c r="J338" s="37" t="s">
        <v>596</v>
      </c>
      <c r="K338" s="13"/>
      <c r="L338" s="14"/>
      <c r="M338" s="14"/>
      <c r="N338" s="14"/>
      <c r="O338" s="13"/>
      <c r="P338" s="239">
        <v>25</v>
      </c>
      <c r="Q338" s="39" t="s">
        <v>612</v>
      </c>
      <c r="R338" s="511">
        <v>1200</v>
      </c>
      <c r="S338" s="512" t="s">
        <v>30</v>
      </c>
      <c r="T338" s="513">
        <v>350</v>
      </c>
      <c r="U338" s="511">
        <v>1200</v>
      </c>
      <c r="V338" s="13">
        <v>1</v>
      </c>
      <c r="W338" s="511"/>
      <c r="X338" s="13">
        <v>1</v>
      </c>
      <c r="Y338" s="513">
        <v>350</v>
      </c>
      <c r="Z338" s="511">
        <v>12550</v>
      </c>
      <c r="AA338" s="42" t="s">
        <v>638</v>
      </c>
      <c r="AB338" s="76"/>
      <c r="AC338" s="43"/>
      <c r="AD338" s="44"/>
      <c r="AE338" s="44"/>
      <c r="AF338" s="43"/>
      <c r="AG338" s="13"/>
      <c r="AH338" s="37"/>
      <c r="AI338" s="37" t="s">
        <v>17</v>
      </c>
      <c r="AJ338" s="37"/>
      <c r="AK338" s="45" t="s">
        <v>615</v>
      </c>
      <c r="AL338" s="46"/>
      <c r="AM338" s="236"/>
      <c r="AN338" s="236"/>
      <c r="AO338" s="233"/>
      <c r="AP338" s="233"/>
      <c r="AQ338" s="318" t="str">
        <f t="shared" si="10"/>
        <v/>
      </c>
      <c r="AR338" s="318" t="str">
        <f t="shared" si="11"/>
        <v/>
      </c>
    </row>
    <row r="339" spans="2:44" ht="14.25">
      <c r="B339" s="34">
        <v>2023</v>
      </c>
      <c r="C339" s="34">
        <v>4</v>
      </c>
      <c r="D339" s="34"/>
      <c r="E339" s="322"/>
      <c r="F339" s="34"/>
      <c r="G339" s="36"/>
      <c r="H339" s="37" t="s">
        <v>595</v>
      </c>
      <c r="I339" s="316"/>
      <c r="J339" s="37"/>
      <c r="K339" s="13"/>
      <c r="L339" s="232"/>
      <c r="M339" s="232"/>
      <c r="N339" s="321"/>
      <c r="O339" s="502"/>
      <c r="P339" s="13"/>
      <c r="Q339" s="393"/>
      <c r="R339" s="40"/>
      <c r="S339" s="234"/>
      <c r="T339" s="40"/>
      <c r="U339" s="40"/>
      <c r="V339" s="13"/>
      <c r="W339" s="40"/>
      <c r="X339" s="13"/>
      <c r="Y339" s="40"/>
      <c r="Z339" s="40"/>
      <c r="AA339" s="235"/>
      <c r="AB339" s="235"/>
      <c r="AC339" s="43"/>
      <c r="AD339" s="44"/>
      <c r="AE339" s="44"/>
      <c r="AF339" s="43"/>
      <c r="AG339" s="13" t="s">
        <v>752</v>
      </c>
      <c r="AH339" s="37"/>
      <c r="AI339" s="37"/>
      <c r="AJ339" s="37"/>
      <c r="AK339" s="45"/>
      <c r="AL339" s="46"/>
      <c r="AM339" s="236"/>
      <c r="AN339" s="236"/>
      <c r="AO339" s="233"/>
      <c r="AP339" s="233"/>
      <c r="AQ339" s="318" t="str">
        <f t="shared" si="10"/>
        <v/>
      </c>
      <c r="AR339" s="318" t="str">
        <f t="shared" si="11"/>
        <v/>
      </c>
    </row>
    <row r="340" spans="2:44" ht="14.25">
      <c r="B340" s="34">
        <v>2023</v>
      </c>
      <c r="C340" s="34">
        <v>4</v>
      </c>
      <c r="D340" s="34"/>
      <c r="E340" s="322"/>
      <c r="F340" s="34"/>
      <c r="G340" s="36"/>
      <c r="H340" s="37" t="s">
        <v>595</v>
      </c>
      <c r="I340" s="38" t="s">
        <v>58</v>
      </c>
      <c r="J340" s="37" t="s">
        <v>596</v>
      </c>
      <c r="K340" s="13"/>
      <c r="L340" s="14"/>
      <c r="M340" s="14"/>
      <c r="N340" s="14"/>
      <c r="O340" s="13"/>
      <c r="P340" s="13">
        <v>12</v>
      </c>
      <c r="Q340" s="39" t="s">
        <v>612</v>
      </c>
      <c r="R340" s="511">
        <v>1200</v>
      </c>
      <c r="S340" s="512" t="s">
        <v>30</v>
      </c>
      <c r="T340" s="511">
        <v>200</v>
      </c>
      <c r="U340" s="511">
        <v>1200</v>
      </c>
      <c r="V340" s="13">
        <v>1</v>
      </c>
      <c r="W340" s="511">
        <v>200</v>
      </c>
      <c r="X340" s="13">
        <v>1</v>
      </c>
      <c r="Y340" s="511">
        <v>200</v>
      </c>
      <c r="Z340" s="511"/>
      <c r="AA340" s="241" t="s">
        <v>619</v>
      </c>
      <c r="AB340" s="238" t="s">
        <v>620</v>
      </c>
      <c r="AC340" s="43"/>
      <c r="AD340" s="44"/>
      <c r="AE340" s="44"/>
      <c r="AF340" s="43"/>
      <c r="AG340" s="13"/>
      <c r="AH340" s="37"/>
      <c r="AI340" s="37"/>
      <c r="AJ340" s="37"/>
      <c r="AK340" s="45"/>
      <c r="AL340" s="46"/>
      <c r="AM340" s="236"/>
      <c r="AN340" s="236"/>
      <c r="AO340" s="233"/>
      <c r="AP340" s="233"/>
      <c r="AQ340" s="318" t="str">
        <f t="shared" si="10"/>
        <v/>
      </c>
      <c r="AR340" s="318" t="str">
        <f t="shared" si="11"/>
        <v/>
      </c>
    </row>
    <row r="341" spans="2:44" ht="14.25">
      <c r="B341" s="34">
        <v>2023</v>
      </c>
      <c r="C341" s="34">
        <v>4</v>
      </c>
      <c r="D341" s="34"/>
      <c r="E341" s="322"/>
      <c r="F341" s="34"/>
      <c r="G341" s="36" t="s">
        <v>614</v>
      </c>
      <c r="H341" s="37" t="s">
        <v>595</v>
      </c>
      <c r="I341" s="38" t="s">
        <v>47</v>
      </c>
      <c r="J341" s="37" t="s">
        <v>596</v>
      </c>
      <c r="K341" s="13">
        <v>3704004</v>
      </c>
      <c r="L341" s="14">
        <v>5</v>
      </c>
      <c r="M341" s="14">
        <v>8</v>
      </c>
      <c r="N341" s="14" t="s">
        <v>621</v>
      </c>
      <c r="O341" s="13" t="s">
        <v>44</v>
      </c>
      <c r="P341" s="13">
        <v>50</v>
      </c>
      <c r="Q341" s="39" t="s">
        <v>360</v>
      </c>
      <c r="R341" s="511">
        <v>1200</v>
      </c>
      <c r="S341" s="512">
        <v>6000</v>
      </c>
      <c r="T341" s="512">
        <v>6000</v>
      </c>
      <c r="U341" s="511">
        <v>1200</v>
      </c>
      <c r="V341" s="13">
        <v>1</v>
      </c>
      <c r="W341" s="512">
        <v>6000</v>
      </c>
      <c r="X341" s="13">
        <v>1</v>
      </c>
      <c r="Y341" s="512">
        <v>6000</v>
      </c>
      <c r="Z341" s="511"/>
      <c r="AA341" s="42"/>
      <c r="AB341" s="42"/>
      <c r="AC341" s="43"/>
      <c r="AD341" s="44"/>
      <c r="AE341" s="44"/>
      <c r="AF341" s="43"/>
      <c r="AG341" s="13" t="s">
        <v>5</v>
      </c>
      <c r="AH341" s="37"/>
      <c r="AI341" s="37" t="s">
        <v>17</v>
      </c>
      <c r="AJ341" s="37"/>
      <c r="AK341" s="45" t="s">
        <v>615</v>
      </c>
      <c r="AL341" s="46"/>
      <c r="AM341" s="236"/>
      <c r="AN341" s="236"/>
      <c r="AO341" s="233"/>
      <c r="AP341" s="233"/>
      <c r="AQ341" s="318" t="str">
        <f t="shared" si="10"/>
        <v/>
      </c>
      <c r="AR341" s="318" t="str">
        <f t="shared" si="11"/>
        <v/>
      </c>
    </row>
    <row r="342" spans="2:44" ht="14.25">
      <c r="B342" s="34">
        <v>2023</v>
      </c>
      <c r="C342" s="34">
        <v>4</v>
      </c>
      <c r="D342" s="34"/>
      <c r="E342" s="322"/>
      <c r="F342" s="34"/>
      <c r="G342" s="36" t="s">
        <v>614</v>
      </c>
      <c r="H342" s="37" t="s">
        <v>595</v>
      </c>
      <c r="I342" s="38" t="s">
        <v>47</v>
      </c>
      <c r="J342" s="37" t="s">
        <v>596</v>
      </c>
      <c r="K342" s="13">
        <v>3704004</v>
      </c>
      <c r="L342" s="14">
        <v>6</v>
      </c>
      <c r="M342" s="14">
        <v>8</v>
      </c>
      <c r="N342" s="14" t="s">
        <v>621</v>
      </c>
      <c r="O342" s="13" t="s">
        <v>44</v>
      </c>
      <c r="P342" s="13">
        <v>50</v>
      </c>
      <c r="Q342" s="39" t="s">
        <v>360</v>
      </c>
      <c r="R342" s="511">
        <v>1200</v>
      </c>
      <c r="S342" s="512">
        <v>6000</v>
      </c>
      <c r="T342" s="512">
        <v>6000</v>
      </c>
      <c r="U342" s="511">
        <v>1200</v>
      </c>
      <c r="V342" s="13">
        <v>1</v>
      </c>
      <c r="W342" s="512">
        <v>6000</v>
      </c>
      <c r="X342" s="13">
        <v>1</v>
      </c>
      <c r="Y342" s="512">
        <v>6000</v>
      </c>
      <c r="Z342" s="511"/>
      <c r="AA342" s="42"/>
      <c r="AB342" s="76"/>
      <c r="AC342" s="43"/>
      <c r="AD342" s="44"/>
      <c r="AE342" s="44"/>
      <c r="AF342" s="43"/>
      <c r="AG342" s="13" t="s">
        <v>5</v>
      </c>
      <c r="AH342" s="37"/>
      <c r="AI342" s="37" t="s">
        <v>17</v>
      </c>
      <c r="AJ342" s="37"/>
      <c r="AK342" s="45" t="s">
        <v>615</v>
      </c>
      <c r="AL342" s="46"/>
      <c r="AM342" s="236"/>
      <c r="AN342" s="236"/>
      <c r="AO342" s="233"/>
      <c r="AP342" s="233"/>
      <c r="AQ342" s="318" t="str">
        <f t="shared" si="10"/>
        <v/>
      </c>
      <c r="AR342" s="318" t="str">
        <f t="shared" si="11"/>
        <v/>
      </c>
    </row>
    <row r="343" spans="2:44" ht="14.25">
      <c r="B343" s="34">
        <v>2023</v>
      </c>
      <c r="C343" s="34">
        <v>4</v>
      </c>
      <c r="D343" s="34"/>
      <c r="E343" s="322"/>
      <c r="F343" s="34"/>
      <c r="G343" s="36"/>
      <c r="H343" s="37" t="s">
        <v>595</v>
      </c>
      <c r="I343" s="38" t="s">
        <v>43</v>
      </c>
      <c r="J343" s="37" t="s">
        <v>596</v>
      </c>
      <c r="K343" s="13"/>
      <c r="L343" s="14"/>
      <c r="M343" s="14"/>
      <c r="N343" s="14"/>
      <c r="O343" s="13"/>
      <c r="P343" s="239">
        <v>25</v>
      </c>
      <c r="Q343" s="39" t="s">
        <v>612</v>
      </c>
      <c r="R343" s="511">
        <v>1200</v>
      </c>
      <c r="S343" s="512" t="s">
        <v>30</v>
      </c>
      <c r="T343" s="513">
        <v>350</v>
      </c>
      <c r="U343" s="511">
        <v>1200</v>
      </c>
      <c r="V343" s="13">
        <v>1</v>
      </c>
      <c r="W343" s="511"/>
      <c r="X343" s="13">
        <v>1</v>
      </c>
      <c r="Y343" s="513">
        <v>350</v>
      </c>
      <c r="Z343" s="511">
        <v>12550</v>
      </c>
      <c r="AA343" s="42" t="s">
        <v>638</v>
      </c>
      <c r="AB343" s="76"/>
      <c r="AC343" s="43"/>
      <c r="AD343" s="44"/>
      <c r="AE343" s="44"/>
      <c r="AF343" s="43"/>
      <c r="AG343" s="13"/>
      <c r="AH343" s="37"/>
      <c r="AI343" s="37" t="s">
        <v>17</v>
      </c>
      <c r="AJ343" s="37"/>
      <c r="AK343" s="45" t="s">
        <v>615</v>
      </c>
      <c r="AL343" s="46"/>
      <c r="AM343" s="236"/>
      <c r="AN343" s="236"/>
      <c r="AO343" s="233"/>
      <c r="AP343" s="233"/>
      <c r="AQ343" s="318" t="str">
        <f t="shared" si="10"/>
        <v/>
      </c>
      <c r="AR343" s="318" t="str">
        <f t="shared" si="11"/>
        <v/>
      </c>
    </row>
    <row r="344" spans="2:44" ht="14.25">
      <c r="B344" s="34">
        <v>2023</v>
      </c>
      <c r="C344" s="34">
        <v>4</v>
      </c>
      <c r="D344" s="34"/>
      <c r="E344" s="322"/>
      <c r="F344" s="34"/>
      <c r="G344" s="36"/>
      <c r="H344" s="37" t="s">
        <v>595</v>
      </c>
      <c r="I344" s="316"/>
      <c r="J344" s="37"/>
      <c r="K344" s="13"/>
      <c r="L344" s="232"/>
      <c r="M344" s="232"/>
      <c r="N344" s="321"/>
      <c r="O344" s="502"/>
      <c r="P344" s="13"/>
      <c r="Q344" s="393"/>
      <c r="R344" s="40"/>
      <c r="S344" s="234"/>
      <c r="T344" s="234"/>
      <c r="U344" s="40"/>
      <c r="V344" s="13"/>
      <c r="W344" s="40"/>
      <c r="X344" s="13"/>
      <c r="Y344" s="40"/>
      <c r="Z344" s="40"/>
      <c r="AA344" s="235"/>
      <c r="AB344" s="235"/>
      <c r="AC344" s="43"/>
      <c r="AD344" s="44"/>
      <c r="AE344" s="44"/>
      <c r="AF344" s="43"/>
      <c r="AG344" s="13" t="s">
        <v>752</v>
      </c>
      <c r="AH344" s="37"/>
      <c r="AI344" s="37"/>
      <c r="AJ344" s="37"/>
      <c r="AK344" s="45"/>
      <c r="AL344" s="46"/>
      <c r="AM344" s="236"/>
      <c r="AN344" s="236"/>
      <c r="AO344" s="233"/>
      <c r="AP344" s="233"/>
      <c r="AQ344" s="318" t="str">
        <f t="shared" si="10"/>
        <v/>
      </c>
      <c r="AR344" s="318" t="str">
        <f t="shared" si="11"/>
        <v/>
      </c>
    </row>
    <row r="345" spans="2:44" ht="14.25">
      <c r="B345" s="34">
        <v>2023</v>
      </c>
      <c r="C345" s="34">
        <v>4</v>
      </c>
      <c r="D345" s="34"/>
      <c r="E345" s="322"/>
      <c r="F345" s="34"/>
      <c r="G345" s="36"/>
      <c r="H345" s="37" t="s">
        <v>595</v>
      </c>
      <c r="I345" s="38" t="s">
        <v>58</v>
      </c>
      <c r="J345" s="37" t="s">
        <v>596</v>
      </c>
      <c r="K345" s="13"/>
      <c r="L345" s="14"/>
      <c r="M345" s="14"/>
      <c r="N345" s="14"/>
      <c r="O345" s="13"/>
      <c r="P345" s="13">
        <v>12</v>
      </c>
      <c r="Q345" s="39" t="s">
        <v>612</v>
      </c>
      <c r="R345" s="511">
        <v>1200</v>
      </c>
      <c r="S345" s="512" t="s">
        <v>30</v>
      </c>
      <c r="T345" s="511">
        <v>200</v>
      </c>
      <c r="U345" s="511">
        <v>1200</v>
      </c>
      <c r="V345" s="13">
        <v>1</v>
      </c>
      <c r="W345" s="511">
        <v>200</v>
      </c>
      <c r="X345" s="13">
        <v>1</v>
      </c>
      <c r="Y345" s="511">
        <v>200</v>
      </c>
      <c r="Z345" s="511"/>
      <c r="AA345" s="241" t="s">
        <v>619</v>
      </c>
      <c r="AB345" s="238" t="s">
        <v>620</v>
      </c>
      <c r="AC345" s="43"/>
      <c r="AD345" s="44"/>
      <c r="AE345" s="44"/>
      <c r="AF345" s="43"/>
      <c r="AG345" s="13"/>
      <c r="AH345" s="37"/>
      <c r="AI345" s="37"/>
      <c r="AJ345" s="37"/>
      <c r="AK345" s="45"/>
      <c r="AL345" s="46"/>
      <c r="AM345" s="236"/>
      <c r="AN345" s="236"/>
      <c r="AO345" s="233"/>
      <c r="AP345" s="233"/>
      <c r="AQ345" s="318" t="str">
        <f t="shared" si="10"/>
        <v/>
      </c>
      <c r="AR345" s="318" t="str">
        <f t="shared" si="11"/>
        <v/>
      </c>
    </row>
    <row r="346" spans="2:44" ht="14.25">
      <c r="B346" s="34">
        <v>2023</v>
      </c>
      <c r="C346" s="34">
        <v>4</v>
      </c>
      <c r="D346" s="34"/>
      <c r="E346" s="322"/>
      <c r="F346" s="34"/>
      <c r="G346" s="36" t="s">
        <v>614</v>
      </c>
      <c r="H346" s="37" t="s">
        <v>595</v>
      </c>
      <c r="I346" s="38" t="s">
        <v>47</v>
      </c>
      <c r="J346" s="37" t="s">
        <v>596</v>
      </c>
      <c r="K346" s="13">
        <v>3704004</v>
      </c>
      <c r="L346" s="14">
        <v>7</v>
      </c>
      <c r="M346" s="14">
        <v>8</v>
      </c>
      <c r="N346" s="14" t="s">
        <v>621</v>
      </c>
      <c r="O346" s="13" t="s">
        <v>44</v>
      </c>
      <c r="P346" s="13">
        <v>50</v>
      </c>
      <c r="Q346" s="39" t="s">
        <v>360</v>
      </c>
      <c r="R346" s="511">
        <v>1200</v>
      </c>
      <c r="S346" s="512">
        <v>6000</v>
      </c>
      <c r="T346" s="512">
        <v>6000</v>
      </c>
      <c r="U346" s="511">
        <v>1200</v>
      </c>
      <c r="V346" s="13">
        <v>1</v>
      </c>
      <c r="W346" s="512">
        <v>6000</v>
      </c>
      <c r="X346" s="13">
        <v>1</v>
      </c>
      <c r="Y346" s="512">
        <v>6000</v>
      </c>
      <c r="Z346" s="511"/>
      <c r="AA346" s="42"/>
      <c r="AB346" s="42"/>
      <c r="AC346" s="43"/>
      <c r="AD346" s="44"/>
      <c r="AE346" s="44"/>
      <c r="AF346" s="43"/>
      <c r="AG346" s="13" t="s">
        <v>5</v>
      </c>
      <c r="AH346" s="37"/>
      <c r="AI346" s="37" t="s">
        <v>17</v>
      </c>
      <c r="AJ346" s="37"/>
      <c r="AK346" s="45" t="s">
        <v>615</v>
      </c>
      <c r="AL346" s="46"/>
      <c r="AM346" s="236"/>
      <c r="AN346" s="236"/>
      <c r="AO346" s="233"/>
      <c r="AP346" s="233"/>
      <c r="AQ346" s="318" t="str">
        <f t="shared" si="10"/>
        <v/>
      </c>
      <c r="AR346" s="318" t="str">
        <f t="shared" si="11"/>
        <v/>
      </c>
    </row>
    <row r="347" spans="2:44" ht="14.25">
      <c r="B347" s="34">
        <v>2023</v>
      </c>
      <c r="C347" s="34">
        <v>4</v>
      </c>
      <c r="D347" s="34"/>
      <c r="E347" s="322"/>
      <c r="F347" s="34"/>
      <c r="G347" s="36" t="s">
        <v>614</v>
      </c>
      <c r="H347" s="37" t="s">
        <v>595</v>
      </c>
      <c r="I347" s="38" t="s">
        <v>47</v>
      </c>
      <c r="J347" s="37" t="s">
        <v>596</v>
      </c>
      <c r="K347" s="13">
        <v>3704004</v>
      </c>
      <c r="L347" s="14">
        <v>8</v>
      </c>
      <c r="M347" s="14">
        <v>8</v>
      </c>
      <c r="N347" s="14" t="s">
        <v>621</v>
      </c>
      <c r="O347" s="13" t="s">
        <v>44</v>
      </c>
      <c r="P347" s="13">
        <v>50</v>
      </c>
      <c r="Q347" s="39" t="s">
        <v>360</v>
      </c>
      <c r="R347" s="511">
        <v>1200</v>
      </c>
      <c r="S347" s="512">
        <v>6000</v>
      </c>
      <c r="T347" s="512">
        <v>6000</v>
      </c>
      <c r="U347" s="511">
        <v>1200</v>
      </c>
      <c r="V347" s="13">
        <v>1</v>
      </c>
      <c r="W347" s="512">
        <v>6000</v>
      </c>
      <c r="X347" s="13">
        <v>1</v>
      </c>
      <c r="Y347" s="512">
        <v>6000</v>
      </c>
      <c r="Z347" s="511"/>
      <c r="AA347" s="42"/>
      <c r="AB347" s="76"/>
      <c r="AC347" s="43"/>
      <c r="AD347" s="44"/>
      <c r="AE347" s="44"/>
      <c r="AF347" s="43"/>
      <c r="AG347" s="13" t="s">
        <v>5</v>
      </c>
      <c r="AH347" s="37"/>
      <c r="AI347" s="37" t="s">
        <v>17</v>
      </c>
      <c r="AJ347" s="37"/>
      <c r="AK347" s="45" t="s">
        <v>615</v>
      </c>
      <c r="AL347" s="46"/>
      <c r="AM347" s="236"/>
      <c r="AN347" s="236"/>
      <c r="AO347" s="233"/>
      <c r="AP347" s="233"/>
      <c r="AQ347" s="318" t="str">
        <f t="shared" si="10"/>
        <v/>
      </c>
      <c r="AR347" s="318" t="str">
        <f t="shared" si="11"/>
        <v/>
      </c>
    </row>
    <row r="348" spans="2:44" ht="14.25">
      <c r="B348" s="34">
        <v>2023</v>
      </c>
      <c r="C348" s="34">
        <v>4</v>
      </c>
      <c r="D348" s="34"/>
      <c r="E348" s="322"/>
      <c r="F348" s="34"/>
      <c r="G348" s="36"/>
      <c r="H348" s="37" t="s">
        <v>595</v>
      </c>
      <c r="I348" s="38" t="s">
        <v>43</v>
      </c>
      <c r="J348" s="37" t="s">
        <v>596</v>
      </c>
      <c r="K348" s="13"/>
      <c r="L348" s="14"/>
      <c r="M348" s="14"/>
      <c r="N348" s="14"/>
      <c r="O348" s="13"/>
      <c r="P348" s="239">
        <v>25</v>
      </c>
      <c r="Q348" s="39" t="s">
        <v>612</v>
      </c>
      <c r="R348" s="511">
        <v>1200</v>
      </c>
      <c r="S348" s="512" t="s">
        <v>30</v>
      </c>
      <c r="T348" s="513">
        <v>350</v>
      </c>
      <c r="U348" s="511">
        <v>1200</v>
      </c>
      <c r="V348" s="13">
        <v>1</v>
      </c>
      <c r="W348" s="511"/>
      <c r="X348" s="13">
        <v>1</v>
      </c>
      <c r="Y348" s="513">
        <v>350</v>
      </c>
      <c r="Z348" s="511">
        <v>12550</v>
      </c>
      <c r="AA348" s="42" t="s">
        <v>638</v>
      </c>
      <c r="AB348" s="76"/>
      <c r="AC348" s="43"/>
      <c r="AD348" s="44"/>
      <c r="AE348" s="44"/>
      <c r="AF348" s="43"/>
      <c r="AG348" s="13"/>
      <c r="AH348" s="37"/>
      <c r="AI348" s="37" t="s">
        <v>17</v>
      </c>
      <c r="AJ348" s="37"/>
      <c r="AK348" s="45" t="s">
        <v>615</v>
      </c>
      <c r="AL348" s="46"/>
      <c r="AM348" s="236"/>
      <c r="AN348" s="236"/>
      <c r="AO348" s="233"/>
      <c r="AP348" s="233"/>
      <c r="AQ348" s="318" t="str">
        <f t="shared" si="10"/>
        <v/>
      </c>
      <c r="AR348" s="318" t="str">
        <f t="shared" si="11"/>
        <v/>
      </c>
    </row>
    <row r="349" spans="2:44" ht="14.25">
      <c r="B349" s="34">
        <v>2023</v>
      </c>
      <c r="C349" s="34">
        <v>4</v>
      </c>
      <c r="D349" s="34"/>
      <c r="E349" s="322"/>
      <c r="F349" s="34"/>
      <c r="G349" s="36"/>
      <c r="H349" s="37" t="s">
        <v>595</v>
      </c>
      <c r="I349" s="316"/>
      <c r="J349" s="37"/>
      <c r="K349" s="13"/>
      <c r="L349" s="232"/>
      <c r="M349" s="232"/>
      <c r="N349" s="321"/>
      <c r="O349" s="502"/>
      <c r="P349" s="13"/>
      <c r="Q349" s="393"/>
      <c r="R349" s="40"/>
      <c r="S349" s="234"/>
      <c r="T349" s="40"/>
      <c r="U349" s="40"/>
      <c r="V349" s="13"/>
      <c r="W349" s="40"/>
      <c r="X349" s="13"/>
      <c r="Y349" s="40"/>
      <c r="Z349" s="40"/>
      <c r="AA349" s="235"/>
      <c r="AB349" s="235"/>
      <c r="AC349" s="43"/>
      <c r="AD349" s="44"/>
      <c r="AE349" s="44"/>
      <c r="AF349" s="43"/>
      <c r="AG349" s="13"/>
      <c r="AH349" s="37"/>
      <c r="AI349" s="37"/>
      <c r="AJ349" s="37"/>
      <c r="AK349" s="45"/>
      <c r="AL349" s="46"/>
      <c r="AM349" s="236"/>
      <c r="AN349" s="236"/>
      <c r="AO349" s="233"/>
      <c r="AP349" s="233"/>
      <c r="AQ349" s="318" t="str">
        <f t="shared" si="10"/>
        <v/>
      </c>
      <c r="AR349" s="318" t="str">
        <f t="shared" si="11"/>
        <v/>
      </c>
    </row>
    <row r="350" spans="2:44" ht="14.25">
      <c r="B350" s="34">
        <v>2023</v>
      </c>
      <c r="C350" s="34">
        <v>4</v>
      </c>
      <c r="D350" s="34"/>
      <c r="E350" s="322"/>
      <c r="F350" s="34"/>
      <c r="G350" s="36"/>
      <c r="H350" s="37" t="s">
        <v>595</v>
      </c>
      <c r="I350" s="316"/>
      <c r="J350" s="37"/>
      <c r="K350" s="13"/>
      <c r="L350" s="232"/>
      <c r="M350" s="232"/>
      <c r="N350" s="321"/>
      <c r="O350" s="502"/>
      <c r="P350" s="13"/>
      <c r="Q350" s="393"/>
      <c r="R350" s="40"/>
      <c r="S350" s="234"/>
      <c r="T350" s="234"/>
      <c r="U350" s="40"/>
      <c r="V350" s="13"/>
      <c r="W350" s="40"/>
      <c r="X350" s="13"/>
      <c r="Y350" s="40"/>
      <c r="Z350" s="40"/>
      <c r="AA350" s="235"/>
      <c r="AB350" s="235"/>
      <c r="AC350" s="43"/>
      <c r="AD350" s="44"/>
      <c r="AE350" s="44"/>
      <c r="AF350" s="43"/>
      <c r="AG350" s="13"/>
      <c r="AH350" s="37"/>
      <c r="AI350" s="37"/>
      <c r="AJ350" s="37"/>
      <c r="AK350" s="45"/>
      <c r="AL350" s="46"/>
      <c r="AM350" s="236"/>
      <c r="AN350" s="236"/>
      <c r="AO350" s="233"/>
      <c r="AP350" s="233"/>
      <c r="AQ350" s="318" t="str">
        <f t="shared" si="10"/>
        <v/>
      </c>
      <c r="AR350" s="318" t="str">
        <f t="shared" si="11"/>
        <v/>
      </c>
    </row>
    <row r="351" spans="2:44" ht="14.25">
      <c r="B351" s="34">
        <v>2023</v>
      </c>
      <c r="C351" s="34">
        <v>4</v>
      </c>
      <c r="D351" s="34"/>
      <c r="E351" s="322"/>
      <c r="F351" s="34"/>
      <c r="G351" s="36"/>
      <c r="H351" s="37" t="s">
        <v>595</v>
      </c>
      <c r="I351" s="316"/>
      <c r="J351" s="37"/>
      <c r="K351" s="13"/>
      <c r="L351" s="232"/>
      <c r="M351" s="232"/>
      <c r="N351" s="321"/>
      <c r="O351" s="502"/>
      <c r="P351" s="13"/>
      <c r="Q351" s="393"/>
      <c r="R351" s="40"/>
      <c r="S351" s="234"/>
      <c r="T351" s="234"/>
      <c r="U351" s="40"/>
      <c r="V351" s="13"/>
      <c r="W351" s="40"/>
      <c r="X351" s="13"/>
      <c r="Y351" s="40"/>
      <c r="Z351" s="40"/>
      <c r="AA351" s="235"/>
      <c r="AB351" s="235"/>
      <c r="AC351" s="43"/>
      <c r="AD351" s="44"/>
      <c r="AE351" s="44"/>
      <c r="AF351" s="43"/>
      <c r="AG351" s="13"/>
      <c r="AH351" s="37"/>
      <c r="AI351" s="37"/>
      <c r="AJ351" s="37"/>
      <c r="AK351" s="45"/>
      <c r="AL351" s="46"/>
      <c r="AM351" s="236"/>
      <c r="AN351" s="236"/>
      <c r="AO351" s="233"/>
      <c r="AP351" s="233"/>
      <c r="AQ351" s="318" t="str">
        <f t="shared" si="10"/>
        <v/>
      </c>
      <c r="AR351" s="318" t="str">
        <f t="shared" si="11"/>
        <v/>
      </c>
    </row>
    <row r="352" spans="2:44" ht="14.25">
      <c r="B352" s="34">
        <v>2023</v>
      </c>
      <c r="C352" s="34">
        <v>4</v>
      </c>
      <c r="D352" s="34"/>
      <c r="E352" s="322"/>
      <c r="F352" s="34"/>
      <c r="G352" s="36"/>
      <c r="H352" s="37" t="s">
        <v>595</v>
      </c>
      <c r="I352" s="316"/>
      <c r="J352" s="37"/>
      <c r="K352" s="13"/>
      <c r="L352" s="232"/>
      <c r="M352" s="232"/>
      <c r="N352" s="321"/>
      <c r="O352" s="502"/>
      <c r="P352" s="13"/>
      <c r="Q352" s="393"/>
      <c r="R352" s="40"/>
      <c r="S352" s="234"/>
      <c r="T352" s="234"/>
      <c r="U352" s="40"/>
      <c r="V352" s="13"/>
      <c r="W352" s="40"/>
      <c r="X352" s="13"/>
      <c r="Y352" s="40"/>
      <c r="Z352" s="40"/>
      <c r="AA352" s="235"/>
      <c r="AB352" s="235"/>
      <c r="AC352" s="43"/>
      <c r="AD352" s="44"/>
      <c r="AE352" s="44"/>
      <c r="AF352" s="43"/>
      <c r="AG352" s="13"/>
      <c r="AH352" s="37"/>
      <c r="AI352" s="37"/>
      <c r="AJ352" s="37"/>
      <c r="AK352" s="45"/>
      <c r="AL352" s="46"/>
      <c r="AM352" s="236"/>
      <c r="AN352" s="236"/>
      <c r="AO352" s="233"/>
      <c r="AP352" s="233"/>
      <c r="AQ352" s="318" t="str">
        <f t="shared" si="10"/>
        <v/>
      </c>
      <c r="AR352" s="318" t="str">
        <f t="shared" si="11"/>
        <v/>
      </c>
    </row>
    <row r="353" spans="2:44" ht="14.25">
      <c r="B353" s="34">
        <v>2023</v>
      </c>
      <c r="C353" s="34">
        <v>4</v>
      </c>
      <c r="D353" s="34"/>
      <c r="E353" s="322"/>
      <c r="F353" s="34"/>
      <c r="G353" s="36"/>
      <c r="H353" s="37" t="s">
        <v>595</v>
      </c>
      <c r="I353" s="316"/>
      <c r="J353" s="37"/>
      <c r="K353" s="13"/>
      <c r="L353" s="232"/>
      <c r="M353" s="232"/>
      <c r="N353" s="321"/>
      <c r="O353" s="502"/>
      <c r="P353" s="13"/>
      <c r="Q353" s="393"/>
      <c r="R353" s="40"/>
      <c r="S353" s="234"/>
      <c r="T353" s="234"/>
      <c r="U353" s="40"/>
      <c r="V353" s="13"/>
      <c r="W353" s="40"/>
      <c r="X353" s="13"/>
      <c r="Y353" s="40"/>
      <c r="Z353" s="40"/>
      <c r="AA353" s="235"/>
      <c r="AB353" s="235"/>
      <c r="AC353" s="43"/>
      <c r="AD353" s="44"/>
      <c r="AE353" s="44"/>
      <c r="AF353" s="43"/>
      <c r="AG353" s="13"/>
      <c r="AH353" s="37"/>
      <c r="AI353" s="37"/>
      <c r="AJ353" s="37"/>
      <c r="AK353" s="45"/>
      <c r="AL353" s="46"/>
      <c r="AM353" s="236"/>
      <c r="AN353" s="236"/>
      <c r="AO353" s="233"/>
      <c r="AP353" s="233"/>
      <c r="AQ353" s="318" t="str">
        <f t="shared" si="10"/>
        <v/>
      </c>
      <c r="AR353" s="318" t="str">
        <f t="shared" si="11"/>
        <v/>
      </c>
    </row>
    <row r="354" spans="2:44" ht="14.25">
      <c r="B354" s="34">
        <v>2023</v>
      </c>
      <c r="C354" s="34">
        <v>4</v>
      </c>
      <c r="D354" s="34"/>
      <c r="E354" s="322"/>
      <c r="F354" s="34"/>
      <c r="G354" s="36"/>
      <c r="H354" s="37" t="s">
        <v>595</v>
      </c>
      <c r="I354" s="316"/>
      <c r="J354" s="37"/>
      <c r="K354" s="13"/>
      <c r="L354" s="232"/>
      <c r="M354" s="232"/>
      <c r="N354" s="321"/>
      <c r="O354" s="502"/>
      <c r="P354" s="13"/>
      <c r="Q354" s="393"/>
      <c r="R354" s="40"/>
      <c r="S354" s="234"/>
      <c r="T354" s="234"/>
      <c r="U354" s="40"/>
      <c r="V354" s="13"/>
      <c r="W354" s="40"/>
      <c r="X354" s="13"/>
      <c r="Y354" s="40"/>
      <c r="Z354" s="40"/>
      <c r="AA354" s="235"/>
      <c r="AB354" s="235"/>
      <c r="AC354" s="43"/>
      <c r="AD354" s="44"/>
      <c r="AE354" s="44"/>
      <c r="AF354" s="43"/>
      <c r="AG354" s="13"/>
      <c r="AH354" s="37"/>
      <c r="AI354" s="37"/>
      <c r="AJ354" s="37"/>
      <c r="AK354" s="45"/>
      <c r="AL354" s="46"/>
      <c r="AM354" s="236"/>
      <c r="AN354" s="236"/>
      <c r="AO354" s="233"/>
      <c r="AP354" s="233"/>
      <c r="AQ354" s="318" t="str">
        <f t="shared" si="10"/>
        <v/>
      </c>
      <c r="AR354" s="318" t="str">
        <f t="shared" si="11"/>
        <v/>
      </c>
    </row>
    <row r="355" spans="2:44" ht="14.25">
      <c r="B355" s="34">
        <v>2023</v>
      </c>
      <c r="C355" s="34">
        <v>4</v>
      </c>
      <c r="D355" s="34"/>
      <c r="E355" s="322"/>
      <c r="F355" s="34"/>
      <c r="G355" s="36"/>
      <c r="H355" s="37" t="s">
        <v>595</v>
      </c>
      <c r="I355" s="316"/>
      <c r="J355" s="37"/>
      <c r="K355" s="13"/>
      <c r="L355" s="232"/>
      <c r="M355" s="232"/>
      <c r="N355" s="321"/>
      <c r="O355" s="502"/>
      <c r="P355" s="13"/>
      <c r="Q355" s="393"/>
      <c r="R355" s="40"/>
      <c r="S355" s="234"/>
      <c r="T355" s="234"/>
      <c r="U355" s="40"/>
      <c r="V355" s="13"/>
      <c r="W355" s="40"/>
      <c r="X355" s="13"/>
      <c r="Y355" s="40"/>
      <c r="Z355" s="40"/>
      <c r="AA355" s="235"/>
      <c r="AB355" s="235"/>
      <c r="AC355" s="43"/>
      <c r="AD355" s="44"/>
      <c r="AE355" s="44"/>
      <c r="AF355" s="43"/>
      <c r="AG355" s="13"/>
      <c r="AH355" s="37"/>
      <c r="AI355" s="37"/>
      <c r="AJ355" s="37"/>
      <c r="AK355" s="45"/>
      <c r="AL355" s="46"/>
      <c r="AM355" s="236"/>
      <c r="AN355" s="236"/>
      <c r="AO355" s="233"/>
      <c r="AP355" s="233"/>
      <c r="AQ355" s="318" t="str">
        <f t="shared" si="10"/>
        <v/>
      </c>
      <c r="AR355" s="318" t="str">
        <f t="shared" si="11"/>
        <v/>
      </c>
    </row>
    <row r="356" spans="2:44" ht="14.25">
      <c r="B356" s="34">
        <v>2023</v>
      </c>
      <c r="C356" s="34">
        <v>4</v>
      </c>
      <c r="D356" s="34"/>
      <c r="E356" s="322"/>
      <c r="F356" s="34"/>
      <c r="G356" s="36"/>
      <c r="H356" s="37" t="s">
        <v>595</v>
      </c>
      <c r="I356" s="316"/>
      <c r="J356" s="37"/>
      <c r="K356" s="13"/>
      <c r="L356" s="232"/>
      <c r="M356" s="232"/>
      <c r="N356" s="321"/>
      <c r="O356" s="502"/>
      <c r="P356" s="13"/>
      <c r="Q356" s="393"/>
      <c r="R356" s="40"/>
      <c r="S356" s="234"/>
      <c r="T356" s="234"/>
      <c r="U356" s="40"/>
      <c r="V356" s="13"/>
      <c r="W356" s="40"/>
      <c r="X356" s="13"/>
      <c r="Y356" s="40"/>
      <c r="Z356" s="40"/>
      <c r="AA356" s="235"/>
      <c r="AB356" s="235"/>
      <c r="AC356" s="43"/>
      <c r="AD356" s="44"/>
      <c r="AE356" s="44"/>
      <c r="AF356" s="43"/>
      <c r="AG356" s="13"/>
      <c r="AH356" s="37"/>
      <c r="AI356" s="37"/>
      <c r="AJ356" s="37"/>
      <c r="AK356" s="45"/>
      <c r="AL356" s="46"/>
      <c r="AM356" s="236"/>
      <c r="AN356" s="236"/>
      <c r="AO356" s="233"/>
      <c r="AP356" s="233"/>
      <c r="AQ356" s="318" t="str">
        <f t="shared" si="10"/>
        <v/>
      </c>
      <c r="AR356" s="318" t="str">
        <f t="shared" si="11"/>
        <v/>
      </c>
    </row>
    <row r="357" spans="2:44" ht="14.25">
      <c r="B357" s="34">
        <v>2023</v>
      </c>
      <c r="C357" s="34">
        <v>4</v>
      </c>
      <c r="D357" s="34"/>
      <c r="E357" s="322"/>
      <c r="F357" s="34"/>
      <c r="G357" s="36"/>
      <c r="H357" s="37" t="s">
        <v>595</v>
      </c>
      <c r="I357" s="316"/>
      <c r="J357" s="37"/>
      <c r="K357" s="13"/>
      <c r="L357" s="232"/>
      <c r="M357" s="232"/>
      <c r="N357" s="321"/>
      <c r="O357" s="502"/>
      <c r="P357" s="13"/>
      <c r="Q357" s="393"/>
      <c r="R357" s="40"/>
      <c r="S357" s="234"/>
      <c r="T357" s="234"/>
      <c r="U357" s="40"/>
      <c r="V357" s="13"/>
      <c r="W357" s="40"/>
      <c r="X357" s="13"/>
      <c r="Y357" s="40"/>
      <c r="Z357" s="40"/>
      <c r="AA357" s="235"/>
      <c r="AB357" s="235"/>
      <c r="AC357" s="43"/>
      <c r="AD357" s="44"/>
      <c r="AE357" s="44"/>
      <c r="AF357" s="43"/>
      <c r="AG357" s="13"/>
      <c r="AH357" s="37"/>
      <c r="AI357" s="37"/>
      <c r="AJ357" s="37"/>
      <c r="AK357" s="45"/>
      <c r="AL357" s="46"/>
      <c r="AM357" s="236"/>
      <c r="AN357" s="236"/>
      <c r="AO357" s="233"/>
      <c r="AP357" s="233"/>
      <c r="AQ357" s="318" t="str">
        <f t="shared" si="10"/>
        <v/>
      </c>
      <c r="AR357" s="318" t="str">
        <f t="shared" si="11"/>
        <v/>
      </c>
    </row>
    <row r="358" spans="2:44" ht="14.25">
      <c r="B358" s="34">
        <v>2023</v>
      </c>
      <c r="C358" s="34">
        <v>4</v>
      </c>
      <c r="D358" s="34"/>
      <c r="E358" s="322"/>
      <c r="F358" s="34"/>
      <c r="G358" s="36"/>
      <c r="H358" s="37" t="s">
        <v>595</v>
      </c>
      <c r="I358" s="316"/>
      <c r="J358" s="37"/>
      <c r="K358" s="13"/>
      <c r="L358" s="232"/>
      <c r="M358" s="232"/>
      <c r="N358" s="321"/>
      <c r="O358" s="502"/>
      <c r="P358" s="13"/>
      <c r="Q358" s="393"/>
      <c r="R358" s="40"/>
      <c r="S358" s="234"/>
      <c r="T358" s="234"/>
      <c r="U358" s="40"/>
      <c r="V358" s="13"/>
      <c r="W358" s="40"/>
      <c r="X358" s="13"/>
      <c r="Y358" s="40"/>
      <c r="Z358" s="40"/>
      <c r="AA358" s="235"/>
      <c r="AB358" s="235"/>
      <c r="AC358" s="43"/>
      <c r="AD358" s="44"/>
      <c r="AE358" s="44"/>
      <c r="AF358" s="43"/>
      <c r="AG358" s="13"/>
      <c r="AH358" s="37"/>
      <c r="AI358" s="37"/>
      <c r="AJ358" s="37"/>
      <c r="AK358" s="45"/>
      <c r="AL358" s="46"/>
      <c r="AM358" s="236"/>
      <c r="AN358" s="236"/>
      <c r="AO358" s="233"/>
      <c r="AP358" s="233"/>
      <c r="AQ358" s="318" t="str">
        <f t="shared" si="10"/>
        <v/>
      </c>
      <c r="AR358" s="318" t="str">
        <f t="shared" si="11"/>
        <v/>
      </c>
    </row>
    <row r="359" spans="2:44" ht="14.25">
      <c r="B359" s="34">
        <v>2023</v>
      </c>
      <c r="C359" s="34">
        <v>4</v>
      </c>
      <c r="D359" s="34"/>
      <c r="E359" s="322"/>
      <c r="F359" s="34"/>
      <c r="G359" s="36"/>
      <c r="H359" s="37" t="s">
        <v>595</v>
      </c>
      <c r="I359" s="316"/>
      <c r="J359" s="37"/>
      <c r="K359" s="13"/>
      <c r="L359" s="232"/>
      <c r="M359" s="232"/>
      <c r="N359" s="321"/>
      <c r="O359" s="502"/>
      <c r="P359" s="13"/>
      <c r="Q359" s="393"/>
      <c r="R359" s="40"/>
      <c r="S359" s="234"/>
      <c r="T359" s="234"/>
      <c r="U359" s="40"/>
      <c r="V359" s="13"/>
      <c r="W359" s="40"/>
      <c r="X359" s="13"/>
      <c r="Y359" s="40"/>
      <c r="Z359" s="40"/>
      <c r="AA359" s="235"/>
      <c r="AB359" s="235"/>
      <c r="AC359" s="43"/>
      <c r="AD359" s="44"/>
      <c r="AE359" s="44"/>
      <c r="AF359" s="43"/>
      <c r="AG359" s="13"/>
      <c r="AH359" s="37"/>
      <c r="AI359" s="37"/>
      <c r="AJ359" s="37"/>
      <c r="AK359" s="45"/>
      <c r="AL359" s="46"/>
      <c r="AM359" s="236"/>
      <c r="AN359" s="236"/>
      <c r="AO359" s="233"/>
      <c r="AP359" s="233"/>
      <c r="AQ359" s="318" t="str">
        <f t="shared" si="10"/>
        <v/>
      </c>
      <c r="AR359" s="318" t="str">
        <f t="shared" si="11"/>
        <v/>
      </c>
    </row>
    <row r="360" spans="2:44" ht="14.25">
      <c r="B360" s="34">
        <v>2023</v>
      </c>
      <c r="C360" s="34">
        <v>4</v>
      </c>
      <c r="D360" s="34"/>
      <c r="E360" s="322"/>
      <c r="F360" s="34"/>
      <c r="G360" s="36"/>
      <c r="H360" s="37" t="s">
        <v>595</v>
      </c>
      <c r="I360" s="316"/>
      <c r="J360" s="37"/>
      <c r="K360" s="13"/>
      <c r="L360" s="232"/>
      <c r="M360" s="232"/>
      <c r="N360" s="321"/>
      <c r="O360" s="502"/>
      <c r="P360" s="13"/>
      <c r="Q360" s="393"/>
      <c r="R360" s="40"/>
      <c r="S360" s="234"/>
      <c r="T360" s="234"/>
      <c r="U360" s="40"/>
      <c r="V360" s="13"/>
      <c r="W360" s="40"/>
      <c r="X360" s="13"/>
      <c r="Y360" s="40"/>
      <c r="Z360" s="40"/>
      <c r="AA360" s="235"/>
      <c r="AB360" s="235"/>
      <c r="AC360" s="43"/>
      <c r="AD360" s="44"/>
      <c r="AE360" s="44"/>
      <c r="AF360" s="43"/>
      <c r="AG360" s="13"/>
      <c r="AH360" s="37"/>
      <c r="AI360" s="37"/>
      <c r="AJ360" s="37"/>
      <c r="AK360" s="45"/>
      <c r="AL360" s="46"/>
      <c r="AM360" s="236"/>
      <c r="AN360" s="236"/>
      <c r="AO360" s="233"/>
      <c r="AP360" s="233"/>
      <c r="AQ360" s="318" t="str">
        <f t="shared" si="10"/>
        <v/>
      </c>
      <c r="AR360" s="318" t="str">
        <f t="shared" si="11"/>
        <v/>
      </c>
    </row>
    <row r="361" spans="2:44" ht="14.25">
      <c r="B361" s="34">
        <v>2023</v>
      </c>
      <c r="C361" s="34">
        <v>4</v>
      </c>
      <c r="D361" s="34"/>
      <c r="E361" s="322"/>
      <c r="F361" s="34"/>
      <c r="G361" s="36"/>
      <c r="H361" s="37" t="s">
        <v>595</v>
      </c>
      <c r="I361" s="316"/>
      <c r="J361" s="37"/>
      <c r="K361" s="13"/>
      <c r="L361" s="232"/>
      <c r="M361" s="232"/>
      <c r="N361" s="321"/>
      <c r="O361" s="502"/>
      <c r="P361" s="13"/>
      <c r="Q361" s="393"/>
      <c r="R361" s="40"/>
      <c r="S361" s="234"/>
      <c r="T361" s="234"/>
      <c r="U361" s="40"/>
      <c r="V361" s="13"/>
      <c r="W361" s="40"/>
      <c r="X361" s="13"/>
      <c r="Y361" s="40"/>
      <c r="Z361" s="40"/>
      <c r="AA361" s="235"/>
      <c r="AB361" s="235"/>
      <c r="AC361" s="43"/>
      <c r="AD361" s="44"/>
      <c r="AE361" s="44"/>
      <c r="AF361" s="43"/>
      <c r="AG361" s="13"/>
      <c r="AH361" s="37"/>
      <c r="AI361" s="37"/>
      <c r="AJ361" s="37"/>
      <c r="AK361" s="45"/>
      <c r="AL361" s="46"/>
      <c r="AM361" s="236"/>
      <c r="AN361" s="236"/>
      <c r="AO361" s="233"/>
      <c r="AP361" s="233"/>
      <c r="AQ361" s="318" t="str">
        <f t="shared" si="10"/>
        <v/>
      </c>
      <c r="AR361" s="318" t="str">
        <f t="shared" si="11"/>
        <v/>
      </c>
    </row>
    <row r="362" spans="2:44" ht="14.25">
      <c r="B362" s="34">
        <v>2023</v>
      </c>
      <c r="C362" s="34">
        <v>4</v>
      </c>
      <c r="D362" s="34"/>
      <c r="E362" s="322"/>
      <c r="F362" s="34"/>
      <c r="G362" s="36"/>
      <c r="H362" s="37" t="s">
        <v>595</v>
      </c>
      <c r="I362" s="316"/>
      <c r="J362" s="37"/>
      <c r="K362" s="13"/>
      <c r="L362" s="232"/>
      <c r="M362" s="232"/>
      <c r="N362" s="321"/>
      <c r="O362" s="502"/>
      <c r="P362" s="13"/>
      <c r="Q362" s="393"/>
      <c r="R362" s="40"/>
      <c r="S362" s="234"/>
      <c r="T362" s="234"/>
      <c r="U362" s="40"/>
      <c r="V362" s="13"/>
      <c r="W362" s="40"/>
      <c r="X362" s="13"/>
      <c r="Y362" s="40"/>
      <c r="Z362" s="40"/>
      <c r="AA362" s="235"/>
      <c r="AB362" s="235"/>
      <c r="AC362" s="43"/>
      <c r="AD362" s="44"/>
      <c r="AE362" s="44"/>
      <c r="AF362" s="43"/>
      <c r="AG362" s="13"/>
      <c r="AH362" s="37"/>
      <c r="AI362" s="37"/>
      <c r="AJ362" s="37"/>
      <c r="AK362" s="45"/>
      <c r="AL362" s="46"/>
      <c r="AM362" s="236"/>
      <c r="AN362" s="236"/>
      <c r="AO362" s="233"/>
      <c r="AP362" s="233"/>
      <c r="AQ362" s="318" t="str">
        <f t="shared" si="10"/>
        <v/>
      </c>
      <c r="AR362" s="318" t="str">
        <f t="shared" si="11"/>
        <v/>
      </c>
    </row>
    <row r="363" spans="2:44" ht="14.25">
      <c r="B363" s="34">
        <v>2023</v>
      </c>
      <c r="C363" s="34">
        <v>4</v>
      </c>
      <c r="D363" s="34"/>
      <c r="E363" s="322"/>
      <c r="F363" s="34"/>
      <c r="G363" s="36"/>
      <c r="H363" s="37" t="s">
        <v>595</v>
      </c>
      <c r="I363" s="316"/>
      <c r="J363" s="37"/>
      <c r="K363" s="13"/>
      <c r="L363" s="232"/>
      <c r="M363" s="232"/>
      <c r="N363" s="321"/>
      <c r="O363" s="502"/>
      <c r="P363" s="13"/>
      <c r="Q363" s="393"/>
      <c r="R363" s="40"/>
      <c r="S363" s="234"/>
      <c r="T363" s="234"/>
      <c r="U363" s="40"/>
      <c r="V363" s="13"/>
      <c r="W363" s="40"/>
      <c r="X363" s="13"/>
      <c r="Y363" s="40"/>
      <c r="Z363" s="40"/>
      <c r="AA363" s="235"/>
      <c r="AB363" s="235"/>
      <c r="AC363" s="43"/>
      <c r="AD363" s="44"/>
      <c r="AE363" s="44"/>
      <c r="AF363" s="43"/>
      <c r="AG363" s="13"/>
      <c r="AH363" s="37"/>
      <c r="AI363" s="37"/>
      <c r="AJ363" s="37"/>
      <c r="AK363" s="45"/>
      <c r="AL363" s="46"/>
      <c r="AM363" s="236"/>
      <c r="AN363" s="236"/>
      <c r="AO363" s="233"/>
      <c r="AP363" s="233"/>
      <c r="AQ363" s="318" t="str">
        <f t="shared" si="10"/>
        <v/>
      </c>
      <c r="AR363" s="318" t="str">
        <f t="shared" si="11"/>
        <v/>
      </c>
    </row>
    <row r="364" spans="2:44" ht="14.25">
      <c r="B364" s="34">
        <v>2023</v>
      </c>
      <c r="C364" s="34">
        <v>4</v>
      </c>
      <c r="D364" s="34"/>
      <c r="E364" s="322"/>
      <c r="F364" s="34"/>
      <c r="G364" s="36"/>
      <c r="H364" s="37" t="s">
        <v>595</v>
      </c>
      <c r="I364" s="316"/>
      <c r="J364" s="37"/>
      <c r="K364" s="13"/>
      <c r="L364" s="232"/>
      <c r="M364" s="232"/>
      <c r="N364" s="321"/>
      <c r="O364" s="502"/>
      <c r="P364" s="13"/>
      <c r="Q364" s="393"/>
      <c r="R364" s="40"/>
      <c r="S364" s="234"/>
      <c r="T364" s="234"/>
      <c r="U364" s="40"/>
      <c r="V364" s="13"/>
      <c r="W364" s="40"/>
      <c r="X364" s="13"/>
      <c r="Y364" s="40"/>
      <c r="Z364" s="40"/>
      <c r="AA364" s="235"/>
      <c r="AB364" s="235"/>
      <c r="AC364" s="43"/>
      <c r="AD364" s="44"/>
      <c r="AE364" s="44"/>
      <c r="AF364" s="43"/>
      <c r="AG364" s="13"/>
      <c r="AH364" s="37"/>
      <c r="AI364" s="37"/>
      <c r="AJ364" s="37"/>
      <c r="AK364" s="45"/>
      <c r="AL364" s="46"/>
      <c r="AM364" s="236"/>
      <c r="AN364" s="236"/>
      <c r="AO364" s="233"/>
      <c r="AP364" s="233"/>
      <c r="AQ364" s="318" t="str">
        <f t="shared" si="10"/>
        <v/>
      </c>
      <c r="AR364" s="318" t="str">
        <f t="shared" si="11"/>
        <v/>
      </c>
    </row>
    <row r="365" spans="2:44" ht="14.25">
      <c r="B365" s="34">
        <v>2023</v>
      </c>
      <c r="C365" s="34">
        <v>4</v>
      </c>
      <c r="D365" s="34"/>
      <c r="E365" s="322"/>
      <c r="F365" s="34"/>
      <c r="G365" s="36"/>
      <c r="H365" s="37" t="s">
        <v>595</v>
      </c>
      <c r="I365" s="316"/>
      <c r="J365" s="37"/>
      <c r="K365" s="13"/>
      <c r="L365" s="232"/>
      <c r="M365" s="232"/>
      <c r="N365" s="321"/>
      <c r="O365" s="502"/>
      <c r="P365" s="13"/>
      <c r="Q365" s="393"/>
      <c r="R365" s="40"/>
      <c r="S365" s="234"/>
      <c r="T365" s="234"/>
      <c r="U365" s="40"/>
      <c r="V365" s="13"/>
      <c r="W365" s="40"/>
      <c r="X365" s="13"/>
      <c r="Y365" s="40"/>
      <c r="Z365" s="40"/>
      <c r="AA365" s="235"/>
      <c r="AB365" s="235"/>
      <c r="AC365" s="43"/>
      <c r="AD365" s="44"/>
      <c r="AE365" s="44"/>
      <c r="AF365" s="43"/>
      <c r="AG365" s="13"/>
      <c r="AH365" s="37"/>
      <c r="AI365" s="37"/>
      <c r="AJ365" s="37"/>
      <c r="AK365" s="45"/>
      <c r="AL365" s="46"/>
      <c r="AM365" s="236"/>
      <c r="AN365" s="236"/>
      <c r="AO365" s="233"/>
      <c r="AP365" s="233"/>
      <c r="AQ365" s="318" t="str">
        <f t="shared" si="10"/>
        <v/>
      </c>
      <c r="AR365" s="318" t="str">
        <f t="shared" si="11"/>
        <v/>
      </c>
    </row>
    <row r="366" spans="2:44" ht="14.25">
      <c r="B366" s="34">
        <v>2023</v>
      </c>
      <c r="C366" s="34">
        <v>4</v>
      </c>
      <c r="D366" s="34"/>
      <c r="E366" s="322"/>
      <c r="F366" s="34"/>
      <c r="G366" s="36"/>
      <c r="H366" s="37" t="s">
        <v>595</v>
      </c>
      <c r="I366" s="316"/>
      <c r="J366" s="37"/>
      <c r="K366" s="13"/>
      <c r="L366" s="232"/>
      <c r="M366" s="232"/>
      <c r="N366" s="321"/>
      <c r="O366" s="502"/>
      <c r="P366" s="13"/>
      <c r="Q366" s="393"/>
      <c r="R366" s="40"/>
      <c r="S366" s="234"/>
      <c r="T366" s="234"/>
      <c r="U366" s="40"/>
      <c r="V366" s="13"/>
      <c r="W366" s="40"/>
      <c r="X366" s="13"/>
      <c r="Y366" s="40"/>
      <c r="Z366" s="40"/>
      <c r="AA366" s="235"/>
      <c r="AB366" s="235"/>
      <c r="AC366" s="43"/>
      <c r="AD366" s="44"/>
      <c r="AE366" s="44"/>
      <c r="AF366" s="43"/>
      <c r="AG366" s="13"/>
      <c r="AH366" s="37"/>
      <c r="AI366" s="37"/>
      <c r="AJ366" s="37"/>
      <c r="AK366" s="45"/>
      <c r="AL366" s="46"/>
      <c r="AM366" s="236"/>
      <c r="AN366" s="236"/>
      <c r="AO366" s="233"/>
      <c r="AP366" s="233"/>
      <c r="AQ366" s="318" t="str">
        <f t="shared" si="10"/>
        <v/>
      </c>
      <c r="AR366" s="318" t="str">
        <f t="shared" si="11"/>
        <v/>
      </c>
    </row>
    <row r="367" spans="2:44" ht="14.25">
      <c r="B367" s="34">
        <v>2023</v>
      </c>
      <c r="C367" s="34">
        <v>4</v>
      </c>
      <c r="D367" s="34"/>
      <c r="E367" s="322"/>
      <c r="F367" s="34"/>
      <c r="G367" s="36"/>
      <c r="H367" s="37" t="s">
        <v>595</v>
      </c>
      <c r="I367" s="316"/>
      <c r="J367" s="37"/>
      <c r="K367" s="13"/>
      <c r="L367" s="232"/>
      <c r="M367" s="232"/>
      <c r="N367" s="321"/>
      <c r="O367" s="502"/>
      <c r="P367" s="13"/>
      <c r="Q367" s="393"/>
      <c r="R367" s="40"/>
      <c r="S367" s="234"/>
      <c r="T367" s="234"/>
      <c r="U367" s="40"/>
      <c r="V367" s="13"/>
      <c r="W367" s="40"/>
      <c r="X367" s="13"/>
      <c r="Y367" s="40"/>
      <c r="Z367" s="40"/>
      <c r="AA367" s="235"/>
      <c r="AB367" s="235"/>
      <c r="AC367" s="43"/>
      <c r="AD367" s="44"/>
      <c r="AE367" s="44"/>
      <c r="AF367" s="43"/>
      <c r="AG367" s="13"/>
      <c r="AH367" s="37"/>
      <c r="AI367" s="37"/>
      <c r="AJ367" s="37"/>
      <c r="AK367" s="45"/>
      <c r="AL367" s="46"/>
      <c r="AM367" s="236"/>
      <c r="AN367" s="236"/>
      <c r="AO367" s="233"/>
      <c r="AP367" s="233"/>
      <c r="AQ367" s="318" t="str">
        <f t="shared" si="10"/>
        <v/>
      </c>
      <c r="AR367" s="318" t="str">
        <f t="shared" si="11"/>
        <v/>
      </c>
    </row>
    <row r="368" spans="2:44" ht="14.25">
      <c r="B368" s="34">
        <v>2023</v>
      </c>
      <c r="C368" s="34">
        <v>4</v>
      </c>
      <c r="D368" s="34"/>
      <c r="E368" s="322"/>
      <c r="F368" s="34"/>
      <c r="G368" s="36"/>
      <c r="H368" s="37" t="s">
        <v>595</v>
      </c>
      <c r="I368" s="316"/>
      <c r="J368" s="37"/>
      <c r="K368" s="13"/>
      <c r="L368" s="232"/>
      <c r="M368" s="232"/>
      <c r="N368" s="321"/>
      <c r="O368" s="502"/>
      <c r="P368" s="13"/>
      <c r="Q368" s="393"/>
      <c r="R368" s="40"/>
      <c r="S368" s="234"/>
      <c r="T368" s="234"/>
      <c r="U368" s="40"/>
      <c r="V368" s="13"/>
      <c r="W368" s="40"/>
      <c r="X368" s="13"/>
      <c r="Y368" s="40"/>
      <c r="Z368" s="40"/>
      <c r="AA368" s="235"/>
      <c r="AB368" s="235"/>
      <c r="AC368" s="43"/>
      <c r="AD368" s="44"/>
      <c r="AE368" s="44"/>
      <c r="AF368" s="43"/>
      <c r="AG368" s="13"/>
      <c r="AH368" s="37"/>
      <c r="AI368" s="37"/>
      <c r="AJ368" s="37"/>
      <c r="AK368" s="45"/>
      <c r="AL368" s="46"/>
      <c r="AM368" s="236"/>
      <c r="AN368" s="236"/>
      <c r="AO368" s="233"/>
      <c r="AP368" s="233"/>
      <c r="AQ368" s="318" t="str">
        <f t="shared" ref="AQ368:AQ431" si="12">IF(IF(AC368&gt;AD368,1-AC368+AD368,AD368-AC368)=0,"",IF(AC368&gt;AD368,1-AC368+AD368,AD368-AC368))</f>
        <v/>
      </c>
      <c r="AR368" s="318" t="str">
        <f t="shared" ref="AR368:AR431" si="13">IF(IF(AE368&gt;AF368,1-AE368+AF368,AF368-AE368)=0,"",IF(AE368&gt;AF368,1-AE368+AF368,AF368-AE368))</f>
        <v/>
      </c>
    </row>
    <row r="369" spans="2:44" ht="14.25">
      <c r="B369" s="34">
        <v>2023</v>
      </c>
      <c r="C369" s="34">
        <v>4</v>
      </c>
      <c r="D369" s="34"/>
      <c r="E369" s="322"/>
      <c r="F369" s="34"/>
      <c r="G369" s="36"/>
      <c r="H369" s="37" t="s">
        <v>595</v>
      </c>
      <c r="I369" s="316"/>
      <c r="J369" s="37"/>
      <c r="K369" s="13"/>
      <c r="L369" s="232"/>
      <c r="M369" s="232"/>
      <c r="N369" s="321"/>
      <c r="O369" s="502"/>
      <c r="P369" s="13"/>
      <c r="Q369" s="393"/>
      <c r="R369" s="40"/>
      <c r="S369" s="234"/>
      <c r="T369" s="234"/>
      <c r="U369" s="40"/>
      <c r="V369" s="13"/>
      <c r="W369" s="40"/>
      <c r="X369" s="13"/>
      <c r="Y369" s="40"/>
      <c r="Z369" s="40"/>
      <c r="AA369" s="235"/>
      <c r="AB369" s="235"/>
      <c r="AC369" s="43"/>
      <c r="AD369" s="44"/>
      <c r="AE369" s="44"/>
      <c r="AF369" s="43"/>
      <c r="AG369" s="13"/>
      <c r="AH369" s="37"/>
      <c r="AI369" s="37"/>
      <c r="AJ369" s="37"/>
      <c r="AK369" s="45"/>
      <c r="AL369" s="46"/>
      <c r="AM369" s="236"/>
      <c r="AN369" s="236"/>
      <c r="AO369" s="233"/>
      <c r="AP369" s="233"/>
      <c r="AQ369" s="318" t="str">
        <f t="shared" si="12"/>
        <v/>
      </c>
      <c r="AR369" s="318" t="str">
        <f t="shared" si="13"/>
        <v/>
      </c>
    </row>
    <row r="370" spans="2:44" ht="14.25">
      <c r="B370" s="34">
        <v>2023</v>
      </c>
      <c r="C370" s="34">
        <v>4</v>
      </c>
      <c r="D370" s="34"/>
      <c r="E370" s="322"/>
      <c r="F370" s="34"/>
      <c r="G370" s="36"/>
      <c r="H370" s="37" t="s">
        <v>595</v>
      </c>
      <c r="I370" s="316"/>
      <c r="J370" s="37"/>
      <c r="K370" s="13"/>
      <c r="L370" s="232"/>
      <c r="M370" s="232"/>
      <c r="N370" s="321"/>
      <c r="O370" s="502"/>
      <c r="P370" s="13"/>
      <c r="Q370" s="393"/>
      <c r="R370" s="40"/>
      <c r="S370" s="234"/>
      <c r="T370" s="234"/>
      <c r="U370" s="40"/>
      <c r="V370" s="13"/>
      <c r="W370" s="40"/>
      <c r="X370" s="13"/>
      <c r="Y370" s="40"/>
      <c r="Z370" s="40"/>
      <c r="AA370" s="235"/>
      <c r="AB370" s="235"/>
      <c r="AC370" s="43"/>
      <c r="AD370" s="44"/>
      <c r="AE370" s="44"/>
      <c r="AF370" s="43"/>
      <c r="AG370" s="13"/>
      <c r="AH370" s="37"/>
      <c r="AI370" s="37"/>
      <c r="AJ370" s="37"/>
      <c r="AK370" s="45"/>
      <c r="AL370" s="46"/>
      <c r="AM370" s="236"/>
      <c r="AN370" s="236"/>
      <c r="AO370" s="233"/>
      <c r="AP370" s="233"/>
      <c r="AQ370" s="318" t="str">
        <f t="shared" si="12"/>
        <v/>
      </c>
      <c r="AR370" s="318" t="str">
        <f t="shared" si="13"/>
        <v/>
      </c>
    </row>
    <row r="371" spans="2:44" ht="14.25">
      <c r="B371" s="34">
        <v>2023</v>
      </c>
      <c r="C371" s="34">
        <v>4</v>
      </c>
      <c r="D371" s="34"/>
      <c r="E371" s="322"/>
      <c r="F371" s="34"/>
      <c r="G371" s="36"/>
      <c r="H371" s="37" t="s">
        <v>595</v>
      </c>
      <c r="I371" s="316"/>
      <c r="J371" s="37"/>
      <c r="K371" s="13"/>
      <c r="L371" s="232"/>
      <c r="M371" s="232"/>
      <c r="N371" s="321"/>
      <c r="O371" s="502"/>
      <c r="P371" s="13"/>
      <c r="Q371" s="393"/>
      <c r="R371" s="40"/>
      <c r="S371" s="234"/>
      <c r="T371" s="234"/>
      <c r="U371" s="40"/>
      <c r="V371" s="13"/>
      <c r="W371" s="40"/>
      <c r="X371" s="13"/>
      <c r="Y371" s="40"/>
      <c r="Z371" s="40"/>
      <c r="AA371" s="235"/>
      <c r="AB371" s="235"/>
      <c r="AC371" s="43"/>
      <c r="AD371" s="44"/>
      <c r="AE371" s="44"/>
      <c r="AF371" s="43"/>
      <c r="AG371" s="13"/>
      <c r="AH371" s="37"/>
      <c r="AI371" s="37"/>
      <c r="AJ371" s="37"/>
      <c r="AK371" s="45"/>
      <c r="AL371" s="46"/>
      <c r="AM371" s="236"/>
      <c r="AN371" s="236"/>
      <c r="AO371" s="233"/>
      <c r="AP371" s="233"/>
      <c r="AQ371" s="318" t="str">
        <f t="shared" si="12"/>
        <v/>
      </c>
      <c r="AR371" s="318" t="str">
        <f t="shared" si="13"/>
        <v/>
      </c>
    </row>
    <row r="372" spans="2:44" ht="14.25">
      <c r="B372" s="34">
        <v>2023</v>
      </c>
      <c r="C372" s="34">
        <v>4</v>
      </c>
      <c r="D372" s="34"/>
      <c r="E372" s="322"/>
      <c r="F372" s="34"/>
      <c r="G372" s="36"/>
      <c r="H372" s="37" t="s">
        <v>595</v>
      </c>
      <c r="I372" s="316"/>
      <c r="J372" s="37"/>
      <c r="K372" s="13"/>
      <c r="L372" s="232"/>
      <c r="M372" s="232"/>
      <c r="N372" s="321"/>
      <c r="O372" s="502"/>
      <c r="P372" s="13"/>
      <c r="Q372" s="393"/>
      <c r="R372" s="40"/>
      <c r="S372" s="234"/>
      <c r="T372" s="234"/>
      <c r="U372" s="40"/>
      <c r="V372" s="13"/>
      <c r="W372" s="40"/>
      <c r="X372" s="13"/>
      <c r="Y372" s="40"/>
      <c r="Z372" s="40"/>
      <c r="AA372" s="235"/>
      <c r="AB372" s="235"/>
      <c r="AC372" s="43"/>
      <c r="AD372" s="44"/>
      <c r="AE372" s="44"/>
      <c r="AF372" s="43"/>
      <c r="AG372" s="13"/>
      <c r="AH372" s="37"/>
      <c r="AI372" s="37"/>
      <c r="AJ372" s="37"/>
      <c r="AK372" s="45"/>
      <c r="AL372" s="46"/>
      <c r="AM372" s="236"/>
      <c r="AN372" s="236"/>
      <c r="AO372" s="233"/>
      <c r="AP372" s="233"/>
      <c r="AQ372" s="318" t="str">
        <f t="shared" si="12"/>
        <v/>
      </c>
      <c r="AR372" s="318" t="str">
        <f t="shared" si="13"/>
        <v/>
      </c>
    </row>
    <row r="373" spans="2:44" ht="14.25">
      <c r="B373" s="34">
        <v>2023</v>
      </c>
      <c r="C373" s="34">
        <v>4</v>
      </c>
      <c r="D373" s="34"/>
      <c r="E373" s="322"/>
      <c r="F373" s="34"/>
      <c r="G373" s="36"/>
      <c r="H373" s="37" t="s">
        <v>595</v>
      </c>
      <c r="I373" s="316"/>
      <c r="J373" s="37"/>
      <c r="K373" s="13"/>
      <c r="L373" s="232"/>
      <c r="M373" s="232"/>
      <c r="N373" s="321"/>
      <c r="O373" s="502"/>
      <c r="P373" s="13"/>
      <c r="Q373" s="393"/>
      <c r="R373" s="40"/>
      <c r="S373" s="234"/>
      <c r="T373" s="234"/>
      <c r="U373" s="40"/>
      <c r="V373" s="13"/>
      <c r="W373" s="40"/>
      <c r="X373" s="13"/>
      <c r="Y373" s="40"/>
      <c r="Z373" s="40"/>
      <c r="AA373" s="235"/>
      <c r="AB373" s="235"/>
      <c r="AC373" s="43"/>
      <c r="AD373" s="44"/>
      <c r="AE373" s="44"/>
      <c r="AF373" s="43"/>
      <c r="AG373" s="13"/>
      <c r="AH373" s="37"/>
      <c r="AI373" s="37"/>
      <c r="AJ373" s="37"/>
      <c r="AK373" s="45"/>
      <c r="AL373" s="46"/>
      <c r="AM373" s="236"/>
      <c r="AN373" s="236"/>
      <c r="AO373" s="233"/>
      <c r="AP373" s="233"/>
      <c r="AQ373" s="318" t="str">
        <f t="shared" si="12"/>
        <v/>
      </c>
      <c r="AR373" s="318" t="str">
        <f t="shared" si="13"/>
        <v/>
      </c>
    </row>
    <row r="374" spans="2:44" ht="14.25">
      <c r="B374" s="34">
        <v>2023</v>
      </c>
      <c r="C374" s="34">
        <v>4</v>
      </c>
      <c r="D374" s="34"/>
      <c r="E374" s="322"/>
      <c r="F374" s="34"/>
      <c r="G374" s="36"/>
      <c r="H374" s="37" t="s">
        <v>595</v>
      </c>
      <c r="I374" s="316"/>
      <c r="J374" s="37"/>
      <c r="K374" s="13"/>
      <c r="L374" s="232"/>
      <c r="M374" s="232"/>
      <c r="N374" s="321"/>
      <c r="O374" s="502"/>
      <c r="P374" s="13"/>
      <c r="Q374" s="393"/>
      <c r="R374" s="40"/>
      <c r="S374" s="234"/>
      <c r="T374" s="234"/>
      <c r="U374" s="40"/>
      <c r="V374" s="13"/>
      <c r="W374" s="40"/>
      <c r="X374" s="13"/>
      <c r="Y374" s="40"/>
      <c r="Z374" s="40"/>
      <c r="AA374" s="235"/>
      <c r="AB374" s="235"/>
      <c r="AC374" s="43"/>
      <c r="AD374" s="44"/>
      <c r="AE374" s="44"/>
      <c r="AF374" s="43"/>
      <c r="AG374" s="13"/>
      <c r="AH374" s="37"/>
      <c r="AI374" s="37"/>
      <c r="AJ374" s="37"/>
      <c r="AK374" s="45"/>
      <c r="AL374" s="46"/>
      <c r="AM374" s="236"/>
      <c r="AN374" s="236"/>
      <c r="AO374" s="233"/>
      <c r="AP374" s="233"/>
      <c r="AQ374" s="318" t="str">
        <f t="shared" si="12"/>
        <v/>
      </c>
      <c r="AR374" s="318" t="str">
        <f t="shared" si="13"/>
        <v/>
      </c>
    </row>
    <row r="375" spans="2:44" ht="14.25">
      <c r="B375" s="34">
        <v>2023</v>
      </c>
      <c r="C375" s="34">
        <v>4</v>
      </c>
      <c r="D375" s="34"/>
      <c r="E375" s="322"/>
      <c r="F375" s="34"/>
      <c r="G375" s="36"/>
      <c r="H375" s="37" t="s">
        <v>595</v>
      </c>
      <c r="I375" s="316"/>
      <c r="J375" s="37"/>
      <c r="K375" s="13"/>
      <c r="L375" s="232"/>
      <c r="M375" s="232"/>
      <c r="N375" s="321"/>
      <c r="O375" s="502"/>
      <c r="P375" s="13"/>
      <c r="Q375" s="393"/>
      <c r="R375" s="40"/>
      <c r="S375" s="234"/>
      <c r="T375" s="234"/>
      <c r="U375" s="40"/>
      <c r="V375" s="13"/>
      <c r="W375" s="40"/>
      <c r="X375" s="13"/>
      <c r="Y375" s="40"/>
      <c r="Z375" s="40"/>
      <c r="AA375" s="235"/>
      <c r="AB375" s="235"/>
      <c r="AC375" s="43"/>
      <c r="AD375" s="44"/>
      <c r="AE375" s="44"/>
      <c r="AF375" s="43"/>
      <c r="AG375" s="13"/>
      <c r="AH375" s="37"/>
      <c r="AI375" s="37"/>
      <c r="AJ375" s="37"/>
      <c r="AK375" s="45"/>
      <c r="AL375" s="46"/>
      <c r="AM375" s="236"/>
      <c r="AN375" s="236"/>
      <c r="AO375" s="233"/>
      <c r="AP375" s="233"/>
      <c r="AQ375" s="318" t="str">
        <f t="shared" si="12"/>
        <v/>
      </c>
      <c r="AR375" s="318" t="str">
        <f t="shared" si="13"/>
        <v/>
      </c>
    </row>
    <row r="376" spans="2:44" ht="14.25">
      <c r="B376" s="34">
        <v>2023</v>
      </c>
      <c r="C376" s="34">
        <v>4</v>
      </c>
      <c r="D376" s="34"/>
      <c r="E376" s="322"/>
      <c r="F376" s="34"/>
      <c r="G376" s="36"/>
      <c r="H376" s="37" t="s">
        <v>595</v>
      </c>
      <c r="I376" s="316"/>
      <c r="J376" s="37"/>
      <c r="K376" s="13"/>
      <c r="L376" s="232"/>
      <c r="M376" s="232"/>
      <c r="N376" s="321"/>
      <c r="O376" s="502"/>
      <c r="P376" s="13"/>
      <c r="Q376" s="393"/>
      <c r="R376" s="40"/>
      <c r="S376" s="234"/>
      <c r="T376" s="234"/>
      <c r="U376" s="40"/>
      <c r="V376" s="13"/>
      <c r="W376" s="40"/>
      <c r="X376" s="13"/>
      <c r="Y376" s="40"/>
      <c r="Z376" s="40"/>
      <c r="AA376" s="235"/>
      <c r="AB376" s="235"/>
      <c r="AC376" s="43"/>
      <c r="AD376" s="44"/>
      <c r="AE376" s="44"/>
      <c r="AF376" s="43"/>
      <c r="AG376" s="13"/>
      <c r="AH376" s="37"/>
      <c r="AI376" s="37"/>
      <c r="AJ376" s="37"/>
      <c r="AK376" s="45"/>
      <c r="AL376" s="46"/>
      <c r="AM376" s="236"/>
      <c r="AN376" s="236"/>
      <c r="AO376" s="233"/>
      <c r="AP376" s="233"/>
      <c r="AQ376" s="318" t="str">
        <f t="shared" si="12"/>
        <v/>
      </c>
      <c r="AR376" s="318" t="str">
        <f t="shared" si="13"/>
        <v/>
      </c>
    </row>
    <row r="377" spans="2:44" ht="14.25">
      <c r="B377" s="34">
        <v>2023</v>
      </c>
      <c r="C377" s="34">
        <v>4</v>
      </c>
      <c r="D377" s="34"/>
      <c r="E377" s="322"/>
      <c r="F377" s="34"/>
      <c r="G377" s="36"/>
      <c r="H377" s="37" t="s">
        <v>595</v>
      </c>
      <c r="I377" s="316"/>
      <c r="J377" s="37"/>
      <c r="K377" s="13"/>
      <c r="L377" s="232"/>
      <c r="M377" s="232"/>
      <c r="N377" s="321"/>
      <c r="O377" s="502"/>
      <c r="P377" s="13"/>
      <c r="Q377" s="393"/>
      <c r="R377" s="40"/>
      <c r="S377" s="234"/>
      <c r="T377" s="234"/>
      <c r="U377" s="40"/>
      <c r="V377" s="13"/>
      <c r="W377" s="40"/>
      <c r="X377" s="13"/>
      <c r="Y377" s="40"/>
      <c r="Z377" s="40"/>
      <c r="AA377" s="235"/>
      <c r="AB377" s="235"/>
      <c r="AC377" s="43"/>
      <c r="AD377" s="44"/>
      <c r="AE377" s="44"/>
      <c r="AF377" s="43"/>
      <c r="AG377" s="13"/>
      <c r="AH377" s="37"/>
      <c r="AI377" s="37"/>
      <c r="AJ377" s="37"/>
      <c r="AK377" s="45"/>
      <c r="AL377" s="46"/>
      <c r="AM377" s="236"/>
      <c r="AN377" s="236"/>
      <c r="AO377" s="233"/>
      <c r="AP377" s="233"/>
      <c r="AQ377" s="318" t="str">
        <f t="shared" si="12"/>
        <v/>
      </c>
      <c r="AR377" s="318" t="str">
        <f t="shared" si="13"/>
        <v/>
      </c>
    </row>
    <row r="378" spans="2:44" ht="14.25">
      <c r="B378" s="34">
        <v>2023</v>
      </c>
      <c r="C378" s="34">
        <v>4</v>
      </c>
      <c r="D378" s="34"/>
      <c r="E378" s="322"/>
      <c r="F378" s="34"/>
      <c r="G378" s="36"/>
      <c r="H378" s="37" t="s">
        <v>595</v>
      </c>
      <c r="I378" s="316"/>
      <c r="J378" s="37"/>
      <c r="K378" s="13"/>
      <c r="L378" s="232"/>
      <c r="M378" s="232"/>
      <c r="N378" s="321"/>
      <c r="O378" s="502"/>
      <c r="P378" s="13"/>
      <c r="Q378" s="393"/>
      <c r="R378" s="40"/>
      <c r="S378" s="234"/>
      <c r="T378" s="234"/>
      <c r="U378" s="40"/>
      <c r="V378" s="13"/>
      <c r="W378" s="40"/>
      <c r="X378" s="13"/>
      <c r="Y378" s="40"/>
      <c r="Z378" s="40"/>
      <c r="AA378" s="235"/>
      <c r="AB378" s="235"/>
      <c r="AC378" s="43"/>
      <c r="AD378" s="44"/>
      <c r="AE378" s="44"/>
      <c r="AF378" s="43"/>
      <c r="AG378" s="13"/>
      <c r="AH378" s="37"/>
      <c r="AI378" s="37"/>
      <c r="AJ378" s="37"/>
      <c r="AK378" s="45"/>
      <c r="AL378" s="46"/>
      <c r="AM378" s="236"/>
      <c r="AN378" s="236"/>
      <c r="AO378" s="233"/>
      <c r="AP378" s="233"/>
      <c r="AQ378" s="318" t="str">
        <f t="shared" si="12"/>
        <v/>
      </c>
      <c r="AR378" s="318" t="str">
        <f t="shared" si="13"/>
        <v/>
      </c>
    </row>
    <row r="379" spans="2:44" ht="14.25">
      <c r="B379" s="34">
        <v>2023</v>
      </c>
      <c r="C379" s="34">
        <v>4</v>
      </c>
      <c r="D379" s="34"/>
      <c r="E379" s="322"/>
      <c r="F379" s="34"/>
      <c r="G379" s="36"/>
      <c r="H379" s="37" t="s">
        <v>595</v>
      </c>
      <c r="I379" s="316"/>
      <c r="J379" s="37"/>
      <c r="K379" s="13"/>
      <c r="L379" s="232"/>
      <c r="M379" s="232"/>
      <c r="N379" s="321"/>
      <c r="O379" s="502"/>
      <c r="P379" s="13"/>
      <c r="Q379" s="393"/>
      <c r="R379" s="40"/>
      <c r="S379" s="234"/>
      <c r="T379" s="234"/>
      <c r="U379" s="40"/>
      <c r="V379" s="13"/>
      <c r="W379" s="40"/>
      <c r="X379" s="13"/>
      <c r="Y379" s="40"/>
      <c r="Z379" s="40"/>
      <c r="AA379" s="235"/>
      <c r="AB379" s="235"/>
      <c r="AC379" s="43"/>
      <c r="AD379" s="44"/>
      <c r="AE379" s="44"/>
      <c r="AF379" s="43"/>
      <c r="AG379" s="13"/>
      <c r="AH379" s="37"/>
      <c r="AI379" s="37"/>
      <c r="AJ379" s="37"/>
      <c r="AK379" s="45"/>
      <c r="AL379" s="46"/>
      <c r="AM379" s="236"/>
      <c r="AN379" s="236"/>
      <c r="AO379" s="233"/>
      <c r="AP379" s="233"/>
      <c r="AQ379" s="318" t="str">
        <f t="shared" si="12"/>
        <v/>
      </c>
      <c r="AR379" s="318" t="str">
        <f t="shared" si="13"/>
        <v/>
      </c>
    </row>
    <row r="380" spans="2:44" ht="14.25">
      <c r="B380" s="34">
        <v>2023</v>
      </c>
      <c r="C380" s="34">
        <v>4</v>
      </c>
      <c r="D380" s="34"/>
      <c r="E380" s="322"/>
      <c r="F380" s="34"/>
      <c r="G380" s="36"/>
      <c r="H380" s="37" t="s">
        <v>595</v>
      </c>
      <c r="I380" s="316"/>
      <c r="J380" s="37"/>
      <c r="K380" s="13"/>
      <c r="L380" s="232"/>
      <c r="M380" s="232"/>
      <c r="N380" s="321"/>
      <c r="O380" s="502"/>
      <c r="P380" s="13"/>
      <c r="Q380" s="393"/>
      <c r="R380" s="40"/>
      <c r="S380" s="234"/>
      <c r="T380" s="234"/>
      <c r="U380" s="40"/>
      <c r="V380" s="13"/>
      <c r="W380" s="40"/>
      <c r="X380" s="13"/>
      <c r="Y380" s="40"/>
      <c r="Z380" s="40"/>
      <c r="AA380" s="235"/>
      <c r="AB380" s="235"/>
      <c r="AC380" s="43"/>
      <c r="AD380" s="44"/>
      <c r="AE380" s="44"/>
      <c r="AF380" s="43"/>
      <c r="AG380" s="13"/>
      <c r="AH380" s="37"/>
      <c r="AI380" s="37"/>
      <c r="AJ380" s="37"/>
      <c r="AK380" s="45"/>
      <c r="AL380" s="46"/>
      <c r="AM380" s="236"/>
      <c r="AN380" s="236"/>
      <c r="AO380" s="233"/>
      <c r="AP380" s="233"/>
      <c r="AQ380" s="318" t="str">
        <f t="shared" si="12"/>
        <v/>
      </c>
      <c r="AR380" s="318" t="str">
        <f t="shared" si="13"/>
        <v/>
      </c>
    </row>
    <row r="381" spans="2:44" ht="14.25">
      <c r="B381" s="34">
        <v>2023</v>
      </c>
      <c r="C381" s="34">
        <v>4</v>
      </c>
      <c r="D381" s="34"/>
      <c r="E381" s="322"/>
      <c r="F381" s="34"/>
      <c r="G381" s="36"/>
      <c r="H381" s="37" t="s">
        <v>595</v>
      </c>
      <c r="I381" s="316"/>
      <c r="J381" s="37"/>
      <c r="K381" s="13"/>
      <c r="L381" s="232"/>
      <c r="M381" s="232"/>
      <c r="N381" s="321"/>
      <c r="O381" s="502"/>
      <c r="P381" s="13"/>
      <c r="Q381" s="393"/>
      <c r="R381" s="40"/>
      <c r="S381" s="234"/>
      <c r="T381" s="234"/>
      <c r="U381" s="40"/>
      <c r="V381" s="13"/>
      <c r="W381" s="40"/>
      <c r="X381" s="13"/>
      <c r="Y381" s="40"/>
      <c r="Z381" s="40"/>
      <c r="AA381" s="235"/>
      <c r="AB381" s="235"/>
      <c r="AC381" s="43"/>
      <c r="AD381" s="44"/>
      <c r="AE381" s="44"/>
      <c r="AF381" s="43"/>
      <c r="AG381" s="13"/>
      <c r="AH381" s="37"/>
      <c r="AI381" s="37"/>
      <c r="AJ381" s="37"/>
      <c r="AK381" s="45"/>
      <c r="AL381" s="46"/>
      <c r="AM381" s="236"/>
      <c r="AN381" s="236"/>
      <c r="AO381" s="233"/>
      <c r="AP381" s="233"/>
      <c r="AQ381" s="318" t="str">
        <f t="shared" si="12"/>
        <v/>
      </c>
      <c r="AR381" s="318" t="str">
        <f t="shared" si="13"/>
        <v/>
      </c>
    </row>
    <row r="382" spans="2:44" ht="14.25">
      <c r="B382" s="34">
        <v>2023</v>
      </c>
      <c r="C382" s="34">
        <v>4</v>
      </c>
      <c r="D382" s="34"/>
      <c r="E382" s="322"/>
      <c r="F382" s="34"/>
      <c r="G382" s="36"/>
      <c r="H382" s="37" t="s">
        <v>595</v>
      </c>
      <c r="I382" s="316"/>
      <c r="J382" s="37"/>
      <c r="K382" s="13"/>
      <c r="L382" s="232"/>
      <c r="M382" s="232"/>
      <c r="N382" s="321"/>
      <c r="O382" s="502"/>
      <c r="P382" s="13"/>
      <c r="Q382" s="393"/>
      <c r="R382" s="40"/>
      <c r="S382" s="234"/>
      <c r="T382" s="234"/>
      <c r="U382" s="40"/>
      <c r="V382" s="13"/>
      <c r="W382" s="40"/>
      <c r="X382" s="13"/>
      <c r="Y382" s="40"/>
      <c r="Z382" s="40"/>
      <c r="AA382" s="235"/>
      <c r="AB382" s="235"/>
      <c r="AC382" s="43"/>
      <c r="AD382" s="44"/>
      <c r="AE382" s="44"/>
      <c r="AF382" s="43"/>
      <c r="AG382" s="13"/>
      <c r="AH382" s="37"/>
      <c r="AI382" s="37"/>
      <c r="AJ382" s="37"/>
      <c r="AK382" s="45"/>
      <c r="AL382" s="46"/>
      <c r="AM382" s="236"/>
      <c r="AN382" s="236"/>
      <c r="AO382" s="233"/>
      <c r="AP382" s="233"/>
      <c r="AQ382" s="318" t="str">
        <f t="shared" si="12"/>
        <v/>
      </c>
      <c r="AR382" s="318" t="str">
        <f t="shared" si="13"/>
        <v/>
      </c>
    </row>
    <row r="383" spans="2:44" ht="14.25">
      <c r="B383" s="34">
        <v>2023</v>
      </c>
      <c r="C383" s="34">
        <v>4</v>
      </c>
      <c r="D383" s="34"/>
      <c r="E383" s="322"/>
      <c r="F383" s="34"/>
      <c r="G383" s="36"/>
      <c r="H383" s="37" t="s">
        <v>595</v>
      </c>
      <c r="I383" s="316"/>
      <c r="J383" s="37"/>
      <c r="K383" s="13"/>
      <c r="L383" s="232"/>
      <c r="M383" s="232"/>
      <c r="N383" s="321"/>
      <c r="O383" s="502"/>
      <c r="P383" s="13"/>
      <c r="Q383" s="393"/>
      <c r="R383" s="40"/>
      <c r="S383" s="234"/>
      <c r="T383" s="234"/>
      <c r="U383" s="40"/>
      <c r="V383" s="13"/>
      <c r="W383" s="40"/>
      <c r="X383" s="13"/>
      <c r="Y383" s="40"/>
      <c r="Z383" s="40"/>
      <c r="AA383" s="235"/>
      <c r="AB383" s="235"/>
      <c r="AC383" s="43"/>
      <c r="AD383" s="44"/>
      <c r="AE383" s="44"/>
      <c r="AF383" s="43"/>
      <c r="AG383" s="13"/>
      <c r="AH383" s="37"/>
      <c r="AI383" s="37"/>
      <c r="AJ383" s="37"/>
      <c r="AK383" s="45"/>
      <c r="AL383" s="46"/>
      <c r="AM383" s="236"/>
      <c r="AN383" s="236"/>
      <c r="AO383" s="233"/>
      <c r="AP383" s="233"/>
      <c r="AQ383" s="318" t="str">
        <f t="shared" si="12"/>
        <v/>
      </c>
      <c r="AR383" s="318" t="str">
        <f t="shared" si="13"/>
        <v/>
      </c>
    </row>
    <row r="384" spans="2:44" ht="14.25">
      <c r="B384" s="34">
        <v>2023</v>
      </c>
      <c r="C384" s="34">
        <v>4</v>
      </c>
      <c r="D384" s="34"/>
      <c r="E384" s="322"/>
      <c r="F384" s="34"/>
      <c r="G384" s="36"/>
      <c r="H384" s="37" t="s">
        <v>595</v>
      </c>
      <c r="I384" s="316"/>
      <c r="J384" s="37"/>
      <c r="K384" s="13"/>
      <c r="L384" s="232"/>
      <c r="M384" s="232"/>
      <c r="N384" s="321"/>
      <c r="O384" s="502"/>
      <c r="P384" s="13"/>
      <c r="Q384" s="393"/>
      <c r="R384" s="40"/>
      <c r="S384" s="234"/>
      <c r="T384" s="234"/>
      <c r="U384" s="40"/>
      <c r="V384" s="13"/>
      <c r="W384" s="40"/>
      <c r="X384" s="13"/>
      <c r="Y384" s="40"/>
      <c r="Z384" s="40"/>
      <c r="AA384" s="235"/>
      <c r="AB384" s="235"/>
      <c r="AC384" s="43"/>
      <c r="AD384" s="44"/>
      <c r="AE384" s="44"/>
      <c r="AF384" s="43"/>
      <c r="AG384" s="13"/>
      <c r="AH384" s="37"/>
      <c r="AI384" s="37"/>
      <c r="AJ384" s="37"/>
      <c r="AK384" s="45"/>
      <c r="AL384" s="46"/>
      <c r="AM384" s="236"/>
      <c r="AN384" s="236"/>
      <c r="AO384" s="233"/>
      <c r="AP384" s="233"/>
      <c r="AQ384" s="318" t="str">
        <f t="shared" si="12"/>
        <v/>
      </c>
      <c r="AR384" s="318" t="str">
        <f t="shared" si="13"/>
        <v/>
      </c>
    </row>
    <row r="385" spans="2:44" ht="14.25">
      <c r="B385" s="34">
        <v>2023</v>
      </c>
      <c r="C385" s="34">
        <v>4</v>
      </c>
      <c r="D385" s="34"/>
      <c r="E385" s="322"/>
      <c r="F385" s="34"/>
      <c r="G385" s="36"/>
      <c r="H385" s="37" t="s">
        <v>595</v>
      </c>
      <c r="I385" s="316"/>
      <c r="J385" s="37"/>
      <c r="K385" s="13"/>
      <c r="L385" s="232"/>
      <c r="M385" s="232"/>
      <c r="N385" s="321"/>
      <c r="O385" s="502"/>
      <c r="P385" s="13"/>
      <c r="Q385" s="393"/>
      <c r="R385" s="40"/>
      <c r="S385" s="234"/>
      <c r="T385" s="234"/>
      <c r="U385" s="40"/>
      <c r="V385" s="13"/>
      <c r="W385" s="40"/>
      <c r="X385" s="13"/>
      <c r="Y385" s="40"/>
      <c r="Z385" s="40"/>
      <c r="AA385" s="235"/>
      <c r="AB385" s="235"/>
      <c r="AC385" s="43"/>
      <c r="AD385" s="44"/>
      <c r="AE385" s="44"/>
      <c r="AF385" s="43"/>
      <c r="AG385" s="13"/>
      <c r="AH385" s="37"/>
      <c r="AI385" s="37"/>
      <c r="AJ385" s="37"/>
      <c r="AK385" s="45"/>
      <c r="AL385" s="46"/>
      <c r="AM385" s="236"/>
      <c r="AN385" s="236"/>
      <c r="AO385" s="233"/>
      <c r="AP385" s="233"/>
      <c r="AQ385" s="318" t="str">
        <f t="shared" si="12"/>
        <v/>
      </c>
      <c r="AR385" s="318" t="str">
        <f t="shared" si="13"/>
        <v/>
      </c>
    </row>
    <row r="386" spans="2:44" ht="14.25">
      <c r="B386" s="34">
        <v>2023</v>
      </c>
      <c r="C386" s="34">
        <v>4</v>
      </c>
      <c r="D386" s="34"/>
      <c r="E386" s="322"/>
      <c r="F386" s="34"/>
      <c r="G386" s="36"/>
      <c r="H386" s="37" t="s">
        <v>595</v>
      </c>
      <c r="I386" s="316"/>
      <c r="J386" s="37"/>
      <c r="K386" s="13"/>
      <c r="L386" s="232"/>
      <c r="M386" s="232"/>
      <c r="N386" s="321"/>
      <c r="O386" s="502"/>
      <c r="P386" s="13"/>
      <c r="Q386" s="393"/>
      <c r="R386" s="40"/>
      <c r="S386" s="234"/>
      <c r="T386" s="234"/>
      <c r="U386" s="40"/>
      <c r="V386" s="13"/>
      <c r="W386" s="40"/>
      <c r="X386" s="13"/>
      <c r="Y386" s="40"/>
      <c r="Z386" s="40"/>
      <c r="AA386" s="235"/>
      <c r="AB386" s="235"/>
      <c r="AC386" s="43"/>
      <c r="AD386" s="44"/>
      <c r="AE386" s="44"/>
      <c r="AF386" s="43"/>
      <c r="AG386" s="13"/>
      <c r="AH386" s="37"/>
      <c r="AI386" s="37"/>
      <c r="AJ386" s="37"/>
      <c r="AK386" s="45"/>
      <c r="AL386" s="46"/>
      <c r="AM386" s="236"/>
      <c r="AN386" s="236"/>
      <c r="AO386" s="233"/>
      <c r="AP386" s="233"/>
      <c r="AQ386" s="318" t="str">
        <f t="shared" si="12"/>
        <v/>
      </c>
      <c r="AR386" s="318" t="str">
        <f t="shared" si="13"/>
        <v/>
      </c>
    </row>
    <row r="387" spans="2:44" ht="14.25">
      <c r="B387" s="34">
        <v>2023</v>
      </c>
      <c r="C387" s="34">
        <v>4</v>
      </c>
      <c r="D387" s="34"/>
      <c r="E387" s="322"/>
      <c r="F387" s="34"/>
      <c r="G387" s="36"/>
      <c r="H387" s="37" t="s">
        <v>595</v>
      </c>
      <c r="I387" s="316"/>
      <c r="J387" s="37"/>
      <c r="K387" s="13"/>
      <c r="L387" s="232"/>
      <c r="M387" s="232"/>
      <c r="N387" s="321"/>
      <c r="O387" s="502"/>
      <c r="P387" s="13"/>
      <c r="Q387" s="393"/>
      <c r="R387" s="40"/>
      <c r="S387" s="234"/>
      <c r="T387" s="234"/>
      <c r="U387" s="40"/>
      <c r="V387" s="13"/>
      <c r="W387" s="40"/>
      <c r="X387" s="13"/>
      <c r="Y387" s="40"/>
      <c r="Z387" s="40"/>
      <c r="AA387" s="235"/>
      <c r="AB387" s="235"/>
      <c r="AC387" s="43"/>
      <c r="AD387" s="44"/>
      <c r="AE387" s="44"/>
      <c r="AF387" s="43"/>
      <c r="AG387" s="13"/>
      <c r="AH387" s="37"/>
      <c r="AI387" s="37"/>
      <c r="AJ387" s="37"/>
      <c r="AK387" s="45"/>
      <c r="AL387" s="46"/>
      <c r="AM387" s="236"/>
      <c r="AN387" s="236"/>
      <c r="AO387" s="233"/>
      <c r="AP387" s="233"/>
      <c r="AQ387" s="318" t="str">
        <f t="shared" si="12"/>
        <v/>
      </c>
      <c r="AR387" s="318" t="str">
        <f t="shared" si="13"/>
        <v/>
      </c>
    </row>
    <row r="388" spans="2:44" ht="14.25">
      <c r="B388" s="34">
        <v>2023</v>
      </c>
      <c r="C388" s="34">
        <v>4</v>
      </c>
      <c r="D388" s="34"/>
      <c r="E388" s="322"/>
      <c r="F388" s="34"/>
      <c r="G388" s="36"/>
      <c r="H388" s="37" t="s">
        <v>595</v>
      </c>
      <c r="I388" s="316"/>
      <c r="J388" s="37"/>
      <c r="K388" s="13"/>
      <c r="L388" s="232"/>
      <c r="M388" s="232"/>
      <c r="N388" s="321"/>
      <c r="O388" s="502"/>
      <c r="P388" s="13"/>
      <c r="Q388" s="393"/>
      <c r="R388" s="40"/>
      <c r="S388" s="234"/>
      <c r="T388" s="234"/>
      <c r="U388" s="40"/>
      <c r="V388" s="13"/>
      <c r="W388" s="40"/>
      <c r="X388" s="13"/>
      <c r="Y388" s="40"/>
      <c r="Z388" s="40"/>
      <c r="AA388" s="235"/>
      <c r="AB388" s="235"/>
      <c r="AC388" s="43"/>
      <c r="AD388" s="44"/>
      <c r="AE388" s="44"/>
      <c r="AF388" s="43"/>
      <c r="AG388" s="13"/>
      <c r="AH388" s="37"/>
      <c r="AI388" s="37"/>
      <c r="AJ388" s="37"/>
      <c r="AK388" s="45"/>
      <c r="AL388" s="46"/>
      <c r="AM388" s="236"/>
      <c r="AN388" s="236"/>
      <c r="AO388" s="233"/>
      <c r="AP388" s="233"/>
      <c r="AQ388" s="318" t="str">
        <f t="shared" si="12"/>
        <v/>
      </c>
      <c r="AR388" s="318" t="str">
        <f t="shared" si="13"/>
        <v/>
      </c>
    </row>
    <row r="389" spans="2:44" ht="14.25">
      <c r="B389" s="34">
        <v>2023</v>
      </c>
      <c r="C389" s="34">
        <v>4</v>
      </c>
      <c r="D389" s="34"/>
      <c r="E389" s="322"/>
      <c r="F389" s="34"/>
      <c r="G389" s="36"/>
      <c r="H389" s="37" t="s">
        <v>595</v>
      </c>
      <c r="I389" s="316"/>
      <c r="J389" s="37"/>
      <c r="K389" s="13"/>
      <c r="L389" s="232"/>
      <c r="M389" s="232"/>
      <c r="N389" s="321"/>
      <c r="O389" s="502"/>
      <c r="P389" s="13"/>
      <c r="Q389" s="393"/>
      <c r="R389" s="40"/>
      <c r="S389" s="234"/>
      <c r="T389" s="234"/>
      <c r="U389" s="40"/>
      <c r="V389" s="13"/>
      <c r="W389" s="40"/>
      <c r="X389" s="13"/>
      <c r="Y389" s="40"/>
      <c r="Z389" s="40"/>
      <c r="AA389" s="235"/>
      <c r="AB389" s="235"/>
      <c r="AC389" s="43"/>
      <c r="AD389" s="44"/>
      <c r="AE389" s="44"/>
      <c r="AF389" s="43"/>
      <c r="AG389" s="13"/>
      <c r="AH389" s="37"/>
      <c r="AI389" s="37"/>
      <c r="AJ389" s="37"/>
      <c r="AK389" s="45"/>
      <c r="AL389" s="46"/>
      <c r="AM389" s="236"/>
      <c r="AN389" s="236"/>
      <c r="AO389" s="233"/>
      <c r="AP389" s="233"/>
      <c r="AQ389" s="318" t="str">
        <f t="shared" si="12"/>
        <v/>
      </c>
      <c r="AR389" s="318" t="str">
        <f t="shared" si="13"/>
        <v/>
      </c>
    </row>
    <row r="390" spans="2:44" ht="14.25">
      <c r="B390" s="34">
        <v>2023</v>
      </c>
      <c r="C390" s="34">
        <v>4</v>
      </c>
      <c r="D390" s="34"/>
      <c r="E390" s="322"/>
      <c r="F390" s="34"/>
      <c r="G390" s="36"/>
      <c r="H390" s="37" t="s">
        <v>595</v>
      </c>
      <c r="I390" s="316"/>
      <c r="J390" s="37"/>
      <c r="K390" s="13"/>
      <c r="L390" s="232"/>
      <c r="M390" s="232"/>
      <c r="N390" s="321"/>
      <c r="O390" s="502"/>
      <c r="P390" s="13"/>
      <c r="Q390" s="393"/>
      <c r="R390" s="40"/>
      <c r="S390" s="234"/>
      <c r="T390" s="234"/>
      <c r="U390" s="40"/>
      <c r="V390" s="13"/>
      <c r="W390" s="40"/>
      <c r="X390" s="13"/>
      <c r="Y390" s="40"/>
      <c r="Z390" s="40"/>
      <c r="AA390" s="235"/>
      <c r="AB390" s="235"/>
      <c r="AC390" s="43"/>
      <c r="AD390" s="44"/>
      <c r="AE390" s="44"/>
      <c r="AF390" s="43"/>
      <c r="AG390" s="13"/>
      <c r="AH390" s="37"/>
      <c r="AI390" s="37"/>
      <c r="AJ390" s="37"/>
      <c r="AK390" s="45"/>
      <c r="AL390" s="46"/>
      <c r="AM390" s="236"/>
      <c r="AN390" s="236"/>
      <c r="AO390" s="233"/>
      <c r="AP390" s="233"/>
      <c r="AQ390" s="318" t="str">
        <f t="shared" si="12"/>
        <v/>
      </c>
      <c r="AR390" s="318" t="str">
        <f t="shared" si="13"/>
        <v/>
      </c>
    </row>
    <row r="391" spans="2:44" ht="14.25">
      <c r="B391" s="34">
        <v>2023</v>
      </c>
      <c r="C391" s="34">
        <v>4</v>
      </c>
      <c r="D391" s="34"/>
      <c r="E391" s="322"/>
      <c r="F391" s="34"/>
      <c r="G391" s="36"/>
      <c r="H391" s="37" t="s">
        <v>595</v>
      </c>
      <c r="I391" s="316"/>
      <c r="J391" s="37"/>
      <c r="K391" s="13"/>
      <c r="L391" s="232"/>
      <c r="M391" s="232"/>
      <c r="N391" s="321"/>
      <c r="O391" s="502"/>
      <c r="P391" s="13"/>
      <c r="Q391" s="393"/>
      <c r="R391" s="40"/>
      <c r="S391" s="234"/>
      <c r="T391" s="234"/>
      <c r="U391" s="40"/>
      <c r="V391" s="13"/>
      <c r="W391" s="40"/>
      <c r="X391" s="13"/>
      <c r="Y391" s="40"/>
      <c r="Z391" s="40"/>
      <c r="AA391" s="235"/>
      <c r="AB391" s="235"/>
      <c r="AC391" s="43"/>
      <c r="AD391" s="44"/>
      <c r="AE391" s="44"/>
      <c r="AF391" s="43"/>
      <c r="AG391" s="13"/>
      <c r="AH391" s="37"/>
      <c r="AI391" s="37"/>
      <c r="AJ391" s="37"/>
      <c r="AK391" s="45"/>
      <c r="AL391" s="46"/>
      <c r="AM391" s="236"/>
      <c r="AN391" s="236"/>
      <c r="AO391" s="233"/>
      <c r="AP391" s="233"/>
      <c r="AQ391" s="318" t="str">
        <f t="shared" si="12"/>
        <v/>
      </c>
      <c r="AR391" s="318" t="str">
        <f t="shared" si="13"/>
        <v/>
      </c>
    </row>
    <row r="392" spans="2:44" ht="14.25">
      <c r="B392" s="34">
        <v>2023</v>
      </c>
      <c r="C392" s="34">
        <v>4</v>
      </c>
      <c r="D392" s="34"/>
      <c r="E392" s="322"/>
      <c r="F392" s="34"/>
      <c r="G392" s="36"/>
      <c r="H392" s="37" t="s">
        <v>595</v>
      </c>
      <c r="I392" s="316"/>
      <c r="J392" s="37"/>
      <c r="K392" s="13"/>
      <c r="L392" s="232"/>
      <c r="M392" s="232"/>
      <c r="N392" s="321"/>
      <c r="O392" s="502"/>
      <c r="P392" s="13"/>
      <c r="Q392" s="393"/>
      <c r="R392" s="40"/>
      <c r="S392" s="234"/>
      <c r="T392" s="234"/>
      <c r="U392" s="40"/>
      <c r="V392" s="13"/>
      <c r="W392" s="40"/>
      <c r="X392" s="13"/>
      <c r="Y392" s="40"/>
      <c r="Z392" s="40"/>
      <c r="AA392" s="235"/>
      <c r="AB392" s="235"/>
      <c r="AC392" s="43"/>
      <c r="AD392" s="44"/>
      <c r="AE392" s="44"/>
      <c r="AF392" s="43"/>
      <c r="AG392" s="13"/>
      <c r="AH392" s="37"/>
      <c r="AI392" s="37"/>
      <c r="AJ392" s="37"/>
      <c r="AK392" s="45"/>
      <c r="AL392" s="46"/>
      <c r="AM392" s="236"/>
      <c r="AN392" s="236"/>
      <c r="AO392" s="233"/>
      <c r="AP392" s="233"/>
      <c r="AQ392" s="318" t="str">
        <f t="shared" si="12"/>
        <v/>
      </c>
      <c r="AR392" s="318" t="str">
        <f t="shared" si="13"/>
        <v/>
      </c>
    </row>
    <row r="393" spans="2:44" ht="14.25">
      <c r="B393" s="34">
        <v>2023</v>
      </c>
      <c r="C393" s="34">
        <v>4</v>
      </c>
      <c r="D393" s="34"/>
      <c r="E393" s="322"/>
      <c r="F393" s="34"/>
      <c r="G393" s="36"/>
      <c r="H393" s="37" t="s">
        <v>595</v>
      </c>
      <c r="I393" s="316"/>
      <c r="J393" s="37"/>
      <c r="K393" s="13"/>
      <c r="L393" s="232"/>
      <c r="M393" s="232"/>
      <c r="N393" s="321"/>
      <c r="O393" s="502"/>
      <c r="P393" s="13"/>
      <c r="Q393" s="393"/>
      <c r="R393" s="40"/>
      <c r="S393" s="234"/>
      <c r="T393" s="234"/>
      <c r="U393" s="40"/>
      <c r="V393" s="13"/>
      <c r="W393" s="40"/>
      <c r="X393" s="13"/>
      <c r="Y393" s="40"/>
      <c r="Z393" s="40"/>
      <c r="AA393" s="235"/>
      <c r="AB393" s="235"/>
      <c r="AC393" s="43"/>
      <c r="AD393" s="44"/>
      <c r="AE393" s="44"/>
      <c r="AF393" s="43"/>
      <c r="AG393" s="13"/>
      <c r="AH393" s="37"/>
      <c r="AI393" s="37"/>
      <c r="AJ393" s="37"/>
      <c r="AK393" s="45"/>
      <c r="AL393" s="46"/>
      <c r="AM393" s="236"/>
      <c r="AN393" s="236"/>
      <c r="AO393" s="233"/>
      <c r="AP393" s="233"/>
      <c r="AQ393" s="318" t="str">
        <f t="shared" si="12"/>
        <v/>
      </c>
      <c r="AR393" s="318" t="str">
        <f t="shared" si="13"/>
        <v/>
      </c>
    </row>
    <row r="394" spans="2:44" ht="14.25">
      <c r="B394" s="34">
        <v>2023</v>
      </c>
      <c r="C394" s="34">
        <v>4</v>
      </c>
      <c r="D394" s="34"/>
      <c r="E394" s="322"/>
      <c r="F394" s="34"/>
      <c r="G394" s="36"/>
      <c r="H394" s="37" t="s">
        <v>595</v>
      </c>
      <c r="I394" s="316"/>
      <c r="J394" s="37"/>
      <c r="K394" s="13"/>
      <c r="L394" s="232"/>
      <c r="M394" s="232"/>
      <c r="N394" s="321"/>
      <c r="O394" s="502"/>
      <c r="P394" s="13"/>
      <c r="Q394" s="393"/>
      <c r="R394" s="40"/>
      <c r="S394" s="234"/>
      <c r="T394" s="234"/>
      <c r="U394" s="40"/>
      <c r="V394" s="13"/>
      <c r="W394" s="40"/>
      <c r="X394" s="13"/>
      <c r="Y394" s="40"/>
      <c r="Z394" s="40"/>
      <c r="AA394" s="235"/>
      <c r="AB394" s="235"/>
      <c r="AC394" s="43"/>
      <c r="AD394" s="44"/>
      <c r="AE394" s="44"/>
      <c r="AF394" s="43"/>
      <c r="AG394" s="13"/>
      <c r="AH394" s="37"/>
      <c r="AI394" s="37"/>
      <c r="AJ394" s="37"/>
      <c r="AK394" s="45"/>
      <c r="AL394" s="46"/>
      <c r="AM394" s="236"/>
      <c r="AN394" s="236"/>
      <c r="AO394" s="233"/>
      <c r="AP394" s="233"/>
      <c r="AQ394" s="318" t="str">
        <f t="shared" si="12"/>
        <v/>
      </c>
      <c r="AR394" s="318" t="str">
        <f t="shared" si="13"/>
        <v/>
      </c>
    </row>
    <row r="395" spans="2:44" ht="14.25">
      <c r="B395" s="34">
        <v>2023</v>
      </c>
      <c r="C395" s="34">
        <v>4</v>
      </c>
      <c r="D395" s="34"/>
      <c r="E395" s="322"/>
      <c r="F395" s="34"/>
      <c r="G395" s="36"/>
      <c r="H395" s="37" t="s">
        <v>595</v>
      </c>
      <c r="I395" s="316"/>
      <c r="J395" s="37"/>
      <c r="K395" s="13"/>
      <c r="L395" s="232"/>
      <c r="M395" s="232"/>
      <c r="N395" s="321"/>
      <c r="O395" s="502"/>
      <c r="P395" s="13"/>
      <c r="Q395" s="393"/>
      <c r="R395" s="40"/>
      <c r="S395" s="234"/>
      <c r="T395" s="234"/>
      <c r="U395" s="40"/>
      <c r="V395" s="13"/>
      <c r="W395" s="40"/>
      <c r="X395" s="13"/>
      <c r="Y395" s="40"/>
      <c r="Z395" s="40"/>
      <c r="AA395" s="235"/>
      <c r="AB395" s="235"/>
      <c r="AC395" s="43"/>
      <c r="AD395" s="44"/>
      <c r="AE395" s="44"/>
      <c r="AF395" s="43"/>
      <c r="AG395" s="13"/>
      <c r="AH395" s="37"/>
      <c r="AI395" s="37"/>
      <c r="AJ395" s="37"/>
      <c r="AK395" s="45"/>
      <c r="AL395" s="46"/>
      <c r="AM395" s="236"/>
      <c r="AN395" s="236"/>
      <c r="AO395" s="233"/>
      <c r="AP395" s="233"/>
      <c r="AQ395" s="318" t="str">
        <f t="shared" si="12"/>
        <v/>
      </c>
      <c r="AR395" s="318" t="str">
        <f t="shared" si="13"/>
        <v/>
      </c>
    </row>
    <row r="396" spans="2:44" ht="14.25">
      <c r="B396" s="34">
        <v>2023</v>
      </c>
      <c r="C396" s="34">
        <v>4</v>
      </c>
      <c r="D396" s="34"/>
      <c r="E396" s="322"/>
      <c r="F396" s="34"/>
      <c r="G396" s="36"/>
      <c r="H396" s="37" t="s">
        <v>595</v>
      </c>
      <c r="I396" s="316"/>
      <c r="J396" s="37"/>
      <c r="K396" s="13"/>
      <c r="L396" s="232"/>
      <c r="M396" s="232"/>
      <c r="N396" s="321"/>
      <c r="O396" s="502"/>
      <c r="P396" s="13"/>
      <c r="Q396" s="393"/>
      <c r="R396" s="40"/>
      <c r="S396" s="234"/>
      <c r="T396" s="234"/>
      <c r="U396" s="40"/>
      <c r="V396" s="13"/>
      <c r="W396" s="40"/>
      <c r="X396" s="13"/>
      <c r="Y396" s="40"/>
      <c r="Z396" s="40"/>
      <c r="AA396" s="235"/>
      <c r="AB396" s="235"/>
      <c r="AC396" s="43"/>
      <c r="AD396" s="44"/>
      <c r="AE396" s="44"/>
      <c r="AF396" s="43"/>
      <c r="AG396" s="13"/>
      <c r="AH396" s="37"/>
      <c r="AI396" s="37"/>
      <c r="AJ396" s="37"/>
      <c r="AK396" s="45"/>
      <c r="AL396" s="46"/>
      <c r="AM396" s="236"/>
      <c r="AN396" s="236"/>
      <c r="AO396" s="233"/>
      <c r="AP396" s="233"/>
      <c r="AQ396" s="318" t="str">
        <f t="shared" si="12"/>
        <v/>
      </c>
      <c r="AR396" s="318" t="str">
        <f t="shared" si="13"/>
        <v/>
      </c>
    </row>
    <row r="397" spans="2:44" ht="14.25">
      <c r="B397" s="34">
        <v>2023</v>
      </c>
      <c r="C397" s="34">
        <v>4</v>
      </c>
      <c r="D397" s="34"/>
      <c r="E397" s="322"/>
      <c r="F397" s="34"/>
      <c r="G397" s="36"/>
      <c r="H397" s="37" t="s">
        <v>595</v>
      </c>
      <c r="I397" s="316"/>
      <c r="J397" s="37"/>
      <c r="K397" s="13"/>
      <c r="L397" s="232"/>
      <c r="M397" s="232"/>
      <c r="N397" s="321"/>
      <c r="O397" s="502"/>
      <c r="P397" s="13"/>
      <c r="Q397" s="393"/>
      <c r="R397" s="40"/>
      <c r="S397" s="234"/>
      <c r="T397" s="234"/>
      <c r="U397" s="40"/>
      <c r="V397" s="13"/>
      <c r="W397" s="40"/>
      <c r="X397" s="13"/>
      <c r="Y397" s="40"/>
      <c r="Z397" s="40"/>
      <c r="AA397" s="235"/>
      <c r="AB397" s="235"/>
      <c r="AC397" s="43"/>
      <c r="AD397" s="44"/>
      <c r="AE397" s="44"/>
      <c r="AF397" s="43"/>
      <c r="AG397" s="13"/>
      <c r="AH397" s="37"/>
      <c r="AI397" s="37"/>
      <c r="AJ397" s="37"/>
      <c r="AK397" s="45"/>
      <c r="AL397" s="46"/>
      <c r="AM397" s="236"/>
      <c r="AN397" s="236"/>
      <c r="AO397" s="233"/>
      <c r="AP397" s="233"/>
      <c r="AQ397" s="318" t="str">
        <f t="shared" si="12"/>
        <v/>
      </c>
      <c r="AR397" s="318" t="str">
        <f t="shared" si="13"/>
        <v/>
      </c>
    </row>
    <row r="398" spans="2:44" ht="14.25">
      <c r="B398" s="34">
        <v>2023</v>
      </c>
      <c r="C398" s="34">
        <v>4</v>
      </c>
      <c r="D398" s="34"/>
      <c r="E398" s="322"/>
      <c r="F398" s="34"/>
      <c r="G398" s="36"/>
      <c r="H398" s="37" t="s">
        <v>595</v>
      </c>
      <c r="I398" s="316"/>
      <c r="J398" s="37"/>
      <c r="K398" s="13"/>
      <c r="L398" s="232"/>
      <c r="M398" s="232"/>
      <c r="N398" s="321"/>
      <c r="O398" s="502"/>
      <c r="P398" s="13"/>
      <c r="Q398" s="393"/>
      <c r="R398" s="40"/>
      <c r="S398" s="234"/>
      <c r="T398" s="234"/>
      <c r="U398" s="40"/>
      <c r="V398" s="13"/>
      <c r="W398" s="40"/>
      <c r="X398" s="13"/>
      <c r="Y398" s="40"/>
      <c r="Z398" s="40"/>
      <c r="AA398" s="235"/>
      <c r="AB398" s="235"/>
      <c r="AC398" s="43"/>
      <c r="AD398" s="44"/>
      <c r="AE398" s="44"/>
      <c r="AF398" s="43"/>
      <c r="AG398" s="13"/>
      <c r="AH398" s="37"/>
      <c r="AI398" s="37"/>
      <c r="AJ398" s="37"/>
      <c r="AK398" s="45"/>
      <c r="AL398" s="46"/>
      <c r="AM398" s="236"/>
      <c r="AN398" s="236"/>
      <c r="AO398" s="233"/>
      <c r="AP398" s="233"/>
      <c r="AQ398" s="318" t="str">
        <f t="shared" si="12"/>
        <v/>
      </c>
      <c r="AR398" s="318" t="str">
        <f t="shared" si="13"/>
        <v/>
      </c>
    </row>
    <row r="399" spans="2:44" ht="14.25">
      <c r="B399" s="34">
        <v>2023</v>
      </c>
      <c r="C399" s="34">
        <v>4</v>
      </c>
      <c r="D399" s="34"/>
      <c r="E399" s="322"/>
      <c r="F399" s="34"/>
      <c r="G399" s="36"/>
      <c r="H399" s="37" t="s">
        <v>595</v>
      </c>
      <c r="I399" s="316"/>
      <c r="J399" s="37"/>
      <c r="K399" s="13"/>
      <c r="L399" s="232"/>
      <c r="M399" s="232"/>
      <c r="N399" s="321"/>
      <c r="O399" s="502"/>
      <c r="P399" s="13"/>
      <c r="Q399" s="393"/>
      <c r="R399" s="40"/>
      <c r="S399" s="234"/>
      <c r="T399" s="234"/>
      <c r="U399" s="40"/>
      <c r="V399" s="13"/>
      <c r="W399" s="40"/>
      <c r="X399" s="13"/>
      <c r="Y399" s="40"/>
      <c r="Z399" s="40"/>
      <c r="AA399" s="235"/>
      <c r="AB399" s="235"/>
      <c r="AC399" s="43"/>
      <c r="AD399" s="44"/>
      <c r="AE399" s="44"/>
      <c r="AF399" s="43"/>
      <c r="AG399" s="13"/>
      <c r="AH399" s="37"/>
      <c r="AI399" s="37"/>
      <c r="AJ399" s="37"/>
      <c r="AK399" s="45"/>
      <c r="AL399" s="46"/>
      <c r="AM399" s="236"/>
      <c r="AN399" s="236"/>
      <c r="AO399" s="233"/>
      <c r="AP399" s="233"/>
      <c r="AQ399" s="318" t="str">
        <f t="shared" si="12"/>
        <v/>
      </c>
      <c r="AR399" s="318" t="str">
        <f t="shared" si="13"/>
        <v/>
      </c>
    </row>
    <row r="400" spans="2:44" ht="14.25">
      <c r="B400" s="34">
        <v>2023</v>
      </c>
      <c r="C400" s="34">
        <v>4</v>
      </c>
      <c r="D400" s="34"/>
      <c r="E400" s="322"/>
      <c r="F400" s="34"/>
      <c r="G400" s="36"/>
      <c r="H400" s="37" t="s">
        <v>595</v>
      </c>
      <c r="I400" s="316"/>
      <c r="J400" s="37"/>
      <c r="K400" s="13"/>
      <c r="L400" s="232"/>
      <c r="M400" s="232"/>
      <c r="N400" s="321"/>
      <c r="O400" s="502"/>
      <c r="P400" s="13"/>
      <c r="Q400" s="393"/>
      <c r="R400" s="40"/>
      <c r="S400" s="234"/>
      <c r="T400" s="234"/>
      <c r="U400" s="40"/>
      <c r="V400" s="13"/>
      <c r="W400" s="40"/>
      <c r="X400" s="13"/>
      <c r="Y400" s="40"/>
      <c r="Z400" s="40"/>
      <c r="AA400" s="235"/>
      <c r="AB400" s="235"/>
      <c r="AC400" s="43"/>
      <c r="AD400" s="44"/>
      <c r="AE400" s="44"/>
      <c r="AF400" s="43"/>
      <c r="AG400" s="13"/>
      <c r="AH400" s="37"/>
      <c r="AI400" s="37"/>
      <c r="AJ400" s="37"/>
      <c r="AK400" s="45"/>
      <c r="AL400" s="46"/>
      <c r="AM400" s="236"/>
      <c r="AN400" s="236"/>
      <c r="AO400" s="233"/>
      <c r="AP400" s="233"/>
      <c r="AQ400" s="318" t="str">
        <f t="shared" si="12"/>
        <v/>
      </c>
      <c r="AR400" s="318" t="str">
        <f t="shared" si="13"/>
        <v/>
      </c>
    </row>
    <row r="401" spans="2:44" ht="14.25">
      <c r="B401" s="34">
        <v>2023</v>
      </c>
      <c r="C401" s="34">
        <v>4</v>
      </c>
      <c r="D401" s="34"/>
      <c r="E401" s="322"/>
      <c r="F401" s="34"/>
      <c r="G401" s="36"/>
      <c r="H401" s="37" t="s">
        <v>595</v>
      </c>
      <c r="I401" s="316"/>
      <c r="J401" s="37"/>
      <c r="K401" s="13"/>
      <c r="L401" s="232"/>
      <c r="M401" s="232"/>
      <c r="N401" s="321"/>
      <c r="O401" s="502"/>
      <c r="P401" s="13"/>
      <c r="Q401" s="393"/>
      <c r="R401" s="40"/>
      <c r="S401" s="234"/>
      <c r="T401" s="234"/>
      <c r="U401" s="40"/>
      <c r="V401" s="13"/>
      <c r="W401" s="40"/>
      <c r="X401" s="13"/>
      <c r="Y401" s="40"/>
      <c r="Z401" s="40"/>
      <c r="AA401" s="235"/>
      <c r="AB401" s="235"/>
      <c r="AC401" s="43"/>
      <c r="AD401" s="44"/>
      <c r="AE401" s="44"/>
      <c r="AF401" s="43"/>
      <c r="AG401" s="13"/>
      <c r="AH401" s="37"/>
      <c r="AI401" s="37"/>
      <c r="AJ401" s="37"/>
      <c r="AK401" s="45"/>
      <c r="AL401" s="46"/>
      <c r="AM401" s="236"/>
      <c r="AN401" s="236"/>
      <c r="AO401" s="233"/>
      <c r="AP401" s="233"/>
      <c r="AQ401" s="318" t="str">
        <f t="shared" si="12"/>
        <v/>
      </c>
      <c r="AR401" s="318" t="str">
        <f t="shared" si="13"/>
        <v/>
      </c>
    </row>
    <row r="402" spans="2:44" ht="14.25">
      <c r="B402" s="34">
        <v>2023</v>
      </c>
      <c r="C402" s="34">
        <v>4</v>
      </c>
      <c r="D402" s="34"/>
      <c r="E402" s="322"/>
      <c r="F402" s="34"/>
      <c r="G402" s="36"/>
      <c r="H402" s="37" t="s">
        <v>595</v>
      </c>
      <c r="I402" s="316"/>
      <c r="J402" s="37"/>
      <c r="K402" s="13"/>
      <c r="L402" s="232"/>
      <c r="M402" s="232"/>
      <c r="N402" s="321"/>
      <c r="O402" s="502"/>
      <c r="P402" s="13"/>
      <c r="Q402" s="393"/>
      <c r="R402" s="40"/>
      <c r="S402" s="234"/>
      <c r="T402" s="234"/>
      <c r="U402" s="40"/>
      <c r="V402" s="13"/>
      <c r="W402" s="40"/>
      <c r="X402" s="13"/>
      <c r="Y402" s="40"/>
      <c r="Z402" s="40"/>
      <c r="AA402" s="235"/>
      <c r="AB402" s="235"/>
      <c r="AC402" s="43"/>
      <c r="AD402" s="44"/>
      <c r="AE402" s="44"/>
      <c r="AF402" s="43"/>
      <c r="AG402" s="13"/>
      <c r="AH402" s="37"/>
      <c r="AI402" s="37"/>
      <c r="AJ402" s="37"/>
      <c r="AK402" s="45"/>
      <c r="AL402" s="46"/>
      <c r="AM402" s="236"/>
      <c r="AN402" s="236"/>
      <c r="AO402" s="233"/>
      <c r="AP402" s="233"/>
      <c r="AQ402" s="318" t="str">
        <f t="shared" si="12"/>
        <v/>
      </c>
      <c r="AR402" s="318" t="str">
        <f t="shared" si="13"/>
        <v/>
      </c>
    </row>
    <row r="403" spans="2:44" ht="14.25">
      <c r="B403" s="34">
        <v>2023</v>
      </c>
      <c r="C403" s="34">
        <v>4</v>
      </c>
      <c r="D403" s="34"/>
      <c r="E403" s="322"/>
      <c r="F403" s="34"/>
      <c r="G403" s="36"/>
      <c r="H403" s="37" t="s">
        <v>595</v>
      </c>
      <c r="I403" s="316"/>
      <c r="J403" s="37"/>
      <c r="K403" s="13"/>
      <c r="L403" s="232"/>
      <c r="M403" s="232"/>
      <c r="N403" s="321"/>
      <c r="O403" s="502"/>
      <c r="P403" s="13"/>
      <c r="Q403" s="393"/>
      <c r="R403" s="40"/>
      <c r="S403" s="234"/>
      <c r="T403" s="234"/>
      <c r="U403" s="40"/>
      <c r="V403" s="13"/>
      <c r="W403" s="40"/>
      <c r="X403" s="13"/>
      <c r="Y403" s="40"/>
      <c r="Z403" s="40"/>
      <c r="AA403" s="235"/>
      <c r="AB403" s="235"/>
      <c r="AC403" s="43"/>
      <c r="AD403" s="44"/>
      <c r="AE403" s="44"/>
      <c r="AF403" s="43"/>
      <c r="AG403" s="13"/>
      <c r="AH403" s="37"/>
      <c r="AI403" s="37"/>
      <c r="AJ403" s="37"/>
      <c r="AK403" s="45"/>
      <c r="AL403" s="46"/>
      <c r="AM403" s="236"/>
      <c r="AN403" s="236"/>
      <c r="AO403" s="233"/>
      <c r="AP403" s="233"/>
      <c r="AQ403" s="318" t="str">
        <f t="shared" si="12"/>
        <v/>
      </c>
      <c r="AR403" s="318" t="str">
        <f t="shared" si="13"/>
        <v/>
      </c>
    </row>
    <row r="404" spans="2:44" ht="14.25">
      <c r="B404" s="34">
        <v>2023</v>
      </c>
      <c r="C404" s="34">
        <v>4</v>
      </c>
      <c r="D404" s="34"/>
      <c r="E404" s="322"/>
      <c r="F404" s="34"/>
      <c r="G404" s="36"/>
      <c r="H404" s="37" t="s">
        <v>595</v>
      </c>
      <c r="I404" s="316"/>
      <c r="J404" s="37"/>
      <c r="K404" s="13"/>
      <c r="L404" s="232"/>
      <c r="M404" s="232"/>
      <c r="N404" s="321"/>
      <c r="O404" s="502"/>
      <c r="P404" s="13"/>
      <c r="Q404" s="393"/>
      <c r="R404" s="40"/>
      <c r="S404" s="234"/>
      <c r="T404" s="234"/>
      <c r="U404" s="40"/>
      <c r="V404" s="13"/>
      <c r="W404" s="40"/>
      <c r="X404" s="13"/>
      <c r="Y404" s="40"/>
      <c r="Z404" s="40"/>
      <c r="AA404" s="235"/>
      <c r="AB404" s="235"/>
      <c r="AC404" s="43"/>
      <c r="AD404" s="44"/>
      <c r="AE404" s="44"/>
      <c r="AF404" s="43"/>
      <c r="AG404" s="13"/>
      <c r="AH404" s="37"/>
      <c r="AI404" s="37"/>
      <c r="AJ404" s="37"/>
      <c r="AK404" s="45"/>
      <c r="AL404" s="46"/>
      <c r="AM404" s="236"/>
      <c r="AN404" s="236"/>
      <c r="AO404" s="233"/>
      <c r="AP404" s="233"/>
      <c r="AQ404" s="318" t="str">
        <f t="shared" si="12"/>
        <v/>
      </c>
      <c r="AR404" s="318" t="str">
        <f t="shared" si="13"/>
        <v/>
      </c>
    </row>
    <row r="405" spans="2:44" ht="14.25">
      <c r="B405" s="34">
        <v>2023</v>
      </c>
      <c r="C405" s="34">
        <v>4</v>
      </c>
      <c r="D405" s="34"/>
      <c r="E405" s="322"/>
      <c r="F405" s="34"/>
      <c r="G405" s="36"/>
      <c r="H405" s="37" t="s">
        <v>595</v>
      </c>
      <c r="I405" s="316"/>
      <c r="J405" s="37"/>
      <c r="K405" s="13"/>
      <c r="L405" s="232"/>
      <c r="M405" s="232"/>
      <c r="N405" s="321"/>
      <c r="O405" s="502"/>
      <c r="P405" s="13"/>
      <c r="Q405" s="393"/>
      <c r="R405" s="40"/>
      <c r="S405" s="234"/>
      <c r="T405" s="234"/>
      <c r="U405" s="40"/>
      <c r="V405" s="13"/>
      <c r="W405" s="40"/>
      <c r="X405" s="13"/>
      <c r="Y405" s="40"/>
      <c r="Z405" s="40"/>
      <c r="AA405" s="235"/>
      <c r="AB405" s="235"/>
      <c r="AC405" s="43"/>
      <c r="AD405" s="44"/>
      <c r="AE405" s="44"/>
      <c r="AF405" s="43"/>
      <c r="AG405" s="13"/>
      <c r="AH405" s="37"/>
      <c r="AI405" s="37"/>
      <c r="AJ405" s="37"/>
      <c r="AK405" s="45"/>
      <c r="AL405" s="46"/>
      <c r="AM405" s="236"/>
      <c r="AN405" s="236"/>
      <c r="AO405" s="233"/>
      <c r="AP405" s="233"/>
      <c r="AQ405" s="318" t="str">
        <f t="shared" si="12"/>
        <v/>
      </c>
      <c r="AR405" s="318" t="str">
        <f t="shared" si="13"/>
        <v/>
      </c>
    </row>
    <row r="406" spans="2:44" ht="14.25">
      <c r="B406" s="34">
        <v>2023</v>
      </c>
      <c r="C406" s="34">
        <v>4</v>
      </c>
      <c r="D406" s="34"/>
      <c r="E406" s="322"/>
      <c r="F406" s="34"/>
      <c r="G406" s="36"/>
      <c r="H406" s="37" t="s">
        <v>595</v>
      </c>
      <c r="I406" s="316"/>
      <c r="J406" s="37"/>
      <c r="K406" s="13"/>
      <c r="L406" s="232"/>
      <c r="M406" s="232"/>
      <c r="N406" s="321"/>
      <c r="O406" s="502"/>
      <c r="P406" s="13"/>
      <c r="Q406" s="393"/>
      <c r="R406" s="40"/>
      <c r="S406" s="234"/>
      <c r="T406" s="234"/>
      <c r="U406" s="40"/>
      <c r="V406" s="13"/>
      <c r="W406" s="40"/>
      <c r="X406" s="13"/>
      <c r="Y406" s="40"/>
      <c r="Z406" s="40"/>
      <c r="AA406" s="235"/>
      <c r="AB406" s="235"/>
      <c r="AC406" s="43"/>
      <c r="AD406" s="44"/>
      <c r="AE406" s="44"/>
      <c r="AF406" s="43"/>
      <c r="AG406" s="13"/>
      <c r="AH406" s="37"/>
      <c r="AI406" s="37"/>
      <c r="AJ406" s="37"/>
      <c r="AK406" s="45"/>
      <c r="AL406" s="46"/>
      <c r="AM406" s="236"/>
      <c r="AN406" s="236"/>
      <c r="AO406" s="233"/>
      <c r="AP406" s="233"/>
      <c r="AQ406" s="318" t="str">
        <f t="shared" si="12"/>
        <v/>
      </c>
      <c r="AR406" s="318" t="str">
        <f t="shared" si="13"/>
        <v/>
      </c>
    </row>
    <row r="407" spans="2:44" ht="14.25">
      <c r="B407" s="34">
        <v>2023</v>
      </c>
      <c r="C407" s="34">
        <v>4</v>
      </c>
      <c r="D407" s="34"/>
      <c r="E407" s="322"/>
      <c r="F407" s="34"/>
      <c r="G407" s="36"/>
      <c r="H407" s="37" t="s">
        <v>595</v>
      </c>
      <c r="I407" s="316"/>
      <c r="J407" s="37"/>
      <c r="K407" s="13"/>
      <c r="L407" s="232"/>
      <c r="M407" s="232"/>
      <c r="N407" s="321"/>
      <c r="O407" s="502"/>
      <c r="P407" s="13"/>
      <c r="Q407" s="393"/>
      <c r="R407" s="40"/>
      <c r="S407" s="234"/>
      <c r="T407" s="234"/>
      <c r="U407" s="40"/>
      <c r="V407" s="13"/>
      <c r="W407" s="40"/>
      <c r="X407" s="13"/>
      <c r="Y407" s="40"/>
      <c r="Z407" s="40"/>
      <c r="AA407" s="235"/>
      <c r="AB407" s="235"/>
      <c r="AC407" s="43"/>
      <c r="AD407" s="44"/>
      <c r="AE407" s="44"/>
      <c r="AF407" s="43"/>
      <c r="AG407" s="13"/>
      <c r="AH407" s="37"/>
      <c r="AI407" s="37"/>
      <c r="AJ407" s="37"/>
      <c r="AK407" s="45"/>
      <c r="AL407" s="46"/>
      <c r="AM407" s="236"/>
      <c r="AN407" s="236"/>
      <c r="AO407" s="233"/>
      <c r="AP407" s="233"/>
      <c r="AQ407" s="318" t="str">
        <f t="shared" si="12"/>
        <v/>
      </c>
      <c r="AR407" s="318" t="str">
        <f t="shared" si="13"/>
        <v/>
      </c>
    </row>
    <row r="408" spans="2:44" ht="14.25">
      <c r="B408" s="34">
        <v>2023</v>
      </c>
      <c r="C408" s="34">
        <v>4</v>
      </c>
      <c r="D408" s="34"/>
      <c r="E408" s="322"/>
      <c r="F408" s="34"/>
      <c r="G408" s="36"/>
      <c r="H408" s="37" t="s">
        <v>595</v>
      </c>
      <c r="I408" s="316"/>
      <c r="J408" s="37"/>
      <c r="K408" s="13"/>
      <c r="L408" s="232"/>
      <c r="M408" s="232"/>
      <c r="N408" s="321"/>
      <c r="O408" s="502"/>
      <c r="P408" s="13"/>
      <c r="Q408" s="393"/>
      <c r="R408" s="40"/>
      <c r="S408" s="234"/>
      <c r="T408" s="40"/>
      <c r="U408" s="40"/>
      <c r="V408" s="13"/>
      <c r="W408" s="40"/>
      <c r="X408" s="13"/>
      <c r="Y408" s="40"/>
      <c r="Z408" s="40"/>
      <c r="AA408" s="235"/>
      <c r="AB408" s="235"/>
      <c r="AC408" s="43"/>
      <c r="AD408" s="44"/>
      <c r="AE408" s="44"/>
      <c r="AF408" s="43"/>
      <c r="AG408" s="13"/>
      <c r="AH408" s="37"/>
      <c r="AI408" s="37"/>
      <c r="AJ408" s="37"/>
      <c r="AK408" s="45"/>
      <c r="AL408" s="46"/>
      <c r="AM408" s="236"/>
      <c r="AN408" s="236"/>
      <c r="AO408" s="233"/>
      <c r="AP408" s="233"/>
      <c r="AQ408" s="318" t="str">
        <f t="shared" si="12"/>
        <v/>
      </c>
      <c r="AR408" s="318" t="str">
        <f t="shared" si="13"/>
        <v/>
      </c>
    </row>
    <row r="409" spans="2:44" ht="14.25">
      <c r="B409" s="34">
        <v>2023</v>
      </c>
      <c r="C409" s="34">
        <v>4</v>
      </c>
      <c r="D409" s="34"/>
      <c r="E409" s="322"/>
      <c r="F409" s="34"/>
      <c r="G409" s="36"/>
      <c r="H409" s="37" t="s">
        <v>595</v>
      </c>
      <c r="I409" s="316"/>
      <c r="J409" s="37"/>
      <c r="K409" s="13"/>
      <c r="L409" s="232"/>
      <c r="M409" s="232"/>
      <c r="N409" s="321"/>
      <c r="O409" s="502"/>
      <c r="P409" s="13"/>
      <c r="Q409" s="393"/>
      <c r="R409" s="40"/>
      <c r="S409" s="234"/>
      <c r="T409" s="234"/>
      <c r="U409" s="40"/>
      <c r="V409" s="13"/>
      <c r="W409" s="40"/>
      <c r="X409" s="13"/>
      <c r="Y409" s="40"/>
      <c r="Z409" s="40"/>
      <c r="AA409" s="235"/>
      <c r="AB409" s="235"/>
      <c r="AC409" s="43"/>
      <c r="AD409" s="44"/>
      <c r="AE409" s="44"/>
      <c r="AF409" s="43"/>
      <c r="AG409" s="13"/>
      <c r="AH409" s="37"/>
      <c r="AI409" s="37"/>
      <c r="AJ409" s="37"/>
      <c r="AK409" s="45"/>
      <c r="AL409" s="46"/>
      <c r="AM409" s="236"/>
      <c r="AN409" s="236"/>
      <c r="AO409" s="233"/>
      <c r="AP409" s="233"/>
      <c r="AQ409" s="318" t="str">
        <f t="shared" si="12"/>
        <v/>
      </c>
      <c r="AR409" s="318" t="str">
        <f t="shared" si="13"/>
        <v/>
      </c>
    </row>
    <row r="410" spans="2:44" ht="14.25">
      <c r="B410" s="34">
        <v>2023</v>
      </c>
      <c r="C410" s="34">
        <v>4</v>
      </c>
      <c r="D410" s="34"/>
      <c r="E410" s="322"/>
      <c r="F410" s="34"/>
      <c r="G410" s="36"/>
      <c r="H410" s="37" t="s">
        <v>595</v>
      </c>
      <c r="I410" s="320"/>
      <c r="J410" s="37"/>
      <c r="K410" s="13"/>
      <c r="L410" s="232"/>
      <c r="M410" s="232"/>
      <c r="N410" s="321"/>
      <c r="O410" s="503"/>
      <c r="P410" s="13"/>
      <c r="Q410" s="393"/>
      <c r="R410" s="40"/>
      <c r="S410" s="234"/>
      <c r="T410" s="40"/>
      <c r="U410" s="40"/>
      <c r="V410" s="13"/>
      <c r="W410" s="40"/>
      <c r="X410" s="13"/>
      <c r="Y410" s="40"/>
      <c r="Z410" s="40"/>
      <c r="AA410" s="235"/>
      <c r="AB410" s="235"/>
      <c r="AC410" s="77"/>
      <c r="AD410" s="78"/>
      <c r="AE410" s="78"/>
      <c r="AF410" s="77"/>
      <c r="AG410" s="74"/>
      <c r="AH410" s="72"/>
      <c r="AI410" s="37"/>
      <c r="AJ410" s="37"/>
      <c r="AK410" s="45"/>
      <c r="AL410" s="46"/>
      <c r="AM410" s="236"/>
      <c r="AN410" s="236"/>
      <c r="AO410" s="233"/>
      <c r="AP410" s="233"/>
      <c r="AQ410" s="318" t="str">
        <f t="shared" si="12"/>
        <v/>
      </c>
      <c r="AR410" s="318" t="str">
        <f t="shared" si="13"/>
        <v/>
      </c>
    </row>
    <row r="411" spans="2:44" ht="14.25">
      <c r="B411" s="34">
        <v>2023</v>
      </c>
      <c r="C411" s="34">
        <v>4</v>
      </c>
      <c r="D411" s="34"/>
      <c r="E411" s="322"/>
      <c r="F411" s="34"/>
      <c r="G411" s="36"/>
      <c r="H411" s="37" t="s">
        <v>595</v>
      </c>
      <c r="I411" s="320"/>
      <c r="J411" s="37"/>
      <c r="K411" s="13"/>
      <c r="L411" s="232"/>
      <c r="M411" s="232"/>
      <c r="N411" s="321"/>
      <c r="O411" s="503"/>
      <c r="P411" s="13"/>
      <c r="Q411" s="393"/>
      <c r="R411" s="40"/>
      <c r="S411" s="234"/>
      <c r="T411" s="234"/>
      <c r="U411" s="40"/>
      <c r="V411" s="13"/>
      <c r="W411" s="40"/>
      <c r="X411" s="13"/>
      <c r="Y411" s="40"/>
      <c r="Z411" s="40"/>
      <c r="AA411" s="235"/>
      <c r="AB411" s="235"/>
      <c r="AC411" s="77"/>
      <c r="AD411" s="78"/>
      <c r="AE411" s="78"/>
      <c r="AF411" s="77"/>
      <c r="AG411" s="74"/>
      <c r="AH411" s="72"/>
      <c r="AI411" s="37"/>
      <c r="AJ411" s="37"/>
      <c r="AK411" s="45"/>
      <c r="AL411" s="46"/>
      <c r="AM411" s="236"/>
      <c r="AN411" s="236"/>
      <c r="AO411" s="233"/>
      <c r="AP411" s="233"/>
      <c r="AQ411" s="318" t="str">
        <f t="shared" si="12"/>
        <v/>
      </c>
      <c r="AR411" s="318" t="str">
        <f t="shared" si="13"/>
        <v/>
      </c>
    </row>
    <row r="412" spans="2:44" ht="14.25">
      <c r="B412" s="34">
        <v>2023</v>
      </c>
      <c r="C412" s="34">
        <v>4</v>
      </c>
      <c r="D412" s="34"/>
      <c r="E412" s="322"/>
      <c r="F412" s="34"/>
      <c r="G412" s="36"/>
      <c r="H412" s="37" t="s">
        <v>595</v>
      </c>
      <c r="I412" s="316"/>
      <c r="J412" s="37"/>
      <c r="K412" s="13"/>
      <c r="L412" s="232"/>
      <c r="M412" s="13"/>
      <c r="N412" s="321"/>
      <c r="O412" s="502"/>
      <c r="P412" s="13"/>
      <c r="Q412" s="393"/>
      <c r="R412" s="40"/>
      <c r="S412" s="234"/>
      <c r="T412" s="40"/>
      <c r="U412" s="40"/>
      <c r="V412" s="13"/>
      <c r="W412" s="40"/>
      <c r="X412" s="13"/>
      <c r="Y412" s="40"/>
      <c r="Z412" s="40"/>
      <c r="AA412" s="235"/>
      <c r="AB412" s="235"/>
      <c r="AC412" s="43"/>
      <c r="AD412" s="44"/>
      <c r="AE412" s="44"/>
      <c r="AF412" s="43"/>
      <c r="AG412" s="13"/>
      <c r="AH412" s="37"/>
      <c r="AI412" s="37"/>
      <c r="AJ412" s="37"/>
      <c r="AK412" s="45"/>
      <c r="AL412" s="46"/>
      <c r="AM412" s="236"/>
      <c r="AN412" s="236"/>
      <c r="AO412" s="233"/>
      <c r="AP412" s="233"/>
      <c r="AQ412" s="318" t="str">
        <f t="shared" si="12"/>
        <v/>
      </c>
      <c r="AR412" s="318" t="str">
        <f t="shared" si="13"/>
        <v/>
      </c>
    </row>
    <row r="413" spans="2:44" ht="14.25">
      <c r="B413" s="34">
        <v>2023</v>
      </c>
      <c r="C413" s="34">
        <v>4</v>
      </c>
      <c r="D413" s="34"/>
      <c r="E413" s="322"/>
      <c r="F413" s="34"/>
      <c r="G413" s="36"/>
      <c r="H413" s="37" t="s">
        <v>595</v>
      </c>
      <c r="I413" s="316"/>
      <c r="J413" s="37"/>
      <c r="K413" s="13"/>
      <c r="L413" s="232"/>
      <c r="M413" s="232"/>
      <c r="N413" s="321"/>
      <c r="O413" s="502"/>
      <c r="P413" s="13"/>
      <c r="Q413" s="393"/>
      <c r="R413" s="40"/>
      <c r="S413" s="234"/>
      <c r="T413" s="234"/>
      <c r="U413" s="40"/>
      <c r="V413" s="13"/>
      <c r="W413" s="40"/>
      <c r="X413" s="13"/>
      <c r="Y413" s="40"/>
      <c r="Z413" s="40"/>
      <c r="AA413" s="235"/>
      <c r="AB413" s="235"/>
      <c r="AC413" s="43"/>
      <c r="AD413" s="44"/>
      <c r="AE413" s="44"/>
      <c r="AF413" s="43"/>
      <c r="AG413" s="13"/>
      <c r="AH413" s="37"/>
      <c r="AI413" s="37"/>
      <c r="AJ413" s="37"/>
      <c r="AK413" s="45"/>
      <c r="AL413" s="46"/>
      <c r="AM413" s="236"/>
      <c r="AN413" s="236"/>
      <c r="AO413" s="233"/>
      <c r="AP413" s="233"/>
      <c r="AQ413" s="318" t="str">
        <f t="shared" si="12"/>
        <v/>
      </c>
      <c r="AR413" s="318" t="str">
        <f t="shared" si="13"/>
        <v/>
      </c>
    </row>
    <row r="414" spans="2:44" ht="14.25">
      <c r="B414" s="34">
        <v>2023</v>
      </c>
      <c r="C414" s="34">
        <v>4</v>
      </c>
      <c r="D414" s="34"/>
      <c r="E414" s="322"/>
      <c r="F414" s="34"/>
      <c r="G414" s="36"/>
      <c r="H414" s="37" t="s">
        <v>595</v>
      </c>
      <c r="I414" s="316"/>
      <c r="J414" s="37"/>
      <c r="K414" s="13"/>
      <c r="L414" s="232"/>
      <c r="M414" s="232"/>
      <c r="N414" s="321"/>
      <c r="O414" s="502"/>
      <c r="P414" s="13"/>
      <c r="Q414" s="393"/>
      <c r="R414" s="40"/>
      <c r="S414" s="234"/>
      <c r="T414" s="40"/>
      <c r="U414" s="40"/>
      <c r="V414" s="13"/>
      <c r="W414" s="40"/>
      <c r="X414" s="13"/>
      <c r="Y414" s="40"/>
      <c r="Z414" s="40"/>
      <c r="AA414" s="235"/>
      <c r="AB414" s="235"/>
      <c r="AC414" s="43"/>
      <c r="AD414" s="44"/>
      <c r="AE414" s="44"/>
      <c r="AF414" s="43"/>
      <c r="AG414" s="13"/>
      <c r="AH414" s="37"/>
      <c r="AI414" s="37"/>
      <c r="AJ414" s="37"/>
      <c r="AK414" s="45"/>
      <c r="AL414" s="46"/>
      <c r="AM414" s="236"/>
      <c r="AN414" s="236"/>
      <c r="AO414" s="233"/>
      <c r="AP414" s="233"/>
      <c r="AQ414" s="318" t="str">
        <f t="shared" si="12"/>
        <v/>
      </c>
      <c r="AR414" s="318" t="str">
        <f t="shared" si="13"/>
        <v/>
      </c>
    </row>
    <row r="415" spans="2:44" ht="14.25">
      <c r="B415" s="34">
        <v>2023</v>
      </c>
      <c r="C415" s="34">
        <v>4</v>
      </c>
      <c r="D415" s="34"/>
      <c r="E415" s="322"/>
      <c r="F415" s="34"/>
      <c r="G415" s="36"/>
      <c r="H415" s="37" t="s">
        <v>595</v>
      </c>
      <c r="I415" s="316"/>
      <c r="J415" s="37"/>
      <c r="K415" s="13"/>
      <c r="L415" s="232"/>
      <c r="M415" s="232"/>
      <c r="N415" s="321"/>
      <c r="O415" s="502"/>
      <c r="P415" s="13"/>
      <c r="Q415" s="393"/>
      <c r="R415" s="40"/>
      <c r="S415" s="234"/>
      <c r="T415" s="234"/>
      <c r="U415" s="40"/>
      <c r="V415" s="13"/>
      <c r="W415" s="40"/>
      <c r="X415" s="13"/>
      <c r="Y415" s="40"/>
      <c r="Z415" s="40"/>
      <c r="AA415" s="235"/>
      <c r="AB415" s="235"/>
      <c r="AC415" s="43"/>
      <c r="AD415" s="44"/>
      <c r="AE415" s="44"/>
      <c r="AF415" s="43"/>
      <c r="AG415" s="13"/>
      <c r="AH415" s="37"/>
      <c r="AI415" s="37"/>
      <c r="AJ415" s="37"/>
      <c r="AK415" s="45"/>
      <c r="AL415" s="46"/>
      <c r="AM415" s="237"/>
      <c r="AN415" s="236"/>
      <c r="AO415" s="233"/>
      <c r="AP415" s="233"/>
      <c r="AQ415" s="318" t="str">
        <f t="shared" si="12"/>
        <v/>
      </c>
      <c r="AR415" s="318" t="str">
        <f t="shared" si="13"/>
        <v/>
      </c>
    </row>
    <row r="416" spans="2:44" ht="14.25">
      <c r="B416" s="34">
        <v>2023</v>
      </c>
      <c r="C416" s="34">
        <v>4</v>
      </c>
      <c r="D416" s="34"/>
      <c r="E416" s="322"/>
      <c r="F416" s="34"/>
      <c r="G416" s="36"/>
      <c r="H416" s="37" t="s">
        <v>595</v>
      </c>
      <c r="I416" s="320"/>
      <c r="J416" s="37"/>
      <c r="K416" s="13"/>
      <c r="L416" s="232"/>
      <c r="M416" s="232"/>
      <c r="N416" s="321"/>
      <c r="O416" s="503"/>
      <c r="P416" s="13"/>
      <c r="Q416" s="393"/>
      <c r="R416" s="40"/>
      <c r="S416" s="234"/>
      <c r="T416" s="40"/>
      <c r="U416" s="40"/>
      <c r="V416" s="13"/>
      <c r="W416" s="40"/>
      <c r="X416" s="13"/>
      <c r="Y416" s="40"/>
      <c r="Z416" s="40"/>
      <c r="AA416" s="235"/>
      <c r="AB416" s="235"/>
      <c r="AC416" s="77"/>
      <c r="AD416" s="78"/>
      <c r="AE416" s="78"/>
      <c r="AF416" s="77"/>
      <c r="AG416" s="74"/>
      <c r="AH416" s="72"/>
      <c r="AI416" s="37"/>
      <c r="AJ416" s="37"/>
      <c r="AK416" s="45"/>
      <c r="AL416" s="46"/>
      <c r="AM416" s="236"/>
      <c r="AN416" s="236"/>
      <c r="AO416" s="233"/>
      <c r="AP416" s="233"/>
      <c r="AQ416" s="318" t="str">
        <f t="shared" si="12"/>
        <v/>
      </c>
      <c r="AR416" s="318" t="str">
        <f t="shared" si="13"/>
        <v/>
      </c>
    </row>
    <row r="417" spans="2:44" ht="14.25">
      <c r="B417" s="34">
        <v>2023</v>
      </c>
      <c r="C417" s="34">
        <v>4</v>
      </c>
      <c r="D417" s="34"/>
      <c r="E417" s="322"/>
      <c r="F417" s="34"/>
      <c r="G417" s="36"/>
      <c r="H417" s="37" t="s">
        <v>595</v>
      </c>
      <c r="I417" s="320"/>
      <c r="J417" s="37"/>
      <c r="K417" s="13"/>
      <c r="L417" s="232"/>
      <c r="M417" s="232"/>
      <c r="N417" s="321"/>
      <c r="O417" s="503"/>
      <c r="P417" s="13"/>
      <c r="Q417" s="393"/>
      <c r="R417" s="40"/>
      <c r="S417" s="234"/>
      <c r="T417" s="234"/>
      <c r="U417" s="40"/>
      <c r="V417" s="13"/>
      <c r="W417" s="40"/>
      <c r="X417" s="13"/>
      <c r="Y417" s="40"/>
      <c r="Z417" s="40"/>
      <c r="AA417" s="235"/>
      <c r="AB417" s="235"/>
      <c r="AC417" s="77"/>
      <c r="AD417" s="78"/>
      <c r="AE417" s="78"/>
      <c r="AF417" s="77"/>
      <c r="AG417" s="74"/>
      <c r="AH417" s="72"/>
      <c r="AI417" s="37"/>
      <c r="AJ417" s="37"/>
      <c r="AK417" s="45"/>
      <c r="AL417" s="46"/>
      <c r="AM417" s="236"/>
      <c r="AN417" s="236"/>
      <c r="AO417" s="233"/>
      <c r="AP417" s="233"/>
      <c r="AQ417" s="318" t="str">
        <f t="shared" si="12"/>
        <v/>
      </c>
      <c r="AR417" s="318" t="str">
        <f t="shared" si="13"/>
        <v/>
      </c>
    </row>
    <row r="418" spans="2:44" ht="14.25">
      <c r="B418" s="34">
        <v>2023</v>
      </c>
      <c r="C418" s="34">
        <v>4</v>
      </c>
      <c r="D418" s="34"/>
      <c r="E418" s="322"/>
      <c r="F418" s="34"/>
      <c r="G418" s="36"/>
      <c r="H418" s="37" t="s">
        <v>595</v>
      </c>
      <c r="I418" s="320"/>
      <c r="J418" s="37"/>
      <c r="K418" s="13"/>
      <c r="L418" s="232"/>
      <c r="M418" s="232"/>
      <c r="N418" s="321"/>
      <c r="O418" s="503"/>
      <c r="P418" s="13"/>
      <c r="Q418" s="393"/>
      <c r="R418" s="40"/>
      <c r="S418" s="234"/>
      <c r="T418" s="40"/>
      <c r="U418" s="40"/>
      <c r="V418" s="13"/>
      <c r="W418" s="40"/>
      <c r="X418" s="13"/>
      <c r="Y418" s="40"/>
      <c r="Z418" s="40"/>
      <c r="AA418" s="235"/>
      <c r="AB418" s="235"/>
      <c r="AC418" s="77"/>
      <c r="AD418" s="78"/>
      <c r="AE418" s="78"/>
      <c r="AF418" s="77"/>
      <c r="AG418" s="74"/>
      <c r="AH418" s="72"/>
      <c r="AI418" s="37"/>
      <c r="AJ418" s="37"/>
      <c r="AK418" s="45"/>
      <c r="AL418" s="46"/>
      <c r="AM418" s="236"/>
      <c r="AN418" s="236"/>
      <c r="AO418" s="233"/>
      <c r="AP418" s="233"/>
      <c r="AQ418" s="318" t="str">
        <f t="shared" si="12"/>
        <v/>
      </c>
      <c r="AR418" s="318" t="str">
        <f t="shared" si="13"/>
        <v/>
      </c>
    </row>
    <row r="419" spans="2:44" ht="14.25">
      <c r="B419" s="34">
        <v>2023</v>
      </c>
      <c r="C419" s="34">
        <v>4</v>
      </c>
      <c r="D419" s="34"/>
      <c r="E419" s="322"/>
      <c r="F419" s="34"/>
      <c r="G419" s="36"/>
      <c r="H419" s="37" t="s">
        <v>595</v>
      </c>
      <c r="I419" s="316"/>
      <c r="J419" s="37"/>
      <c r="K419" s="13"/>
      <c r="L419" s="232"/>
      <c r="M419" s="13"/>
      <c r="N419" s="321"/>
      <c r="O419" s="502"/>
      <c r="P419" s="13"/>
      <c r="Q419" s="393"/>
      <c r="R419" s="40"/>
      <c r="S419" s="234"/>
      <c r="T419" s="234"/>
      <c r="U419" s="40"/>
      <c r="V419" s="13"/>
      <c r="W419" s="40"/>
      <c r="X419" s="13"/>
      <c r="Y419" s="40"/>
      <c r="Z419" s="40"/>
      <c r="AA419" s="235"/>
      <c r="AB419" s="235"/>
      <c r="AC419" s="43"/>
      <c r="AD419" s="44"/>
      <c r="AE419" s="44"/>
      <c r="AF419" s="43"/>
      <c r="AG419" s="13"/>
      <c r="AH419" s="37"/>
      <c r="AI419" s="37"/>
      <c r="AJ419" s="37"/>
      <c r="AK419" s="45"/>
      <c r="AL419" s="46"/>
      <c r="AM419" s="236"/>
      <c r="AN419" s="236"/>
      <c r="AO419" s="233"/>
      <c r="AP419" s="233"/>
      <c r="AQ419" s="318" t="str">
        <f t="shared" si="12"/>
        <v/>
      </c>
      <c r="AR419" s="318" t="str">
        <f t="shared" si="13"/>
        <v/>
      </c>
    </row>
    <row r="420" spans="2:44" ht="14.25">
      <c r="B420" s="34">
        <v>2023</v>
      </c>
      <c r="C420" s="34">
        <v>4</v>
      </c>
      <c r="D420" s="34"/>
      <c r="E420" s="322"/>
      <c r="F420" s="34"/>
      <c r="G420" s="36"/>
      <c r="H420" s="37" t="s">
        <v>595</v>
      </c>
      <c r="I420" s="316"/>
      <c r="J420" s="37"/>
      <c r="K420" s="13"/>
      <c r="L420" s="232"/>
      <c r="M420" s="232"/>
      <c r="N420" s="321"/>
      <c r="O420" s="502"/>
      <c r="P420" s="13"/>
      <c r="Q420" s="393"/>
      <c r="R420" s="40"/>
      <c r="S420" s="234"/>
      <c r="T420" s="40"/>
      <c r="U420" s="40"/>
      <c r="V420" s="13"/>
      <c r="W420" s="40"/>
      <c r="X420" s="13"/>
      <c r="Y420" s="40"/>
      <c r="Z420" s="40"/>
      <c r="AA420" s="235"/>
      <c r="AB420" s="235"/>
      <c r="AC420" s="43"/>
      <c r="AD420" s="44"/>
      <c r="AE420" s="44"/>
      <c r="AF420" s="43"/>
      <c r="AG420" s="13"/>
      <c r="AH420" s="37"/>
      <c r="AI420" s="37"/>
      <c r="AJ420" s="37"/>
      <c r="AK420" s="45"/>
      <c r="AL420" s="46"/>
      <c r="AM420" s="236"/>
      <c r="AN420" s="236"/>
      <c r="AO420" s="233"/>
      <c r="AP420" s="233"/>
      <c r="AQ420" s="318" t="str">
        <f t="shared" si="12"/>
        <v/>
      </c>
      <c r="AR420" s="318" t="str">
        <f t="shared" si="13"/>
        <v/>
      </c>
    </row>
    <row r="421" spans="2:44" ht="14.25">
      <c r="B421" s="34">
        <v>2023</v>
      </c>
      <c r="C421" s="34">
        <v>4</v>
      </c>
      <c r="D421" s="34"/>
      <c r="E421" s="322"/>
      <c r="F421" s="34"/>
      <c r="G421" s="36"/>
      <c r="H421" s="37" t="s">
        <v>595</v>
      </c>
      <c r="I421" s="316"/>
      <c r="J421" s="37"/>
      <c r="K421" s="13"/>
      <c r="L421" s="232"/>
      <c r="M421" s="232"/>
      <c r="N421" s="321"/>
      <c r="O421" s="502"/>
      <c r="P421" s="13"/>
      <c r="Q421" s="393"/>
      <c r="R421" s="40"/>
      <c r="S421" s="234"/>
      <c r="T421" s="234"/>
      <c r="U421" s="40"/>
      <c r="V421" s="13"/>
      <c r="W421" s="40"/>
      <c r="X421" s="13"/>
      <c r="Y421" s="40"/>
      <c r="Z421" s="40"/>
      <c r="AA421" s="235"/>
      <c r="AB421" s="235"/>
      <c r="AC421" s="43"/>
      <c r="AD421" s="44"/>
      <c r="AE421" s="44"/>
      <c r="AF421" s="43"/>
      <c r="AG421" s="13"/>
      <c r="AH421" s="37"/>
      <c r="AI421" s="37"/>
      <c r="AJ421" s="37"/>
      <c r="AK421" s="45"/>
      <c r="AL421" s="46"/>
      <c r="AM421" s="236"/>
      <c r="AN421" s="236"/>
      <c r="AO421" s="233"/>
      <c r="AP421" s="233"/>
      <c r="AQ421" s="318" t="str">
        <f t="shared" si="12"/>
        <v/>
      </c>
      <c r="AR421" s="318" t="str">
        <f t="shared" si="13"/>
        <v/>
      </c>
    </row>
    <row r="422" spans="2:44" ht="14.25">
      <c r="B422" s="34">
        <v>2023</v>
      </c>
      <c r="C422" s="34">
        <v>4</v>
      </c>
      <c r="D422" s="34"/>
      <c r="E422" s="322"/>
      <c r="F422" s="34"/>
      <c r="G422" s="36"/>
      <c r="H422" s="37" t="s">
        <v>595</v>
      </c>
      <c r="I422" s="316"/>
      <c r="J422" s="37"/>
      <c r="K422" s="13"/>
      <c r="L422" s="232"/>
      <c r="M422" s="232"/>
      <c r="N422" s="321"/>
      <c r="O422" s="502"/>
      <c r="P422" s="13"/>
      <c r="Q422" s="393"/>
      <c r="R422" s="40"/>
      <c r="S422" s="234"/>
      <c r="T422" s="40"/>
      <c r="U422" s="40"/>
      <c r="V422" s="13"/>
      <c r="W422" s="40"/>
      <c r="X422" s="13"/>
      <c r="Y422" s="40"/>
      <c r="Z422" s="40"/>
      <c r="AA422" s="235"/>
      <c r="AB422" s="235"/>
      <c r="AC422" s="43"/>
      <c r="AD422" s="44"/>
      <c r="AE422" s="44"/>
      <c r="AF422" s="43"/>
      <c r="AG422" s="13"/>
      <c r="AH422" s="37"/>
      <c r="AI422" s="37"/>
      <c r="AJ422" s="37"/>
      <c r="AK422" s="45"/>
      <c r="AL422" s="46"/>
      <c r="AM422" s="236"/>
      <c r="AN422" s="236"/>
      <c r="AO422" s="233"/>
      <c r="AP422" s="233"/>
      <c r="AQ422" s="318" t="str">
        <f t="shared" si="12"/>
        <v/>
      </c>
      <c r="AR422" s="318" t="str">
        <f t="shared" si="13"/>
        <v/>
      </c>
    </row>
    <row r="423" spans="2:44" ht="14.25">
      <c r="B423" s="34">
        <v>2023</v>
      </c>
      <c r="C423" s="34">
        <v>4</v>
      </c>
      <c r="D423" s="34"/>
      <c r="E423" s="322"/>
      <c r="F423" s="34"/>
      <c r="G423" s="36"/>
      <c r="H423" s="37" t="s">
        <v>595</v>
      </c>
      <c r="I423" s="320"/>
      <c r="J423" s="37"/>
      <c r="K423" s="13"/>
      <c r="L423" s="232"/>
      <c r="M423" s="232"/>
      <c r="N423" s="321"/>
      <c r="O423" s="503"/>
      <c r="P423" s="13"/>
      <c r="Q423" s="393"/>
      <c r="R423" s="40"/>
      <c r="S423" s="234"/>
      <c r="T423" s="234"/>
      <c r="U423" s="40"/>
      <c r="V423" s="13"/>
      <c r="W423" s="40"/>
      <c r="X423" s="13"/>
      <c r="Y423" s="40"/>
      <c r="Z423" s="40"/>
      <c r="AA423" s="235"/>
      <c r="AB423" s="235"/>
      <c r="AC423" s="77"/>
      <c r="AD423" s="78"/>
      <c r="AE423" s="78"/>
      <c r="AF423" s="77"/>
      <c r="AG423" s="74"/>
      <c r="AH423" s="72"/>
      <c r="AI423" s="37"/>
      <c r="AJ423" s="37"/>
      <c r="AK423" s="45"/>
      <c r="AL423" s="46"/>
      <c r="AM423" s="236"/>
      <c r="AN423" s="236"/>
      <c r="AO423" s="233"/>
      <c r="AP423" s="233"/>
      <c r="AQ423" s="318" t="str">
        <f t="shared" si="12"/>
        <v/>
      </c>
      <c r="AR423" s="318" t="str">
        <f t="shared" si="13"/>
        <v/>
      </c>
    </row>
    <row r="424" spans="2:44" ht="14.25">
      <c r="B424" s="34">
        <v>2023</v>
      </c>
      <c r="C424" s="34">
        <v>4</v>
      </c>
      <c r="D424" s="34"/>
      <c r="E424" s="322"/>
      <c r="F424" s="34"/>
      <c r="G424" s="36"/>
      <c r="H424" s="37" t="s">
        <v>595</v>
      </c>
      <c r="I424" s="320"/>
      <c r="J424" s="37"/>
      <c r="K424" s="13"/>
      <c r="L424" s="232"/>
      <c r="M424" s="232"/>
      <c r="N424" s="321"/>
      <c r="O424" s="503"/>
      <c r="P424" s="13"/>
      <c r="Q424" s="393"/>
      <c r="R424" s="40"/>
      <c r="S424" s="234"/>
      <c r="T424" s="40"/>
      <c r="U424" s="40"/>
      <c r="V424" s="13"/>
      <c r="W424" s="40"/>
      <c r="X424" s="13"/>
      <c r="Y424" s="40"/>
      <c r="Z424" s="40"/>
      <c r="AA424" s="235"/>
      <c r="AB424" s="235"/>
      <c r="AC424" s="77"/>
      <c r="AD424" s="78"/>
      <c r="AE424" s="78"/>
      <c r="AF424" s="77"/>
      <c r="AG424" s="74"/>
      <c r="AH424" s="72"/>
      <c r="AI424" s="37"/>
      <c r="AJ424" s="37"/>
      <c r="AK424" s="45"/>
      <c r="AL424" s="46"/>
      <c r="AM424" s="236"/>
      <c r="AN424" s="236"/>
      <c r="AO424" s="233"/>
      <c r="AP424" s="233"/>
      <c r="AQ424" s="318" t="str">
        <f t="shared" si="12"/>
        <v/>
      </c>
      <c r="AR424" s="318" t="str">
        <f t="shared" si="13"/>
        <v/>
      </c>
    </row>
    <row r="425" spans="2:44" ht="14.25">
      <c r="B425" s="34">
        <v>2023</v>
      </c>
      <c r="C425" s="34">
        <v>4</v>
      </c>
      <c r="D425" s="34"/>
      <c r="E425" s="322"/>
      <c r="F425" s="34"/>
      <c r="G425" s="36"/>
      <c r="H425" s="37" t="s">
        <v>595</v>
      </c>
      <c r="I425" s="316"/>
      <c r="J425" s="37"/>
      <c r="K425" s="13"/>
      <c r="L425" s="232"/>
      <c r="M425" s="13"/>
      <c r="N425" s="321"/>
      <c r="O425" s="502"/>
      <c r="P425" s="13"/>
      <c r="Q425" s="393"/>
      <c r="R425" s="40"/>
      <c r="S425" s="234"/>
      <c r="T425" s="234"/>
      <c r="U425" s="40"/>
      <c r="V425" s="13"/>
      <c r="W425" s="40"/>
      <c r="X425" s="13"/>
      <c r="Y425" s="40"/>
      <c r="Z425" s="40"/>
      <c r="AA425" s="235"/>
      <c r="AB425" s="235"/>
      <c r="AC425" s="43"/>
      <c r="AD425" s="44"/>
      <c r="AE425" s="44"/>
      <c r="AF425" s="43"/>
      <c r="AG425" s="13"/>
      <c r="AH425" s="37"/>
      <c r="AI425" s="37"/>
      <c r="AJ425" s="37"/>
      <c r="AK425" s="45"/>
      <c r="AL425" s="46"/>
      <c r="AM425" s="236"/>
      <c r="AN425" s="236"/>
      <c r="AO425" s="233"/>
      <c r="AP425" s="233"/>
      <c r="AQ425" s="318" t="str">
        <f t="shared" si="12"/>
        <v/>
      </c>
      <c r="AR425" s="318" t="str">
        <f t="shared" si="13"/>
        <v/>
      </c>
    </row>
    <row r="426" spans="2:44" ht="14.25">
      <c r="B426" s="34">
        <v>2023</v>
      </c>
      <c r="C426" s="34">
        <v>4</v>
      </c>
      <c r="D426" s="34"/>
      <c r="E426" s="322"/>
      <c r="F426" s="34"/>
      <c r="G426" s="36"/>
      <c r="H426" s="37" t="s">
        <v>595</v>
      </c>
      <c r="I426" s="316"/>
      <c r="J426" s="37"/>
      <c r="K426" s="13"/>
      <c r="L426" s="232"/>
      <c r="M426" s="232"/>
      <c r="N426" s="321"/>
      <c r="O426" s="502"/>
      <c r="P426" s="13"/>
      <c r="Q426" s="393"/>
      <c r="R426" s="40"/>
      <c r="S426" s="234"/>
      <c r="T426" s="40"/>
      <c r="U426" s="40"/>
      <c r="V426" s="13"/>
      <c r="W426" s="40"/>
      <c r="X426" s="13"/>
      <c r="Y426" s="40"/>
      <c r="Z426" s="40"/>
      <c r="AA426" s="235"/>
      <c r="AB426" s="235"/>
      <c r="AC426" s="43"/>
      <c r="AD426" s="44"/>
      <c r="AE426" s="44"/>
      <c r="AF426" s="43"/>
      <c r="AG426" s="13"/>
      <c r="AH426" s="37"/>
      <c r="AI426" s="37"/>
      <c r="AJ426" s="37"/>
      <c r="AK426" s="45"/>
      <c r="AL426" s="46"/>
      <c r="AM426" s="236"/>
      <c r="AN426" s="236"/>
      <c r="AO426" s="233"/>
      <c r="AP426" s="233"/>
      <c r="AQ426" s="318" t="str">
        <f t="shared" si="12"/>
        <v/>
      </c>
      <c r="AR426" s="318" t="str">
        <f t="shared" si="13"/>
        <v/>
      </c>
    </row>
    <row r="427" spans="2:44" ht="14.25">
      <c r="B427" s="34">
        <v>2023</v>
      </c>
      <c r="C427" s="34">
        <v>4</v>
      </c>
      <c r="D427" s="34"/>
      <c r="E427" s="322"/>
      <c r="F427" s="34"/>
      <c r="G427" s="36"/>
      <c r="H427" s="37" t="s">
        <v>595</v>
      </c>
      <c r="I427" s="316"/>
      <c r="J427" s="37"/>
      <c r="K427" s="13"/>
      <c r="L427" s="232"/>
      <c r="M427" s="13"/>
      <c r="N427" s="321"/>
      <c r="O427" s="502"/>
      <c r="P427" s="13"/>
      <c r="Q427" s="393"/>
      <c r="R427" s="40"/>
      <c r="S427" s="234"/>
      <c r="T427" s="234"/>
      <c r="U427" s="40"/>
      <c r="V427" s="13"/>
      <c r="W427" s="40"/>
      <c r="X427" s="13"/>
      <c r="Y427" s="40"/>
      <c r="Z427" s="40"/>
      <c r="AA427" s="235"/>
      <c r="AB427" s="235"/>
      <c r="AC427" s="43"/>
      <c r="AD427" s="44"/>
      <c r="AE427" s="44"/>
      <c r="AF427" s="43"/>
      <c r="AG427" s="13"/>
      <c r="AH427" s="37"/>
      <c r="AI427" s="37"/>
      <c r="AJ427" s="37"/>
      <c r="AK427" s="45"/>
      <c r="AL427" s="46"/>
      <c r="AM427" s="236"/>
      <c r="AN427" s="236"/>
      <c r="AO427" s="233"/>
      <c r="AP427" s="233"/>
      <c r="AQ427" s="318" t="str">
        <f t="shared" si="12"/>
        <v/>
      </c>
      <c r="AR427" s="318" t="str">
        <f t="shared" si="13"/>
        <v/>
      </c>
    </row>
    <row r="428" spans="2:44" ht="14.25">
      <c r="B428" s="34">
        <v>2023</v>
      </c>
      <c r="C428" s="34">
        <v>4</v>
      </c>
      <c r="D428" s="34"/>
      <c r="E428" s="322"/>
      <c r="F428" s="34"/>
      <c r="G428" s="36"/>
      <c r="H428" s="37" t="s">
        <v>595</v>
      </c>
      <c r="I428" s="316"/>
      <c r="J428" s="37"/>
      <c r="K428" s="13"/>
      <c r="L428" s="232"/>
      <c r="M428" s="232"/>
      <c r="N428" s="321"/>
      <c r="O428" s="502"/>
      <c r="P428" s="13"/>
      <c r="Q428" s="393"/>
      <c r="R428" s="40"/>
      <c r="S428" s="234"/>
      <c r="T428" s="40"/>
      <c r="U428" s="40"/>
      <c r="V428" s="13"/>
      <c r="W428" s="40"/>
      <c r="X428" s="13"/>
      <c r="Y428" s="40"/>
      <c r="Z428" s="40"/>
      <c r="AA428" s="235"/>
      <c r="AB428" s="235"/>
      <c r="AC428" s="43"/>
      <c r="AD428" s="44"/>
      <c r="AE428" s="44"/>
      <c r="AF428" s="43"/>
      <c r="AG428" s="13"/>
      <c r="AH428" s="37"/>
      <c r="AI428" s="37"/>
      <c r="AJ428" s="37"/>
      <c r="AK428" s="45"/>
      <c r="AL428" s="46"/>
      <c r="AM428" s="236"/>
      <c r="AN428" s="236"/>
      <c r="AO428" s="233"/>
      <c r="AP428" s="233"/>
      <c r="AQ428" s="318" t="str">
        <f t="shared" si="12"/>
        <v/>
      </c>
      <c r="AR428" s="318" t="str">
        <f t="shared" si="13"/>
        <v/>
      </c>
    </row>
    <row r="429" spans="2:44" ht="14.25">
      <c r="B429" s="34">
        <v>2023</v>
      </c>
      <c r="C429" s="34">
        <v>4</v>
      </c>
      <c r="D429" s="34"/>
      <c r="E429" s="322"/>
      <c r="F429" s="34"/>
      <c r="G429" s="36"/>
      <c r="H429" s="37" t="s">
        <v>595</v>
      </c>
      <c r="I429" s="316"/>
      <c r="J429" s="37"/>
      <c r="K429" s="13"/>
      <c r="L429" s="232"/>
      <c r="M429" s="13"/>
      <c r="N429" s="321"/>
      <c r="O429" s="502"/>
      <c r="P429" s="13"/>
      <c r="Q429" s="393"/>
      <c r="R429" s="40"/>
      <c r="S429" s="234"/>
      <c r="T429" s="234"/>
      <c r="U429" s="40"/>
      <c r="V429" s="13"/>
      <c r="W429" s="40"/>
      <c r="X429" s="13"/>
      <c r="Y429" s="40"/>
      <c r="Z429" s="40"/>
      <c r="AA429" s="235"/>
      <c r="AB429" s="235"/>
      <c r="AC429" s="43"/>
      <c r="AD429" s="44"/>
      <c r="AE429" s="44"/>
      <c r="AF429" s="43"/>
      <c r="AG429" s="13"/>
      <c r="AH429" s="37"/>
      <c r="AI429" s="37"/>
      <c r="AJ429" s="37"/>
      <c r="AK429" s="45"/>
      <c r="AL429" s="46"/>
      <c r="AM429" s="236"/>
      <c r="AN429" s="236"/>
      <c r="AO429" s="233"/>
      <c r="AP429" s="233"/>
      <c r="AQ429" s="318" t="str">
        <f t="shared" si="12"/>
        <v/>
      </c>
      <c r="AR429" s="318" t="str">
        <f t="shared" si="13"/>
        <v/>
      </c>
    </row>
    <row r="430" spans="2:44" ht="14.25">
      <c r="B430" s="34">
        <v>2023</v>
      </c>
      <c r="C430" s="34">
        <v>4</v>
      </c>
      <c r="D430" s="34"/>
      <c r="E430" s="322"/>
      <c r="F430" s="34"/>
      <c r="G430" s="36"/>
      <c r="H430" s="37" t="s">
        <v>595</v>
      </c>
      <c r="I430" s="316"/>
      <c r="J430" s="37"/>
      <c r="K430" s="13"/>
      <c r="L430" s="232"/>
      <c r="M430" s="232"/>
      <c r="N430" s="321"/>
      <c r="O430" s="502"/>
      <c r="P430" s="13"/>
      <c r="Q430" s="393"/>
      <c r="R430" s="40"/>
      <c r="S430" s="234"/>
      <c r="T430" s="40"/>
      <c r="U430" s="40"/>
      <c r="V430" s="13"/>
      <c r="W430" s="40"/>
      <c r="X430" s="13"/>
      <c r="Y430" s="40"/>
      <c r="Z430" s="40"/>
      <c r="AA430" s="235"/>
      <c r="AB430" s="235"/>
      <c r="AC430" s="43"/>
      <c r="AD430" s="44"/>
      <c r="AE430" s="44"/>
      <c r="AF430" s="43"/>
      <c r="AG430" s="13"/>
      <c r="AH430" s="37"/>
      <c r="AI430" s="37"/>
      <c r="AJ430" s="37"/>
      <c r="AK430" s="45"/>
      <c r="AL430" s="46"/>
      <c r="AM430" s="236"/>
      <c r="AN430" s="236"/>
      <c r="AO430" s="233"/>
      <c r="AP430" s="233"/>
      <c r="AQ430" s="318" t="str">
        <f t="shared" si="12"/>
        <v/>
      </c>
      <c r="AR430" s="318" t="str">
        <f t="shared" si="13"/>
        <v/>
      </c>
    </row>
    <row r="431" spans="2:44" ht="14.25">
      <c r="B431" s="34">
        <v>2023</v>
      </c>
      <c r="C431" s="34">
        <v>4</v>
      </c>
      <c r="D431" s="34"/>
      <c r="E431" s="322"/>
      <c r="F431" s="34"/>
      <c r="G431" s="36"/>
      <c r="H431" s="37" t="s">
        <v>595</v>
      </c>
      <c r="I431" s="316"/>
      <c r="J431" s="37"/>
      <c r="K431" s="13"/>
      <c r="L431" s="232"/>
      <c r="M431" s="13"/>
      <c r="N431" s="321"/>
      <c r="O431" s="502"/>
      <c r="P431" s="13"/>
      <c r="Q431" s="393"/>
      <c r="R431" s="40"/>
      <c r="S431" s="234"/>
      <c r="T431" s="234"/>
      <c r="U431" s="40"/>
      <c r="V431" s="13"/>
      <c r="W431" s="40"/>
      <c r="X431" s="13"/>
      <c r="Y431" s="40"/>
      <c r="Z431" s="40"/>
      <c r="AA431" s="235"/>
      <c r="AB431" s="235"/>
      <c r="AC431" s="43"/>
      <c r="AD431" s="44"/>
      <c r="AE431" s="44"/>
      <c r="AF431" s="43"/>
      <c r="AG431" s="13"/>
      <c r="AH431" s="37"/>
      <c r="AI431" s="37"/>
      <c r="AJ431" s="37"/>
      <c r="AK431" s="45"/>
      <c r="AL431" s="46"/>
      <c r="AM431" s="236"/>
      <c r="AN431" s="236"/>
      <c r="AO431" s="233"/>
      <c r="AP431" s="233"/>
      <c r="AQ431" s="318" t="str">
        <f t="shared" si="12"/>
        <v/>
      </c>
      <c r="AR431" s="318" t="str">
        <f t="shared" si="13"/>
        <v/>
      </c>
    </row>
    <row r="432" spans="2:44" ht="14.25">
      <c r="B432" s="34">
        <v>2023</v>
      </c>
      <c r="C432" s="34">
        <v>4</v>
      </c>
      <c r="D432" s="34"/>
      <c r="E432" s="322"/>
      <c r="F432" s="34"/>
      <c r="G432" s="36"/>
      <c r="H432" s="37" t="s">
        <v>595</v>
      </c>
      <c r="I432" s="316"/>
      <c r="J432" s="37"/>
      <c r="K432" s="13"/>
      <c r="L432" s="232"/>
      <c r="M432" s="232"/>
      <c r="N432" s="321"/>
      <c r="O432" s="502"/>
      <c r="P432" s="13"/>
      <c r="Q432" s="393"/>
      <c r="R432" s="40"/>
      <c r="S432" s="234"/>
      <c r="T432" s="40"/>
      <c r="U432" s="40"/>
      <c r="V432" s="13"/>
      <c r="W432" s="40"/>
      <c r="X432" s="13"/>
      <c r="Y432" s="40"/>
      <c r="Z432" s="40"/>
      <c r="AA432" s="235"/>
      <c r="AB432" s="235"/>
      <c r="AC432" s="43"/>
      <c r="AD432" s="44"/>
      <c r="AE432" s="44"/>
      <c r="AF432" s="43"/>
      <c r="AG432" s="13"/>
      <c r="AH432" s="37"/>
      <c r="AI432" s="37"/>
      <c r="AJ432" s="37"/>
      <c r="AK432" s="45"/>
      <c r="AL432" s="46"/>
      <c r="AM432" s="236"/>
      <c r="AN432" s="236"/>
      <c r="AO432" s="233"/>
      <c r="AP432" s="233"/>
      <c r="AQ432" s="318" t="str">
        <f t="shared" ref="AQ432:AQ454" si="14">IF(IF(AC432&gt;AD432,1-AC432+AD432,AD432-AC432)=0,"",IF(AC432&gt;AD432,1-AC432+AD432,AD432-AC432))</f>
        <v/>
      </c>
      <c r="AR432" s="318" t="str">
        <f t="shared" ref="AR432:AR454" si="15">IF(IF(AE432&gt;AF432,1-AE432+AF432,AF432-AE432)=0,"",IF(AE432&gt;AF432,1-AE432+AF432,AF432-AE432))</f>
        <v/>
      </c>
    </row>
    <row r="433" spans="2:44" ht="14.25">
      <c r="B433" s="34">
        <v>2023</v>
      </c>
      <c r="C433" s="34">
        <v>4</v>
      </c>
      <c r="D433" s="34"/>
      <c r="E433" s="322"/>
      <c r="F433" s="34"/>
      <c r="G433" s="36"/>
      <c r="H433" s="37" t="s">
        <v>595</v>
      </c>
      <c r="I433" s="316"/>
      <c r="J433" s="37"/>
      <c r="K433" s="13"/>
      <c r="L433" s="232"/>
      <c r="M433" s="13"/>
      <c r="N433" s="321"/>
      <c r="O433" s="502"/>
      <c r="P433" s="13"/>
      <c r="Q433" s="393"/>
      <c r="R433" s="40"/>
      <c r="S433" s="234"/>
      <c r="T433" s="234"/>
      <c r="U433" s="40"/>
      <c r="V433" s="13"/>
      <c r="W433" s="40"/>
      <c r="X433" s="13"/>
      <c r="Y433" s="40"/>
      <c r="Z433" s="40"/>
      <c r="AA433" s="235"/>
      <c r="AB433" s="235"/>
      <c r="AC433" s="43"/>
      <c r="AD433" s="44"/>
      <c r="AE433" s="44"/>
      <c r="AF433" s="43"/>
      <c r="AG433" s="13"/>
      <c r="AH433" s="37"/>
      <c r="AI433" s="37"/>
      <c r="AJ433" s="37"/>
      <c r="AK433" s="45"/>
      <c r="AL433" s="46"/>
      <c r="AM433" s="236"/>
      <c r="AN433" s="236"/>
      <c r="AO433" s="233"/>
      <c r="AP433" s="233"/>
      <c r="AQ433" s="318" t="str">
        <f t="shared" si="14"/>
        <v/>
      </c>
      <c r="AR433" s="318" t="str">
        <f t="shared" si="15"/>
        <v/>
      </c>
    </row>
    <row r="434" spans="2:44" ht="14.25">
      <c r="B434" s="34">
        <v>2023</v>
      </c>
      <c r="C434" s="34">
        <v>4</v>
      </c>
      <c r="D434" s="34"/>
      <c r="E434" s="322"/>
      <c r="F434" s="34"/>
      <c r="G434" s="36"/>
      <c r="H434" s="37" t="s">
        <v>595</v>
      </c>
      <c r="I434" s="316"/>
      <c r="J434" s="37"/>
      <c r="K434" s="13"/>
      <c r="L434" s="232"/>
      <c r="M434" s="232"/>
      <c r="N434" s="321"/>
      <c r="O434" s="502"/>
      <c r="P434" s="13"/>
      <c r="Q434" s="393"/>
      <c r="R434" s="40"/>
      <c r="S434" s="234"/>
      <c r="T434" s="40"/>
      <c r="U434" s="40"/>
      <c r="V434" s="13"/>
      <c r="W434" s="40"/>
      <c r="X434" s="13"/>
      <c r="Y434" s="40"/>
      <c r="Z434" s="40"/>
      <c r="AA434" s="235"/>
      <c r="AB434" s="235"/>
      <c r="AC434" s="43"/>
      <c r="AD434" s="44"/>
      <c r="AE434" s="44"/>
      <c r="AF434" s="43"/>
      <c r="AG434" s="13"/>
      <c r="AH434" s="37"/>
      <c r="AI434" s="37"/>
      <c r="AJ434" s="37"/>
      <c r="AK434" s="45"/>
      <c r="AL434" s="46"/>
      <c r="AM434" s="236"/>
      <c r="AN434" s="236"/>
      <c r="AO434" s="233"/>
      <c r="AP434" s="233"/>
      <c r="AQ434" s="318" t="str">
        <f t="shared" si="14"/>
        <v/>
      </c>
      <c r="AR434" s="318" t="str">
        <f t="shared" si="15"/>
        <v/>
      </c>
    </row>
    <row r="435" spans="2:44" ht="14.25">
      <c r="B435" s="34">
        <v>2023</v>
      </c>
      <c r="C435" s="34">
        <v>4</v>
      </c>
      <c r="D435" s="34"/>
      <c r="E435" s="322"/>
      <c r="F435" s="34"/>
      <c r="G435" s="36"/>
      <c r="H435" s="37" t="s">
        <v>595</v>
      </c>
      <c r="I435" s="316"/>
      <c r="J435" s="37"/>
      <c r="K435" s="13"/>
      <c r="L435" s="232"/>
      <c r="M435" s="13"/>
      <c r="N435" s="321"/>
      <c r="O435" s="502"/>
      <c r="P435" s="13"/>
      <c r="Q435" s="393"/>
      <c r="R435" s="40"/>
      <c r="S435" s="234"/>
      <c r="T435" s="234"/>
      <c r="U435" s="40"/>
      <c r="V435" s="13"/>
      <c r="W435" s="40"/>
      <c r="X435" s="13"/>
      <c r="Y435" s="40"/>
      <c r="Z435" s="40"/>
      <c r="AA435" s="235"/>
      <c r="AB435" s="235"/>
      <c r="AC435" s="43"/>
      <c r="AD435" s="44"/>
      <c r="AE435" s="44"/>
      <c r="AF435" s="43"/>
      <c r="AG435" s="13"/>
      <c r="AH435" s="37"/>
      <c r="AI435" s="37"/>
      <c r="AJ435" s="37"/>
      <c r="AK435" s="45"/>
      <c r="AL435" s="46"/>
      <c r="AM435" s="236"/>
      <c r="AN435" s="236"/>
      <c r="AO435" s="233"/>
      <c r="AP435" s="233"/>
      <c r="AQ435" s="318" t="str">
        <f t="shared" si="14"/>
        <v/>
      </c>
      <c r="AR435" s="318" t="str">
        <f t="shared" si="15"/>
        <v/>
      </c>
    </row>
    <row r="436" spans="2:44" ht="14.25">
      <c r="B436" s="34">
        <v>2023</v>
      </c>
      <c r="C436" s="34">
        <v>4</v>
      </c>
      <c r="D436" s="34"/>
      <c r="E436" s="322"/>
      <c r="F436" s="34"/>
      <c r="G436" s="36"/>
      <c r="H436" s="37" t="s">
        <v>595</v>
      </c>
      <c r="I436" s="316"/>
      <c r="J436" s="37"/>
      <c r="K436" s="13"/>
      <c r="L436" s="232"/>
      <c r="M436" s="232"/>
      <c r="N436" s="321"/>
      <c r="O436" s="502"/>
      <c r="P436" s="13"/>
      <c r="Q436" s="393"/>
      <c r="R436" s="40"/>
      <c r="S436" s="234"/>
      <c r="T436" s="40"/>
      <c r="U436" s="40"/>
      <c r="V436" s="13"/>
      <c r="W436" s="40"/>
      <c r="X436" s="13"/>
      <c r="Y436" s="40"/>
      <c r="Z436" s="40"/>
      <c r="AA436" s="235"/>
      <c r="AB436" s="235"/>
      <c r="AC436" s="43"/>
      <c r="AD436" s="44"/>
      <c r="AE436" s="44"/>
      <c r="AF436" s="43"/>
      <c r="AG436" s="13"/>
      <c r="AH436" s="37"/>
      <c r="AI436" s="37"/>
      <c r="AJ436" s="37"/>
      <c r="AK436" s="45"/>
      <c r="AL436" s="46"/>
      <c r="AM436" s="236"/>
      <c r="AN436" s="236"/>
      <c r="AO436" s="233"/>
      <c r="AP436" s="233"/>
      <c r="AQ436" s="318" t="str">
        <f t="shared" si="14"/>
        <v/>
      </c>
      <c r="AR436" s="318" t="str">
        <f t="shared" si="15"/>
        <v/>
      </c>
    </row>
    <row r="437" spans="2:44" ht="14.25">
      <c r="B437" s="34">
        <v>2023</v>
      </c>
      <c r="C437" s="34">
        <v>4</v>
      </c>
      <c r="D437" s="34"/>
      <c r="E437" s="322"/>
      <c r="F437" s="34"/>
      <c r="G437" s="36"/>
      <c r="H437" s="37" t="s">
        <v>595</v>
      </c>
      <c r="I437" s="316"/>
      <c r="J437" s="37"/>
      <c r="K437" s="13"/>
      <c r="L437" s="232"/>
      <c r="M437" s="13"/>
      <c r="N437" s="321"/>
      <c r="O437" s="502"/>
      <c r="P437" s="13"/>
      <c r="Q437" s="393"/>
      <c r="R437" s="40"/>
      <c r="S437" s="234"/>
      <c r="T437" s="234"/>
      <c r="U437" s="40"/>
      <c r="V437" s="13"/>
      <c r="W437" s="40"/>
      <c r="X437" s="13"/>
      <c r="Y437" s="40"/>
      <c r="Z437" s="40"/>
      <c r="AA437" s="235"/>
      <c r="AB437" s="235"/>
      <c r="AC437" s="43"/>
      <c r="AD437" s="44"/>
      <c r="AE437" s="44"/>
      <c r="AF437" s="43"/>
      <c r="AG437" s="13"/>
      <c r="AH437" s="37"/>
      <c r="AI437" s="37"/>
      <c r="AJ437" s="37"/>
      <c r="AK437" s="45"/>
      <c r="AL437" s="46"/>
      <c r="AM437" s="236"/>
      <c r="AN437" s="236"/>
      <c r="AO437" s="233"/>
      <c r="AP437" s="233"/>
      <c r="AQ437" s="318" t="str">
        <f t="shared" si="14"/>
        <v/>
      </c>
      <c r="AR437" s="318" t="str">
        <f t="shared" si="15"/>
        <v/>
      </c>
    </row>
    <row r="438" spans="2:44" ht="14.25">
      <c r="B438" s="34">
        <v>2023</v>
      </c>
      <c r="C438" s="34">
        <v>4</v>
      </c>
      <c r="D438" s="34"/>
      <c r="E438" s="322"/>
      <c r="F438" s="34"/>
      <c r="G438" s="36"/>
      <c r="H438" s="37" t="s">
        <v>595</v>
      </c>
      <c r="I438" s="316"/>
      <c r="J438" s="37"/>
      <c r="K438" s="13"/>
      <c r="L438" s="232"/>
      <c r="M438" s="232"/>
      <c r="N438" s="321"/>
      <c r="O438" s="502"/>
      <c r="P438" s="13"/>
      <c r="Q438" s="393"/>
      <c r="R438" s="40"/>
      <c r="S438" s="234"/>
      <c r="T438" s="40"/>
      <c r="U438" s="40"/>
      <c r="V438" s="13"/>
      <c r="W438" s="40"/>
      <c r="X438" s="13"/>
      <c r="Y438" s="40"/>
      <c r="Z438" s="40"/>
      <c r="AA438" s="235"/>
      <c r="AB438" s="235"/>
      <c r="AC438" s="43"/>
      <c r="AD438" s="44"/>
      <c r="AE438" s="44"/>
      <c r="AF438" s="43"/>
      <c r="AG438" s="13"/>
      <c r="AH438" s="37"/>
      <c r="AI438" s="37"/>
      <c r="AJ438" s="37"/>
      <c r="AK438" s="45"/>
      <c r="AL438" s="46"/>
      <c r="AM438" s="236"/>
      <c r="AN438" s="236"/>
      <c r="AO438" s="233"/>
      <c r="AP438" s="233"/>
      <c r="AQ438" s="318" t="str">
        <f t="shared" si="14"/>
        <v/>
      </c>
      <c r="AR438" s="318" t="str">
        <f t="shared" si="15"/>
        <v/>
      </c>
    </row>
    <row r="439" spans="2:44" ht="14.25">
      <c r="B439" s="34">
        <v>2023</v>
      </c>
      <c r="C439" s="34">
        <v>4</v>
      </c>
      <c r="D439" s="34"/>
      <c r="E439" s="322"/>
      <c r="F439" s="34"/>
      <c r="G439" s="36"/>
      <c r="H439" s="37" t="s">
        <v>595</v>
      </c>
      <c r="I439" s="316"/>
      <c r="J439" s="37"/>
      <c r="K439" s="13"/>
      <c r="L439" s="232"/>
      <c r="M439" s="13"/>
      <c r="N439" s="321"/>
      <c r="O439" s="502"/>
      <c r="P439" s="13"/>
      <c r="Q439" s="393"/>
      <c r="R439" s="40"/>
      <c r="S439" s="234"/>
      <c r="T439" s="234"/>
      <c r="U439" s="40"/>
      <c r="V439" s="13"/>
      <c r="W439" s="40"/>
      <c r="X439" s="13"/>
      <c r="Y439" s="40"/>
      <c r="Z439" s="40"/>
      <c r="AA439" s="235"/>
      <c r="AB439" s="235"/>
      <c r="AC439" s="43"/>
      <c r="AD439" s="44"/>
      <c r="AE439" s="44"/>
      <c r="AF439" s="43"/>
      <c r="AG439" s="13"/>
      <c r="AH439" s="37"/>
      <c r="AI439" s="37"/>
      <c r="AJ439" s="37"/>
      <c r="AK439" s="45"/>
      <c r="AL439" s="46"/>
      <c r="AM439" s="236"/>
      <c r="AN439" s="236"/>
      <c r="AO439" s="233"/>
      <c r="AP439" s="233"/>
      <c r="AQ439" s="318" t="str">
        <f t="shared" si="14"/>
        <v/>
      </c>
      <c r="AR439" s="318" t="str">
        <f t="shared" si="15"/>
        <v/>
      </c>
    </row>
    <row r="440" spans="2:44" ht="14.25">
      <c r="B440" s="34">
        <v>2023</v>
      </c>
      <c r="C440" s="34">
        <v>4</v>
      </c>
      <c r="D440" s="34"/>
      <c r="E440" s="322"/>
      <c r="F440" s="34"/>
      <c r="G440" s="36"/>
      <c r="H440" s="37" t="s">
        <v>595</v>
      </c>
      <c r="I440" s="316"/>
      <c r="J440" s="37"/>
      <c r="K440" s="13"/>
      <c r="L440" s="232"/>
      <c r="M440" s="13"/>
      <c r="N440" s="321"/>
      <c r="O440" s="502"/>
      <c r="P440" s="13"/>
      <c r="Q440" s="393"/>
      <c r="R440" s="40"/>
      <c r="S440" s="234"/>
      <c r="T440" s="40"/>
      <c r="U440" s="40"/>
      <c r="V440" s="13"/>
      <c r="W440" s="40"/>
      <c r="X440" s="13"/>
      <c r="Y440" s="40"/>
      <c r="Z440" s="40"/>
      <c r="AA440" s="235"/>
      <c r="AB440" s="235"/>
      <c r="AC440" s="43"/>
      <c r="AD440" s="44"/>
      <c r="AE440" s="44"/>
      <c r="AF440" s="43"/>
      <c r="AG440" s="13"/>
      <c r="AH440" s="37"/>
      <c r="AI440" s="37"/>
      <c r="AJ440" s="37"/>
      <c r="AK440" s="45"/>
      <c r="AL440" s="46"/>
      <c r="AM440" s="236"/>
      <c r="AN440" s="236"/>
      <c r="AO440" s="233"/>
      <c r="AP440" s="233"/>
      <c r="AQ440" s="318" t="str">
        <f t="shared" si="14"/>
        <v/>
      </c>
      <c r="AR440" s="318" t="str">
        <f t="shared" si="15"/>
        <v/>
      </c>
    </row>
    <row r="441" spans="2:44" ht="14.25">
      <c r="B441" s="34">
        <v>2023</v>
      </c>
      <c r="C441" s="34">
        <v>4</v>
      </c>
      <c r="D441" s="34"/>
      <c r="E441" s="322"/>
      <c r="F441" s="34"/>
      <c r="G441" s="36"/>
      <c r="H441" s="37" t="s">
        <v>595</v>
      </c>
      <c r="I441" s="316"/>
      <c r="J441" s="37"/>
      <c r="K441" s="13"/>
      <c r="L441" s="232"/>
      <c r="M441" s="13"/>
      <c r="N441" s="321"/>
      <c r="O441" s="502"/>
      <c r="P441" s="13"/>
      <c r="Q441" s="393"/>
      <c r="R441" s="40"/>
      <c r="S441" s="234"/>
      <c r="T441" s="234"/>
      <c r="U441" s="40"/>
      <c r="V441" s="13"/>
      <c r="W441" s="40"/>
      <c r="X441" s="13"/>
      <c r="Y441" s="40"/>
      <c r="Z441" s="40"/>
      <c r="AA441" s="235"/>
      <c r="AB441" s="235"/>
      <c r="AC441" s="43"/>
      <c r="AD441" s="44"/>
      <c r="AE441" s="44"/>
      <c r="AF441" s="43"/>
      <c r="AG441" s="13"/>
      <c r="AH441" s="37"/>
      <c r="AI441" s="37"/>
      <c r="AJ441" s="37"/>
      <c r="AK441" s="45"/>
      <c r="AL441" s="46"/>
      <c r="AM441" s="236"/>
      <c r="AN441" s="236"/>
      <c r="AO441" s="233"/>
      <c r="AP441" s="233"/>
      <c r="AQ441" s="318" t="str">
        <f t="shared" si="14"/>
        <v/>
      </c>
      <c r="AR441" s="318" t="str">
        <f t="shared" si="15"/>
        <v/>
      </c>
    </row>
    <row r="442" spans="2:44" ht="14.25">
      <c r="B442" s="34">
        <v>2023</v>
      </c>
      <c r="C442" s="34">
        <v>4</v>
      </c>
      <c r="D442" s="34"/>
      <c r="E442" s="322"/>
      <c r="F442" s="34"/>
      <c r="G442" s="36"/>
      <c r="H442" s="37" t="s">
        <v>595</v>
      </c>
      <c r="I442" s="316"/>
      <c r="J442" s="37"/>
      <c r="K442" s="13"/>
      <c r="L442" s="232"/>
      <c r="M442" s="13"/>
      <c r="N442" s="321"/>
      <c r="O442" s="502"/>
      <c r="P442" s="13"/>
      <c r="Q442" s="393"/>
      <c r="R442" s="40"/>
      <c r="S442" s="234"/>
      <c r="T442" s="40"/>
      <c r="U442" s="40"/>
      <c r="V442" s="13"/>
      <c r="W442" s="40"/>
      <c r="X442" s="13"/>
      <c r="Y442" s="40"/>
      <c r="Z442" s="40"/>
      <c r="AA442" s="235"/>
      <c r="AB442" s="235"/>
      <c r="AC442" s="43"/>
      <c r="AD442" s="44"/>
      <c r="AE442" s="44"/>
      <c r="AF442" s="43"/>
      <c r="AG442" s="13"/>
      <c r="AH442" s="37"/>
      <c r="AI442" s="37"/>
      <c r="AJ442" s="37"/>
      <c r="AK442" s="45"/>
      <c r="AL442" s="46"/>
      <c r="AM442" s="236"/>
      <c r="AN442" s="236"/>
      <c r="AO442" s="233"/>
      <c r="AP442" s="233"/>
      <c r="AQ442" s="318" t="str">
        <f t="shared" si="14"/>
        <v/>
      </c>
      <c r="AR442" s="318" t="str">
        <f t="shared" si="15"/>
        <v/>
      </c>
    </row>
    <row r="443" spans="2:44" ht="14.25">
      <c r="B443" s="34">
        <v>2023</v>
      </c>
      <c r="C443" s="34">
        <v>4</v>
      </c>
      <c r="D443" s="34"/>
      <c r="E443" s="322"/>
      <c r="F443" s="34"/>
      <c r="G443" s="36"/>
      <c r="H443" s="37" t="s">
        <v>595</v>
      </c>
      <c r="I443" s="316"/>
      <c r="J443" s="37"/>
      <c r="K443" s="13"/>
      <c r="L443" s="232"/>
      <c r="M443" s="232"/>
      <c r="N443" s="321"/>
      <c r="O443" s="502"/>
      <c r="P443" s="13"/>
      <c r="Q443" s="393"/>
      <c r="R443" s="40"/>
      <c r="S443" s="234"/>
      <c r="T443" s="234"/>
      <c r="U443" s="40"/>
      <c r="V443" s="13"/>
      <c r="W443" s="40"/>
      <c r="X443" s="13"/>
      <c r="Y443" s="40"/>
      <c r="Z443" s="40"/>
      <c r="AA443" s="235"/>
      <c r="AB443" s="235"/>
      <c r="AC443" s="43"/>
      <c r="AD443" s="44"/>
      <c r="AE443" s="44"/>
      <c r="AF443" s="43"/>
      <c r="AG443" s="13"/>
      <c r="AH443" s="37"/>
      <c r="AI443" s="37"/>
      <c r="AJ443" s="37"/>
      <c r="AK443" s="45"/>
      <c r="AL443" s="46"/>
      <c r="AM443" s="236"/>
      <c r="AN443" s="236"/>
      <c r="AO443" s="233"/>
      <c r="AP443" s="233"/>
      <c r="AQ443" s="318" t="str">
        <f t="shared" si="14"/>
        <v/>
      </c>
      <c r="AR443" s="318" t="str">
        <f t="shared" si="15"/>
        <v/>
      </c>
    </row>
    <row r="444" spans="2:44" ht="14.25">
      <c r="B444" s="34">
        <v>2023</v>
      </c>
      <c r="C444" s="34">
        <v>4</v>
      </c>
      <c r="D444" s="34"/>
      <c r="E444" s="322"/>
      <c r="F444" s="34"/>
      <c r="G444" s="36"/>
      <c r="H444" s="37" t="s">
        <v>595</v>
      </c>
      <c r="I444" s="316"/>
      <c r="J444" s="37"/>
      <c r="K444" s="13"/>
      <c r="L444" s="232"/>
      <c r="M444" s="232"/>
      <c r="N444" s="321"/>
      <c r="O444" s="502"/>
      <c r="P444" s="13"/>
      <c r="Q444" s="393"/>
      <c r="R444" s="40"/>
      <c r="S444" s="234"/>
      <c r="T444" s="40"/>
      <c r="U444" s="40"/>
      <c r="V444" s="13"/>
      <c r="W444" s="40"/>
      <c r="X444" s="13"/>
      <c r="Y444" s="40"/>
      <c r="Z444" s="40"/>
      <c r="AA444" s="235"/>
      <c r="AB444" s="235"/>
      <c r="AC444" s="43"/>
      <c r="AD444" s="44"/>
      <c r="AE444" s="44"/>
      <c r="AF444" s="43"/>
      <c r="AG444" s="13"/>
      <c r="AH444" s="37"/>
      <c r="AI444" s="37"/>
      <c r="AJ444" s="37"/>
      <c r="AK444" s="45"/>
      <c r="AL444" s="46"/>
      <c r="AM444" s="236"/>
      <c r="AN444" s="236"/>
      <c r="AO444" s="233"/>
      <c r="AP444" s="233"/>
      <c r="AQ444" s="318" t="str">
        <f t="shared" si="14"/>
        <v/>
      </c>
      <c r="AR444" s="318" t="str">
        <f t="shared" si="15"/>
        <v/>
      </c>
    </row>
    <row r="445" spans="2:44" ht="14.25">
      <c r="B445" s="34">
        <v>2023</v>
      </c>
      <c r="C445" s="34">
        <v>4</v>
      </c>
      <c r="D445" s="34"/>
      <c r="E445" s="322"/>
      <c r="F445" s="34"/>
      <c r="G445" s="36"/>
      <c r="H445" s="37" t="s">
        <v>595</v>
      </c>
      <c r="I445" s="316"/>
      <c r="J445" s="37"/>
      <c r="K445" s="13"/>
      <c r="L445" s="232"/>
      <c r="M445" s="232"/>
      <c r="N445" s="321"/>
      <c r="O445" s="502"/>
      <c r="P445" s="13"/>
      <c r="Q445" s="393"/>
      <c r="R445" s="40"/>
      <c r="S445" s="234"/>
      <c r="T445" s="234"/>
      <c r="U445" s="40"/>
      <c r="V445" s="13"/>
      <c r="W445" s="40"/>
      <c r="X445" s="13"/>
      <c r="Y445" s="40"/>
      <c r="Z445" s="40"/>
      <c r="AA445" s="235"/>
      <c r="AB445" s="235"/>
      <c r="AC445" s="43"/>
      <c r="AD445" s="44"/>
      <c r="AE445" s="44"/>
      <c r="AF445" s="43"/>
      <c r="AG445" s="13"/>
      <c r="AH445" s="37"/>
      <c r="AI445" s="37"/>
      <c r="AJ445" s="37"/>
      <c r="AK445" s="45"/>
      <c r="AL445" s="46"/>
      <c r="AM445" s="236"/>
      <c r="AN445" s="236"/>
      <c r="AO445" s="233"/>
      <c r="AP445" s="233"/>
      <c r="AQ445" s="318" t="str">
        <f t="shared" si="14"/>
        <v/>
      </c>
      <c r="AR445" s="318" t="str">
        <f t="shared" si="15"/>
        <v/>
      </c>
    </row>
    <row r="446" spans="2:44" ht="14.25">
      <c r="B446" s="34">
        <v>2023</v>
      </c>
      <c r="C446" s="34">
        <v>4</v>
      </c>
      <c r="D446" s="34"/>
      <c r="E446" s="322"/>
      <c r="F446" s="34"/>
      <c r="G446" s="36"/>
      <c r="H446" s="37" t="s">
        <v>595</v>
      </c>
      <c r="I446" s="316"/>
      <c r="J446" s="37"/>
      <c r="K446" s="13"/>
      <c r="L446" s="232"/>
      <c r="M446" s="232"/>
      <c r="N446" s="321"/>
      <c r="O446" s="502"/>
      <c r="P446" s="13"/>
      <c r="Q446" s="393"/>
      <c r="R446" s="40"/>
      <c r="S446" s="234"/>
      <c r="T446" s="40"/>
      <c r="U446" s="40"/>
      <c r="V446" s="13"/>
      <c r="W446" s="40"/>
      <c r="X446" s="13"/>
      <c r="Y446" s="40"/>
      <c r="Z446" s="40"/>
      <c r="AA446" s="235"/>
      <c r="AB446" s="235"/>
      <c r="AC446" s="43"/>
      <c r="AD446" s="44"/>
      <c r="AE446" s="44"/>
      <c r="AF446" s="43"/>
      <c r="AG446" s="13"/>
      <c r="AH446" s="37"/>
      <c r="AI446" s="37"/>
      <c r="AJ446" s="37"/>
      <c r="AK446" s="45"/>
      <c r="AL446" s="46"/>
      <c r="AM446" s="236"/>
      <c r="AN446" s="236"/>
      <c r="AO446" s="233"/>
      <c r="AP446" s="233"/>
      <c r="AQ446" s="318" t="str">
        <f t="shared" si="14"/>
        <v/>
      </c>
      <c r="AR446" s="318" t="str">
        <f t="shared" si="15"/>
        <v/>
      </c>
    </row>
    <row r="447" spans="2:44" ht="14.25">
      <c r="B447" s="34">
        <v>2023</v>
      </c>
      <c r="C447" s="34">
        <v>4</v>
      </c>
      <c r="D447" s="34"/>
      <c r="E447" s="322"/>
      <c r="F447" s="34"/>
      <c r="G447" s="36"/>
      <c r="H447" s="37" t="s">
        <v>595</v>
      </c>
      <c r="I447" s="316"/>
      <c r="J447" s="37"/>
      <c r="K447" s="13"/>
      <c r="L447" s="232"/>
      <c r="M447" s="232"/>
      <c r="N447" s="321"/>
      <c r="O447" s="502"/>
      <c r="P447" s="13"/>
      <c r="Q447" s="393"/>
      <c r="R447" s="40"/>
      <c r="S447" s="234"/>
      <c r="T447" s="234"/>
      <c r="U447" s="40"/>
      <c r="V447" s="13"/>
      <c r="W447" s="40"/>
      <c r="X447" s="13"/>
      <c r="Y447" s="40"/>
      <c r="Z447" s="40"/>
      <c r="AA447" s="235"/>
      <c r="AB447" s="235"/>
      <c r="AC447" s="43"/>
      <c r="AD447" s="44"/>
      <c r="AE447" s="44"/>
      <c r="AF447" s="43"/>
      <c r="AG447" s="13"/>
      <c r="AH447" s="37"/>
      <c r="AI447" s="37"/>
      <c r="AJ447" s="37"/>
      <c r="AK447" s="45"/>
      <c r="AL447" s="46"/>
      <c r="AM447" s="236"/>
      <c r="AN447" s="236"/>
      <c r="AO447" s="233"/>
      <c r="AP447" s="233"/>
      <c r="AQ447" s="318" t="str">
        <f t="shared" si="14"/>
        <v/>
      </c>
      <c r="AR447" s="318" t="str">
        <f t="shared" si="15"/>
        <v/>
      </c>
    </row>
    <row r="448" spans="2:44" ht="14.25">
      <c r="B448" s="34">
        <v>2023</v>
      </c>
      <c r="C448" s="34">
        <v>4</v>
      </c>
      <c r="D448" s="34"/>
      <c r="E448" s="322"/>
      <c r="F448" s="34"/>
      <c r="G448" s="36"/>
      <c r="H448" s="37" t="s">
        <v>595</v>
      </c>
      <c r="I448" s="316"/>
      <c r="J448" s="37"/>
      <c r="K448" s="13"/>
      <c r="L448" s="232"/>
      <c r="M448" s="232"/>
      <c r="N448" s="321"/>
      <c r="O448" s="502"/>
      <c r="P448" s="13"/>
      <c r="Q448" s="393"/>
      <c r="R448" s="40"/>
      <c r="S448" s="234"/>
      <c r="T448" s="40"/>
      <c r="U448" s="40"/>
      <c r="V448" s="13"/>
      <c r="W448" s="40"/>
      <c r="X448" s="13"/>
      <c r="Y448" s="40"/>
      <c r="Z448" s="40"/>
      <c r="AA448" s="235"/>
      <c r="AB448" s="235"/>
      <c r="AC448" s="43"/>
      <c r="AD448" s="44"/>
      <c r="AE448" s="44"/>
      <c r="AF448" s="43"/>
      <c r="AG448" s="13"/>
      <c r="AH448" s="37"/>
      <c r="AI448" s="37"/>
      <c r="AJ448" s="37"/>
      <c r="AK448" s="45"/>
      <c r="AL448" s="46"/>
      <c r="AM448" s="236"/>
      <c r="AN448" s="236"/>
      <c r="AO448" s="233"/>
      <c r="AP448" s="233"/>
      <c r="AQ448" s="318" t="str">
        <f t="shared" si="14"/>
        <v/>
      </c>
      <c r="AR448" s="318" t="str">
        <f t="shared" si="15"/>
        <v/>
      </c>
    </row>
    <row r="449" spans="2:44" ht="14.25">
      <c r="B449" s="34">
        <v>2023</v>
      </c>
      <c r="C449" s="34">
        <v>4</v>
      </c>
      <c r="D449" s="34"/>
      <c r="E449" s="322"/>
      <c r="F449" s="34"/>
      <c r="G449" s="36"/>
      <c r="H449" s="37" t="s">
        <v>595</v>
      </c>
      <c r="I449" s="316"/>
      <c r="J449" s="37"/>
      <c r="K449" s="13"/>
      <c r="L449" s="232"/>
      <c r="M449" s="232"/>
      <c r="N449" s="321"/>
      <c r="O449" s="502"/>
      <c r="P449" s="13"/>
      <c r="Q449" s="393"/>
      <c r="R449" s="40"/>
      <c r="S449" s="234"/>
      <c r="T449" s="234"/>
      <c r="U449" s="40"/>
      <c r="V449" s="13"/>
      <c r="W449" s="40"/>
      <c r="X449" s="13"/>
      <c r="Y449" s="40"/>
      <c r="Z449" s="40"/>
      <c r="AA449" s="235"/>
      <c r="AB449" s="235"/>
      <c r="AC449" s="43"/>
      <c r="AD449" s="44"/>
      <c r="AE449" s="44"/>
      <c r="AF449" s="43"/>
      <c r="AG449" s="13"/>
      <c r="AH449" s="37"/>
      <c r="AI449" s="37"/>
      <c r="AJ449" s="37"/>
      <c r="AK449" s="45"/>
      <c r="AL449" s="46"/>
      <c r="AM449" s="236"/>
      <c r="AN449" s="236"/>
      <c r="AO449" s="233"/>
      <c r="AP449" s="233"/>
      <c r="AQ449" s="318" t="str">
        <f t="shared" si="14"/>
        <v/>
      </c>
      <c r="AR449" s="318" t="str">
        <f t="shared" si="15"/>
        <v/>
      </c>
    </row>
    <row r="450" spans="2:44" ht="14.25">
      <c r="B450" s="34">
        <v>2023</v>
      </c>
      <c r="C450" s="34">
        <v>4</v>
      </c>
      <c r="D450" s="34"/>
      <c r="E450" s="322"/>
      <c r="F450" s="34"/>
      <c r="G450" s="36"/>
      <c r="H450" s="37" t="s">
        <v>595</v>
      </c>
      <c r="I450" s="316"/>
      <c r="J450" s="37"/>
      <c r="K450" s="13"/>
      <c r="L450" s="235"/>
      <c r="M450" s="232"/>
      <c r="N450" s="321"/>
      <c r="O450" s="502"/>
      <c r="P450" s="13"/>
      <c r="Q450" s="393"/>
      <c r="R450" s="40"/>
      <c r="S450" s="234"/>
      <c r="T450" s="40"/>
      <c r="U450" s="40"/>
      <c r="V450" s="13"/>
      <c r="W450" s="40"/>
      <c r="X450" s="13"/>
      <c r="Y450" s="40"/>
      <c r="Z450" s="40"/>
      <c r="AA450" s="235"/>
      <c r="AB450" s="235"/>
      <c r="AC450" s="43"/>
      <c r="AD450" s="44"/>
      <c r="AE450" s="44"/>
      <c r="AF450" s="43"/>
      <c r="AG450" s="13"/>
      <c r="AH450" s="37"/>
      <c r="AI450" s="37"/>
      <c r="AJ450" s="37"/>
      <c r="AK450" s="45"/>
      <c r="AL450" s="46"/>
      <c r="AM450" s="236"/>
      <c r="AN450" s="236"/>
      <c r="AO450" s="233"/>
      <c r="AP450" s="233"/>
      <c r="AQ450" s="318" t="str">
        <f t="shared" si="14"/>
        <v/>
      </c>
      <c r="AR450" s="318" t="str">
        <f t="shared" si="15"/>
        <v/>
      </c>
    </row>
    <row r="451" spans="2:44" ht="14.25">
      <c r="B451" s="34">
        <v>2023</v>
      </c>
      <c r="C451" s="34">
        <v>4</v>
      </c>
      <c r="D451" s="34"/>
      <c r="E451" s="322"/>
      <c r="F451" s="34"/>
      <c r="G451" s="36"/>
      <c r="H451" s="37" t="s">
        <v>595</v>
      </c>
      <c r="I451" s="316"/>
      <c r="J451" s="37"/>
      <c r="K451" s="13"/>
      <c r="L451" s="235"/>
      <c r="M451" s="232"/>
      <c r="N451" s="321"/>
      <c r="O451" s="502"/>
      <c r="P451" s="13"/>
      <c r="Q451" s="393"/>
      <c r="R451" s="40"/>
      <c r="S451" s="234"/>
      <c r="T451" s="234"/>
      <c r="U451" s="40"/>
      <c r="V451" s="13"/>
      <c r="W451" s="40"/>
      <c r="X451" s="13"/>
      <c r="Y451" s="40"/>
      <c r="Z451" s="40"/>
      <c r="AA451" s="235"/>
      <c r="AB451" s="235"/>
      <c r="AC451" s="43"/>
      <c r="AD451" s="44"/>
      <c r="AE451" s="44"/>
      <c r="AF451" s="43"/>
      <c r="AG451" s="13"/>
      <c r="AH451" s="37"/>
      <c r="AI451" s="37"/>
      <c r="AJ451" s="37"/>
      <c r="AK451" s="45"/>
      <c r="AL451" s="46"/>
      <c r="AM451" s="236"/>
      <c r="AN451" s="236"/>
      <c r="AO451" s="233"/>
      <c r="AP451" s="233"/>
      <c r="AQ451" s="318" t="str">
        <f t="shared" si="14"/>
        <v/>
      </c>
      <c r="AR451" s="318" t="str">
        <f t="shared" si="15"/>
        <v/>
      </c>
    </row>
    <row r="452" spans="2:44" ht="14.25">
      <c r="B452" s="34">
        <v>2023</v>
      </c>
      <c r="C452" s="34">
        <v>4</v>
      </c>
      <c r="D452" s="34"/>
      <c r="E452" s="322"/>
      <c r="F452" s="34"/>
      <c r="G452" s="36"/>
      <c r="H452" s="37" t="s">
        <v>595</v>
      </c>
      <c r="I452" s="316"/>
      <c r="J452" s="37"/>
      <c r="K452" s="13"/>
      <c r="L452" s="235"/>
      <c r="M452" s="232"/>
      <c r="N452" s="321"/>
      <c r="O452" s="502"/>
      <c r="P452" s="13"/>
      <c r="Q452" s="393"/>
      <c r="R452" s="40"/>
      <c r="S452" s="234"/>
      <c r="T452" s="40"/>
      <c r="U452" s="40"/>
      <c r="V452" s="13"/>
      <c r="W452" s="40"/>
      <c r="X452" s="13"/>
      <c r="Y452" s="40"/>
      <c r="Z452" s="40"/>
      <c r="AA452" s="235"/>
      <c r="AB452" s="235"/>
      <c r="AC452" s="43"/>
      <c r="AD452" s="44"/>
      <c r="AE452" s="44"/>
      <c r="AF452" s="43"/>
      <c r="AG452" s="13"/>
      <c r="AH452" s="37"/>
      <c r="AI452" s="37"/>
      <c r="AJ452" s="37"/>
      <c r="AK452" s="45"/>
      <c r="AL452" s="46"/>
      <c r="AM452" s="236"/>
      <c r="AN452" s="236"/>
      <c r="AO452" s="233"/>
      <c r="AP452" s="233"/>
      <c r="AQ452" s="318" t="str">
        <f t="shared" si="14"/>
        <v/>
      </c>
      <c r="AR452" s="318" t="str">
        <f t="shared" si="15"/>
        <v/>
      </c>
    </row>
    <row r="453" spans="2:44" ht="14.25">
      <c r="B453" s="34">
        <v>2023</v>
      </c>
      <c r="C453" s="34">
        <v>4</v>
      </c>
      <c r="D453" s="34"/>
      <c r="E453" s="322"/>
      <c r="F453" s="34"/>
      <c r="G453" s="36"/>
      <c r="H453" s="37" t="s">
        <v>595</v>
      </c>
      <c r="I453" s="316"/>
      <c r="J453" s="37"/>
      <c r="K453" s="13"/>
      <c r="L453" s="235"/>
      <c r="M453" s="232"/>
      <c r="N453" s="321"/>
      <c r="O453" s="502"/>
      <c r="P453" s="13"/>
      <c r="Q453" s="393"/>
      <c r="R453" s="40"/>
      <c r="S453" s="234"/>
      <c r="T453" s="234"/>
      <c r="U453" s="40"/>
      <c r="V453" s="13"/>
      <c r="W453" s="40"/>
      <c r="X453" s="13"/>
      <c r="Y453" s="40"/>
      <c r="Z453" s="40"/>
      <c r="AA453" s="235"/>
      <c r="AB453" s="235"/>
      <c r="AC453" s="43"/>
      <c r="AD453" s="44"/>
      <c r="AE453" s="44"/>
      <c r="AF453" s="43"/>
      <c r="AG453" s="13"/>
      <c r="AH453" s="37"/>
      <c r="AI453" s="37"/>
      <c r="AJ453" s="37"/>
      <c r="AK453" s="45"/>
      <c r="AL453" s="46"/>
      <c r="AM453" s="236"/>
      <c r="AN453" s="236"/>
      <c r="AO453" s="233"/>
      <c r="AP453" s="233"/>
      <c r="AQ453" s="318" t="str">
        <f t="shared" si="14"/>
        <v/>
      </c>
      <c r="AR453" s="318" t="str">
        <f t="shared" si="15"/>
        <v/>
      </c>
    </row>
    <row r="454" spans="2:44" ht="14.25">
      <c r="B454" s="34">
        <v>2023</v>
      </c>
      <c r="C454" s="34">
        <v>4</v>
      </c>
      <c r="D454" s="34"/>
      <c r="E454" s="322"/>
      <c r="F454" s="34"/>
      <c r="G454" s="260"/>
      <c r="H454" s="37" t="s">
        <v>595</v>
      </c>
      <c r="I454" s="316"/>
      <c r="J454" s="37"/>
      <c r="K454" s="13"/>
      <c r="L454" s="235"/>
      <c r="M454" s="232"/>
      <c r="N454" s="321"/>
      <c r="O454" s="502"/>
      <c r="P454" s="13"/>
      <c r="Q454" s="393"/>
      <c r="R454" s="40"/>
      <c r="S454" s="234"/>
      <c r="T454" s="40"/>
      <c r="U454" s="40"/>
      <c r="V454" s="13"/>
      <c r="W454" s="40"/>
      <c r="X454" s="13"/>
      <c r="Y454" s="40"/>
      <c r="Z454" s="40"/>
      <c r="AA454" s="235"/>
      <c r="AB454" s="235"/>
      <c r="AC454" s="43"/>
      <c r="AD454" s="44"/>
      <c r="AE454" s="44"/>
      <c r="AF454" s="43"/>
      <c r="AG454" s="13"/>
      <c r="AH454" s="37"/>
      <c r="AI454" s="37"/>
      <c r="AJ454" s="37"/>
      <c r="AK454" s="45"/>
      <c r="AL454" s="46"/>
      <c r="AM454" s="236"/>
      <c r="AN454" s="236"/>
      <c r="AO454" s="233"/>
      <c r="AP454" s="233"/>
      <c r="AQ454" s="318" t="str">
        <f t="shared" si="14"/>
        <v/>
      </c>
      <c r="AR454" s="318" t="str">
        <f t="shared" si="15"/>
        <v/>
      </c>
    </row>
  </sheetData>
  <autoFilter ref="A25:AP454"/>
  <phoneticPr fontId="4"/>
  <conditionalFormatting sqref="AJ1:AJ25 AJ455:AJ1048576">
    <cfRule type="cellIs" dxfId="3723" priority="914" operator="equal">
      <formula>"合短"</formula>
    </cfRule>
    <cfRule type="cellIs" dxfId="3722" priority="915" operator="equal">
      <formula>"NG"</formula>
    </cfRule>
    <cfRule type="cellIs" dxfId="3721" priority="916" operator="equal">
      <formula>"保留"</formula>
    </cfRule>
  </conditionalFormatting>
  <conditionalFormatting sqref="AJ31 AJ36 AJ40 AJ45 AJ50 AJ55 AJ60 AJ65 AJ70 AJ75 AJ81:AJ82 AJ87 AJ92 AJ102 AJ109 AJ114 AJ119 AJ124 AJ129 AJ134 AJ149 AJ154 AJ144 AJ158 AJ162 AJ168 AJ174 AJ180 AJ186 AJ192 AJ204 AJ210 AJ216 AJ198 AJ220 AJ226 AJ232 AJ238:AJ239 AJ245 AJ251 AJ285:AJ329 AJ334 AJ339 AJ344 AJ26 AJ349:AJ454">
    <cfRule type="cellIs" dxfId="3720" priority="911" operator="equal">
      <formula>"合短"</formula>
    </cfRule>
    <cfRule type="cellIs" dxfId="3719" priority="912" operator="equal">
      <formula>"NG"</formula>
    </cfRule>
    <cfRule type="cellIs" dxfId="3718" priority="913" operator="equal">
      <formula>"保留"</formula>
    </cfRule>
  </conditionalFormatting>
  <conditionalFormatting sqref="AJ27">
    <cfRule type="cellIs" dxfId="3717" priority="907" operator="equal">
      <formula>"ＮＧ"</formula>
    </cfRule>
    <cfRule type="cellIs" dxfId="3716" priority="908" operator="equal">
      <formula>"良短"</formula>
    </cfRule>
    <cfRule type="cellIs" dxfId="3715" priority="909" operator="equal">
      <formula>"保留"</formula>
    </cfRule>
    <cfRule type="cellIs" dxfId="3714" priority="910" operator="equal">
      <formula>"合短"</formula>
    </cfRule>
  </conditionalFormatting>
  <conditionalFormatting sqref="AJ27">
    <cfRule type="cellIs" dxfId="3713" priority="903" operator="equal">
      <formula>"ＮＧ"</formula>
    </cfRule>
    <cfRule type="cellIs" dxfId="3712" priority="904" operator="equal">
      <formula>"良短"</formula>
    </cfRule>
    <cfRule type="cellIs" dxfId="3711" priority="905" operator="equal">
      <formula>"保留"</formula>
    </cfRule>
    <cfRule type="cellIs" dxfId="3710" priority="906" operator="equal">
      <formula>"合短"</formula>
    </cfRule>
  </conditionalFormatting>
  <conditionalFormatting sqref="AJ28:AJ30">
    <cfRule type="cellIs" dxfId="3709" priority="895" operator="equal">
      <formula>"ＮＧ"</formula>
    </cfRule>
    <cfRule type="cellIs" dxfId="3708" priority="896" operator="equal">
      <formula>"良短"</formula>
    </cfRule>
    <cfRule type="cellIs" dxfId="3707" priority="897" operator="equal">
      <formula>"保留"</formula>
    </cfRule>
    <cfRule type="cellIs" dxfId="3706" priority="898" operator="equal">
      <formula>"合短"</formula>
    </cfRule>
  </conditionalFormatting>
  <conditionalFormatting sqref="AJ28:AJ30">
    <cfRule type="cellIs" dxfId="3705" priority="899" operator="equal">
      <formula>"ＮＧ"</formula>
    </cfRule>
    <cfRule type="cellIs" dxfId="3704" priority="900" operator="equal">
      <formula>"良短"</formula>
    </cfRule>
    <cfRule type="cellIs" dxfId="3703" priority="901" operator="equal">
      <formula>"保留"</formula>
    </cfRule>
    <cfRule type="cellIs" dxfId="3702" priority="902" operator="equal">
      <formula>"合短"</formula>
    </cfRule>
  </conditionalFormatting>
  <conditionalFormatting sqref="AJ32">
    <cfRule type="cellIs" dxfId="3701" priority="891" operator="equal">
      <formula>"ＮＧ"</formula>
    </cfRule>
    <cfRule type="cellIs" dxfId="3700" priority="892" operator="equal">
      <formula>"良短"</formula>
    </cfRule>
    <cfRule type="cellIs" dxfId="3699" priority="893" operator="equal">
      <formula>"保留"</formula>
    </cfRule>
    <cfRule type="cellIs" dxfId="3698" priority="894" operator="equal">
      <formula>"合短"</formula>
    </cfRule>
  </conditionalFormatting>
  <conditionalFormatting sqref="AJ32">
    <cfRule type="cellIs" dxfId="3697" priority="887" operator="equal">
      <formula>"ＮＧ"</formula>
    </cfRule>
    <cfRule type="cellIs" dxfId="3696" priority="888" operator="equal">
      <formula>"良短"</formula>
    </cfRule>
    <cfRule type="cellIs" dxfId="3695" priority="889" operator="equal">
      <formula>"保留"</formula>
    </cfRule>
    <cfRule type="cellIs" dxfId="3694" priority="890" operator="equal">
      <formula>"合短"</formula>
    </cfRule>
  </conditionalFormatting>
  <conditionalFormatting sqref="AJ66">
    <cfRule type="cellIs" dxfId="3693" priority="812" operator="equal">
      <formula>"ＮＧ"</formula>
    </cfRule>
    <cfRule type="cellIs" dxfId="3692" priority="813" operator="equal">
      <formula>"良短"</formula>
    </cfRule>
    <cfRule type="cellIs" dxfId="3691" priority="814" operator="equal">
      <formula>"保留"</formula>
    </cfRule>
    <cfRule type="cellIs" dxfId="3690" priority="815" operator="equal">
      <formula>"合短"</formula>
    </cfRule>
  </conditionalFormatting>
  <conditionalFormatting sqref="AJ66">
    <cfRule type="cellIs" dxfId="3689" priority="816" operator="equal">
      <formula>"ＮＧ"</formula>
    </cfRule>
    <cfRule type="cellIs" dxfId="3688" priority="817" operator="equal">
      <formula>"良短"</formula>
    </cfRule>
    <cfRule type="cellIs" dxfId="3687" priority="818" operator="equal">
      <formula>"保留"</formula>
    </cfRule>
    <cfRule type="cellIs" dxfId="3686" priority="819" operator="equal">
      <formula>"合短"</formula>
    </cfRule>
  </conditionalFormatting>
  <conditionalFormatting sqref="AJ37:AJ39">
    <cfRule type="cellIs" dxfId="3685" priority="884" operator="equal">
      <formula>"良短"</formula>
    </cfRule>
    <cfRule type="cellIs" dxfId="3684" priority="885" operator="equal">
      <formula>"保留"</formula>
    </cfRule>
    <cfRule type="cellIs" dxfId="3683" priority="886" operator="equal">
      <formula>"合短"</formula>
    </cfRule>
  </conditionalFormatting>
  <conditionalFormatting sqref="AJ42:AJ44">
    <cfRule type="cellIs" dxfId="3682" priority="880" operator="equal">
      <formula>"ＮＧ"</formula>
    </cfRule>
    <cfRule type="cellIs" dxfId="3681" priority="881" operator="equal">
      <formula>"良短"</formula>
    </cfRule>
    <cfRule type="cellIs" dxfId="3680" priority="882" operator="equal">
      <formula>"保留"</formula>
    </cfRule>
    <cfRule type="cellIs" dxfId="3679" priority="883" operator="equal">
      <formula>"合短"</formula>
    </cfRule>
  </conditionalFormatting>
  <conditionalFormatting sqref="AJ42:AJ44">
    <cfRule type="cellIs" dxfId="3678" priority="876" operator="equal">
      <formula>"ＮＧ"</formula>
    </cfRule>
    <cfRule type="cellIs" dxfId="3677" priority="877" operator="equal">
      <formula>"良短"</formula>
    </cfRule>
    <cfRule type="cellIs" dxfId="3676" priority="878" operator="equal">
      <formula>"保留"</formula>
    </cfRule>
    <cfRule type="cellIs" dxfId="3675" priority="879" operator="equal">
      <formula>"合短"</formula>
    </cfRule>
  </conditionalFormatting>
  <conditionalFormatting sqref="AJ41">
    <cfRule type="cellIs" dxfId="3674" priority="872" operator="equal">
      <formula>"ＮＧ"</formula>
    </cfRule>
    <cfRule type="cellIs" dxfId="3673" priority="873" operator="equal">
      <formula>"良短"</formula>
    </cfRule>
    <cfRule type="cellIs" dxfId="3672" priority="874" operator="equal">
      <formula>"保留"</formula>
    </cfRule>
    <cfRule type="cellIs" dxfId="3671" priority="875" operator="equal">
      <formula>"合短"</formula>
    </cfRule>
  </conditionalFormatting>
  <conditionalFormatting sqref="AJ41">
    <cfRule type="cellIs" dxfId="3670" priority="868" operator="equal">
      <formula>"ＮＧ"</formula>
    </cfRule>
    <cfRule type="cellIs" dxfId="3669" priority="869" operator="equal">
      <formula>"良短"</formula>
    </cfRule>
    <cfRule type="cellIs" dxfId="3668" priority="870" operator="equal">
      <formula>"保留"</formula>
    </cfRule>
    <cfRule type="cellIs" dxfId="3667" priority="871" operator="equal">
      <formula>"合短"</formula>
    </cfRule>
  </conditionalFormatting>
  <conditionalFormatting sqref="AJ47:AJ49">
    <cfRule type="cellIs" dxfId="3666" priority="864" operator="equal">
      <formula>"ＮＧ"</formula>
    </cfRule>
    <cfRule type="cellIs" dxfId="3665" priority="865" operator="equal">
      <formula>"良短"</formula>
    </cfRule>
    <cfRule type="cellIs" dxfId="3664" priority="866" operator="equal">
      <formula>"保留"</formula>
    </cfRule>
    <cfRule type="cellIs" dxfId="3663" priority="867" operator="equal">
      <formula>"合短"</formula>
    </cfRule>
  </conditionalFormatting>
  <conditionalFormatting sqref="AJ47:AJ49">
    <cfRule type="cellIs" dxfId="3662" priority="860" operator="equal">
      <formula>"ＮＧ"</formula>
    </cfRule>
    <cfRule type="cellIs" dxfId="3661" priority="861" operator="equal">
      <formula>"良短"</formula>
    </cfRule>
    <cfRule type="cellIs" dxfId="3660" priority="862" operator="equal">
      <formula>"保留"</formula>
    </cfRule>
    <cfRule type="cellIs" dxfId="3659" priority="863" operator="equal">
      <formula>"合短"</formula>
    </cfRule>
  </conditionalFormatting>
  <conditionalFormatting sqref="AJ46">
    <cfRule type="cellIs" dxfId="3658" priority="856" operator="equal">
      <formula>"ＮＧ"</formula>
    </cfRule>
    <cfRule type="cellIs" dxfId="3657" priority="857" operator="equal">
      <formula>"良短"</formula>
    </cfRule>
    <cfRule type="cellIs" dxfId="3656" priority="858" operator="equal">
      <formula>"保留"</formula>
    </cfRule>
    <cfRule type="cellIs" dxfId="3655" priority="859" operator="equal">
      <formula>"合短"</formula>
    </cfRule>
  </conditionalFormatting>
  <conditionalFormatting sqref="AJ46">
    <cfRule type="cellIs" dxfId="3654" priority="852" operator="equal">
      <formula>"ＮＧ"</formula>
    </cfRule>
    <cfRule type="cellIs" dxfId="3653" priority="853" operator="equal">
      <formula>"良短"</formula>
    </cfRule>
    <cfRule type="cellIs" dxfId="3652" priority="854" operator="equal">
      <formula>"保留"</formula>
    </cfRule>
    <cfRule type="cellIs" dxfId="3651" priority="855" operator="equal">
      <formula>"合短"</formula>
    </cfRule>
  </conditionalFormatting>
  <conditionalFormatting sqref="AJ71">
    <cfRule type="cellIs" dxfId="3650" priority="808" operator="equal">
      <formula>"ＮＧ"</formula>
    </cfRule>
    <cfRule type="cellIs" dxfId="3649" priority="809" operator="equal">
      <formula>"良短"</formula>
    </cfRule>
    <cfRule type="cellIs" dxfId="3648" priority="810" operator="equal">
      <formula>"保留"</formula>
    </cfRule>
    <cfRule type="cellIs" dxfId="3647" priority="811" operator="equal">
      <formula>"合短"</formula>
    </cfRule>
  </conditionalFormatting>
  <conditionalFormatting sqref="AJ71">
    <cfRule type="cellIs" dxfId="3646" priority="804" operator="equal">
      <formula>"ＮＧ"</formula>
    </cfRule>
    <cfRule type="cellIs" dxfId="3645" priority="805" operator="equal">
      <formula>"良短"</formula>
    </cfRule>
    <cfRule type="cellIs" dxfId="3644" priority="806" operator="equal">
      <formula>"保留"</formula>
    </cfRule>
    <cfRule type="cellIs" dxfId="3643" priority="807" operator="equal">
      <formula>"合短"</formula>
    </cfRule>
  </conditionalFormatting>
  <conditionalFormatting sqref="AJ51">
    <cfRule type="cellIs" dxfId="3642" priority="848" operator="equal">
      <formula>"ＮＧ"</formula>
    </cfRule>
    <cfRule type="cellIs" dxfId="3641" priority="849" operator="equal">
      <formula>"良短"</formula>
    </cfRule>
    <cfRule type="cellIs" dxfId="3640" priority="850" operator="equal">
      <formula>"保留"</formula>
    </cfRule>
    <cfRule type="cellIs" dxfId="3639" priority="851" operator="equal">
      <formula>"合短"</formula>
    </cfRule>
  </conditionalFormatting>
  <conditionalFormatting sqref="AJ51">
    <cfRule type="cellIs" dxfId="3638" priority="844" operator="equal">
      <formula>"ＮＧ"</formula>
    </cfRule>
    <cfRule type="cellIs" dxfId="3637" priority="845" operator="equal">
      <formula>"良短"</formula>
    </cfRule>
    <cfRule type="cellIs" dxfId="3636" priority="846" operator="equal">
      <formula>"保留"</formula>
    </cfRule>
    <cfRule type="cellIs" dxfId="3635" priority="847" operator="equal">
      <formula>"合短"</formula>
    </cfRule>
  </conditionalFormatting>
  <conditionalFormatting sqref="AJ150">
    <cfRule type="cellIs" dxfId="3634" priority="632" operator="equal">
      <formula>"ＮＧ"</formula>
    </cfRule>
    <cfRule type="cellIs" dxfId="3633" priority="633" operator="equal">
      <formula>"良短"</formula>
    </cfRule>
    <cfRule type="cellIs" dxfId="3632" priority="634" operator="equal">
      <formula>"保留"</formula>
    </cfRule>
    <cfRule type="cellIs" dxfId="3631" priority="635" operator="equal">
      <formula>"合短"</formula>
    </cfRule>
  </conditionalFormatting>
  <conditionalFormatting sqref="AJ56">
    <cfRule type="cellIs" dxfId="3630" priority="840" operator="equal">
      <formula>"ＮＧ"</formula>
    </cfRule>
    <cfRule type="cellIs" dxfId="3629" priority="841" operator="equal">
      <formula>"良短"</formula>
    </cfRule>
    <cfRule type="cellIs" dxfId="3628" priority="842" operator="equal">
      <formula>"保留"</formula>
    </cfRule>
    <cfRule type="cellIs" dxfId="3627" priority="843" operator="equal">
      <formula>"合短"</formula>
    </cfRule>
  </conditionalFormatting>
  <conditionalFormatting sqref="AJ56">
    <cfRule type="cellIs" dxfId="3626" priority="836" operator="equal">
      <formula>"ＮＧ"</formula>
    </cfRule>
    <cfRule type="cellIs" dxfId="3625" priority="837" operator="equal">
      <formula>"良短"</formula>
    </cfRule>
    <cfRule type="cellIs" dxfId="3624" priority="838" operator="equal">
      <formula>"保留"</formula>
    </cfRule>
    <cfRule type="cellIs" dxfId="3623" priority="839" operator="equal">
      <formula>"合短"</formula>
    </cfRule>
  </conditionalFormatting>
  <conditionalFormatting sqref="AJ62">
    <cfRule type="cellIs" dxfId="3622" priority="832" operator="equal">
      <formula>"ＮＧ"</formula>
    </cfRule>
    <cfRule type="cellIs" dxfId="3621" priority="833" operator="equal">
      <formula>"良短"</formula>
    </cfRule>
    <cfRule type="cellIs" dxfId="3620" priority="834" operator="equal">
      <formula>"保留"</formula>
    </cfRule>
    <cfRule type="cellIs" dxfId="3619" priority="835" operator="equal">
      <formula>"合短"</formula>
    </cfRule>
  </conditionalFormatting>
  <conditionalFormatting sqref="AJ62">
    <cfRule type="cellIs" dxfId="3618" priority="828" operator="equal">
      <formula>"ＮＧ"</formula>
    </cfRule>
    <cfRule type="cellIs" dxfId="3617" priority="829" operator="equal">
      <formula>"良短"</formula>
    </cfRule>
    <cfRule type="cellIs" dxfId="3616" priority="830" operator="equal">
      <formula>"保留"</formula>
    </cfRule>
    <cfRule type="cellIs" dxfId="3615" priority="831" operator="equal">
      <formula>"合短"</formula>
    </cfRule>
  </conditionalFormatting>
  <conditionalFormatting sqref="AJ61">
    <cfRule type="cellIs" dxfId="3614" priority="824" operator="equal">
      <formula>"ＮＧ"</formula>
    </cfRule>
    <cfRule type="cellIs" dxfId="3613" priority="825" operator="equal">
      <formula>"良短"</formula>
    </cfRule>
    <cfRule type="cellIs" dxfId="3612" priority="826" operator="equal">
      <formula>"保留"</formula>
    </cfRule>
    <cfRule type="cellIs" dxfId="3611" priority="827" operator="equal">
      <formula>"合短"</formula>
    </cfRule>
  </conditionalFormatting>
  <conditionalFormatting sqref="AJ61">
    <cfRule type="cellIs" dxfId="3610" priority="820" operator="equal">
      <formula>"ＮＧ"</formula>
    </cfRule>
    <cfRule type="cellIs" dxfId="3609" priority="821" operator="equal">
      <formula>"良短"</formula>
    </cfRule>
    <cfRule type="cellIs" dxfId="3608" priority="822" operator="equal">
      <formula>"保留"</formula>
    </cfRule>
    <cfRule type="cellIs" dxfId="3607" priority="823" operator="equal">
      <formula>"合短"</formula>
    </cfRule>
  </conditionalFormatting>
  <conditionalFormatting sqref="AJ76">
    <cfRule type="cellIs" dxfId="3598" priority="800" operator="equal">
      <formula>"ＮＧ"</formula>
    </cfRule>
    <cfRule type="cellIs" dxfId="3597" priority="801" operator="equal">
      <formula>"良短"</formula>
    </cfRule>
    <cfRule type="cellIs" dxfId="3596" priority="802" operator="equal">
      <formula>"保留"</formula>
    </cfRule>
    <cfRule type="cellIs" dxfId="3595" priority="803" operator="equal">
      <formula>"合短"</formula>
    </cfRule>
  </conditionalFormatting>
  <conditionalFormatting sqref="AJ76">
    <cfRule type="cellIs" dxfId="3594" priority="796" operator="equal">
      <formula>"ＮＧ"</formula>
    </cfRule>
    <cfRule type="cellIs" dxfId="3593" priority="797" operator="equal">
      <formula>"良短"</formula>
    </cfRule>
    <cfRule type="cellIs" dxfId="3592" priority="798" operator="equal">
      <formula>"保留"</formula>
    </cfRule>
    <cfRule type="cellIs" dxfId="3591" priority="799" operator="equal">
      <formula>"合短"</formula>
    </cfRule>
  </conditionalFormatting>
  <conditionalFormatting sqref="AJ145">
    <cfRule type="cellIs" dxfId="3590" priority="636" operator="equal">
      <formula>"ＮＧ"</formula>
    </cfRule>
    <cfRule type="cellIs" dxfId="3589" priority="637" operator="equal">
      <formula>"良短"</formula>
    </cfRule>
    <cfRule type="cellIs" dxfId="3588" priority="638" operator="equal">
      <formula>"保留"</formula>
    </cfRule>
    <cfRule type="cellIs" dxfId="3587" priority="639" operator="equal">
      <formula>"合短"</formula>
    </cfRule>
  </conditionalFormatting>
  <conditionalFormatting sqref="AJ83">
    <cfRule type="cellIs" dxfId="3562" priority="760" operator="equal">
      <formula>"ＮＧ"</formula>
    </cfRule>
    <cfRule type="cellIs" dxfId="3561" priority="761" operator="equal">
      <formula>"良短"</formula>
    </cfRule>
    <cfRule type="cellIs" dxfId="3560" priority="762" operator="equal">
      <formula>"保留"</formula>
    </cfRule>
    <cfRule type="cellIs" dxfId="3559" priority="763" operator="equal">
      <formula>"合短"</formula>
    </cfRule>
  </conditionalFormatting>
  <conditionalFormatting sqref="AJ83">
    <cfRule type="cellIs" dxfId="3558" priority="756" operator="equal">
      <formula>"ＮＧ"</formula>
    </cfRule>
    <cfRule type="cellIs" dxfId="3557" priority="757" operator="equal">
      <formula>"良短"</formula>
    </cfRule>
    <cfRule type="cellIs" dxfId="3556" priority="758" operator="equal">
      <formula>"保留"</formula>
    </cfRule>
    <cfRule type="cellIs" dxfId="3555" priority="759" operator="equal">
      <formula>"合短"</formula>
    </cfRule>
  </conditionalFormatting>
  <conditionalFormatting sqref="AJ140">
    <cfRule type="cellIs" dxfId="3554" priority="612" operator="equal">
      <formula>"ＮＧ"</formula>
    </cfRule>
    <cfRule type="cellIs" dxfId="3553" priority="613" operator="equal">
      <formula>"良短"</formula>
    </cfRule>
    <cfRule type="cellIs" dxfId="3552" priority="614" operator="equal">
      <formula>"保留"</formula>
    </cfRule>
    <cfRule type="cellIs" dxfId="3551" priority="615" operator="equal">
      <formula>"合短"</formula>
    </cfRule>
  </conditionalFormatting>
  <conditionalFormatting sqref="AJ89:AJ91">
    <cfRule type="cellIs" dxfId="3550" priority="752" operator="equal">
      <formula>"ＮＧ"</formula>
    </cfRule>
    <cfRule type="cellIs" dxfId="3549" priority="753" operator="equal">
      <formula>"良短"</formula>
    </cfRule>
    <cfRule type="cellIs" dxfId="3548" priority="754" operator="equal">
      <formula>"保留"</formula>
    </cfRule>
    <cfRule type="cellIs" dxfId="3547" priority="755" operator="equal">
      <formula>"合短"</formula>
    </cfRule>
  </conditionalFormatting>
  <conditionalFormatting sqref="AJ89:AJ91">
    <cfRule type="cellIs" dxfId="3546" priority="748" operator="equal">
      <formula>"ＮＧ"</formula>
    </cfRule>
    <cfRule type="cellIs" dxfId="3545" priority="749" operator="equal">
      <formula>"良短"</formula>
    </cfRule>
    <cfRule type="cellIs" dxfId="3544" priority="750" operator="equal">
      <formula>"保留"</formula>
    </cfRule>
    <cfRule type="cellIs" dxfId="3543" priority="751" operator="equal">
      <formula>"合短"</formula>
    </cfRule>
  </conditionalFormatting>
  <conditionalFormatting sqref="AJ88">
    <cfRule type="cellIs" dxfId="3542" priority="744" operator="equal">
      <formula>"ＮＧ"</formula>
    </cfRule>
    <cfRule type="cellIs" dxfId="3541" priority="745" operator="equal">
      <formula>"良短"</formula>
    </cfRule>
    <cfRule type="cellIs" dxfId="3540" priority="746" operator="equal">
      <formula>"保留"</formula>
    </cfRule>
    <cfRule type="cellIs" dxfId="3539" priority="747" operator="equal">
      <formula>"合短"</formula>
    </cfRule>
  </conditionalFormatting>
  <conditionalFormatting sqref="AJ88">
    <cfRule type="cellIs" dxfId="3538" priority="740" operator="equal">
      <formula>"ＮＧ"</formula>
    </cfRule>
    <cfRule type="cellIs" dxfId="3537" priority="741" operator="equal">
      <formula>"良短"</formula>
    </cfRule>
    <cfRule type="cellIs" dxfId="3536" priority="742" operator="equal">
      <formula>"保留"</formula>
    </cfRule>
    <cfRule type="cellIs" dxfId="3535" priority="743" operator="equal">
      <formula>"合短"</formula>
    </cfRule>
  </conditionalFormatting>
  <conditionalFormatting sqref="AJ99:AJ101">
    <cfRule type="cellIs" dxfId="3534" priority="736" operator="equal">
      <formula>"ＮＧ"</formula>
    </cfRule>
    <cfRule type="cellIs" dxfId="3533" priority="737" operator="equal">
      <formula>"良短"</formula>
    </cfRule>
    <cfRule type="cellIs" dxfId="3532" priority="738" operator="equal">
      <formula>"保留"</formula>
    </cfRule>
    <cfRule type="cellIs" dxfId="3531" priority="739" operator="equal">
      <formula>"合短"</formula>
    </cfRule>
  </conditionalFormatting>
  <conditionalFormatting sqref="AJ99:AJ101">
    <cfRule type="cellIs" dxfId="3530" priority="732" operator="equal">
      <formula>"ＮＧ"</formula>
    </cfRule>
    <cfRule type="cellIs" dxfId="3529" priority="733" operator="equal">
      <formula>"良短"</formula>
    </cfRule>
    <cfRule type="cellIs" dxfId="3528" priority="734" operator="equal">
      <formula>"保留"</formula>
    </cfRule>
    <cfRule type="cellIs" dxfId="3527" priority="735" operator="equal">
      <formula>"合短"</formula>
    </cfRule>
  </conditionalFormatting>
  <conditionalFormatting sqref="AJ98">
    <cfRule type="cellIs" dxfId="3526" priority="728" operator="equal">
      <formula>"ＮＧ"</formula>
    </cfRule>
    <cfRule type="cellIs" dxfId="3525" priority="729" operator="equal">
      <formula>"良短"</formula>
    </cfRule>
    <cfRule type="cellIs" dxfId="3524" priority="730" operator="equal">
      <formula>"保留"</formula>
    </cfRule>
    <cfRule type="cellIs" dxfId="3523" priority="731" operator="equal">
      <formula>"合短"</formula>
    </cfRule>
  </conditionalFormatting>
  <conditionalFormatting sqref="AJ98">
    <cfRule type="cellIs" dxfId="3522" priority="724" operator="equal">
      <formula>"ＮＧ"</formula>
    </cfRule>
    <cfRule type="cellIs" dxfId="3521" priority="725" operator="equal">
      <formula>"良短"</formula>
    </cfRule>
    <cfRule type="cellIs" dxfId="3520" priority="726" operator="equal">
      <formula>"保留"</formula>
    </cfRule>
    <cfRule type="cellIs" dxfId="3519" priority="727" operator="equal">
      <formula>"合短"</formula>
    </cfRule>
  </conditionalFormatting>
  <conditionalFormatting sqref="AJ110">
    <cfRule type="cellIs" dxfId="3518" priority="712" operator="equal">
      <formula>"ＮＧ"</formula>
    </cfRule>
    <cfRule type="cellIs" dxfId="3517" priority="713" operator="equal">
      <formula>"良短"</formula>
    </cfRule>
    <cfRule type="cellIs" dxfId="3516" priority="714" operator="equal">
      <formula>"保留"</formula>
    </cfRule>
    <cfRule type="cellIs" dxfId="3515" priority="715" operator="equal">
      <formula>"合短"</formula>
    </cfRule>
  </conditionalFormatting>
  <conditionalFormatting sqref="AJ110">
    <cfRule type="cellIs" dxfId="3514" priority="708" operator="equal">
      <formula>"ＮＧ"</formula>
    </cfRule>
    <cfRule type="cellIs" dxfId="3513" priority="709" operator="equal">
      <formula>"良短"</formula>
    </cfRule>
    <cfRule type="cellIs" dxfId="3512" priority="710" operator="equal">
      <formula>"保留"</formula>
    </cfRule>
    <cfRule type="cellIs" dxfId="3511" priority="711" operator="equal">
      <formula>"合短"</formula>
    </cfRule>
  </conditionalFormatting>
  <conditionalFormatting sqref="AJ103">
    <cfRule type="cellIs" dxfId="3510" priority="720" operator="equal">
      <formula>"ＮＧ"</formula>
    </cfRule>
    <cfRule type="cellIs" dxfId="3509" priority="721" operator="equal">
      <formula>"良短"</formula>
    </cfRule>
    <cfRule type="cellIs" dxfId="3508" priority="722" operator="equal">
      <formula>"保留"</formula>
    </cfRule>
    <cfRule type="cellIs" dxfId="3507" priority="723" operator="equal">
      <formula>"合短"</formula>
    </cfRule>
  </conditionalFormatting>
  <conditionalFormatting sqref="AJ103">
    <cfRule type="cellIs" dxfId="3506" priority="716" operator="equal">
      <formula>"ＮＧ"</formula>
    </cfRule>
    <cfRule type="cellIs" dxfId="3505" priority="717" operator="equal">
      <formula>"良短"</formula>
    </cfRule>
    <cfRule type="cellIs" dxfId="3504" priority="718" operator="equal">
      <formula>"保留"</formula>
    </cfRule>
    <cfRule type="cellIs" dxfId="3503" priority="719" operator="equal">
      <formula>"合短"</formula>
    </cfRule>
  </conditionalFormatting>
  <conditionalFormatting sqref="AJ115">
    <cfRule type="cellIs" dxfId="3502" priority="704" operator="equal">
      <formula>"ＮＧ"</formula>
    </cfRule>
    <cfRule type="cellIs" dxfId="3501" priority="705" operator="equal">
      <formula>"良短"</formula>
    </cfRule>
    <cfRule type="cellIs" dxfId="3500" priority="706" operator="equal">
      <formula>"保留"</formula>
    </cfRule>
    <cfRule type="cellIs" dxfId="3499" priority="707" operator="equal">
      <formula>"合短"</formula>
    </cfRule>
  </conditionalFormatting>
  <conditionalFormatting sqref="AJ115">
    <cfRule type="cellIs" dxfId="3498" priority="700" operator="equal">
      <formula>"ＮＧ"</formula>
    </cfRule>
    <cfRule type="cellIs" dxfId="3497" priority="701" operator="equal">
      <formula>"良短"</formula>
    </cfRule>
    <cfRule type="cellIs" dxfId="3496" priority="702" operator="equal">
      <formula>"保留"</formula>
    </cfRule>
    <cfRule type="cellIs" dxfId="3495" priority="703" operator="equal">
      <formula>"合短"</formula>
    </cfRule>
  </conditionalFormatting>
  <conditionalFormatting sqref="AJ121:AJ123">
    <cfRule type="cellIs" dxfId="3494" priority="696" operator="equal">
      <formula>"ＮＧ"</formula>
    </cfRule>
    <cfRule type="cellIs" dxfId="3493" priority="697" operator="equal">
      <formula>"良短"</formula>
    </cfRule>
    <cfRule type="cellIs" dxfId="3492" priority="698" operator="equal">
      <formula>"保留"</formula>
    </cfRule>
    <cfRule type="cellIs" dxfId="3491" priority="699" operator="equal">
      <formula>"合短"</formula>
    </cfRule>
  </conditionalFormatting>
  <conditionalFormatting sqref="AJ121:AJ123">
    <cfRule type="cellIs" dxfId="3490" priority="692" operator="equal">
      <formula>"ＮＧ"</formula>
    </cfRule>
    <cfRule type="cellIs" dxfId="3489" priority="693" operator="equal">
      <formula>"良短"</formula>
    </cfRule>
    <cfRule type="cellIs" dxfId="3488" priority="694" operator="equal">
      <formula>"保留"</formula>
    </cfRule>
    <cfRule type="cellIs" dxfId="3487" priority="695" operator="equal">
      <formula>"合短"</formula>
    </cfRule>
  </conditionalFormatting>
  <conditionalFormatting sqref="AJ120">
    <cfRule type="cellIs" dxfId="3486" priority="688" operator="equal">
      <formula>"ＮＧ"</formula>
    </cfRule>
    <cfRule type="cellIs" dxfId="3485" priority="689" operator="equal">
      <formula>"良短"</formula>
    </cfRule>
    <cfRule type="cellIs" dxfId="3484" priority="690" operator="equal">
      <formula>"保留"</formula>
    </cfRule>
    <cfRule type="cellIs" dxfId="3483" priority="691" operator="equal">
      <formula>"合短"</formula>
    </cfRule>
  </conditionalFormatting>
  <conditionalFormatting sqref="AJ120">
    <cfRule type="cellIs" dxfId="3482" priority="684" operator="equal">
      <formula>"ＮＧ"</formula>
    </cfRule>
    <cfRule type="cellIs" dxfId="3481" priority="685" operator="equal">
      <formula>"良短"</formula>
    </cfRule>
    <cfRule type="cellIs" dxfId="3480" priority="686" operator="equal">
      <formula>"保留"</formula>
    </cfRule>
    <cfRule type="cellIs" dxfId="3479" priority="687" operator="equal">
      <formula>"合短"</formula>
    </cfRule>
  </conditionalFormatting>
  <conditionalFormatting sqref="AJ126:AJ128">
    <cfRule type="cellIs" dxfId="3478" priority="680" operator="equal">
      <formula>"ＮＧ"</formula>
    </cfRule>
    <cfRule type="cellIs" dxfId="3477" priority="681" operator="equal">
      <formula>"良短"</formula>
    </cfRule>
    <cfRule type="cellIs" dxfId="3476" priority="682" operator="equal">
      <formula>"保留"</formula>
    </cfRule>
    <cfRule type="cellIs" dxfId="3475" priority="683" operator="equal">
      <formula>"合短"</formula>
    </cfRule>
  </conditionalFormatting>
  <conditionalFormatting sqref="AJ126:AJ128">
    <cfRule type="cellIs" dxfId="3474" priority="676" operator="equal">
      <formula>"ＮＧ"</formula>
    </cfRule>
    <cfRule type="cellIs" dxfId="3473" priority="677" operator="equal">
      <formula>"良短"</formula>
    </cfRule>
    <cfRule type="cellIs" dxfId="3472" priority="678" operator="equal">
      <formula>"保留"</formula>
    </cfRule>
    <cfRule type="cellIs" dxfId="3471" priority="679" operator="equal">
      <formula>"合短"</formula>
    </cfRule>
  </conditionalFormatting>
  <conditionalFormatting sqref="AJ125">
    <cfRule type="cellIs" dxfId="3470" priority="672" operator="equal">
      <formula>"ＮＧ"</formula>
    </cfRule>
    <cfRule type="cellIs" dxfId="3469" priority="673" operator="equal">
      <formula>"良短"</formula>
    </cfRule>
    <cfRule type="cellIs" dxfId="3468" priority="674" operator="equal">
      <formula>"保留"</formula>
    </cfRule>
    <cfRule type="cellIs" dxfId="3467" priority="675" operator="equal">
      <formula>"合短"</formula>
    </cfRule>
  </conditionalFormatting>
  <conditionalFormatting sqref="AJ125">
    <cfRule type="cellIs" dxfId="3466" priority="668" operator="equal">
      <formula>"ＮＧ"</formula>
    </cfRule>
    <cfRule type="cellIs" dxfId="3465" priority="669" operator="equal">
      <formula>"良短"</formula>
    </cfRule>
    <cfRule type="cellIs" dxfId="3464" priority="670" operator="equal">
      <formula>"保留"</formula>
    </cfRule>
    <cfRule type="cellIs" dxfId="3463" priority="671" operator="equal">
      <formula>"合短"</formula>
    </cfRule>
  </conditionalFormatting>
  <conditionalFormatting sqref="AJ131:AJ133">
    <cfRule type="cellIs" dxfId="3462" priority="664" operator="equal">
      <formula>"ＮＧ"</formula>
    </cfRule>
    <cfRule type="cellIs" dxfId="3461" priority="665" operator="equal">
      <formula>"良短"</formula>
    </cfRule>
    <cfRule type="cellIs" dxfId="3460" priority="666" operator="equal">
      <formula>"保留"</formula>
    </cfRule>
    <cfRule type="cellIs" dxfId="3459" priority="667" operator="equal">
      <formula>"合短"</formula>
    </cfRule>
  </conditionalFormatting>
  <conditionalFormatting sqref="AJ131:AJ133">
    <cfRule type="cellIs" dxfId="3458" priority="660" operator="equal">
      <formula>"ＮＧ"</formula>
    </cfRule>
    <cfRule type="cellIs" dxfId="3457" priority="661" operator="equal">
      <formula>"良短"</formula>
    </cfRule>
    <cfRule type="cellIs" dxfId="3456" priority="662" operator="equal">
      <formula>"保留"</formula>
    </cfRule>
    <cfRule type="cellIs" dxfId="3455" priority="663" operator="equal">
      <formula>"合短"</formula>
    </cfRule>
  </conditionalFormatting>
  <conditionalFormatting sqref="AJ130">
    <cfRule type="cellIs" dxfId="3454" priority="656" operator="equal">
      <formula>"ＮＧ"</formula>
    </cfRule>
    <cfRule type="cellIs" dxfId="3453" priority="657" operator="equal">
      <formula>"良短"</formula>
    </cfRule>
    <cfRule type="cellIs" dxfId="3452" priority="658" operator="equal">
      <formula>"保留"</formula>
    </cfRule>
    <cfRule type="cellIs" dxfId="3451" priority="659" operator="equal">
      <formula>"合短"</formula>
    </cfRule>
  </conditionalFormatting>
  <conditionalFormatting sqref="AJ130">
    <cfRule type="cellIs" dxfId="3450" priority="652" operator="equal">
      <formula>"ＮＧ"</formula>
    </cfRule>
    <cfRule type="cellIs" dxfId="3449" priority="653" operator="equal">
      <formula>"良短"</formula>
    </cfRule>
    <cfRule type="cellIs" dxfId="3448" priority="654" operator="equal">
      <formula>"保留"</formula>
    </cfRule>
    <cfRule type="cellIs" dxfId="3447" priority="655" operator="equal">
      <formula>"合短"</formula>
    </cfRule>
  </conditionalFormatting>
  <conditionalFormatting sqref="AJ146">
    <cfRule type="cellIs" dxfId="3446" priority="648" operator="equal">
      <formula>"ＮＧ"</formula>
    </cfRule>
    <cfRule type="cellIs" dxfId="3445" priority="649" operator="equal">
      <formula>"良短"</formula>
    </cfRule>
    <cfRule type="cellIs" dxfId="3444" priority="650" operator="equal">
      <formula>"保留"</formula>
    </cfRule>
    <cfRule type="cellIs" dxfId="3443" priority="651" operator="equal">
      <formula>"合短"</formula>
    </cfRule>
  </conditionalFormatting>
  <conditionalFormatting sqref="AJ146">
    <cfRule type="cellIs" dxfId="3442" priority="644" operator="equal">
      <formula>"ＮＧ"</formula>
    </cfRule>
    <cfRule type="cellIs" dxfId="3441" priority="645" operator="equal">
      <formula>"良短"</formula>
    </cfRule>
    <cfRule type="cellIs" dxfId="3440" priority="646" operator="equal">
      <formula>"保留"</formula>
    </cfRule>
    <cfRule type="cellIs" dxfId="3439" priority="647" operator="equal">
      <formula>"合短"</formula>
    </cfRule>
  </conditionalFormatting>
  <conditionalFormatting sqref="AJ145">
    <cfRule type="cellIs" dxfId="3438" priority="640" operator="equal">
      <formula>"ＮＧ"</formula>
    </cfRule>
    <cfRule type="cellIs" dxfId="3437" priority="641" operator="equal">
      <formula>"良短"</formula>
    </cfRule>
    <cfRule type="cellIs" dxfId="3436" priority="642" operator="equal">
      <formula>"保留"</formula>
    </cfRule>
    <cfRule type="cellIs" dxfId="3435" priority="643" operator="equal">
      <formula>"合短"</formula>
    </cfRule>
  </conditionalFormatting>
  <conditionalFormatting sqref="AJ150">
    <cfRule type="cellIs" dxfId="3434" priority="628" operator="equal">
      <formula>"ＮＧ"</formula>
    </cfRule>
    <cfRule type="cellIs" dxfId="3433" priority="629" operator="equal">
      <formula>"良短"</formula>
    </cfRule>
    <cfRule type="cellIs" dxfId="3432" priority="630" operator="equal">
      <formula>"保留"</formula>
    </cfRule>
    <cfRule type="cellIs" dxfId="3431" priority="631" operator="equal">
      <formula>"合短"</formula>
    </cfRule>
  </conditionalFormatting>
  <conditionalFormatting sqref="AJ141:AJ143">
    <cfRule type="cellIs" dxfId="3430" priority="624" operator="equal">
      <formula>"ＮＧ"</formula>
    </cfRule>
    <cfRule type="cellIs" dxfId="3429" priority="625" operator="equal">
      <formula>"良短"</formula>
    </cfRule>
    <cfRule type="cellIs" dxfId="3428" priority="626" operator="equal">
      <formula>"保留"</formula>
    </cfRule>
    <cfRule type="cellIs" dxfId="3427" priority="627" operator="equal">
      <formula>"合短"</formula>
    </cfRule>
  </conditionalFormatting>
  <conditionalFormatting sqref="AJ141:AJ143">
    <cfRule type="cellIs" dxfId="3426" priority="620" operator="equal">
      <formula>"ＮＧ"</formula>
    </cfRule>
    <cfRule type="cellIs" dxfId="3425" priority="621" operator="equal">
      <formula>"良短"</formula>
    </cfRule>
    <cfRule type="cellIs" dxfId="3424" priority="622" operator="equal">
      <formula>"保留"</formula>
    </cfRule>
    <cfRule type="cellIs" dxfId="3423" priority="623" operator="equal">
      <formula>"合短"</formula>
    </cfRule>
  </conditionalFormatting>
  <conditionalFormatting sqref="AJ140">
    <cfRule type="cellIs" dxfId="3422" priority="616" operator="equal">
      <formula>"ＮＧ"</formula>
    </cfRule>
    <cfRule type="cellIs" dxfId="3421" priority="617" operator="equal">
      <formula>"良短"</formula>
    </cfRule>
    <cfRule type="cellIs" dxfId="3420" priority="618" operator="equal">
      <formula>"保留"</formula>
    </cfRule>
    <cfRule type="cellIs" dxfId="3419" priority="619" operator="equal">
      <formula>"合短"</formula>
    </cfRule>
  </conditionalFormatting>
  <conditionalFormatting sqref="AJ164:AJ167">
    <cfRule type="cellIs" dxfId="3418" priority="560" operator="equal">
      <formula>"ＮＧ"</formula>
    </cfRule>
    <cfRule type="cellIs" dxfId="3417" priority="561" operator="equal">
      <formula>"良短"</formula>
    </cfRule>
    <cfRule type="cellIs" dxfId="3416" priority="562" operator="equal">
      <formula>"保留"</formula>
    </cfRule>
    <cfRule type="cellIs" dxfId="3415" priority="563" operator="equal">
      <formula>"合短"</formula>
    </cfRule>
  </conditionalFormatting>
  <conditionalFormatting sqref="AJ155">
    <cfRule type="cellIs" dxfId="3414" priority="586" operator="equal">
      <formula>"ＮＧ"</formula>
    </cfRule>
    <cfRule type="cellIs" dxfId="3413" priority="587" operator="equal">
      <formula>"良短"</formula>
    </cfRule>
    <cfRule type="cellIs" dxfId="3412" priority="588" operator="equal">
      <formula>"保留"</formula>
    </cfRule>
    <cfRule type="cellIs" dxfId="3411" priority="589" operator="equal">
      <formula>"合短"</formula>
    </cfRule>
  </conditionalFormatting>
  <conditionalFormatting sqref="AJ155">
    <cfRule type="cellIs" dxfId="3410" priority="608" operator="equal">
      <formula>"ＮＧ"</formula>
    </cfRule>
    <cfRule type="cellIs" dxfId="3409" priority="609" operator="equal">
      <formula>"良短"</formula>
    </cfRule>
    <cfRule type="cellIs" dxfId="3408" priority="610" operator="equal">
      <formula>"保留"</formula>
    </cfRule>
    <cfRule type="cellIs" dxfId="3407" priority="611" operator="equal">
      <formula>"合短"</formula>
    </cfRule>
  </conditionalFormatting>
  <conditionalFormatting sqref="AJ155">
    <cfRule type="cellIs" dxfId="3406" priority="605" operator="equal">
      <formula>"良短"</formula>
    </cfRule>
    <cfRule type="cellIs" dxfId="3405" priority="606" operator="equal">
      <formula>"保留"</formula>
    </cfRule>
    <cfRule type="cellIs" dxfId="3404" priority="607" operator="equal">
      <formula>"合短"</formula>
    </cfRule>
  </conditionalFormatting>
  <conditionalFormatting sqref="AJ155">
    <cfRule type="cellIs" dxfId="3403" priority="602" operator="equal">
      <formula>"良短"</formula>
    </cfRule>
    <cfRule type="cellIs" dxfId="3402" priority="603" operator="equal">
      <formula>"保留"</formula>
    </cfRule>
    <cfRule type="cellIs" dxfId="3401" priority="604" operator="equal">
      <formula>"合短"</formula>
    </cfRule>
  </conditionalFormatting>
  <conditionalFormatting sqref="AJ155">
    <cfRule type="cellIs" dxfId="3400" priority="598" operator="equal">
      <formula>"ＮＧ"</formula>
    </cfRule>
    <cfRule type="cellIs" dxfId="3399" priority="599" operator="equal">
      <formula>"良短"</formula>
    </cfRule>
    <cfRule type="cellIs" dxfId="3398" priority="600" operator="equal">
      <formula>"保留"</formula>
    </cfRule>
    <cfRule type="cellIs" dxfId="3397" priority="601" operator="equal">
      <formula>"合短"</formula>
    </cfRule>
  </conditionalFormatting>
  <conditionalFormatting sqref="AJ155">
    <cfRule type="cellIs" dxfId="3396" priority="594" operator="equal">
      <formula>"ＮＧ"</formula>
    </cfRule>
    <cfRule type="cellIs" dxfId="3395" priority="595" operator="equal">
      <formula>"良短"</formula>
    </cfRule>
    <cfRule type="cellIs" dxfId="3394" priority="596" operator="equal">
      <formula>"保留"</formula>
    </cfRule>
    <cfRule type="cellIs" dxfId="3393" priority="597" operator="equal">
      <formula>"合短"</formula>
    </cfRule>
  </conditionalFormatting>
  <conditionalFormatting sqref="AJ155">
    <cfRule type="cellIs" dxfId="3392" priority="590" operator="equal">
      <formula>"ＮＧ"</formula>
    </cfRule>
    <cfRule type="cellIs" dxfId="3391" priority="591" operator="equal">
      <formula>"良短"</formula>
    </cfRule>
    <cfRule type="cellIs" dxfId="3390" priority="592" operator="equal">
      <formula>"保留"</formula>
    </cfRule>
    <cfRule type="cellIs" dxfId="3389" priority="593" operator="equal">
      <formula>"合短"</formula>
    </cfRule>
  </conditionalFormatting>
  <conditionalFormatting sqref="AJ164:AJ167">
    <cfRule type="cellIs" dxfId="3388" priority="582" operator="equal">
      <formula>"ＮＧ"</formula>
    </cfRule>
    <cfRule type="cellIs" dxfId="3387" priority="583" operator="equal">
      <formula>"良短"</formula>
    </cfRule>
    <cfRule type="cellIs" dxfId="3386" priority="584" operator="equal">
      <formula>"保留"</formula>
    </cfRule>
    <cfRule type="cellIs" dxfId="3385" priority="585" operator="equal">
      <formula>"合短"</formula>
    </cfRule>
  </conditionalFormatting>
  <conditionalFormatting sqref="AJ164:AJ167">
    <cfRule type="cellIs" dxfId="3384" priority="564" operator="equal">
      <formula>"ＮＧ"</formula>
    </cfRule>
    <cfRule type="cellIs" dxfId="3383" priority="565" operator="equal">
      <formula>"良短"</formula>
    </cfRule>
    <cfRule type="cellIs" dxfId="3382" priority="566" operator="equal">
      <formula>"保留"</formula>
    </cfRule>
    <cfRule type="cellIs" dxfId="3381" priority="567" operator="equal">
      <formula>"合短"</formula>
    </cfRule>
  </conditionalFormatting>
  <conditionalFormatting sqref="AJ163">
    <cfRule type="cellIs" dxfId="3380" priority="553" operator="equal">
      <formula>"ＮＧ"</formula>
    </cfRule>
    <cfRule type="cellIs" dxfId="3379" priority="554" operator="equal">
      <formula>"良短"</formula>
    </cfRule>
    <cfRule type="cellIs" dxfId="3378" priority="555" operator="equal">
      <formula>"保留"</formula>
    </cfRule>
    <cfRule type="cellIs" dxfId="3377" priority="556" operator="equal">
      <formula>"合短"</formula>
    </cfRule>
  </conditionalFormatting>
  <conditionalFormatting sqref="AJ182:AJ185">
    <cfRule type="cellIs" dxfId="3376" priority="518" operator="equal">
      <formula>"ＮＧ"</formula>
    </cfRule>
    <cfRule type="cellIs" dxfId="3375" priority="519" operator="equal">
      <formula>"良短"</formula>
    </cfRule>
    <cfRule type="cellIs" dxfId="3374" priority="520" operator="equal">
      <formula>"保留"</formula>
    </cfRule>
    <cfRule type="cellIs" dxfId="3373" priority="521" operator="equal">
      <formula>"合短"</formula>
    </cfRule>
  </conditionalFormatting>
  <conditionalFormatting sqref="AJ164:AJ167">
    <cfRule type="cellIs" dxfId="3372" priority="579" operator="equal">
      <formula>"良短"</formula>
    </cfRule>
    <cfRule type="cellIs" dxfId="3371" priority="580" operator="equal">
      <formula>"保留"</formula>
    </cfRule>
    <cfRule type="cellIs" dxfId="3370" priority="581" operator="equal">
      <formula>"合短"</formula>
    </cfRule>
  </conditionalFormatting>
  <conditionalFormatting sqref="AJ164:AJ167">
    <cfRule type="cellIs" dxfId="3369" priority="576" operator="equal">
      <formula>"良短"</formula>
    </cfRule>
    <cfRule type="cellIs" dxfId="3368" priority="577" operator="equal">
      <formula>"保留"</formula>
    </cfRule>
    <cfRule type="cellIs" dxfId="3367" priority="578" operator="equal">
      <formula>"合短"</formula>
    </cfRule>
  </conditionalFormatting>
  <conditionalFormatting sqref="AJ164:AJ167">
    <cfRule type="cellIs" dxfId="3366" priority="572" operator="equal">
      <formula>"ＮＧ"</formula>
    </cfRule>
    <cfRule type="cellIs" dxfId="3365" priority="573" operator="equal">
      <formula>"良短"</formula>
    </cfRule>
    <cfRule type="cellIs" dxfId="3364" priority="574" operator="equal">
      <formula>"保留"</formula>
    </cfRule>
    <cfRule type="cellIs" dxfId="3363" priority="575" operator="equal">
      <formula>"合短"</formula>
    </cfRule>
  </conditionalFormatting>
  <conditionalFormatting sqref="AJ164:AJ167">
    <cfRule type="cellIs" dxfId="3362" priority="568" operator="equal">
      <formula>"ＮＧ"</formula>
    </cfRule>
    <cfRule type="cellIs" dxfId="3361" priority="569" operator="equal">
      <formula>"良短"</formula>
    </cfRule>
    <cfRule type="cellIs" dxfId="3360" priority="570" operator="equal">
      <formula>"保留"</formula>
    </cfRule>
    <cfRule type="cellIs" dxfId="3359" priority="571" operator="equal">
      <formula>"合短"</formula>
    </cfRule>
  </conditionalFormatting>
  <conditionalFormatting sqref="AJ163">
    <cfRule type="cellIs" dxfId="3358" priority="557" operator="equal">
      <formula>"良短"</formula>
    </cfRule>
    <cfRule type="cellIs" dxfId="3357" priority="558" operator="equal">
      <formula>"保留"</formula>
    </cfRule>
    <cfRule type="cellIs" dxfId="3356" priority="559" operator="equal">
      <formula>"合短"</formula>
    </cfRule>
  </conditionalFormatting>
  <conditionalFormatting sqref="AJ170:AJ173">
    <cfRule type="cellIs" dxfId="3355" priority="546" operator="equal">
      <formula>"ＮＧ"</formula>
    </cfRule>
    <cfRule type="cellIs" dxfId="3354" priority="547" operator="equal">
      <formula>"良短"</formula>
    </cfRule>
    <cfRule type="cellIs" dxfId="3353" priority="548" operator="equal">
      <formula>"保留"</formula>
    </cfRule>
    <cfRule type="cellIs" dxfId="3352" priority="549" operator="equal">
      <formula>"合短"</formula>
    </cfRule>
  </conditionalFormatting>
  <conditionalFormatting sqref="AJ170:AJ173">
    <cfRule type="cellIs" dxfId="3351" priority="550" operator="equal">
      <formula>"良短"</formula>
    </cfRule>
    <cfRule type="cellIs" dxfId="3350" priority="551" operator="equal">
      <formula>"保留"</formula>
    </cfRule>
    <cfRule type="cellIs" dxfId="3349" priority="552" operator="equal">
      <formula>"合短"</formula>
    </cfRule>
  </conditionalFormatting>
  <conditionalFormatting sqref="AJ169">
    <cfRule type="cellIs" dxfId="3348" priority="539" operator="equal">
      <formula>"ＮＧ"</formula>
    </cfRule>
    <cfRule type="cellIs" dxfId="3347" priority="540" operator="equal">
      <formula>"良短"</formula>
    </cfRule>
    <cfRule type="cellIs" dxfId="3346" priority="541" operator="equal">
      <formula>"保留"</formula>
    </cfRule>
    <cfRule type="cellIs" dxfId="3345" priority="542" operator="equal">
      <formula>"合短"</formula>
    </cfRule>
  </conditionalFormatting>
  <conditionalFormatting sqref="AJ169">
    <cfRule type="cellIs" dxfId="3344" priority="543" operator="equal">
      <formula>"良短"</formula>
    </cfRule>
    <cfRule type="cellIs" dxfId="3343" priority="544" operator="equal">
      <formula>"保留"</formula>
    </cfRule>
    <cfRule type="cellIs" dxfId="3342" priority="545" operator="equal">
      <formula>"合短"</formula>
    </cfRule>
  </conditionalFormatting>
  <conditionalFormatting sqref="AJ176:AJ179">
    <cfRule type="cellIs" dxfId="3341" priority="532" operator="equal">
      <formula>"ＮＧ"</formula>
    </cfRule>
    <cfRule type="cellIs" dxfId="3340" priority="533" operator="equal">
      <formula>"良短"</formula>
    </cfRule>
    <cfRule type="cellIs" dxfId="3339" priority="534" operator="equal">
      <formula>"保留"</formula>
    </cfRule>
    <cfRule type="cellIs" dxfId="3338" priority="535" operator="equal">
      <formula>"合短"</formula>
    </cfRule>
  </conditionalFormatting>
  <conditionalFormatting sqref="AJ176:AJ179">
    <cfRule type="cellIs" dxfId="3337" priority="536" operator="equal">
      <formula>"良短"</formula>
    </cfRule>
    <cfRule type="cellIs" dxfId="3336" priority="537" operator="equal">
      <formula>"保留"</formula>
    </cfRule>
    <cfRule type="cellIs" dxfId="3335" priority="538" operator="equal">
      <formula>"合短"</formula>
    </cfRule>
  </conditionalFormatting>
  <conditionalFormatting sqref="AJ175">
    <cfRule type="cellIs" dxfId="3334" priority="525" operator="equal">
      <formula>"ＮＧ"</formula>
    </cfRule>
    <cfRule type="cellIs" dxfId="3333" priority="526" operator="equal">
      <formula>"良短"</formula>
    </cfRule>
    <cfRule type="cellIs" dxfId="3332" priority="527" operator="equal">
      <formula>"保留"</formula>
    </cfRule>
    <cfRule type="cellIs" dxfId="3331" priority="528" operator="equal">
      <formula>"合短"</formula>
    </cfRule>
  </conditionalFormatting>
  <conditionalFormatting sqref="AJ175">
    <cfRule type="cellIs" dxfId="3330" priority="529" operator="equal">
      <formula>"良短"</formula>
    </cfRule>
    <cfRule type="cellIs" dxfId="3329" priority="530" operator="equal">
      <formula>"保留"</formula>
    </cfRule>
    <cfRule type="cellIs" dxfId="3328" priority="531" operator="equal">
      <formula>"合短"</formula>
    </cfRule>
  </conditionalFormatting>
  <conditionalFormatting sqref="AJ182:AJ185">
    <cfRule type="cellIs" dxfId="3327" priority="522" operator="equal">
      <formula>"良短"</formula>
    </cfRule>
    <cfRule type="cellIs" dxfId="3326" priority="523" operator="equal">
      <formula>"保留"</formula>
    </cfRule>
    <cfRule type="cellIs" dxfId="3325" priority="524" operator="equal">
      <formula>"合短"</formula>
    </cfRule>
  </conditionalFormatting>
  <conditionalFormatting sqref="AJ181">
    <cfRule type="cellIs" dxfId="3324" priority="511" operator="equal">
      <formula>"ＮＧ"</formula>
    </cfRule>
    <cfRule type="cellIs" dxfId="3323" priority="512" operator="equal">
      <formula>"良短"</formula>
    </cfRule>
    <cfRule type="cellIs" dxfId="3322" priority="513" operator="equal">
      <formula>"保留"</formula>
    </cfRule>
    <cfRule type="cellIs" dxfId="3321" priority="514" operator="equal">
      <formula>"合短"</formula>
    </cfRule>
  </conditionalFormatting>
  <conditionalFormatting sqref="AJ181">
    <cfRule type="cellIs" dxfId="3320" priority="515" operator="equal">
      <formula>"良短"</formula>
    </cfRule>
    <cfRule type="cellIs" dxfId="3319" priority="516" operator="equal">
      <formula>"保留"</formula>
    </cfRule>
    <cfRule type="cellIs" dxfId="3318" priority="517" operator="equal">
      <formula>"合短"</formula>
    </cfRule>
  </conditionalFormatting>
  <conditionalFormatting sqref="AJ187">
    <cfRule type="cellIs" dxfId="3317" priority="504" operator="equal">
      <formula>"ＮＧ"</formula>
    </cfRule>
    <cfRule type="cellIs" dxfId="3316" priority="505" operator="equal">
      <formula>"良短"</formula>
    </cfRule>
    <cfRule type="cellIs" dxfId="3315" priority="506" operator="equal">
      <formula>"保留"</formula>
    </cfRule>
    <cfRule type="cellIs" dxfId="3314" priority="507" operator="equal">
      <formula>"合短"</formula>
    </cfRule>
  </conditionalFormatting>
  <conditionalFormatting sqref="AJ187">
    <cfRule type="cellIs" dxfId="3313" priority="508" operator="equal">
      <formula>"良短"</formula>
    </cfRule>
    <cfRule type="cellIs" dxfId="3312" priority="509" operator="equal">
      <formula>"保留"</formula>
    </cfRule>
    <cfRule type="cellIs" dxfId="3311" priority="510" operator="equal">
      <formula>"合短"</formula>
    </cfRule>
  </conditionalFormatting>
  <conditionalFormatting sqref="AJ194:AJ195">
    <cfRule type="cellIs" dxfId="3310" priority="497" operator="equal">
      <formula>"ＮＧ"</formula>
    </cfRule>
    <cfRule type="cellIs" dxfId="3309" priority="498" operator="equal">
      <formula>"良短"</formula>
    </cfRule>
    <cfRule type="cellIs" dxfId="3308" priority="499" operator="equal">
      <formula>"保留"</formula>
    </cfRule>
    <cfRule type="cellIs" dxfId="3307" priority="500" operator="equal">
      <formula>"合短"</formula>
    </cfRule>
  </conditionalFormatting>
  <conditionalFormatting sqref="AJ194:AJ195">
    <cfRule type="cellIs" dxfId="3306" priority="501" operator="equal">
      <formula>"良短"</formula>
    </cfRule>
    <cfRule type="cellIs" dxfId="3305" priority="502" operator="equal">
      <formula>"保留"</formula>
    </cfRule>
    <cfRule type="cellIs" dxfId="3304" priority="503" operator="equal">
      <formula>"合短"</formula>
    </cfRule>
  </conditionalFormatting>
  <conditionalFormatting sqref="AJ193">
    <cfRule type="cellIs" dxfId="3303" priority="490" operator="equal">
      <formula>"ＮＧ"</formula>
    </cfRule>
    <cfRule type="cellIs" dxfId="3302" priority="491" operator="equal">
      <formula>"良短"</formula>
    </cfRule>
    <cfRule type="cellIs" dxfId="3301" priority="492" operator="equal">
      <formula>"保留"</formula>
    </cfRule>
    <cfRule type="cellIs" dxfId="3300" priority="493" operator="equal">
      <formula>"合短"</formula>
    </cfRule>
  </conditionalFormatting>
  <conditionalFormatting sqref="AJ193">
    <cfRule type="cellIs" dxfId="3299" priority="494" operator="equal">
      <formula>"良短"</formula>
    </cfRule>
    <cfRule type="cellIs" dxfId="3298" priority="495" operator="equal">
      <formula>"保留"</formula>
    </cfRule>
    <cfRule type="cellIs" dxfId="3297" priority="496" operator="equal">
      <formula>"合短"</formula>
    </cfRule>
  </conditionalFormatting>
  <conditionalFormatting sqref="AJ205">
    <cfRule type="cellIs" dxfId="3296" priority="483" operator="equal">
      <formula>"ＮＧ"</formula>
    </cfRule>
    <cfRule type="cellIs" dxfId="3295" priority="484" operator="equal">
      <formula>"良短"</formula>
    </cfRule>
    <cfRule type="cellIs" dxfId="3294" priority="485" operator="equal">
      <formula>"保留"</formula>
    </cfRule>
    <cfRule type="cellIs" dxfId="3293" priority="486" operator="equal">
      <formula>"合短"</formula>
    </cfRule>
  </conditionalFormatting>
  <conditionalFormatting sqref="AJ205">
    <cfRule type="cellIs" dxfId="3292" priority="487" operator="equal">
      <formula>"良短"</formula>
    </cfRule>
    <cfRule type="cellIs" dxfId="3291" priority="488" operator="equal">
      <formula>"保留"</formula>
    </cfRule>
    <cfRule type="cellIs" dxfId="3290" priority="489" operator="equal">
      <formula>"合短"</formula>
    </cfRule>
  </conditionalFormatting>
  <conditionalFormatting sqref="AJ212:AJ215">
    <cfRule type="cellIs" dxfId="3289" priority="476" operator="equal">
      <formula>"ＮＧ"</formula>
    </cfRule>
    <cfRule type="cellIs" dxfId="3288" priority="477" operator="equal">
      <formula>"良短"</formula>
    </cfRule>
    <cfRule type="cellIs" dxfId="3287" priority="478" operator="equal">
      <formula>"保留"</formula>
    </cfRule>
    <cfRule type="cellIs" dxfId="3286" priority="479" operator="equal">
      <formula>"合短"</formula>
    </cfRule>
  </conditionalFormatting>
  <conditionalFormatting sqref="AJ212:AJ215">
    <cfRule type="cellIs" dxfId="3285" priority="480" operator="equal">
      <formula>"良短"</formula>
    </cfRule>
    <cfRule type="cellIs" dxfId="3284" priority="481" operator="equal">
      <formula>"保留"</formula>
    </cfRule>
    <cfRule type="cellIs" dxfId="3283" priority="482" operator="equal">
      <formula>"合短"</formula>
    </cfRule>
  </conditionalFormatting>
  <conditionalFormatting sqref="AJ211">
    <cfRule type="cellIs" dxfId="3282" priority="469" operator="equal">
      <formula>"ＮＧ"</formula>
    </cfRule>
    <cfRule type="cellIs" dxfId="3281" priority="470" operator="equal">
      <formula>"良短"</formula>
    </cfRule>
    <cfRule type="cellIs" dxfId="3280" priority="471" operator="equal">
      <formula>"保留"</formula>
    </cfRule>
    <cfRule type="cellIs" dxfId="3279" priority="472" operator="equal">
      <formula>"合短"</formula>
    </cfRule>
  </conditionalFormatting>
  <conditionalFormatting sqref="AJ211">
    <cfRule type="cellIs" dxfId="3278" priority="473" operator="equal">
      <formula>"良短"</formula>
    </cfRule>
    <cfRule type="cellIs" dxfId="3277" priority="474" operator="equal">
      <formula>"保留"</formula>
    </cfRule>
    <cfRule type="cellIs" dxfId="3276" priority="475" operator="equal">
      <formula>"合短"</formula>
    </cfRule>
  </conditionalFormatting>
  <conditionalFormatting sqref="AJ217:AJ219">
    <cfRule type="cellIs" dxfId="3275" priority="465" operator="equal">
      <formula>"ＮＧ"</formula>
    </cfRule>
    <cfRule type="cellIs" dxfId="3274" priority="466" operator="equal">
      <formula>"良短"</formula>
    </cfRule>
    <cfRule type="cellIs" dxfId="3273" priority="467" operator="equal">
      <formula>"保留"</formula>
    </cfRule>
    <cfRule type="cellIs" dxfId="3272" priority="468" operator="equal">
      <formula>"合短"</formula>
    </cfRule>
  </conditionalFormatting>
  <conditionalFormatting sqref="AJ217:AJ219">
    <cfRule type="cellIs" dxfId="3271" priority="462" operator="equal">
      <formula>"良短"</formula>
    </cfRule>
    <cfRule type="cellIs" dxfId="3270" priority="463" operator="equal">
      <formula>"保留"</formula>
    </cfRule>
    <cfRule type="cellIs" dxfId="3269" priority="464" operator="equal">
      <formula>"合短"</formula>
    </cfRule>
  </conditionalFormatting>
  <conditionalFormatting sqref="AJ199">
    <cfRule type="cellIs" dxfId="3268" priority="459" operator="equal">
      <formula>"良短"</formula>
    </cfRule>
    <cfRule type="cellIs" dxfId="3267" priority="460" operator="equal">
      <formula>"保留"</formula>
    </cfRule>
    <cfRule type="cellIs" dxfId="3266" priority="461" operator="equal">
      <formula>"合短"</formula>
    </cfRule>
  </conditionalFormatting>
  <conditionalFormatting sqref="AJ199">
    <cfRule type="cellIs" dxfId="3265" priority="455" operator="equal">
      <formula>"ＮＧ"</formula>
    </cfRule>
    <cfRule type="cellIs" dxfId="3264" priority="456" operator="equal">
      <formula>"良短"</formula>
    </cfRule>
    <cfRule type="cellIs" dxfId="3263" priority="457" operator="equal">
      <formula>"保留"</formula>
    </cfRule>
    <cfRule type="cellIs" dxfId="3262" priority="458" operator="equal">
      <formula>"合短"</formula>
    </cfRule>
  </conditionalFormatting>
  <conditionalFormatting sqref="AJ199">
    <cfRule type="cellIs" dxfId="3261" priority="448" operator="equal">
      <formula>"ＮＧ"</formula>
    </cfRule>
    <cfRule type="cellIs" dxfId="3260" priority="449" operator="equal">
      <formula>"良短"</formula>
    </cfRule>
    <cfRule type="cellIs" dxfId="3259" priority="450" operator="equal">
      <formula>"保留"</formula>
    </cfRule>
    <cfRule type="cellIs" dxfId="3258" priority="451" operator="equal">
      <formula>"合短"</formula>
    </cfRule>
  </conditionalFormatting>
  <conditionalFormatting sqref="AJ199">
    <cfRule type="cellIs" dxfId="3257" priority="452" operator="equal">
      <formula>"良短"</formula>
    </cfRule>
    <cfRule type="cellIs" dxfId="3256" priority="453" operator="equal">
      <formula>"保留"</formula>
    </cfRule>
    <cfRule type="cellIs" dxfId="3255" priority="454" operator="equal">
      <formula>"合短"</formula>
    </cfRule>
  </conditionalFormatting>
  <conditionalFormatting sqref="AJ221:AJ225">
    <cfRule type="cellIs" dxfId="3254" priority="445" operator="equal">
      <formula>"良短"</formula>
    </cfRule>
    <cfRule type="cellIs" dxfId="3253" priority="446" operator="equal">
      <formula>"保留"</formula>
    </cfRule>
    <cfRule type="cellIs" dxfId="3252" priority="447" operator="equal">
      <formula>"合短"</formula>
    </cfRule>
  </conditionalFormatting>
  <conditionalFormatting sqref="AJ222:AJ225">
    <cfRule type="cellIs" dxfId="3251" priority="441" operator="equal">
      <formula>"ＮＧ"</formula>
    </cfRule>
    <cfRule type="cellIs" dxfId="3250" priority="442" operator="equal">
      <formula>"良短"</formula>
    </cfRule>
    <cfRule type="cellIs" dxfId="3249" priority="443" operator="equal">
      <formula>"保留"</formula>
    </cfRule>
    <cfRule type="cellIs" dxfId="3248" priority="444" operator="equal">
      <formula>"合短"</formula>
    </cfRule>
  </conditionalFormatting>
  <conditionalFormatting sqref="AJ221">
    <cfRule type="cellIs" dxfId="3247" priority="437" operator="equal">
      <formula>"ＮＧ"</formula>
    </cfRule>
    <cfRule type="cellIs" dxfId="3246" priority="438" operator="equal">
      <formula>"良短"</formula>
    </cfRule>
    <cfRule type="cellIs" dxfId="3245" priority="439" operator="equal">
      <formula>"保留"</formula>
    </cfRule>
    <cfRule type="cellIs" dxfId="3244" priority="440" operator="equal">
      <formula>"合短"</formula>
    </cfRule>
  </conditionalFormatting>
  <conditionalFormatting sqref="AJ227:AJ231">
    <cfRule type="cellIs" dxfId="3243" priority="434" operator="equal">
      <formula>"良短"</formula>
    </cfRule>
    <cfRule type="cellIs" dxfId="3242" priority="435" operator="equal">
      <formula>"保留"</formula>
    </cfRule>
    <cfRule type="cellIs" dxfId="3241" priority="436" operator="equal">
      <formula>"合短"</formula>
    </cfRule>
  </conditionalFormatting>
  <conditionalFormatting sqref="AJ228:AJ231">
    <cfRule type="cellIs" dxfId="3240" priority="430" operator="equal">
      <formula>"ＮＧ"</formula>
    </cfRule>
    <cfRule type="cellIs" dxfId="3239" priority="431" operator="equal">
      <formula>"良短"</formula>
    </cfRule>
    <cfRule type="cellIs" dxfId="3238" priority="432" operator="equal">
      <formula>"保留"</formula>
    </cfRule>
    <cfRule type="cellIs" dxfId="3237" priority="433" operator="equal">
      <formula>"合短"</formula>
    </cfRule>
  </conditionalFormatting>
  <conditionalFormatting sqref="AJ227">
    <cfRule type="cellIs" dxfId="3236" priority="426" operator="equal">
      <formula>"ＮＧ"</formula>
    </cfRule>
    <cfRule type="cellIs" dxfId="3235" priority="427" operator="equal">
      <formula>"良短"</formula>
    </cfRule>
    <cfRule type="cellIs" dxfId="3234" priority="428" operator="equal">
      <formula>"保留"</formula>
    </cfRule>
    <cfRule type="cellIs" dxfId="3233" priority="429" operator="equal">
      <formula>"合短"</formula>
    </cfRule>
  </conditionalFormatting>
  <conditionalFormatting sqref="AJ234 AJ236:AJ237">
    <cfRule type="cellIs" dxfId="3232" priority="419" operator="equal">
      <formula>"ＮＧ"</formula>
    </cfRule>
    <cfRule type="cellIs" dxfId="3231" priority="420" operator="equal">
      <formula>"良短"</formula>
    </cfRule>
    <cfRule type="cellIs" dxfId="3230" priority="421" operator="equal">
      <formula>"保留"</formula>
    </cfRule>
    <cfRule type="cellIs" dxfId="3229" priority="422" operator="equal">
      <formula>"合短"</formula>
    </cfRule>
  </conditionalFormatting>
  <conditionalFormatting sqref="AJ233:AJ234 AJ236:AJ237">
    <cfRule type="cellIs" dxfId="3228" priority="423" operator="equal">
      <formula>"良短"</formula>
    </cfRule>
    <cfRule type="cellIs" dxfId="3227" priority="424" operator="equal">
      <formula>"保留"</formula>
    </cfRule>
    <cfRule type="cellIs" dxfId="3226" priority="425" operator="equal">
      <formula>"合短"</formula>
    </cfRule>
  </conditionalFormatting>
  <conditionalFormatting sqref="AJ235">
    <cfRule type="cellIs" dxfId="3225" priority="408" operator="equal">
      <formula>"ＮＧ"</formula>
    </cfRule>
    <cfRule type="cellIs" dxfId="3224" priority="409" operator="equal">
      <formula>"良短"</formula>
    </cfRule>
    <cfRule type="cellIs" dxfId="3223" priority="410" operator="equal">
      <formula>"保留"</formula>
    </cfRule>
    <cfRule type="cellIs" dxfId="3222" priority="411" operator="equal">
      <formula>"合短"</formula>
    </cfRule>
  </conditionalFormatting>
  <conditionalFormatting sqref="AJ233">
    <cfRule type="cellIs" dxfId="3221" priority="415" operator="equal">
      <formula>"ＮＧ"</formula>
    </cfRule>
    <cfRule type="cellIs" dxfId="3220" priority="416" operator="equal">
      <formula>"良短"</formula>
    </cfRule>
    <cfRule type="cellIs" dxfId="3219" priority="417" operator="equal">
      <formula>"保留"</formula>
    </cfRule>
    <cfRule type="cellIs" dxfId="3218" priority="418" operator="equal">
      <formula>"合短"</formula>
    </cfRule>
  </conditionalFormatting>
  <conditionalFormatting sqref="AJ235">
    <cfRule type="cellIs" dxfId="3217" priority="412" operator="equal">
      <formula>"良短"</formula>
    </cfRule>
    <cfRule type="cellIs" dxfId="3216" priority="413" operator="equal">
      <formula>"保留"</formula>
    </cfRule>
    <cfRule type="cellIs" dxfId="3215" priority="414" operator="equal">
      <formula>"合短"</formula>
    </cfRule>
  </conditionalFormatting>
  <conditionalFormatting sqref="AJ241:AJ244">
    <cfRule type="cellIs" dxfId="3214" priority="405" operator="equal">
      <formula>"良短"</formula>
    </cfRule>
    <cfRule type="cellIs" dxfId="3213" priority="406" operator="equal">
      <formula>"保留"</formula>
    </cfRule>
    <cfRule type="cellIs" dxfId="3212" priority="407" operator="equal">
      <formula>"合短"</formula>
    </cfRule>
  </conditionalFormatting>
  <conditionalFormatting sqref="AJ240">
    <cfRule type="cellIs" dxfId="3211" priority="402" operator="equal">
      <formula>"良短"</formula>
    </cfRule>
    <cfRule type="cellIs" dxfId="3210" priority="403" operator="equal">
      <formula>"保留"</formula>
    </cfRule>
    <cfRule type="cellIs" dxfId="3209" priority="404" operator="equal">
      <formula>"合短"</formula>
    </cfRule>
  </conditionalFormatting>
  <conditionalFormatting sqref="AJ240">
    <cfRule type="cellIs" dxfId="3208" priority="399" operator="equal">
      <formula>"良短"</formula>
    </cfRule>
    <cfRule type="cellIs" dxfId="3207" priority="400" operator="equal">
      <formula>"保留"</formula>
    </cfRule>
    <cfRule type="cellIs" dxfId="3206" priority="401" operator="equal">
      <formula>"合短"</formula>
    </cfRule>
  </conditionalFormatting>
  <conditionalFormatting sqref="AJ246:AJ250">
    <cfRule type="cellIs" dxfId="3205" priority="396" operator="equal">
      <formula>"良短"</formula>
    </cfRule>
    <cfRule type="cellIs" dxfId="3204" priority="397" operator="equal">
      <formula>"保留"</formula>
    </cfRule>
    <cfRule type="cellIs" dxfId="3203" priority="398" operator="equal">
      <formula>"合短"</formula>
    </cfRule>
  </conditionalFormatting>
  <conditionalFormatting sqref="AJ246">
    <cfRule type="cellIs" dxfId="3202" priority="392" operator="equal">
      <formula>"ＮＧ"</formula>
    </cfRule>
    <cfRule type="cellIs" dxfId="3201" priority="393" operator="equal">
      <formula>"良短"</formula>
    </cfRule>
    <cfRule type="cellIs" dxfId="3200" priority="394" operator="equal">
      <formula>"保留"</formula>
    </cfRule>
    <cfRule type="cellIs" dxfId="3199" priority="395" operator="equal">
      <formula>"合短"</formula>
    </cfRule>
  </conditionalFormatting>
  <conditionalFormatting sqref="AJ247:AJ250">
    <cfRule type="cellIs" dxfId="3198" priority="389" operator="equal">
      <formula>"良短"</formula>
    </cfRule>
    <cfRule type="cellIs" dxfId="3197" priority="390" operator="equal">
      <formula>"保留"</formula>
    </cfRule>
    <cfRule type="cellIs" dxfId="3196" priority="391" operator="equal">
      <formula>"合短"</formula>
    </cfRule>
  </conditionalFormatting>
  <conditionalFormatting sqref="AJ247:AJ250">
    <cfRule type="cellIs" dxfId="3195" priority="386" operator="equal">
      <formula>"良短"</formula>
    </cfRule>
    <cfRule type="cellIs" dxfId="3194" priority="387" operator="equal">
      <formula>"保留"</formula>
    </cfRule>
    <cfRule type="cellIs" dxfId="3193" priority="388" operator="equal">
      <formula>"合短"</formula>
    </cfRule>
  </conditionalFormatting>
  <conditionalFormatting sqref="AJ247:AJ250">
    <cfRule type="cellIs" dxfId="3192" priority="382" operator="equal">
      <formula>"ＮＧ"</formula>
    </cfRule>
    <cfRule type="cellIs" dxfId="3191" priority="383" operator="equal">
      <formula>"良短"</formula>
    </cfRule>
    <cfRule type="cellIs" dxfId="3190" priority="384" operator="equal">
      <formula>"保留"</formula>
    </cfRule>
    <cfRule type="cellIs" dxfId="3189" priority="385" operator="equal">
      <formula>"合短"</formula>
    </cfRule>
  </conditionalFormatting>
  <conditionalFormatting sqref="AJ247:AJ250">
    <cfRule type="cellIs" dxfId="3188" priority="378" operator="equal">
      <formula>"ＮＧ"</formula>
    </cfRule>
    <cfRule type="cellIs" dxfId="3187" priority="379" operator="equal">
      <formula>"良短"</formula>
    </cfRule>
    <cfRule type="cellIs" dxfId="3186" priority="380" operator="equal">
      <formula>"保留"</formula>
    </cfRule>
    <cfRule type="cellIs" dxfId="3185" priority="381" operator="equal">
      <formula>"合短"</formula>
    </cfRule>
  </conditionalFormatting>
  <conditionalFormatting sqref="AJ262 AJ277:AJ284 AJ252:AJ257">
    <cfRule type="cellIs" dxfId="3184" priority="375" operator="equal">
      <formula>"良短"</formula>
    </cfRule>
    <cfRule type="cellIs" dxfId="3183" priority="376" operator="equal">
      <formula>"保留"</formula>
    </cfRule>
    <cfRule type="cellIs" dxfId="3182" priority="377" operator="equal">
      <formula>"合短"</formula>
    </cfRule>
  </conditionalFormatting>
  <conditionalFormatting sqref="AJ252">
    <cfRule type="cellIs" dxfId="3181" priority="371" operator="equal">
      <formula>"ＮＧ"</formula>
    </cfRule>
    <cfRule type="cellIs" dxfId="3180" priority="372" operator="equal">
      <formula>"良短"</formula>
    </cfRule>
    <cfRule type="cellIs" dxfId="3179" priority="373" operator="equal">
      <formula>"保留"</formula>
    </cfRule>
    <cfRule type="cellIs" dxfId="3178" priority="374" operator="equal">
      <formula>"合短"</formula>
    </cfRule>
  </conditionalFormatting>
  <conditionalFormatting sqref="AJ262 AJ277:AJ284 AJ253:AJ257">
    <cfRule type="cellIs" dxfId="3177" priority="368" operator="equal">
      <formula>"良短"</formula>
    </cfRule>
    <cfRule type="cellIs" dxfId="3176" priority="369" operator="equal">
      <formula>"保留"</formula>
    </cfRule>
    <cfRule type="cellIs" dxfId="3175" priority="370" operator="equal">
      <formula>"合短"</formula>
    </cfRule>
  </conditionalFormatting>
  <conditionalFormatting sqref="AJ262 AJ277:AJ284 AJ253:AJ257">
    <cfRule type="cellIs" dxfId="3174" priority="365" operator="equal">
      <formula>"良短"</formula>
    </cfRule>
    <cfRule type="cellIs" dxfId="3173" priority="366" operator="equal">
      <formula>"保留"</formula>
    </cfRule>
    <cfRule type="cellIs" dxfId="3172" priority="367" operator="equal">
      <formula>"合短"</formula>
    </cfRule>
  </conditionalFormatting>
  <conditionalFormatting sqref="AJ262 AJ277:AJ284 AJ253:AJ257">
    <cfRule type="cellIs" dxfId="3171" priority="361" operator="equal">
      <formula>"ＮＧ"</formula>
    </cfRule>
    <cfRule type="cellIs" dxfId="3170" priority="362" operator="equal">
      <formula>"良短"</formula>
    </cfRule>
    <cfRule type="cellIs" dxfId="3169" priority="363" operator="equal">
      <formula>"保留"</formula>
    </cfRule>
    <cfRule type="cellIs" dxfId="3168" priority="364" operator="equal">
      <formula>"合短"</formula>
    </cfRule>
  </conditionalFormatting>
  <conditionalFormatting sqref="AJ262 AJ277:AJ284 AJ253:AJ257">
    <cfRule type="cellIs" dxfId="3167" priority="357" operator="equal">
      <formula>"ＮＧ"</formula>
    </cfRule>
    <cfRule type="cellIs" dxfId="3166" priority="358" operator="equal">
      <formula>"良短"</formula>
    </cfRule>
    <cfRule type="cellIs" dxfId="3165" priority="359" operator="equal">
      <formula>"保留"</formula>
    </cfRule>
    <cfRule type="cellIs" dxfId="3164" priority="360" operator="equal">
      <formula>"合短"</formula>
    </cfRule>
  </conditionalFormatting>
  <conditionalFormatting sqref="AJ330">
    <cfRule type="cellIs" dxfId="3163" priority="353" operator="equal">
      <formula>"ＮＧ"</formula>
    </cfRule>
    <cfRule type="cellIs" dxfId="3162" priority="354" operator="equal">
      <formula>"良短"</formula>
    </cfRule>
    <cfRule type="cellIs" dxfId="3161" priority="355" operator="equal">
      <formula>"保留"</formula>
    </cfRule>
    <cfRule type="cellIs" dxfId="3160" priority="356" operator="equal">
      <formula>"合短"</formula>
    </cfRule>
  </conditionalFormatting>
  <conditionalFormatting sqref="AJ330">
    <cfRule type="cellIs" dxfId="3159" priority="349" operator="equal">
      <formula>"ＮＧ"</formula>
    </cfRule>
    <cfRule type="cellIs" dxfId="3158" priority="350" operator="equal">
      <formula>"良短"</formula>
    </cfRule>
    <cfRule type="cellIs" dxfId="3157" priority="351" operator="equal">
      <formula>"保留"</formula>
    </cfRule>
    <cfRule type="cellIs" dxfId="3156" priority="352" operator="equal">
      <formula>"合短"</formula>
    </cfRule>
  </conditionalFormatting>
  <conditionalFormatting sqref="AJ331:AJ333">
    <cfRule type="cellIs" dxfId="3155" priority="341" operator="equal">
      <formula>"ＮＧ"</formula>
    </cfRule>
    <cfRule type="cellIs" dxfId="3154" priority="342" operator="equal">
      <formula>"良短"</formula>
    </cfRule>
    <cfRule type="cellIs" dxfId="3153" priority="343" operator="equal">
      <formula>"保留"</formula>
    </cfRule>
    <cfRule type="cellIs" dxfId="3152" priority="344" operator="equal">
      <formula>"合短"</formula>
    </cfRule>
  </conditionalFormatting>
  <conditionalFormatting sqref="AJ331:AJ333">
    <cfRule type="cellIs" dxfId="3151" priority="345" operator="equal">
      <formula>"ＮＧ"</formula>
    </cfRule>
    <cfRule type="cellIs" dxfId="3150" priority="346" operator="equal">
      <formula>"良短"</formula>
    </cfRule>
    <cfRule type="cellIs" dxfId="3149" priority="347" operator="equal">
      <formula>"保留"</formula>
    </cfRule>
    <cfRule type="cellIs" dxfId="3148" priority="348" operator="equal">
      <formula>"合短"</formula>
    </cfRule>
  </conditionalFormatting>
  <conditionalFormatting sqref="AJ335">
    <cfRule type="cellIs" dxfId="3147" priority="337" operator="equal">
      <formula>"ＮＧ"</formula>
    </cfRule>
    <cfRule type="cellIs" dxfId="3146" priority="338" operator="equal">
      <formula>"良短"</formula>
    </cfRule>
    <cfRule type="cellIs" dxfId="3145" priority="339" operator="equal">
      <formula>"保留"</formula>
    </cfRule>
    <cfRule type="cellIs" dxfId="3144" priority="340" operator="equal">
      <formula>"合短"</formula>
    </cfRule>
  </conditionalFormatting>
  <conditionalFormatting sqref="AJ335">
    <cfRule type="cellIs" dxfId="3143" priority="333" operator="equal">
      <formula>"ＮＧ"</formula>
    </cfRule>
    <cfRule type="cellIs" dxfId="3142" priority="334" operator="equal">
      <formula>"良短"</formula>
    </cfRule>
    <cfRule type="cellIs" dxfId="3141" priority="335" operator="equal">
      <formula>"保留"</formula>
    </cfRule>
    <cfRule type="cellIs" dxfId="3140" priority="336" operator="equal">
      <formula>"合短"</formula>
    </cfRule>
  </conditionalFormatting>
  <conditionalFormatting sqref="AJ336:AJ338">
    <cfRule type="cellIs" dxfId="3139" priority="325" operator="equal">
      <formula>"ＮＧ"</formula>
    </cfRule>
    <cfRule type="cellIs" dxfId="3138" priority="326" operator="equal">
      <formula>"良短"</formula>
    </cfRule>
    <cfRule type="cellIs" dxfId="3137" priority="327" operator="equal">
      <formula>"保留"</formula>
    </cfRule>
    <cfRule type="cellIs" dxfId="3136" priority="328" operator="equal">
      <formula>"合短"</formula>
    </cfRule>
  </conditionalFormatting>
  <conditionalFormatting sqref="AJ336:AJ338">
    <cfRule type="cellIs" dxfId="3135" priority="329" operator="equal">
      <formula>"ＮＧ"</formula>
    </cfRule>
    <cfRule type="cellIs" dxfId="3134" priority="330" operator="equal">
      <formula>"良短"</formula>
    </cfRule>
    <cfRule type="cellIs" dxfId="3133" priority="331" operator="equal">
      <formula>"保留"</formula>
    </cfRule>
    <cfRule type="cellIs" dxfId="3132" priority="332" operator="equal">
      <formula>"合短"</formula>
    </cfRule>
  </conditionalFormatting>
  <conditionalFormatting sqref="AJ340">
    <cfRule type="cellIs" dxfId="3131" priority="321" operator="equal">
      <formula>"ＮＧ"</formula>
    </cfRule>
    <cfRule type="cellIs" dxfId="3130" priority="322" operator="equal">
      <formula>"良短"</formula>
    </cfRule>
    <cfRule type="cellIs" dxfId="3129" priority="323" operator="equal">
      <formula>"保留"</formula>
    </cfRule>
    <cfRule type="cellIs" dxfId="3128" priority="324" operator="equal">
      <formula>"合短"</formula>
    </cfRule>
  </conditionalFormatting>
  <conditionalFormatting sqref="AJ340">
    <cfRule type="cellIs" dxfId="3127" priority="317" operator="equal">
      <formula>"ＮＧ"</formula>
    </cfRule>
    <cfRule type="cellIs" dxfId="3126" priority="318" operator="equal">
      <formula>"良短"</formula>
    </cfRule>
    <cfRule type="cellIs" dxfId="3125" priority="319" operator="equal">
      <formula>"保留"</formula>
    </cfRule>
    <cfRule type="cellIs" dxfId="3124" priority="320" operator="equal">
      <formula>"合短"</formula>
    </cfRule>
  </conditionalFormatting>
  <conditionalFormatting sqref="AJ341:AJ343">
    <cfRule type="cellIs" dxfId="3123" priority="309" operator="equal">
      <formula>"ＮＧ"</formula>
    </cfRule>
    <cfRule type="cellIs" dxfId="3122" priority="310" operator="equal">
      <formula>"良短"</formula>
    </cfRule>
    <cfRule type="cellIs" dxfId="3121" priority="311" operator="equal">
      <formula>"保留"</formula>
    </cfRule>
    <cfRule type="cellIs" dxfId="3120" priority="312" operator="equal">
      <formula>"合短"</formula>
    </cfRule>
  </conditionalFormatting>
  <conditionalFormatting sqref="AJ341:AJ343">
    <cfRule type="cellIs" dxfId="3119" priority="313" operator="equal">
      <formula>"ＮＧ"</formula>
    </cfRule>
    <cfRule type="cellIs" dxfId="3118" priority="314" operator="equal">
      <formula>"良短"</formula>
    </cfRule>
    <cfRule type="cellIs" dxfId="3117" priority="315" operator="equal">
      <formula>"保留"</formula>
    </cfRule>
    <cfRule type="cellIs" dxfId="3116" priority="316" operator="equal">
      <formula>"合短"</formula>
    </cfRule>
  </conditionalFormatting>
  <conditionalFormatting sqref="AJ345">
    <cfRule type="cellIs" dxfId="3115" priority="305" operator="equal">
      <formula>"ＮＧ"</formula>
    </cfRule>
    <cfRule type="cellIs" dxfId="3114" priority="306" operator="equal">
      <formula>"良短"</formula>
    </cfRule>
    <cfRule type="cellIs" dxfId="3113" priority="307" operator="equal">
      <formula>"保留"</formula>
    </cfRule>
    <cfRule type="cellIs" dxfId="3112" priority="308" operator="equal">
      <formula>"合短"</formula>
    </cfRule>
  </conditionalFormatting>
  <conditionalFormatting sqref="AJ345">
    <cfRule type="cellIs" dxfId="3111" priority="301" operator="equal">
      <formula>"ＮＧ"</formula>
    </cfRule>
    <cfRule type="cellIs" dxfId="3110" priority="302" operator="equal">
      <formula>"良短"</formula>
    </cfRule>
    <cfRule type="cellIs" dxfId="3109" priority="303" operator="equal">
      <formula>"保留"</formula>
    </cfRule>
    <cfRule type="cellIs" dxfId="3108" priority="304" operator="equal">
      <formula>"合短"</formula>
    </cfRule>
  </conditionalFormatting>
  <conditionalFormatting sqref="AJ346:AJ348">
    <cfRule type="cellIs" dxfId="3107" priority="293" operator="equal">
      <formula>"ＮＧ"</formula>
    </cfRule>
    <cfRule type="cellIs" dxfId="3106" priority="294" operator="equal">
      <formula>"良短"</formula>
    </cfRule>
    <cfRule type="cellIs" dxfId="3105" priority="295" operator="equal">
      <formula>"保留"</formula>
    </cfRule>
    <cfRule type="cellIs" dxfId="3104" priority="296" operator="equal">
      <formula>"合短"</formula>
    </cfRule>
  </conditionalFormatting>
  <conditionalFormatting sqref="AJ346:AJ348">
    <cfRule type="cellIs" dxfId="3103" priority="297" operator="equal">
      <formula>"ＮＧ"</formula>
    </cfRule>
    <cfRule type="cellIs" dxfId="3102" priority="298" operator="equal">
      <formula>"良短"</formula>
    </cfRule>
    <cfRule type="cellIs" dxfId="3101" priority="299" operator="equal">
      <formula>"保留"</formula>
    </cfRule>
    <cfRule type="cellIs" dxfId="3100" priority="300" operator="equal">
      <formula>"合短"</formula>
    </cfRule>
  </conditionalFormatting>
  <conditionalFormatting sqref="AJ33:AJ35">
    <cfRule type="cellIs" dxfId="3099" priority="285" operator="equal">
      <formula>"ＮＧ"</formula>
    </cfRule>
    <cfRule type="cellIs" dxfId="3098" priority="286" operator="equal">
      <formula>"良短"</formula>
    </cfRule>
    <cfRule type="cellIs" dxfId="3097" priority="287" operator="equal">
      <formula>"保留"</formula>
    </cfRule>
    <cfRule type="cellIs" dxfId="3096" priority="288" operator="equal">
      <formula>"合短"</formula>
    </cfRule>
  </conditionalFormatting>
  <conditionalFormatting sqref="AJ33:AJ35">
    <cfRule type="cellIs" dxfId="3095" priority="289" operator="equal">
      <formula>"ＮＧ"</formula>
    </cfRule>
    <cfRule type="cellIs" dxfId="3094" priority="290" operator="equal">
      <formula>"良短"</formula>
    </cfRule>
    <cfRule type="cellIs" dxfId="3093" priority="291" operator="equal">
      <formula>"保留"</formula>
    </cfRule>
    <cfRule type="cellIs" dxfId="3092" priority="292" operator="equal">
      <formula>"合短"</formula>
    </cfRule>
  </conditionalFormatting>
  <conditionalFormatting sqref="AJ52:AJ54">
    <cfRule type="cellIs" dxfId="3091" priority="281" operator="equal">
      <formula>"ＮＧ"</formula>
    </cfRule>
    <cfRule type="cellIs" dxfId="3090" priority="282" operator="equal">
      <formula>"良短"</formula>
    </cfRule>
    <cfRule type="cellIs" dxfId="3089" priority="283" operator="equal">
      <formula>"保留"</formula>
    </cfRule>
    <cfRule type="cellIs" dxfId="3088" priority="284" operator="equal">
      <formula>"合短"</formula>
    </cfRule>
  </conditionalFormatting>
  <conditionalFormatting sqref="AJ52:AJ54">
    <cfRule type="cellIs" dxfId="3087" priority="277" operator="equal">
      <formula>"ＮＧ"</formula>
    </cfRule>
    <cfRule type="cellIs" dxfId="3086" priority="278" operator="equal">
      <formula>"良短"</formula>
    </cfRule>
    <cfRule type="cellIs" dxfId="3085" priority="279" operator="equal">
      <formula>"保留"</formula>
    </cfRule>
    <cfRule type="cellIs" dxfId="3084" priority="280" operator="equal">
      <formula>"合短"</formula>
    </cfRule>
  </conditionalFormatting>
  <conditionalFormatting sqref="AJ57:AJ59">
    <cfRule type="cellIs" dxfId="3083" priority="273" operator="equal">
      <formula>"ＮＧ"</formula>
    </cfRule>
    <cfRule type="cellIs" dxfId="3082" priority="274" operator="equal">
      <formula>"良短"</formula>
    </cfRule>
    <cfRule type="cellIs" dxfId="3081" priority="275" operator="equal">
      <formula>"保留"</formula>
    </cfRule>
    <cfRule type="cellIs" dxfId="3080" priority="276" operator="equal">
      <formula>"合短"</formula>
    </cfRule>
  </conditionalFormatting>
  <conditionalFormatting sqref="AJ57:AJ59">
    <cfRule type="cellIs" dxfId="3079" priority="269" operator="equal">
      <formula>"ＮＧ"</formula>
    </cfRule>
    <cfRule type="cellIs" dxfId="3078" priority="270" operator="equal">
      <formula>"良短"</formula>
    </cfRule>
    <cfRule type="cellIs" dxfId="3077" priority="271" operator="equal">
      <formula>"保留"</formula>
    </cfRule>
    <cfRule type="cellIs" dxfId="3076" priority="272" operator="equal">
      <formula>"合短"</formula>
    </cfRule>
  </conditionalFormatting>
  <conditionalFormatting sqref="AJ63:AJ64">
    <cfRule type="cellIs" dxfId="3075" priority="265" operator="equal">
      <formula>"ＮＧ"</formula>
    </cfRule>
    <cfRule type="cellIs" dxfId="3074" priority="266" operator="equal">
      <formula>"良短"</formula>
    </cfRule>
    <cfRule type="cellIs" dxfId="3073" priority="267" operator="equal">
      <formula>"保留"</formula>
    </cfRule>
    <cfRule type="cellIs" dxfId="3072" priority="268" operator="equal">
      <formula>"合短"</formula>
    </cfRule>
  </conditionalFormatting>
  <conditionalFormatting sqref="AJ63:AJ64">
    <cfRule type="cellIs" dxfId="3071" priority="261" operator="equal">
      <formula>"ＮＧ"</formula>
    </cfRule>
    <cfRule type="cellIs" dxfId="3070" priority="262" operator="equal">
      <formula>"良短"</formula>
    </cfRule>
    <cfRule type="cellIs" dxfId="3069" priority="263" operator="equal">
      <formula>"保留"</formula>
    </cfRule>
    <cfRule type="cellIs" dxfId="3068" priority="264" operator="equal">
      <formula>"合短"</formula>
    </cfRule>
  </conditionalFormatting>
  <conditionalFormatting sqref="AJ77 AJ72 AJ67">
    <cfRule type="cellIs" dxfId="3067" priority="257" operator="equal">
      <formula>"ＮＧ"</formula>
    </cfRule>
    <cfRule type="cellIs" dxfId="3066" priority="258" operator="equal">
      <formula>"良短"</formula>
    </cfRule>
    <cfRule type="cellIs" dxfId="3065" priority="259" operator="equal">
      <formula>"保留"</formula>
    </cfRule>
    <cfRule type="cellIs" dxfId="3064" priority="260" operator="equal">
      <formula>"合短"</formula>
    </cfRule>
  </conditionalFormatting>
  <conditionalFormatting sqref="AJ77 AJ72 AJ67">
    <cfRule type="cellIs" dxfId="3063" priority="253" operator="equal">
      <formula>"ＮＧ"</formula>
    </cfRule>
    <cfRule type="cellIs" dxfId="3062" priority="254" operator="equal">
      <formula>"良短"</formula>
    </cfRule>
    <cfRule type="cellIs" dxfId="3061" priority="255" operator="equal">
      <formula>"保留"</formula>
    </cfRule>
    <cfRule type="cellIs" dxfId="3060" priority="256" operator="equal">
      <formula>"合短"</formula>
    </cfRule>
  </conditionalFormatting>
  <conditionalFormatting sqref="AJ78 AJ73:AJ74 AJ68:AJ69 AJ80">
    <cfRule type="cellIs" dxfId="3059" priority="249" operator="equal">
      <formula>"ＮＧ"</formula>
    </cfRule>
    <cfRule type="cellIs" dxfId="3058" priority="250" operator="equal">
      <formula>"良短"</formula>
    </cfRule>
    <cfRule type="cellIs" dxfId="3057" priority="251" operator="equal">
      <formula>"保留"</formula>
    </cfRule>
    <cfRule type="cellIs" dxfId="3056" priority="252" operator="equal">
      <formula>"合短"</formula>
    </cfRule>
  </conditionalFormatting>
  <conditionalFormatting sqref="AJ78 AJ73:AJ74 AJ68:AJ69 AJ80">
    <cfRule type="cellIs" dxfId="3055" priority="245" operator="equal">
      <formula>"ＮＧ"</formula>
    </cfRule>
    <cfRule type="cellIs" dxfId="3054" priority="246" operator="equal">
      <formula>"良短"</formula>
    </cfRule>
    <cfRule type="cellIs" dxfId="3053" priority="247" operator="equal">
      <formula>"保留"</formula>
    </cfRule>
    <cfRule type="cellIs" dxfId="3052" priority="248" operator="equal">
      <formula>"合短"</formula>
    </cfRule>
  </conditionalFormatting>
  <conditionalFormatting sqref="AJ94:AJ96">
    <cfRule type="cellIs" dxfId="3051" priority="222" operator="equal">
      <formula>"ＮＧ"</formula>
    </cfRule>
    <cfRule type="cellIs" dxfId="3050" priority="223" operator="equal">
      <formula>"良短"</formula>
    </cfRule>
    <cfRule type="cellIs" dxfId="3049" priority="224" operator="equal">
      <formula>"保留"</formula>
    </cfRule>
    <cfRule type="cellIs" dxfId="3048" priority="225" operator="equal">
      <formula>"合短"</formula>
    </cfRule>
  </conditionalFormatting>
  <conditionalFormatting sqref="AJ94:AJ96">
    <cfRule type="cellIs" dxfId="3047" priority="218" operator="equal">
      <formula>"ＮＧ"</formula>
    </cfRule>
    <cfRule type="cellIs" dxfId="3046" priority="219" operator="equal">
      <formula>"良短"</formula>
    </cfRule>
    <cfRule type="cellIs" dxfId="3045" priority="220" operator="equal">
      <formula>"保留"</formula>
    </cfRule>
    <cfRule type="cellIs" dxfId="3044" priority="221" operator="equal">
      <formula>"合短"</formula>
    </cfRule>
  </conditionalFormatting>
  <conditionalFormatting sqref="AJ93">
    <cfRule type="cellIs" dxfId="3043" priority="214" operator="equal">
      <formula>"ＮＧ"</formula>
    </cfRule>
    <cfRule type="cellIs" dxfId="3042" priority="215" operator="equal">
      <formula>"良短"</formula>
    </cfRule>
    <cfRule type="cellIs" dxfId="3041" priority="216" operator="equal">
      <formula>"保留"</formula>
    </cfRule>
    <cfRule type="cellIs" dxfId="3040" priority="217" operator="equal">
      <formula>"合短"</formula>
    </cfRule>
  </conditionalFormatting>
  <conditionalFormatting sqref="AJ93">
    <cfRule type="cellIs" dxfId="3039" priority="210" operator="equal">
      <formula>"ＮＧ"</formula>
    </cfRule>
    <cfRule type="cellIs" dxfId="3038" priority="211" operator="equal">
      <formula>"良短"</formula>
    </cfRule>
    <cfRule type="cellIs" dxfId="3037" priority="212" operator="equal">
      <formula>"保留"</formula>
    </cfRule>
    <cfRule type="cellIs" dxfId="3036" priority="213" operator="equal">
      <formula>"合短"</formula>
    </cfRule>
  </conditionalFormatting>
  <conditionalFormatting sqref="AJ79">
    <cfRule type="cellIs" dxfId="3035" priority="241" operator="equal">
      <formula>"ＮＧ"</formula>
    </cfRule>
    <cfRule type="cellIs" dxfId="3034" priority="242" operator="equal">
      <formula>"良短"</formula>
    </cfRule>
    <cfRule type="cellIs" dxfId="3033" priority="243" operator="equal">
      <formula>"保留"</formula>
    </cfRule>
    <cfRule type="cellIs" dxfId="3032" priority="244" operator="equal">
      <formula>"合短"</formula>
    </cfRule>
  </conditionalFormatting>
  <conditionalFormatting sqref="AJ79">
    <cfRule type="cellIs" dxfId="3031" priority="237" operator="equal">
      <formula>"ＮＧ"</formula>
    </cfRule>
    <cfRule type="cellIs" dxfId="3030" priority="238" operator="equal">
      <formula>"良短"</formula>
    </cfRule>
    <cfRule type="cellIs" dxfId="3029" priority="239" operator="equal">
      <formula>"保留"</formula>
    </cfRule>
    <cfRule type="cellIs" dxfId="3028" priority="240" operator="equal">
      <formula>"合短"</formula>
    </cfRule>
  </conditionalFormatting>
  <conditionalFormatting sqref="AJ84:AJ86">
    <cfRule type="cellIs" dxfId="3027" priority="233" operator="equal">
      <formula>"ＮＧ"</formula>
    </cfRule>
    <cfRule type="cellIs" dxfId="3026" priority="234" operator="equal">
      <formula>"良短"</formula>
    </cfRule>
    <cfRule type="cellIs" dxfId="3025" priority="235" operator="equal">
      <formula>"保留"</formula>
    </cfRule>
    <cfRule type="cellIs" dxfId="3024" priority="236" operator="equal">
      <formula>"合短"</formula>
    </cfRule>
  </conditionalFormatting>
  <conditionalFormatting sqref="AJ84:AJ86">
    <cfRule type="cellIs" dxfId="3023" priority="229" operator="equal">
      <formula>"ＮＧ"</formula>
    </cfRule>
    <cfRule type="cellIs" dxfId="3022" priority="230" operator="equal">
      <formula>"良短"</formula>
    </cfRule>
    <cfRule type="cellIs" dxfId="3021" priority="231" operator="equal">
      <formula>"保留"</formula>
    </cfRule>
    <cfRule type="cellIs" dxfId="3020" priority="232" operator="equal">
      <formula>"合短"</formula>
    </cfRule>
  </conditionalFormatting>
  <conditionalFormatting sqref="AJ97">
    <cfRule type="cellIs" dxfId="3019" priority="226" operator="equal">
      <formula>"合短"</formula>
    </cfRule>
    <cfRule type="cellIs" dxfId="3018" priority="227" operator="equal">
      <formula>"NG"</formula>
    </cfRule>
    <cfRule type="cellIs" dxfId="3017" priority="228" operator="equal">
      <formula>"保留"</formula>
    </cfRule>
  </conditionalFormatting>
  <conditionalFormatting sqref="AJ111:AJ113 AJ104:AJ107">
    <cfRule type="cellIs" dxfId="3016" priority="206" operator="equal">
      <formula>"ＮＧ"</formula>
    </cfRule>
    <cfRule type="cellIs" dxfId="3015" priority="207" operator="equal">
      <formula>"良短"</formula>
    </cfRule>
    <cfRule type="cellIs" dxfId="3014" priority="208" operator="equal">
      <formula>"保留"</formula>
    </cfRule>
    <cfRule type="cellIs" dxfId="3013" priority="209" operator="equal">
      <formula>"合短"</formula>
    </cfRule>
  </conditionalFormatting>
  <conditionalFormatting sqref="AJ111:AJ113 AJ104:AJ107">
    <cfRule type="cellIs" dxfId="3012" priority="202" operator="equal">
      <formula>"ＮＧ"</formula>
    </cfRule>
    <cfRule type="cellIs" dxfId="3011" priority="203" operator="equal">
      <formula>"良短"</formula>
    </cfRule>
    <cfRule type="cellIs" dxfId="3010" priority="204" operator="equal">
      <formula>"保留"</formula>
    </cfRule>
    <cfRule type="cellIs" dxfId="3009" priority="205" operator="equal">
      <formula>"合短"</formula>
    </cfRule>
  </conditionalFormatting>
  <conditionalFormatting sqref="AJ108">
    <cfRule type="cellIs" dxfId="3008" priority="198" operator="equal">
      <formula>"ＮＧ"</formula>
    </cfRule>
    <cfRule type="cellIs" dxfId="3007" priority="199" operator="equal">
      <formula>"良短"</formula>
    </cfRule>
    <cfRule type="cellIs" dxfId="3006" priority="200" operator="equal">
      <formula>"保留"</formula>
    </cfRule>
    <cfRule type="cellIs" dxfId="3005" priority="201" operator="equal">
      <formula>"合短"</formula>
    </cfRule>
  </conditionalFormatting>
  <conditionalFormatting sqref="AJ108">
    <cfRule type="cellIs" dxfId="3004" priority="194" operator="equal">
      <formula>"ＮＧ"</formula>
    </cfRule>
    <cfRule type="cellIs" dxfId="3003" priority="195" operator="equal">
      <formula>"良短"</formula>
    </cfRule>
    <cfRule type="cellIs" dxfId="3002" priority="196" operator="equal">
      <formula>"保留"</formula>
    </cfRule>
    <cfRule type="cellIs" dxfId="3001" priority="197" operator="equal">
      <formula>"合短"</formula>
    </cfRule>
  </conditionalFormatting>
  <conditionalFormatting sqref="AJ116:AJ118">
    <cfRule type="cellIs" dxfId="3000" priority="186" operator="equal">
      <formula>"ＮＧ"</formula>
    </cfRule>
    <cfRule type="cellIs" dxfId="2999" priority="187" operator="equal">
      <formula>"良短"</formula>
    </cfRule>
    <cfRule type="cellIs" dxfId="2998" priority="188" operator="equal">
      <formula>"保留"</formula>
    </cfRule>
    <cfRule type="cellIs" dxfId="2997" priority="189" operator="equal">
      <formula>"合短"</formula>
    </cfRule>
  </conditionalFormatting>
  <conditionalFormatting sqref="AJ135">
    <cfRule type="cellIs" dxfId="2996" priority="167" operator="equal">
      <formula>"ＮＧ"</formula>
    </cfRule>
    <cfRule type="cellIs" dxfId="2995" priority="168" operator="equal">
      <formula>"良短"</formula>
    </cfRule>
    <cfRule type="cellIs" dxfId="2994" priority="169" operator="equal">
      <formula>"保留"</formula>
    </cfRule>
    <cfRule type="cellIs" dxfId="2993" priority="170" operator="equal">
      <formula>"合短"</formula>
    </cfRule>
  </conditionalFormatting>
  <conditionalFormatting sqref="AJ116:AJ118">
    <cfRule type="cellIs" dxfId="2992" priority="190" operator="equal">
      <formula>"ＮＧ"</formula>
    </cfRule>
    <cfRule type="cellIs" dxfId="2991" priority="191" operator="equal">
      <formula>"良短"</formula>
    </cfRule>
    <cfRule type="cellIs" dxfId="2990" priority="192" operator="equal">
      <formula>"保留"</formula>
    </cfRule>
    <cfRule type="cellIs" dxfId="2989" priority="193" operator="equal">
      <formula>"合短"</formula>
    </cfRule>
  </conditionalFormatting>
  <conditionalFormatting sqref="AJ135">
    <cfRule type="cellIs" dxfId="2988" priority="171" operator="equal">
      <formula>"ＮＧ"</formula>
    </cfRule>
    <cfRule type="cellIs" dxfId="2987" priority="172" operator="equal">
      <formula>"良短"</formula>
    </cfRule>
    <cfRule type="cellIs" dxfId="2986" priority="173" operator="equal">
      <formula>"保留"</formula>
    </cfRule>
    <cfRule type="cellIs" dxfId="2985" priority="174" operator="equal">
      <formula>"合短"</formula>
    </cfRule>
  </conditionalFormatting>
  <conditionalFormatting sqref="AJ152:AJ153">
    <cfRule type="cellIs" dxfId="2984" priority="143" operator="equal">
      <formula>"ＮＧ"</formula>
    </cfRule>
    <cfRule type="cellIs" dxfId="2983" priority="144" operator="equal">
      <formula>"良短"</formula>
    </cfRule>
    <cfRule type="cellIs" dxfId="2982" priority="145" operator="equal">
      <formula>"保留"</formula>
    </cfRule>
    <cfRule type="cellIs" dxfId="2981" priority="146" operator="equal">
      <formula>"合短"</formula>
    </cfRule>
  </conditionalFormatting>
  <conditionalFormatting sqref="AJ269">
    <cfRule type="cellIs" dxfId="2980" priority="94" operator="equal">
      <formula>"ＮＧ"</formula>
    </cfRule>
    <cfRule type="cellIs" dxfId="2979" priority="95" operator="equal">
      <formula>"良短"</formula>
    </cfRule>
    <cfRule type="cellIs" dxfId="2978" priority="96" operator="equal">
      <formula>"保留"</formula>
    </cfRule>
    <cfRule type="cellIs" dxfId="2977" priority="97" operator="equal">
      <formula>"合短"</formula>
    </cfRule>
  </conditionalFormatting>
  <conditionalFormatting sqref="AJ139">
    <cfRule type="cellIs" dxfId="2976" priority="183" operator="equal">
      <formula>"合短"</formula>
    </cfRule>
    <cfRule type="cellIs" dxfId="2975" priority="184" operator="equal">
      <formula>"NG"</formula>
    </cfRule>
    <cfRule type="cellIs" dxfId="2974" priority="185" operator="equal">
      <formula>"保留"</formula>
    </cfRule>
  </conditionalFormatting>
  <conditionalFormatting sqref="AJ136:AJ138">
    <cfRule type="cellIs" dxfId="2973" priority="179" operator="equal">
      <formula>"ＮＧ"</formula>
    </cfRule>
    <cfRule type="cellIs" dxfId="2972" priority="180" operator="equal">
      <formula>"良短"</formula>
    </cfRule>
    <cfRule type="cellIs" dxfId="2971" priority="181" operator="equal">
      <formula>"保留"</formula>
    </cfRule>
    <cfRule type="cellIs" dxfId="2970" priority="182" operator="equal">
      <formula>"合短"</formula>
    </cfRule>
  </conditionalFormatting>
  <conditionalFormatting sqref="AJ136:AJ138">
    <cfRule type="cellIs" dxfId="2969" priority="175" operator="equal">
      <formula>"ＮＧ"</formula>
    </cfRule>
    <cfRule type="cellIs" dxfId="2968" priority="176" operator="equal">
      <formula>"良短"</formula>
    </cfRule>
    <cfRule type="cellIs" dxfId="2967" priority="177" operator="equal">
      <formula>"保留"</formula>
    </cfRule>
    <cfRule type="cellIs" dxfId="2966" priority="178" operator="equal">
      <formula>"合短"</formula>
    </cfRule>
  </conditionalFormatting>
  <conditionalFormatting sqref="AJ152:AJ153">
    <cfRule type="cellIs" dxfId="2965" priority="147" operator="equal">
      <formula>"ＮＧ"</formula>
    </cfRule>
    <cfRule type="cellIs" dxfId="2964" priority="148" operator="equal">
      <formula>"良短"</formula>
    </cfRule>
    <cfRule type="cellIs" dxfId="2963" priority="149" operator="equal">
      <formula>"保留"</formula>
    </cfRule>
    <cfRule type="cellIs" dxfId="2962" priority="150" operator="equal">
      <formula>"合短"</formula>
    </cfRule>
  </conditionalFormatting>
  <conditionalFormatting sqref="AJ160:AJ161">
    <cfRule type="cellIs" dxfId="2961" priority="52" operator="equal">
      <formula>"ＮＧ"</formula>
    </cfRule>
    <cfRule type="cellIs" dxfId="2960" priority="53" operator="equal">
      <formula>"良短"</formula>
    </cfRule>
    <cfRule type="cellIs" dxfId="2959" priority="54" operator="equal">
      <formula>"保留"</formula>
    </cfRule>
    <cfRule type="cellIs" dxfId="2958" priority="55" operator="equal">
      <formula>"合短"</formula>
    </cfRule>
  </conditionalFormatting>
  <conditionalFormatting sqref="AJ264:AJ266">
    <cfRule type="cellIs" dxfId="2957" priority="122" operator="equal">
      <formula>"ＮＧ"</formula>
    </cfRule>
    <cfRule type="cellIs" dxfId="2956" priority="123" operator="equal">
      <formula>"良短"</formula>
    </cfRule>
    <cfRule type="cellIs" dxfId="2955" priority="124" operator="equal">
      <formula>"保留"</formula>
    </cfRule>
    <cfRule type="cellIs" dxfId="2954" priority="125" operator="equal">
      <formula>"合短"</formula>
    </cfRule>
  </conditionalFormatting>
  <conditionalFormatting sqref="AJ264:AJ266">
    <cfRule type="cellIs" dxfId="2953" priority="118" operator="equal">
      <formula>"ＮＧ"</formula>
    </cfRule>
    <cfRule type="cellIs" dxfId="2952" priority="119" operator="equal">
      <formula>"良短"</formula>
    </cfRule>
    <cfRule type="cellIs" dxfId="2951" priority="120" operator="equal">
      <formula>"保留"</formula>
    </cfRule>
    <cfRule type="cellIs" dxfId="2950" priority="121" operator="equal">
      <formula>"合短"</formula>
    </cfRule>
  </conditionalFormatting>
  <conditionalFormatting sqref="AJ147:AJ148">
    <cfRule type="cellIs" dxfId="2949" priority="163" operator="equal">
      <formula>"ＮＧ"</formula>
    </cfRule>
    <cfRule type="cellIs" dxfId="2948" priority="164" operator="equal">
      <formula>"良短"</formula>
    </cfRule>
    <cfRule type="cellIs" dxfId="2947" priority="165" operator="equal">
      <formula>"保留"</formula>
    </cfRule>
    <cfRule type="cellIs" dxfId="2946" priority="166" operator="equal">
      <formula>"合短"</formula>
    </cfRule>
  </conditionalFormatting>
  <conditionalFormatting sqref="AJ147:AJ148">
    <cfRule type="cellIs" dxfId="2945" priority="159" operator="equal">
      <formula>"ＮＧ"</formula>
    </cfRule>
    <cfRule type="cellIs" dxfId="2944" priority="160" operator="equal">
      <formula>"良短"</formula>
    </cfRule>
    <cfRule type="cellIs" dxfId="2943" priority="161" operator="equal">
      <formula>"保留"</formula>
    </cfRule>
    <cfRule type="cellIs" dxfId="2942" priority="162" operator="equal">
      <formula>"合短"</formula>
    </cfRule>
  </conditionalFormatting>
  <conditionalFormatting sqref="AJ269">
    <cfRule type="cellIs" dxfId="2941" priority="98" operator="equal">
      <formula>"ＮＧ"</formula>
    </cfRule>
    <cfRule type="cellIs" dxfId="2940" priority="99" operator="equal">
      <formula>"良短"</formula>
    </cfRule>
    <cfRule type="cellIs" dxfId="2939" priority="100" operator="equal">
      <formula>"保留"</formula>
    </cfRule>
    <cfRule type="cellIs" dxfId="2938" priority="101" operator="equal">
      <formula>"合短"</formula>
    </cfRule>
  </conditionalFormatting>
  <conditionalFormatting sqref="AJ263">
    <cfRule type="cellIs" dxfId="2937" priority="114" operator="equal">
      <formula>"ＮＧ"</formula>
    </cfRule>
    <cfRule type="cellIs" dxfId="2936" priority="115" operator="equal">
      <formula>"良短"</formula>
    </cfRule>
    <cfRule type="cellIs" dxfId="2935" priority="116" operator="equal">
      <formula>"保留"</formula>
    </cfRule>
    <cfRule type="cellIs" dxfId="2934" priority="117" operator="equal">
      <formula>"合短"</formula>
    </cfRule>
  </conditionalFormatting>
  <conditionalFormatting sqref="AJ263">
    <cfRule type="cellIs" dxfId="2933" priority="110" operator="equal">
      <formula>"ＮＧ"</formula>
    </cfRule>
    <cfRule type="cellIs" dxfId="2932" priority="111" operator="equal">
      <formula>"良短"</formula>
    </cfRule>
    <cfRule type="cellIs" dxfId="2931" priority="112" operator="equal">
      <formula>"保留"</formula>
    </cfRule>
    <cfRule type="cellIs" dxfId="2930" priority="113" operator="equal">
      <formula>"合短"</formula>
    </cfRule>
  </conditionalFormatting>
  <conditionalFormatting sqref="AJ151">
    <cfRule type="cellIs" dxfId="2929" priority="155" operator="equal">
      <formula>"ＮＧ"</formula>
    </cfRule>
    <cfRule type="cellIs" dxfId="2928" priority="156" operator="equal">
      <formula>"良短"</formula>
    </cfRule>
    <cfRule type="cellIs" dxfId="2927" priority="157" operator="equal">
      <formula>"保留"</formula>
    </cfRule>
    <cfRule type="cellIs" dxfId="2926" priority="158" operator="equal">
      <formula>"合短"</formula>
    </cfRule>
  </conditionalFormatting>
  <conditionalFormatting sqref="AJ151">
    <cfRule type="cellIs" dxfId="2925" priority="151" operator="equal">
      <formula>"ＮＧ"</formula>
    </cfRule>
    <cfRule type="cellIs" dxfId="2924" priority="152" operator="equal">
      <formula>"良短"</formula>
    </cfRule>
    <cfRule type="cellIs" dxfId="2923" priority="153" operator="equal">
      <formula>"保留"</formula>
    </cfRule>
    <cfRule type="cellIs" dxfId="2922" priority="154" operator="equal">
      <formula>"合短"</formula>
    </cfRule>
  </conditionalFormatting>
  <conditionalFormatting sqref="AJ160:AJ161">
    <cfRule type="cellIs" dxfId="2921" priority="56" operator="equal">
      <formula>"ＮＧ"</formula>
    </cfRule>
    <cfRule type="cellIs" dxfId="2920" priority="57" operator="equal">
      <formula>"良短"</formula>
    </cfRule>
    <cfRule type="cellIs" dxfId="2919" priority="58" operator="equal">
      <formula>"保留"</formula>
    </cfRule>
    <cfRule type="cellIs" dxfId="2918" priority="59" operator="equal">
      <formula>"合短"</formula>
    </cfRule>
  </conditionalFormatting>
  <conditionalFormatting sqref="AJ258">
    <cfRule type="cellIs" dxfId="2917" priority="132" operator="equal">
      <formula>"ＮＧ"</formula>
    </cfRule>
    <cfRule type="cellIs" dxfId="2916" priority="133" operator="equal">
      <formula>"良短"</formula>
    </cfRule>
    <cfRule type="cellIs" dxfId="2915" priority="134" operator="equal">
      <formula>"保留"</formula>
    </cfRule>
    <cfRule type="cellIs" dxfId="2914" priority="135" operator="equal">
      <formula>"合短"</formula>
    </cfRule>
  </conditionalFormatting>
  <conditionalFormatting sqref="AJ258:AJ261">
    <cfRule type="cellIs" dxfId="2913" priority="140" operator="equal">
      <formula>"良短"</formula>
    </cfRule>
    <cfRule type="cellIs" dxfId="2912" priority="141" operator="equal">
      <formula>"保留"</formula>
    </cfRule>
    <cfRule type="cellIs" dxfId="2911" priority="142" operator="equal">
      <formula>"合短"</formula>
    </cfRule>
  </conditionalFormatting>
  <conditionalFormatting sqref="AJ259:AJ261">
    <cfRule type="cellIs" dxfId="2910" priority="136" operator="equal">
      <formula>"ＮＧ"</formula>
    </cfRule>
    <cfRule type="cellIs" dxfId="2909" priority="137" operator="equal">
      <formula>"良短"</formula>
    </cfRule>
    <cfRule type="cellIs" dxfId="2908" priority="138" operator="equal">
      <formula>"保留"</formula>
    </cfRule>
    <cfRule type="cellIs" dxfId="2907" priority="139" operator="equal">
      <formula>"合短"</formula>
    </cfRule>
  </conditionalFormatting>
  <conditionalFormatting sqref="AJ272">
    <cfRule type="cellIs" dxfId="2906" priority="129" operator="equal">
      <formula>"合短"</formula>
    </cfRule>
    <cfRule type="cellIs" dxfId="2905" priority="130" operator="equal">
      <formula>"NG"</formula>
    </cfRule>
    <cfRule type="cellIs" dxfId="2904" priority="131" operator="equal">
      <formula>"保留"</formula>
    </cfRule>
  </conditionalFormatting>
  <conditionalFormatting sqref="AJ159">
    <cfRule type="cellIs" dxfId="2903" priority="72" operator="equal">
      <formula>"ＮＧ"</formula>
    </cfRule>
    <cfRule type="cellIs" dxfId="2902" priority="73" operator="equal">
      <formula>"良短"</formula>
    </cfRule>
    <cfRule type="cellIs" dxfId="2901" priority="74" operator="equal">
      <formula>"保留"</formula>
    </cfRule>
    <cfRule type="cellIs" dxfId="2900" priority="75" operator="equal">
      <formula>"合短"</formula>
    </cfRule>
  </conditionalFormatting>
  <conditionalFormatting sqref="AJ159">
    <cfRule type="cellIs" dxfId="2899" priority="68" operator="equal">
      <formula>"ＮＧ"</formula>
    </cfRule>
    <cfRule type="cellIs" dxfId="2898" priority="69" operator="equal">
      <formula>"良短"</formula>
    </cfRule>
    <cfRule type="cellIs" dxfId="2897" priority="70" operator="equal">
      <formula>"保留"</formula>
    </cfRule>
    <cfRule type="cellIs" dxfId="2896" priority="71" operator="equal">
      <formula>"合短"</formula>
    </cfRule>
  </conditionalFormatting>
  <conditionalFormatting sqref="AJ267:AJ268">
    <cfRule type="cellIs" dxfId="2895" priority="126" operator="equal">
      <formula>"合短"</formula>
    </cfRule>
    <cfRule type="cellIs" dxfId="2894" priority="127" operator="equal">
      <formula>"NG"</formula>
    </cfRule>
    <cfRule type="cellIs" dxfId="2893" priority="128" operator="equal">
      <formula>"保留"</formula>
    </cfRule>
  </conditionalFormatting>
  <conditionalFormatting sqref="AJ270:AJ271">
    <cfRule type="cellIs" dxfId="2892" priority="106" operator="equal">
      <formula>"ＮＧ"</formula>
    </cfRule>
    <cfRule type="cellIs" dxfId="2891" priority="107" operator="equal">
      <formula>"良短"</formula>
    </cfRule>
    <cfRule type="cellIs" dxfId="2890" priority="108" operator="equal">
      <formula>"保留"</formula>
    </cfRule>
    <cfRule type="cellIs" dxfId="2889" priority="109" operator="equal">
      <formula>"合短"</formula>
    </cfRule>
  </conditionalFormatting>
  <conditionalFormatting sqref="AJ270:AJ271">
    <cfRule type="cellIs" dxfId="2888" priority="102" operator="equal">
      <formula>"ＮＧ"</formula>
    </cfRule>
    <cfRule type="cellIs" dxfId="2887" priority="103" operator="equal">
      <formula>"良短"</formula>
    </cfRule>
    <cfRule type="cellIs" dxfId="2886" priority="104" operator="equal">
      <formula>"保留"</formula>
    </cfRule>
    <cfRule type="cellIs" dxfId="2885" priority="105" operator="equal">
      <formula>"合短"</formula>
    </cfRule>
  </conditionalFormatting>
  <conditionalFormatting sqref="AJ156:AJ157">
    <cfRule type="cellIs" dxfId="2884" priority="86" operator="equal">
      <formula>"ＮＧ"</formula>
    </cfRule>
    <cfRule type="cellIs" dxfId="2883" priority="87" operator="equal">
      <formula>"良短"</formula>
    </cfRule>
    <cfRule type="cellIs" dxfId="2882" priority="88" operator="equal">
      <formula>"保留"</formula>
    </cfRule>
    <cfRule type="cellIs" dxfId="2881" priority="89" operator="equal">
      <formula>"合短"</formula>
    </cfRule>
  </conditionalFormatting>
  <conditionalFormatting sqref="AJ156:AJ157">
    <cfRule type="cellIs" dxfId="2880" priority="90" operator="equal">
      <formula>"ＮＧ"</formula>
    </cfRule>
    <cfRule type="cellIs" dxfId="2879" priority="91" operator="equal">
      <formula>"良短"</formula>
    </cfRule>
    <cfRule type="cellIs" dxfId="2878" priority="92" operator="equal">
      <formula>"保留"</formula>
    </cfRule>
    <cfRule type="cellIs" dxfId="2877" priority="93" operator="equal">
      <formula>"合短"</formula>
    </cfRule>
  </conditionalFormatting>
  <conditionalFormatting sqref="AJ159">
    <cfRule type="cellIs" dxfId="2876" priority="60" operator="equal">
      <formula>"ＮＧ"</formula>
    </cfRule>
    <cfRule type="cellIs" dxfId="2875" priority="61" operator="equal">
      <formula>"良短"</formula>
    </cfRule>
    <cfRule type="cellIs" dxfId="2874" priority="62" operator="equal">
      <formula>"保留"</formula>
    </cfRule>
    <cfRule type="cellIs" dxfId="2873" priority="63" operator="equal">
      <formula>"合短"</formula>
    </cfRule>
  </conditionalFormatting>
  <conditionalFormatting sqref="AJ159">
    <cfRule type="cellIs" dxfId="2872" priority="82" operator="equal">
      <formula>"ＮＧ"</formula>
    </cfRule>
    <cfRule type="cellIs" dxfId="2871" priority="83" operator="equal">
      <formula>"良短"</formula>
    </cfRule>
    <cfRule type="cellIs" dxfId="2870" priority="84" operator="equal">
      <formula>"保留"</formula>
    </cfRule>
    <cfRule type="cellIs" dxfId="2869" priority="85" operator="equal">
      <formula>"合短"</formula>
    </cfRule>
  </conditionalFormatting>
  <conditionalFormatting sqref="AJ159">
    <cfRule type="cellIs" dxfId="2868" priority="79" operator="equal">
      <formula>"良短"</formula>
    </cfRule>
    <cfRule type="cellIs" dxfId="2867" priority="80" operator="equal">
      <formula>"保留"</formula>
    </cfRule>
    <cfRule type="cellIs" dxfId="2866" priority="81" operator="equal">
      <formula>"合短"</formula>
    </cfRule>
  </conditionalFormatting>
  <conditionalFormatting sqref="AJ159">
    <cfRule type="cellIs" dxfId="2865" priority="76" operator="equal">
      <formula>"良短"</formula>
    </cfRule>
    <cfRule type="cellIs" dxfId="2864" priority="77" operator="equal">
      <formula>"保留"</formula>
    </cfRule>
    <cfRule type="cellIs" dxfId="2863" priority="78" operator="equal">
      <formula>"合短"</formula>
    </cfRule>
  </conditionalFormatting>
  <conditionalFormatting sqref="AJ159">
    <cfRule type="cellIs" dxfId="2862" priority="64" operator="equal">
      <formula>"ＮＧ"</formula>
    </cfRule>
    <cfRule type="cellIs" dxfId="2861" priority="65" operator="equal">
      <formula>"良短"</formula>
    </cfRule>
    <cfRule type="cellIs" dxfId="2860" priority="66" operator="equal">
      <formula>"保留"</formula>
    </cfRule>
    <cfRule type="cellIs" dxfId="2859" priority="67" operator="equal">
      <formula>"合短"</formula>
    </cfRule>
  </conditionalFormatting>
  <conditionalFormatting sqref="AJ188:AJ191">
    <cfRule type="cellIs" dxfId="2858" priority="45" operator="equal">
      <formula>"ＮＧ"</formula>
    </cfRule>
    <cfRule type="cellIs" dxfId="2857" priority="46" operator="equal">
      <formula>"良短"</formula>
    </cfRule>
    <cfRule type="cellIs" dxfId="2856" priority="47" operator="equal">
      <formula>"保留"</formula>
    </cfRule>
    <cfRule type="cellIs" dxfId="2855" priority="48" operator="equal">
      <formula>"合短"</formula>
    </cfRule>
  </conditionalFormatting>
  <conditionalFormatting sqref="AJ188:AJ191">
    <cfRule type="cellIs" dxfId="2854" priority="49" operator="equal">
      <formula>"良短"</formula>
    </cfRule>
    <cfRule type="cellIs" dxfId="2853" priority="50" operator="equal">
      <formula>"保留"</formula>
    </cfRule>
    <cfRule type="cellIs" dxfId="2852" priority="51" operator="equal">
      <formula>"合短"</formula>
    </cfRule>
  </conditionalFormatting>
  <conditionalFormatting sqref="AJ196:AJ197">
    <cfRule type="cellIs" dxfId="2851" priority="38" operator="equal">
      <formula>"ＮＧ"</formula>
    </cfRule>
    <cfRule type="cellIs" dxfId="2850" priority="39" operator="equal">
      <formula>"良短"</formula>
    </cfRule>
    <cfRule type="cellIs" dxfId="2849" priority="40" operator="equal">
      <formula>"保留"</formula>
    </cfRule>
    <cfRule type="cellIs" dxfId="2848" priority="41" operator="equal">
      <formula>"合短"</formula>
    </cfRule>
  </conditionalFormatting>
  <conditionalFormatting sqref="AJ196:AJ197">
    <cfRule type="cellIs" dxfId="2847" priority="42" operator="equal">
      <formula>"良短"</formula>
    </cfRule>
    <cfRule type="cellIs" dxfId="2846" priority="43" operator="equal">
      <formula>"保留"</formula>
    </cfRule>
    <cfRule type="cellIs" dxfId="2845" priority="44" operator="equal">
      <formula>"合短"</formula>
    </cfRule>
  </conditionalFormatting>
  <conditionalFormatting sqref="AJ200:AJ201">
    <cfRule type="cellIs" dxfId="2844" priority="31" operator="equal">
      <formula>"ＮＧ"</formula>
    </cfRule>
    <cfRule type="cellIs" dxfId="2843" priority="32" operator="equal">
      <formula>"良短"</formula>
    </cfRule>
    <cfRule type="cellIs" dxfId="2842" priority="33" operator="equal">
      <formula>"保留"</formula>
    </cfRule>
    <cfRule type="cellIs" dxfId="2841" priority="34" operator="equal">
      <formula>"合短"</formula>
    </cfRule>
  </conditionalFormatting>
  <conditionalFormatting sqref="AJ200:AJ201">
    <cfRule type="cellIs" dxfId="2840" priority="35" operator="equal">
      <formula>"良短"</formula>
    </cfRule>
    <cfRule type="cellIs" dxfId="2839" priority="36" operator="equal">
      <formula>"保留"</formula>
    </cfRule>
    <cfRule type="cellIs" dxfId="2838" priority="37" operator="equal">
      <formula>"合短"</formula>
    </cfRule>
  </conditionalFormatting>
  <conditionalFormatting sqref="AJ202:AJ203">
    <cfRule type="cellIs" dxfId="2837" priority="24" operator="equal">
      <formula>"ＮＧ"</formula>
    </cfRule>
    <cfRule type="cellIs" dxfId="2836" priority="25" operator="equal">
      <formula>"良短"</formula>
    </cfRule>
    <cfRule type="cellIs" dxfId="2835" priority="26" operator="equal">
      <formula>"保留"</formula>
    </cfRule>
    <cfRule type="cellIs" dxfId="2834" priority="27" operator="equal">
      <formula>"合短"</formula>
    </cfRule>
  </conditionalFormatting>
  <conditionalFormatting sqref="AJ202:AJ203">
    <cfRule type="cellIs" dxfId="2833" priority="28" operator="equal">
      <formula>"良短"</formula>
    </cfRule>
    <cfRule type="cellIs" dxfId="2832" priority="29" operator="equal">
      <formula>"保留"</formula>
    </cfRule>
    <cfRule type="cellIs" dxfId="2831" priority="30" operator="equal">
      <formula>"合短"</formula>
    </cfRule>
  </conditionalFormatting>
  <conditionalFormatting sqref="AJ206:AJ209">
    <cfRule type="cellIs" dxfId="2830" priority="17" operator="equal">
      <formula>"ＮＧ"</formula>
    </cfRule>
    <cfRule type="cellIs" dxfId="2829" priority="18" operator="equal">
      <formula>"良短"</formula>
    </cfRule>
    <cfRule type="cellIs" dxfId="2828" priority="19" operator="equal">
      <formula>"保留"</formula>
    </cfRule>
    <cfRule type="cellIs" dxfId="2827" priority="20" operator="equal">
      <formula>"合短"</formula>
    </cfRule>
  </conditionalFormatting>
  <conditionalFormatting sqref="AJ206:AJ209">
    <cfRule type="cellIs" dxfId="2826" priority="21" operator="equal">
      <formula>"良短"</formula>
    </cfRule>
    <cfRule type="cellIs" dxfId="2825" priority="22" operator="equal">
      <formula>"保留"</formula>
    </cfRule>
    <cfRule type="cellIs" dxfId="2824" priority="23" operator="equal">
      <formula>"合短"</formula>
    </cfRule>
  </conditionalFormatting>
  <conditionalFormatting sqref="AJ273">
    <cfRule type="cellIs" dxfId="2823" priority="1" operator="equal">
      <formula>"ＮＧ"</formula>
    </cfRule>
    <cfRule type="cellIs" dxfId="2822" priority="2" operator="equal">
      <formula>"良短"</formula>
    </cfRule>
    <cfRule type="cellIs" dxfId="2821" priority="3" operator="equal">
      <formula>"保留"</formula>
    </cfRule>
    <cfRule type="cellIs" dxfId="2820" priority="4" operator="equal">
      <formula>"合短"</formula>
    </cfRule>
  </conditionalFormatting>
  <conditionalFormatting sqref="AJ273">
    <cfRule type="cellIs" dxfId="2819" priority="5" operator="equal">
      <formula>"ＮＧ"</formula>
    </cfRule>
    <cfRule type="cellIs" dxfId="2818" priority="6" operator="equal">
      <formula>"良短"</formula>
    </cfRule>
    <cfRule type="cellIs" dxfId="2817" priority="7" operator="equal">
      <formula>"保留"</formula>
    </cfRule>
    <cfRule type="cellIs" dxfId="2816" priority="8" operator="equal">
      <formula>"合短"</formula>
    </cfRule>
  </conditionalFormatting>
  <conditionalFormatting sqref="AJ274:AJ276">
    <cfRule type="cellIs" dxfId="2815" priority="13" operator="equal">
      <formula>"ＮＧ"</formula>
    </cfRule>
    <cfRule type="cellIs" dxfId="2814" priority="14" operator="equal">
      <formula>"良短"</formula>
    </cfRule>
    <cfRule type="cellIs" dxfId="2813" priority="15" operator="equal">
      <formula>"保留"</formula>
    </cfRule>
    <cfRule type="cellIs" dxfId="2812" priority="16" operator="equal">
      <formula>"合短"</formula>
    </cfRule>
  </conditionalFormatting>
  <conditionalFormatting sqref="AJ274:AJ276">
    <cfRule type="cellIs" dxfId="2811" priority="9" operator="equal">
      <formula>"ＮＧ"</formula>
    </cfRule>
    <cfRule type="cellIs" dxfId="2810" priority="10" operator="equal">
      <formula>"良短"</formula>
    </cfRule>
    <cfRule type="cellIs" dxfId="2809" priority="11" operator="equal">
      <formula>"保留"</formula>
    </cfRule>
    <cfRule type="cellIs" dxfId="2808" priority="12" operator="equal">
      <formula>"合短"</formula>
    </cfRule>
  </conditionalFormatting>
  <dataValidations count="17">
    <dataValidation type="list" allowBlank="1" showInputMessage="1" showErrorMessage="1" sqref="AG27:AG30 AG32:AG35 AG41:AG44 AG46:AG49 AG51:AG54 AG56:AG59 AG61:AG64 AG66:AG69 AG71:AG74 AG37:AG39 AG83:AG86 AG88:AG91 AG98:AG101 AG93:AG96 AG110:AG113 AG115:AG118 AG120:AG123 AG103:AG108 AG130:AG133 AG145:AG148 AG150:AG153 AG140:AG143 AG155:AG157 AG159:AG161 AG163:AG167 AG169:AG173 AG175:AG179 AG181:AG185 AG187:AG191 AG269:AG271 AG205:AG209 AG211:AG215 AG217:AG219 AG199:AG203 AG221:AG225 AG227:AG231 AG233:AG237 AG240:AG244 AG246:AG250 AG330:AG333 AG335:AG338 AG340:AG343 AG345:AG348 AG76:AG80 AG125:AG128 AG135:AG138 AG252:AG266 AG193:AG197 AG273:AG284">
      <formula1>"原反ｾｯﾄ,製品下ろし,切替,幅替え,その他,品質ﾄﾗﾌﾞﾙ,設備ﾄﾗﾌﾞﾙ,ﾒﾝﾃﾅﾝｽ,S5応援（生産),ﾘｰﾄﾞ作成,安全活動"</formula1>
    </dataValidation>
    <dataValidation type="list" allowBlank="1" showInputMessage="1" showErrorMessage="1" sqref="AH27:AI30 AH32:AI35 AH41:AI44 AH46:AI49 AH51:AI54 AH56:AI59 AH61:AI64 AH66:AI69 AH71:AI74 AH37:AI39 AH83:AI86 AH88:AI91 AH98:AI101 AH93:AI96 AH110:AI113 AH115:AI118 AH120:AI123 AH103:AI108 AH130:AI133 AH145:AI148 AH150:AI153 AH140:AI143 AH155:AI157 AH159:AI161 AH269:AI271 AH169:AI173 AH175:AI179 AH181:AI185 AH187:AI191 AH163:AI167 AH205:AI209 AH211:AI215 AH217:AI219 AH193:AI197 AH221:AI225 AH227:AI231 AH233:AI237 AH240:AI244 AH246:AI250 AH330:AI333 AH335:AI338 AH340:AI343 AH345:AI348 AH76:AI80 AH125:AI128 AH135:AI138 AH252:AI266 AH199:AI203 AH273:AI284">
      <formula1>"内,外,両面"</formula1>
    </dataValidation>
    <dataValidation type="list" allowBlank="1" showInputMessage="1" showErrorMessage="1" sqref="AJ37:AJ39 AJ27:AJ30 AJ41:AJ44 AJ32:AJ35 AJ46:AJ49 AJ51:AJ54 AJ56:AJ59 AJ66:AJ69 AJ61:AJ64 AJ71:AJ74 AJ76:AJ80 AJ88:AJ91 AJ93:AJ96 AJ98:AJ101 AJ103:AJ108 AJ110:AJ113 AJ115:AJ118 AJ120:AJ123 AJ125:AJ128 AJ145:AJ148 AJ135:AJ138 AJ150:AJ153 AJ155:AJ157 AJ159:AJ161 AJ163:AJ167 AJ169:AJ173 AJ175:AJ179 AJ181:AJ185 AJ187:AJ191 AJ199:AJ203 AJ205:AJ209 AJ211:AJ215 AJ193:AJ197 AJ217:AJ219 AJ227:AJ231 AJ233:AJ237 AJ221:AJ225 AJ240:AJ244 AJ269:AJ271 AJ330:AJ333 AJ335:AJ338 AJ340:AJ343 AJ345:AJ348 AJ83:AJ86 AJ130:AJ133 AJ140:AJ143 AJ246:AJ250 AJ252:AJ266 AJ273:AJ284">
      <formula1>"合定,合短,良短,保留,ＮＧ"</formula1>
    </dataValidation>
    <dataValidation type="list" allowBlank="1" showInputMessage="1" showErrorMessage="1" sqref="AK37:AK39 AK27:AK30 AK41:AK44 AK46:AK49 AK32:AK35 AK51:AK54 AK56:AK59 AK66:AK69 AK61:AK64 AK71:AK74 AK76:AK80 AK88:AK91 AK93:AK96 AK98:AK101 AK103:AK108 AK110:AK113 AK120:AK123 AK115:AK118 AK130:AK133 AK145:AK148 AK135:AK138 AK150:AK153 AK155:AK157 AK163:AK167 AK169:AK173 AK175:AK179 AK159:AK161 AK181:AK185 AK187:AK191 AK199:AK203 AK211:AK215 AK217:AK219 AK193:AK197 AK205:AK209 AK227:AK231 AK233:AK237 AK240:AK244 AK246:AK250 AK269:AK271 AK330:AK333 AK335:AK338 AK340:AK343 AK345:AK348 AK83:AK86 AK125:AK128 AK140:AK143 AK221:AK225 AK252:AK266 AK273:AK284">
      <formula1>"FWP,ABS,Sｺｱ,Mｺｱ"</formula1>
    </dataValidation>
    <dataValidation type="list" allowBlank="1" showInputMessage="1" showErrorMessage="1" sqref="I1:I26 I267:I268 I31 I36 I40 I45 I50 I55 I60 I65 I70 I75 I81 I82 I87 I139 I102 I109 I114 I119 I124 I129 I97 I149 I154 I144 I158 I162 I168 I174 I180 I186 I192 I204 I210 I216 I198 I220 I226 I232 I238:I239 I245 I251 I285:I329 I334 I339 I344 I92 I134 I272 I349:I1048576">
      <formula1>$I$2:$I$15</formula1>
    </dataValidation>
    <dataValidation type="list" allowBlank="1" showInputMessage="1" showErrorMessage="1" sqref="AG25:AG26 AG267:AG268 AG31 AG36 AG40 AG45 AG50 AG55 AG60 AG65 AG70 AG75 AG81 AG82 AG87 AG139 AG102 AG109 AG114 AG119 AG124 AG129 AG97 AG149 AG154 AG144 AG158 AG162 AG168 AG174 AG180 AG186 AG192 AG204 AG210 AG216 AG198 AG220 AG226 AG232 AG238:AG239 AG245 AG251 AG285:AG329 AG334 AG339 AG344 AG92 AG134 AG272 AG349:AG1048576">
      <formula1>$AG$2:$AG$12</formula1>
    </dataValidation>
    <dataValidation type="list" allowBlank="1" showInputMessage="1" showErrorMessage="1" sqref="G25:G26 G245 G31 G36 G40 G45 G50 G55 G60 G65 G70 G75 G81 G82 G87 G102 G109 G114 G119 G124 G129 G96:G98 G149 G154 G144 G158 G162 G168 G174 G180 G186 G192 G267:G268 G210 G216 G198 G220 G226 G232 G238:G239 G134 G251 G285:G329 G334 G339 G344 G349:G350 G139 G92:G93 G397:G1048576">
      <formula1>$G$2:$G$3</formula1>
    </dataValidation>
    <dataValidation type="list" allowBlank="1" showInputMessage="1" showErrorMessage="1" sqref="J267:J268 J25:J26 J31 J36 J40 J45 J50 J55 J60 J65 J70 J75 J81 J82 J87 J102 J109 J114 J119 J124 J129 J97 J149 J154 J144 J162 J168 J174 J180 J186 J192 J204 J210 J216 J198 J220 J226 J232 J238:J239 J245 J251 J139 J92 J134 J272 J285:J1048576">
      <formula1>$J$2:$J$5</formula1>
    </dataValidation>
    <dataValidation type="list" allowBlank="1" showInputMessage="1" showErrorMessage="1" sqref="AK25:AK26 AK267:AK268 AK31 AK36 AK40 AK45 AK50 AK55 AK60 AK65 AK70 AK75 AK81 AK82 AK87 AK139 AK102 AK109 AK114 AK119 AK124 AK129 AK97 AK149 AK154 AK144 AK158 AK162 AK168 AK174 AK180 AK186 AK192 AK204 AK210 AK216 AK198 AK220 AK226 AK232 AK238:AK239 AK245 AK251 AK285:AK329 AK334 AK339 AK344 AK92 AK134 AK272 AK349:AK1048576">
      <formula1>$AK$2:$AK$5</formula1>
    </dataValidation>
    <dataValidation type="list" allowBlank="1" showInputMessage="1" showErrorMessage="1" sqref="AI25:AI26 AI267:AI268 AI31 AI36 AI40 AI45 AI50 AI55 AI60 AI65 AI70 AI75 AI81 AI82 AI87 AI139 AI102 AI109 AI114 AI119 AI124 AI129 AI97 AI149 AI154 AI144 AI158 AI162 AI168 AI174 AI180 AI186 AI192 AI204 AI210 AI216 AI198 AI220 AI226 AI232 AI238:AI239 AI245 AI251 AI285:AI329 AI334 AI339 AI344 AI92 AI134 AI272 AI349:AI1048576">
      <formula1>$AI$2:$AI$4</formula1>
    </dataValidation>
    <dataValidation type="list" allowBlank="1" showInputMessage="1" showErrorMessage="1" sqref="AJ25:AJ26 AJ267:AJ268 AJ31 AJ36 AJ40 AJ45 AJ50 AJ55 AJ60 AJ65 AJ70 AJ75 AJ81 AJ82 AJ87 AJ139 AJ102 AJ109 AJ114 AJ119 AJ124 AJ129 AJ97 AJ149 AJ154 AJ144 AJ158 AJ162 AJ168 AJ174 AJ180 AJ186 AJ192 AJ204 AJ210 AJ216 AJ198 AJ220 AJ226 AJ232 AJ238:AJ239 AJ245 AJ251 AJ285:AJ329 AJ334 AJ339 AJ344 AJ92 AJ134 AJ272 AJ349:AJ1048576">
      <formula1>$AJ$2:$AJ$6</formula1>
    </dataValidation>
    <dataValidation type="list" allowBlank="1" showInputMessage="1" showErrorMessage="1" sqref="AH25:AH26 AH267:AH268 AH31 AH36 AH40 AH45 AH50 AH55 AH60 AH65 AH70 AH75 AH81 AH82 AH87 AH139 AH102 AH109 AH114 AH119 AH124 AH129 AH97 AH149 AH154 AH144 AH158 AH162 AH168 AH174 AH180 AH186 AH192 AH204 AH210 AH216 AH198 AH220 AH226 AH232 AH238:AH239 AH245 AH251 AH285:AH329 AH334 AH339 AH344 AH92 AH134 AH272 AH349:AH1048576">
      <formula1>$AH$2:$AH$4</formula1>
    </dataValidation>
    <dataValidation type="list" allowBlank="1" showInputMessage="1" sqref="O31 O36 O40 O45 O50 O55 O60 O65 O70 O75 O81 O82 O87 O139 O102 O109 O114 O119 O124 O129 O97 O149 O154 O144 O158 O162 O168 O174 O180 O186 O192 O204 O210 O216 O198 O220 O226 O232 O238:O239 O245 O251 O285:O329 O334 O339 O344 O26 O92 O134 O267:O268 O272 O349:O454">
      <formula1>$O$2:$O$23</formula1>
    </dataValidation>
    <dataValidation type="list" allowBlank="1" showInputMessage="1" showErrorMessage="1" sqref="E25:E1048576">
      <formula1>$E$2:$E$5</formula1>
    </dataValidation>
    <dataValidation type="list" allowBlank="1" showInputMessage="1" showErrorMessage="1" sqref="AN25:AN1048576">
      <formula1>$AN$2:$AN$4</formula1>
    </dataValidation>
    <dataValidation type="list" allowBlank="1" showInputMessage="1" showErrorMessage="1" sqref="AP26:AP454">
      <formula1>$AP$2:$AP$4</formula1>
    </dataValidation>
    <dataValidation type="list" allowBlank="1" showInputMessage="1" showErrorMessage="1" sqref="AO26:AO454">
      <formula1>$AO$2:$AO$9</formula1>
    </dataValidation>
  </dataValidations>
  <pageMargins left="0.7" right="0.7" top="0.75" bottom="0.75" header="0.3" footer="0.3"/>
  <pageSetup paperSize="9" scale="8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7409" r:id="rId4" name="Button 1">
              <controlPr defaultSize="0" print="0" autoFill="0" autoPict="0" macro="[0]!転記">
                <anchor moveWithCells="1" sizeWithCells="1">
                  <from>
                    <xdr:col>4</xdr:col>
                    <xdr:colOff>9525</xdr:colOff>
                    <xdr:row>0</xdr:row>
                    <xdr:rowOff>38100</xdr:rowOff>
                  </from>
                  <to>
                    <xdr:col>7</xdr:col>
                    <xdr:colOff>0</xdr:colOff>
                    <xdr:row>0</xdr:row>
                    <xdr:rowOff>323850</xdr:rowOff>
                  </to>
                </anchor>
              </controlPr>
            </control>
          </mc:Choice>
        </mc:AlternateContent>
        <mc:AlternateContent xmlns:mc="http://schemas.openxmlformats.org/markup-compatibility/2006">
          <mc:Choice Requires="x14">
            <control shapeId="17410" r:id="rId5" name="Check Box 2">
              <controlPr defaultSize="0" autoFill="0" autoLine="0" autoPict="0">
                <anchor moveWithCells="1">
                  <from>
                    <xdr:col>1</xdr:col>
                    <xdr:colOff>9525</xdr:colOff>
                    <xdr:row>0</xdr:row>
                    <xdr:rowOff>95250</xdr:rowOff>
                  </from>
                  <to>
                    <xdr:col>1</xdr:col>
                    <xdr:colOff>266700</xdr:colOff>
                    <xdr:row>1</xdr:row>
                    <xdr:rowOff>0</xdr:rowOff>
                  </to>
                </anchor>
              </controlPr>
            </control>
          </mc:Choice>
        </mc:AlternateContent>
        <mc:AlternateContent xmlns:mc="http://schemas.openxmlformats.org/markup-compatibility/2006">
          <mc:Choice Requires="x14">
            <control shapeId="17411" r:id="rId6" name="Button 3">
              <controlPr defaultSize="0" print="0" autoFill="0" autoPict="0" macro="[0]!確認">
                <anchor moveWithCells="1" sizeWithCells="1">
                  <from>
                    <xdr:col>1</xdr:col>
                    <xdr:colOff>238125</xdr:colOff>
                    <xdr:row>0</xdr:row>
                    <xdr:rowOff>123825</xdr:rowOff>
                  </from>
                  <to>
                    <xdr:col>2</xdr:col>
                    <xdr:colOff>180975</xdr:colOff>
                    <xdr:row>0</xdr:row>
                    <xdr:rowOff>323850</xdr:rowOff>
                  </to>
                </anchor>
              </controlPr>
            </control>
          </mc:Choice>
        </mc:AlternateContent>
        <mc:AlternateContent xmlns:mc="http://schemas.openxmlformats.org/markup-compatibility/2006">
          <mc:Choice Requires="x14">
            <control shapeId="17412" r:id="rId7" name="Button 4">
              <controlPr defaultSize="0" print="0" autoFill="0" autoPict="0" macro="[0]!フォーム表示3">
                <anchor moveWithCells="1" sizeWithCells="1">
                  <from>
                    <xdr:col>13</xdr:col>
                    <xdr:colOff>9525</xdr:colOff>
                    <xdr:row>24</xdr:row>
                    <xdr:rowOff>9525</xdr:rowOff>
                  </from>
                  <to>
                    <xdr:col>13</xdr:col>
                    <xdr:colOff>523875</xdr:colOff>
                    <xdr:row>24</xdr:row>
                    <xdr:rowOff>200025</xdr:rowOff>
                  </to>
                </anchor>
              </controlPr>
            </control>
          </mc:Choice>
        </mc:AlternateContent>
        <mc:AlternateContent xmlns:mc="http://schemas.openxmlformats.org/markup-compatibility/2006">
          <mc:Choice Requires="x14">
            <control shapeId="17413" r:id="rId8" name="Button 5">
              <controlPr defaultSize="0" print="0" autoFill="0" autoPict="0" macro="[0]!時間計算">
                <anchor moveWithCells="1" sizeWithCells="1">
                  <from>
                    <xdr:col>28</xdr:col>
                    <xdr:colOff>9525</xdr:colOff>
                    <xdr:row>24</xdr:row>
                    <xdr:rowOff>9525</xdr:rowOff>
                  </from>
                  <to>
                    <xdr:col>29</xdr:col>
                    <xdr:colOff>28575</xdr:colOff>
                    <xdr:row>24</xdr:row>
                    <xdr:rowOff>209550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B1:AN372"/>
  <sheetViews>
    <sheetView view="pageBreakPreview" topLeftCell="A34" zoomScale="70" zoomScaleNormal="70" zoomScaleSheetLayoutView="70" workbookViewId="0">
      <selection activeCell="E60" sqref="B60:M102"/>
    </sheetView>
  </sheetViews>
  <sheetFormatPr defaultColWidth="9" defaultRowHeight="13.5"/>
  <cols>
    <col min="1" max="1" width="2" style="49" customWidth="1"/>
    <col min="2" max="2" width="5.125" style="49" customWidth="1"/>
    <col min="3" max="3" width="5.625" style="49" customWidth="1"/>
    <col min="4" max="4" width="9.625" style="49" bestFit="1" customWidth="1"/>
    <col min="5" max="5" width="3.25" style="49" customWidth="1"/>
    <col min="6" max="6" width="10.875" style="49" bestFit="1" customWidth="1"/>
    <col min="7" max="7" width="4.375" style="49" customWidth="1"/>
    <col min="8" max="8" width="5.625" style="49" bestFit="1" customWidth="1"/>
    <col min="9" max="9" width="35" style="49" customWidth="1"/>
    <col min="10" max="10" width="9.625" style="49" customWidth="1"/>
    <col min="11" max="11" width="6.5" style="49" customWidth="1"/>
    <col min="12" max="12" width="8" style="49" customWidth="1"/>
    <col min="13" max="13" width="8.25" style="49" bestFit="1" customWidth="1"/>
    <col min="14" max="14" width="11" style="49" bestFit="1" customWidth="1"/>
    <col min="15" max="15" width="7.625" style="49" bestFit="1" customWidth="1"/>
    <col min="16" max="16" width="8.5" style="49" bestFit="1" customWidth="1"/>
    <col min="17" max="17" width="5.375" style="49" bestFit="1" customWidth="1"/>
    <col min="18" max="18" width="8.625" style="49" bestFit="1" customWidth="1"/>
    <col min="19" max="19" width="5.25" style="49" customWidth="1"/>
    <col min="20" max="20" width="7.625" style="49" bestFit="1" customWidth="1"/>
    <col min="21" max="21" width="8" style="49" customWidth="1"/>
    <col min="22" max="23" width="16.875" style="49" bestFit="1" customWidth="1"/>
    <col min="24" max="27" width="6.125" style="49" customWidth="1"/>
    <col min="28" max="28" width="10.875" style="49" customWidth="1"/>
    <col min="29" max="30" width="4.875" style="49" customWidth="1"/>
    <col min="31" max="31" width="7.875" style="49" customWidth="1"/>
    <col min="32" max="32" width="8" style="49" customWidth="1"/>
    <col min="33" max="33" width="5.625" style="49" customWidth="1"/>
    <col min="34" max="37" width="9" style="49"/>
    <col min="38" max="38" width="14.125" style="49" customWidth="1"/>
    <col min="39" max="39" width="3.125" style="49" customWidth="1"/>
    <col min="40" max="40" width="6.125" style="49" customWidth="1"/>
    <col min="41" max="16384" width="9" style="49"/>
  </cols>
  <sheetData>
    <row r="1" spans="2:40" ht="17.25">
      <c r="C1" s="49" t="s">
        <v>150</v>
      </c>
      <c r="W1" s="521"/>
      <c r="AF1" s="847">
        <v>2023</v>
      </c>
      <c r="AG1" s="847"/>
      <c r="AH1" s="516" t="s">
        <v>151</v>
      </c>
      <c r="AI1" s="50"/>
      <c r="AJ1" s="848">
        <v>4</v>
      </c>
      <c r="AK1" s="50" t="s">
        <v>152</v>
      </c>
      <c r="AL1" s="848">
        <v>4</v>
      </c>
      <c r="AM1" s="49" t="s">
        <v>153</v>
      </c>
    </row>
    <row r="2" spans="2:40">
      <c r="AL2" s="51" t="s">
        <v>154</v>
      </c>
    </row>
    <row r="3" spans="2:40" ht="42">
      <c r="K3" s="52" t="s">
        <v>155</v>
      </c>
      <c r="X3" s="53" t="s">
        <v>156</v>
      </c>
      <c r="Y3" s="839" t="s">
        <v>1327</v>
      </c>
      <c r="Z3" s="839"/>
      <c r="AA3" s="839"/>
      <c r="AB3" s="839"/>
      <c r="AC3" s="53" t="s">
        <v>157</v>
      </c>
      <c r="AD3" s="535"/>
      <c r="AE3" s="535"/>
      <c r="AF3" s="535"/>
      <c r="AG3" s="535"/>
      <c r="AH3" s="536"/>
      <c r="AI3" s="54" t="s">
        <v>158</v>
      </c>
      <c r="AJ3" s="839" t="s">
        <v>1326</v>
      </c>
      <c r="AK3" s="839"/>
      <c r="AL3" s="840"/>
    </row>
    <row r="7" spans="2:40" ht="63" customHeight="1">
      <c r="B7" s="55" t="s">
        <v>159</v>
      </c>
      <c r="C7" s="56" t="s">
        <v>78</v>
      </c>
      <c r="D7" s="56" t="s">
        <v>160</v>
      </c>
      <c r="E7" s="57" t="s">
        <v>478</v>
      </c>
      <c r="F7" s="58" t="s">
        <v>81</v>
      </c>
      <c r="G7" s="57" t="s">
        <v>82</v>
      </c>
      <c r="H7" s="57" t="s">
        <v>83</v>
      </c>
      <c r="I7" s="59" t="s">
        <v>84</v>
      </c>
      <c r="J7" s="59" t="s">
        <v>161</v>
      </c>
      <c r="K7" s="58" t="s">
        <v>479</v>
      </c>
      <c r="L7" s="60" t="s">
        <v>87</v>
      </c>
      <c r="M7" s="61" t="s">
        <v>88</v>
      </c>
      <c r="N7" s="61" t="s">
        <v>89</v>
      </c>
      <c r="O7" s="61" t="s">
        <v>90</v>
      </c>
      <c r="P7" s="61" t="s">
        <v>91</v>
      </c>
      <c r="Q7" s="61" t="s">
        <v>92</v>
      </c>
      <c r="R7" s="61" t="s">
        <v>93</v>
      </c>
      <c r="S7" s="61" t="s">
        <v>94</v>
      </c>
      <c r="T7" s="61" t="s">
        <v>95</v>
      </c>
      <c r="U7" s="61" t="s">
        <v>96</v>
      </c>
      <c r="V7" s="62" t="s">
        <v>97</v>
      </c>
      <c r="W7" s="60" t="s">
        <v>98</v>
      </c>
      <c r="X7" s="60" t="s">
        <v>99</v>
      </c>
      <c r="Y7" s="60" t="s">
        <v>100</v>
      </c>
      <c r="Z7" s="60" t="s">
        <v>101</v>
      </c>
      <c r="AA7" s="60" t="s">
        <v>102</v>
      </c>
      <c r="AB7" s="60" t="s">
        <v>103</v>
      </c>
      <c r="AC7" s="60" t="s">
        <v>104</v>
      </c>
      <c r="AD7" s="60" t="s">
        <v>105</v>
      </c>
      <c r="AE7" s="60" t="s">
        <v>106</v>
      </c>
      <c r="AF7" s="63" t="s">
        <v>162</v>
      </c>
      <c r="AG7" s="64" t="s">
        <v>163</v>
      </c>
      <c r="AH7" s="537" t="s">
        <v>164</v>
      </c>
      <c r="AI7" s="538"/>
      <c r="AJ7" s="538"/>
      <c r="AK7" s="538"/>
      <c r="AL7" s="538"/>
      <c r="AM7" s="539"/>
      <c r="AN7" s="65"/>
    </row>
    <row r="8" spans="2:40">
      <c r="B8" s="55">
        <v>1</v>
      </c>
      <c r="C8" s="37" t="s">
        <v>595</v>
      </c>
      <c r="D8" s="38"/>
      <c r="E8" s="37"/>
      <c r="F8" s="13"/>
      <c r="G8" s="14"/>
      <c r="H8" s="14"/>
      <c r="I8" s="317"/>
      <c r="J8" s="13"/>
      <c r="K8" s="13"/>
      <c r="L8" s="39"/>
      <c r="M8" s="40"/>
      <c r="N8" s="41"/>
      <c r="O8" s="40"/>
      <c r="P8" s="40"/>
      <c r="Q8" s="13"/>
      <c r="R8" s="40"/>
      <c r="S8" s="13"/>
      <c r="T8" s="40"/>
      <c r="U8" s="40"/>
      <c r="V8" s="42"/>
      <c r="W8" s="42"/>
      <c r="X8" s="43"/>
      <c r="Y8" s="44"/>
      <c r="Z8" s="44">
        <v>0.20833333333333334</v>
      </c>
      <c r="AA8" s="43">
        <v>0.22916666666666669</v>
      </c>
      <c r="AB8" s="13" t="s">
        <v>752</v>
      </c>
      <c r="AC8" s="37"/>
      <c r="AD8" s="37"/>
      <c r="AE8" s="37"/>
      <c r="AF8" s="45"/>
      <c r="AG8" s="48"/>
      <c r="AH8" s="236"/>
      <c r="AI8" s="66"/>
      <c r="AJ8" s="66"/>
      <c r="AK8" s="66"/>
      <c r="AL8" s="66"/>
      <c r="AM8" s="67"/>
      <c r="AN8" s="68"/>
    </row>
    <row r="9" spans="2:40">
      <c r="B9" s="55">
        <v>2</v>
      </c>
      <c r="C9" s="37" t="s">
        <v>595</v>
      </c>
      <c r="D9" s="38" t="s">
        <v>1130</v>
      </c>
      <c r="E9" s="37" t="s">
        <v>596</v>
      </c>
      <c r="F9" s="13"/>
      <c r="G9" s="14"/>
      <c r="H9" s="14"/>
      <c r="I9" s="317"/>
      <c r="J9" s="13"/>
      <c r="K9" s="13">
        <v>12</v>
      </c>
      <c r="L9" s="39" t="s">
        <v>812</v>
      </c>
      <c r="M9" s="40">
        <v>1120</v>
      </c>
      <c r="N9" s="41" t="s">
        <v>1131</v>
      </c>
      <c r="O9" s="40">
        <v>200</v>
      </c>
      <c r="P9" s="40">
        <v>1120</v>
      </c>
      <c r="Q9" s="13">
        <v>1</v>
      </c>
      <c r="R9" s="40">
        <v>200</v>
      </c>
      <c r="S9" s="13">
        <v>1</v>
      </c>
      <c r="T9" s="40">
        <v>200</v>
      </c>
      <c r="U9" s="40"/>
      <c r="V9" s="42"/>
      <c r="W9" s="42"/>
      <c r="X9" s="43"/>
      <c r="Y9" s="44"/>
      <c r="Z9" s="44"/>
      <c r="AA9" s="43"/>
      <c r="AB9" s="13"/>
      <c r="AC9" s="37"/>
      <c r="AD9" s="37"/>
      <c r="AE9" s="37"/>
      <c r="AF9" s="45"/>
      <c r="AG9" s="48"/>
      <c r="AH9" s="236"/>
      <c r="AI9" s="66"/>
      <c r="AJ9" s="66"/>
      <c r="AK9" s="66"/>
      <c r="AL9" s="66"/>
      <c r="AM9" s="67"/>
      <c r="AN9" s="69"/>
    </row>
    <row r="10" spans="2:40">
      <c r="B10" s="55">
        <v>3</v>
      </c>
      <c r="C10" s="37" t="s">
        <v>595</v>
      </c>
      <c r="D10" s="38" t="s">
        <v>1132</v>
      </c>
      <c r="E10" s="37" t="s">
        <v>596</v>
      </c>
      <c r="F10" s="13">
        <v>3703996</v>
      </c>
      <c r="G10" s="14">
        <v>9</v>
      </c>
      <c r="H10" s="14">
        <v>12</v>
      </c>
      <c r="I10" s="317" t="s">
        <v>731</v>
      </c>
      <c r="J10" s="13" t="s">
        <v>597</v>
      </c>
      <c r="K10" s="13">
        <v>50</v>
      </c>
      <c r="L10" s="39" t="s">
        <v>289</v>
      </c>
      <c r="M10" s="40">
        <v>1120</v>
      </c>
      <c r="N10" s="41">
        <v>5000</v>
      </c>
      <c r="O10" s="40">
        <v>5000</v>
      </c>
      <c r="P10" s="40">
        <v>1120</v>
      </c>
      <c r="Q10" s="13">
        <v>1</v>
      </c>
      <c r="R10" s="40">
        <v>5000</v>
      </c>
      <c r="S10" s="13">
        <v>1</v>
      </c>
      <c r="T10" s="40">
        <v>5000</v>
      </c>
      <c r="U10" s="40">
        <v>5050</v>
      </c>
      <c r="V10" s="42" t="s">
        <v>1330</v>
      </c>
      <c r="W10" s="42"/>
      <c r="X10" s="43">
        <v>0.22916666666666669</v>
      </c>
      <c r="Y10" s="44">
        <v>0.25347222222222227</v>
      </c>
      <c r="Z10" s="44">
        <v>0.25347222222222227</v>
      </c>
      <c r="AA10" s="43">
        <v>0.26041666666666669</v>
      </c>
      <c r="AB10" s="13" t="s">
        <v>752</v>
      </c>
      <c r="AC10" s="37"/>
      <c r="AD10" s="37" t="s">
        <v>1133</v>
      </c>
      <c r="AE10" s="37" t="s">
        <v>930</v>
      </c>
      <c r="AF10" s="45" t="s">
        <v>615</v>
      </c>
      <c r="AG10" s="48">
        <v>1</v>
      </c>
      <c r="AH10" s="236"/>
      <c r="AI10" s="66"/>
      <c r="AJ10" s="66"/>
      <c r="AK10" s="66"/>
      <c r="AL10" s="66"/>
      <c r="AM10" s="67"/>
      <c r="AN10" s="68"/>
    </row>
    <row r="11" spans="2:40">
      <c r="B11" s="55">
        <v>4</v>
      </c>
      <c r="C11" s="72" t="s">
        <v>595</v>
      </c>
      <c r="D11" s="38" t="s">
        <v>1132</v>
      </c>
      <c r="E11" s="37" t="s">
        <v>596</v>
      </c>
      <c r="F11" s="13">
        <v>3703996</v>
      </c>
      <c r="G11" s="14">
        <v>10</v>
      </c>
      <c r="H11" s="14">
        <v>12</v>
      </c>
      <c r="I11" s="14" t="s">
        <v>731</v>
      </c>
      <c r="J11" s="13" t="s">
        <v>597</v>
      </c>
      <c r="K11" s="13">
        <v>50</v>
      </c>
      <c r="L11" s="39" t="s">
        <v>289</v>
      </c>
      <c r="M11" s="40">
        <v>1120</v>
      </c>
      <c r="N11" s="41">
        <v>5000</v>
      </c>
      <c r="O11" s="41">
        <v>5000</v>
      </c>
      <c r="P11" s="40">
        <v>1120</v>
      </c>
      <c r="Q11" s="13">
        <v>1</v>
      </c>
      <c r="R11" s="41">
        <v>5000</v>
      </c>
      <c r="S11" s="13">
        <v>1</v>
      </c>
      <c r="T11" s="41">
        <v>5000</v>
      </c>
      <c r="U11" s="40">
        <v>5060</v>
      </c>
      <c r="V11" s="42" t="s">
        <v>1331</v>
      </c>
      <c r="W11" s="42" t="s">
        <v>1332</v>
      </c>
      <c r="X11" s="43">
        <v>0.26041666666666669</v>
      </c>
      <c r="Y11" s="44">
        <v>0.28472222222222227</v>
      </c>
      <c r="Z11" s="44">
        <v>0.28472222222222227</v>
      </c>
      <c r="AA11" s="43">
        <v>0.29166666666666669</v>
      </c>
      <c r="AB11" s="13" t="s">
        <v>752</v>
      </c>
      <c r="AC11" s="37"/>
      <c r="AD11" s="37" t="s">
        <v>1133</v>
      </c>
      <c r="AE11" s="37" t="s">
        <v>930</v>
      </c>
      <c r="AF11" s="45" t="s">
        <v>615</v>
      </c>
      <c r="AG11" s="231">
        <v>1</v>
      </c>
      <c r="AH11" s="236"/>
      <c r="AI11" s="66"/>
      <c r="AJ11" s="66"/>
      <c r="AK11" s="66"/>
      <c r="AL11" s="66"/>
      <c r="AM11" s="67"/>
      <c r="AN11" s="69"/>
    </row>
    <row r="12" spans="2:40">
      <c r="B12" s="55">
        <v>5</v>
      </c>
      <c r="C12" s="72" t="s">
        <v>595</v>
      </c>
      <c r="D12" s="73" t="s">
        <v>811</v>
      </c>
      <c r="E12" s="37" t="s">
        <v>596</v>
      </c>
      <c r="F12" s="13"/>
      <c r="G12" s="14"/>
      <c r="H12" s="14"/>
      <c r="I12" s="14"/>
      <c r="J12" s="13"/>
      <c r="K12" s="13">
        <v>25</v>
      </c>
      <c r="L12" s="39" t="s">
        <v>812</v>
      </c>
      <c r="M12" s="40">
        <v>1120</v>
      </c>
      <c r="N12" s="41" t="s">
        <v>1131</v>
      </c>
      <c r="O12" s="40">
        <v>350</v>
      </c>
      <c r="P12" s="40">
        <v>1120</v>
      </c>
      <c r="Q12" s="13">
        <v>1</v>
      </c>
      <c r="R12" s="40"/>
      <c r="S12" s="13">
        <v>1</v>
      </c>
      <c r="T12" s="40">
        <v>350</v>
      </c>
      <c r="U12" s="40">
        <v>10550</v>
      </c>
      <c r="V12" s="42" t="s">
        <v>1134</v>
      </c>
      <c r="W12" s="42" t="s">
        <v>1332</v>
      </c>
      <c r="X12" s="43">
        <v>0.29166666666666669</v>
      </c>
      <c r="Y12" s="44">
        <v>0.2951388888888889</v>
      </c>
      <c r="Z12" s="44"/>
      <c r="AA12" s="43"/>
      <c r="AB12" s="13"/>
      <c r="AC12" s="37"/>
      <c r="AD12" s="37" t="s">
        <v>1133</v>
      </c>
      <c r="AE12" s="37" t="s">
        <v>930</v>
      </c>
      <c r="AF12" s="45" t="s">
        <v>615</v>
      </c>
      <c r="AG12" s="231">
        <v>1</v>
      </c>
      <c r="AH12" s="236"/>
      <c r="AI12" s="66"/>
      <c r="AJ12" s="66"/>
      <c r="AK12" s="66"/>
      <c r="AL12" s="66"/>
      <c r="AM12" s="67"/>
      <c r="AN12" s="68"/>
    </row>
    <row r="13" spans="2:40">
      <c r="B13" s="55">
        <v>6</v>
      </c>
      <c r="C13" s="72" t="s">
        <v>595</v>
      </c>
      <c r="D13" s="38"/>
      <c r="E13" s="37"/>
      <c r="F13" s="13"/>
      <c r="G13" s="14"/>
      <c r="H13" s="13"/>
      <c r="I13" s="14"/>
      <c r="J13" s="13"/>
      <c r="K13" s="13"/>
      <c r="L13" s="233"/>
      <c r="M13" s="40"/>
      <c r="N13" s="234"/>
      <c r="O13" s="234"/>
      <c r="P13" s="40"/>
      <c r="Q13" s="13"/>
      <c r="R13" s="234"/>
      <c r="S13" s="13"/>
      <c r="T13" s="234"/>
      <c r="U13" s="40"/>
      <c r="V13" s="235"/>
      <c r="W13" s="235"/>
      <c r="X13" s="43"/>
      <c r="Y13" s="44"/>
      <c r="Z13" s="44">
        <v>0.2951388888888889</v>
      </c>
      <c r="AA13" s="43">
        <v>0.31597222222222221</v>
      </c>
      <c r="AB13" s="13" t="s">
        <v>752</v>
      </c>
      <c r="AC13" s="37"/>
      <c r="AD13" s="37"/>
      <c r="AE13" s="37"/>
      <c r="AF13" s="37"/>
      <c r="AG13" s="231"/>
      <c r="AH13" s="236"/>
      <c r="AI13" s="66"/>
      <c r="AJ13" s="66"/>
      <c r="AK13" s="66"/>
      <c r="AL13" s="66"/>
      <c r="AM13" s="67"/>
      <c r="AN13" s="69"/>
    </row>
    <row r="14" spans="2:40">
      <c r="B14" s="55">
        <v>7</v>
      </c>
      <c r="C14" s="72" t="s">
        <v>595</v>
      </c>
      <c r="D14" s="38" t="s">
        <v>1130</v>
      </c>
      <c r="E14" s="37" t="s">
        <v>596</v>
      </c>
      <c r="F14" s="13"/>
      <c r="G14" s="14"/>
      <c r="H14" s="13"/>
      <c r="I14" s="14"/>
      <c r="J14" s="13"/>
      <c r="K14" s="13">
        <v>12</v>
      </c>
      <c r="L14" s="39" t="s">
        <v>812</v>
      </c>
      <c r="M14" s="40">
        <v>1120</v>
      </c>
      <c r="N14" s="41" t="s">
        <v>1131</v>
      </c>
      <c r="O14" s="40">
        <v>200</v>
      </c>
      <c r="P14" s="40">
        <v>1120</v>
      </c>
      <c r="Q14" s="13">
        <v>1</v>
      </c>
      <c r="R14" s="40">
        <v>200</v>
      </c>
      <c r="S14" s="13">
        <v>1</v>
      </c>
      <c r="T14" s="40">
        <v>200</v>
      </c>
      <c r="U14" s="40"/>
      <c r="V14" s="14"/>
      <c r="W14" s="42"/>
      <c r="X14" s="43"/>
      <c r="Y14" s="44"/>
      <c r="Z14" s="44"/>
      <c r="AA14" s="43"/>
      <c r="AB14" s="13"/>
      <c r="AC14" s="37"/>
      <c r="AD14" s="37"/>
      <c r="AE14" s="37"/>
      <c r="AF14" s="45"/>
      <c r="AG14" s="231"/>
      <c r="AH14" s="236"/>
      <c r="AI14" s="66"/>
      <c r="AJ14" s="66"/>
      <c r="AK14" s="66"/>
      <c r="AL14" s="66"/>
      <c r="AM14" s="67"/>
      <c r="AN14" s="68"/>
    </row>
    <row r="15" spans="2:40">
      <c r="B15" s="55">
        <v>8</v>
      </c>
      <c r="C15" s="72" t="s">
        <v>595</v>
      </c>
      <c r="D15" s="38" t="s">
        <v>1132</v>
      </c>
      <c r="E15" s="37" t="s">
        <v>596</v>
      </c>
      <c r="F15" s="13">
        <v>3703996</v>
      </c>
      <c r="G15" s="14">
        <v>11</v>
      </c>
      <c r="H15" s="14">
        <v>12</v>
      </c>
      <c r="I15" s="14" t="s">
        <v>731</v>
      </c>
      <c r="J15" s="13" t="s">
        <v>597</v>
      </c>
      <c r="K15" s="13">
        <v>50</v>
      </c>
      <c r="L15" s="39" t="s">
        <v>289</v>
      </c>
      <c r="M15" s="40">
        <v>1120</v>
      </c>
      <c r="N15" s="41">
        <v>5000</v>
      </c>
      <c r="O15" s="41">
        <v>5000</v>
      </c>
      <c r="P15" s="40">
        <v>1120</v>
      </c>
      <c r="Q15" s="13">
        <v>1</v>
      </c>
      <c r="R15" s="41">
        <v>5000</v>
      </c>
      <c r="S15" s="13">
        <v>1</v>
      </c>
      <c r="T15" s="41">
        <v>5000</v>
      </c>
      <c r="U15" s="40">
        <v>5060</v>
      </c>
      <c r="V15" s="42" t="s">
        <v>1333</v>
      </c>
      <c r="W15" s="42"/>
      <c r="X15" s="43">
        <v>0.31597222222222221</v>
      </c>
      <c r="Y15" s="44">
        <v>0.34027777777777779</v>
      </c>
      <c r="Z15" s="44">
        <v>0.34027777777777779</v>
      </c>
      <c r="AA15" s="43">
        <v>0.34722222222222221</v>
      </c>
      <c r="AB15" s="13" t="s">
        <v>752</v>
      </c>
      <c r="AC15" s="37"/>
      <c r="AD15" s="37" t="s">
        <v>1133</v>
      </c>
      <c r="AE15" s="37" t="s">
        <v>930</v>
      </c>
      <c r="AF15" s="45" t="s">
        <v>615</v>
      </c>
      <c r="AG15" s="231">
        <v>1</v>
      </c>
      <c r="AH15" s="236"/>
      <c r="AI15" s="66"/>
      <c r="AJ15" s="66"/>
      <c r="AK15" s="66"/>
      <c r="AL15" s="66"/>
      <c r="AM15" s="67"/>
      <c r="AN15" s="69"/>
    </row>
    <row r="16" spans="2:40">
      <c r="B16" s="55">
        <v>9</v>
      </c>
      <c r="C16" s="72" t="s">
        <v>595</v>
      </c>
      <c r="D16" s="38" t="s">
        <v>1132</v>
      </c>
      <c r="E16" s="37" t="s">
        <v>596</v>
      </c>
      <c r="F16" s="13">
        <v>3703996</v>
      </c>
      <c r="G16" s="14">
        <v>12</v>
      </c>
      <c r="H16" s="14">
        <v>12</v>
      </c>
      <c r="I16" s="14" t="s">
        <v>731</v>
      </c>
      <c r="J16" s="13" t="s">
        <v>597</v>
      </c>
      <c r="K16" s="13">
        <v>50</v>
      </c>
      <c r="L16" s="39" t="s">
        <v>289</v>
      </c>
      <c r="M16" s="40">
        <v>1120</v>
      </c>
      <c r="N16" s="41">
        <v>5000</v>
      </c>
      <c r="O16" s="41">
        <v>5000</v>
      </c>
      <c r="P16" s="40">
        <v>1120</v>
      </c>
      <c r="Q16" s="13">
        <v>1</v>
      </c>
      <c r="R16" s="41">
        <v>5000</v>
      </c>
      <c r="S16" s="13">
        <v>1</v>
      </c>
      <c r="T16" s="41">
        <v>5000</v>
      </c>
      <c r="U16" s="40">
        <v>5060</v>
      </c>
      <c r="V16" s="42" t="s">
        <v>1334</v>
      </c>
      <c r="W16" s="42" t="s">
        <v>1335</v>
      </c>
      <c r="X16" s="43">
        <v>0.34722222222222221</v>
      </c>
      <c r="Y16" s="44">
        <v>0.37152777777777779</v>
      </c>
      <c r="Z16" s="44">
        <v>0.37152777777777779</v>
      </c>
      <c r="AA16" s="43">
        <v>0.37847222222222221</v>
      </c>
      <c r="AB16" s="13" t="s">
        <v>752</v>
      </c>
      <c r="AC16" s="37"/>
      <c r="AD16" s="37" t="s">
        <v>1133</v>
      </c>
      <c r="AE16" s="37" t="s">
        <v>930</v>
      </c>
      <c r="AF16" s="45" t="s">
        <v>615</v>
      </c>
      <c r="AG16" s="231">
        <v>1</v>
      </c>
      <c r="AH16" s="236"/>
      <c r="AI16" s="66"/>
      <c r="AJ16" s="66"/>
      <c r="AK16" s="66"/>
      <c r="AL16" s="66"/>
      <c r="AM16" s="67"/>
      <c r="AN16" s="68"/>
    </row>
    <row r="17" spans="2:40" ht="14.25" customHeight="1">
      <c r="B17" s="55">
        <v>10</v>
      </c>
      <c r="C17" s="72" t="s">
        <v>595</v>
      </c>
      <c r="D17" s="38" t="s">
        <v>811</v>
      </c>
      <c r="E17" s="37" t="s">
        <v>596</v>
      </c>
      <c r="F17" s="13"/>
      <c r="G17" s="14"/>
      <c r="H17" s="14"/>
      <c r="I17" s="14"/>
      <c r="J17" s="13"/>
      <c r="K17" s="13">
        <v>25</v>
      </c>
      <c r="L17" s="39" t="s">
        <v>812</v>
      </c>
      <c r="M17" s="40">
        <v>1120</v>
      </c>
      <c r="N17" s="41" t="s">
        <v>1131</v>
      </c>
      <c r="O17" s="41">
        <v>350</v>
      </c>
      <c r="P17" s="40">
        <v>1120</v>
      </c>
      <c r="Q17" s="13">
        <v>1</v>
      </c>
      <c r="R17" s="41"/>
      <c r="S17" s="13">
        <v>1</v>
      </c>
      <c r="T17" s="41">
        <v>350</v>
      </c>
      <c r="U17" s="40">
        <v>10550</v>
      </c>
      <c r="V17" s="42" t="s">
        <v>1134</v>
      </c>
      <c r="W17" s="42" t="s">
        <v>1335</v>
      </c>
      <c r="X17" s="43">
        <v>0.37847222222222221</v>
      </c>
      <c r="Y17" s="44">
        <v>0.38194444444444442</v>
      </c>
      <c r="Z17" s="44"/>
      <c r="AA17" s="43"/>
      <c r="AB17" s="13"/>
      <c r="AC17" s="37"/>
      <c r="AD17" s="37" t="s">
        <v>1133</v>
      </c>
      <c r="AE17" s="37" t="s">
        <v>930</v>
      </c>
      <c r="AF17" s="45" t="s">
        <v>615</v>
      </c>
      <c r="AG17" s="231">
        <v>1</v>
      </c>
      <c r="AH17" s="236"/>
      <c r="AI17" s="66"/>
      <c r="AJ17" s="66"/>
      <c r="AK17" s="66"/>
      <c r="AL17" s="66"/>
      <c r="AM17" s="67"/>
      <c r="AN17" s="69"/>
    </row>
    <row r="18" spans="2:40">
      <c r="B18" s="55">
        <v>11</v>
      </c>
      <c r="C18" s="72" t="s">
        <v>595</v>
      </c>
      <c r="D18" s="73"/>
      <c r="E18" s="37"/>
      <c r="F18" s="13"/>
      <c r="G18" s="14"/>
      <c r="H18" s="14"/>
      <c r="I18" s="14"/>
      <c r="J18" s="13"/>
      <c r="K18" s="13"/>
      <c r="L18" s="39"/>
      <c r="M18" s="40"/>
      <c r="N18" s="41"/>
      <c r="O18" s="40"/>
      <c r="P18" s="40"/>
      <c r="Q18" s="13"/>
      <c r="R18" s="40"/>
      <c r="S18" s="13"/>
      <c r="T18" s="40"/>
      <c r="U18" s="40"/>
      <c r="V18" s="42"/>
      <c r="W18" s="42"/>
      <c r="X18" s="43"/>
      <c r="Y18" s="44"/>
      <c r="Z18" s="44">
        <v>0.38194444444444442</v>
      </c>
      <c r="AA18" s="43">
        <v>0.40277777777777773</v>
      </c>
      <c r="AB18" s="13" t="s">
        <v>752</v>
      </c>
      <c r="AC18" s="37"/>
      <c r="AD18" s="37"/>
      <c r="AE18" s="37"/>
      <c r="AF18" s="45"/>
      <c r="AG18" s="231"/>
      <c r="AH18" s="236"/>
      <c r="AI18" s="66"/>
      <c r="AJ18" s="66"/>
      <c r="AK18" s="66"/>
      <c r="AL18" s="66"/>
      <c r="AM18" s="67"/>
      <c r="AN18" s="68"/>
    </row>
    <row r="19" spans="2:40">
      <c r="B19" s="55">
        <v>12</v>
      </c>
      <c r="C19" s="72" t="s">
        <v>595</v>
      </c>
      <c r="D19" s="38" t="s">
        <v>1130</v>
      </c>
      <c r="E19" s="37" t="s">
        <v>596</v>
      </c>
      <c r="F19" s="13"/>
      <c r="G19" s="14"/>
      <c r="H19" s="13"/>
      <c r="I19" s="14"/>
      <c r="J19" s="13"/>
      <c r="K19" s="13">
        <v>12</v>
      </c>
      <c r="L19" s="233" t="s">
        <v>812</v>
      </c>
      <c r="M19" s="40">
        <v>1120</v>
      </c>
      <c r="N19" s="234" t="s">
        <v>1131</v>
      </c>
      <c r="O19" s="234">
        <v>200</v>
      </c>
      <c r="P19" s="40">
        <v>1120</v>
      </c>
      <c r="Q19" s="13">
        <v>1</v>
      </c>
      <c r="R19" s="234">
        <v>200</v>
      </c>
      <c r="S19" s="13">
        <v>1</v>
      </c>
      <c r="T19" s="234">
        <v>200</v>
      </c>
      <c r="U19" s="40"/>
      <c r="V19" s="235"/>
      <c r="W19" s="235"/>
      <c r="X19" s="43"/>
      <c r="Y19" s="44"/>
      <c r="Z19" s="44"/>
      <c r="AA19" s="43"/>
      <c r="AB19" s="13"/>
      <c r="AC19" s="37"/>
      <c r="AD19" s="37"/>
      <c r="AE19" s="37"/>
      <c r="AF19" s="37"/>
      <c r="AG19" s="231"/>
      <c r="AH19" s="236"/>
      <c r="AI19" s="66"/>
      <c r="AJ19" s="66"/>
      <c r="AK19" s="66"/>
      <c r="AL19" s="66"/>
      <c r="AM19" s="67"/>
      <c r="AN19" s="69"/>
    </row>
    <row r="20" spans="2:40">
      <c r="B20" s="55">
        <v>13</v>
      </c>
      <c r="C20" s="72" t="s">
        <v>595</v>
      </c>
      <c r="D20" s="38" t="s">
        <v>1132</v>
      </c>
      <c r="E20" s="37" t="s">
        <v>596</v>
      </c>
      <c r="F20" s="13">
        <v>3703997</v>
      </c>
      <c r="G20" s="14">
        <v>1</v>
      </c>
      <c r="H20" s="13">
        <v>12</v>
      </c>
      <c r="I20" s="14" t="s">
        <v>731</v>
      </c>
      <c r="J20" s="13" t="s">
        <v>597</v>
      </c>
      <c r="K20" s="13">
        <v>50</v>
      </c>
      <c r="L20" s="39" t="s">
        <v>289</v>
      </c>
      <c r="M20" s="40">
        <v>1120</v>
      </c>
      <c r="N20" s="41">
        <v>5000</v>
      </c>
      <c r="O20" s="40">
        <v>5000</v>
      </c>
      <c r="P20" s="40">
        <v>1120</v>
      </c>
      <c r="Q20" s="13">
        <v>1</v>
      </c>
      <c r="R20" s="40">
        <v>5000</v>
      </c>
      <c r="S20" s="13">
        <v>1</v>
      </c>
      <c r="T20" s="40">
        <v>5000</v>
      </c>
      <c r="U20" s="40">
        <v>5060</v>
      </c>
      <c r="V20" s="399">
        <v>81210200003</v>
      </c>
      <c r="W20" s="248"/>
      <c r="X20" s="43">
        <v>0.40277777777777773</v>
      </c>
      <c r="Y20" s="44">
        <v>0.42708333333333331</v>
      </c>
      <c r="Z20" s="44">
        <v>0.42708333333333331</v>
      </c>
      <c r="AA20" s="43">
        <v>0.43402777777777773</v>
      </c>
      <c r="AB20" s="13" t="s">
        <v>752</v>
      </c>
      <c r="AC20" s="37"/>
      <c r="AD20" s="37" t="s">
        <v>1133</v>
      </c>
      <c r="AE20" s="37" t="s">
        <v>930</v>
      </c>
      <c r="AF20" s="45" t="s">
        <v>615</v>
      </c>
      <c r="AG20" s="231">
        <v>1</v>
      </c>
      <c r="AH20" s="236"/>
      <c r="AI20" s="66"/>
      <c r="AJ20" s="66"/>
      <c r="AK20" s="66"/>
      <c r="AL20" s="66"/>
      <c r="AM20" s="67"/>
      <c r="AN20" s="68"/>
    </row>
    <row r="21" spans="2:40">
      <c r="B21" s="55">
        <v>14</v>
      </c>
      <c r="C21" s="72" t="s">
        <v>595</v>
      </c>
      <c r="D21" s="38" t="s">
        <v>1132</v>
      </c>
      <c r="E21" s="37" t="s">
        <v>596</v>
      </c>
      <c r="F21" s="13">
        <v>3703997</v>
      </c>
      <c r="G21" s="14">
        <v>2</v>
      </c>
      <c r="H21" s="14">
        <v>12</v>
      </c>
      <c r="I21" s="14" t="s">
        <v>731</v>
      </c>
      <c r="J21" s="13" t="s">
        <v>597</v>
      </c>
      <c r="K21" s="13">
        <v>50</v>
      </c>
      <c r="L21" s="39" t="s">
        <v>289</v>
      </c>
      <c r="M21" s="40">
        <v>1120</v>
      </c>
      <c r="N21" s="41">
        <v>5000</v>
      </c>
      <c r="O21" s="41">
        <v>5000</v>
      </c>
      <c r="P21" s="40">
        <v>1120</v>
      </c>
      <c r="Q21" s="13">
        <v>1</v>
      </c>
      <c r="R21" s="41">
        <v>5000</v>
      </c>
      <c r="S21" s="13">
        <v>1</v>
      </c>
      <c r="T21" s="41">
        <v>5000</v>
      </c>
      <c r="U21" s="40">
        <v>5070</v>
      </c>
      <c r="V21" s="248" t="s">
        <v>1336</v>
      </c>
      <c r="W21" s="248" t="s">
        <v>1337</v>
      </c>
      <c r="X21" s="43">
        <v>0.43402777777777773</v>
      </c>
      <c r="Y21" s="44">
        <v>0.45833333333333331</v>
      </c>
      <c r="Z21" s="44">
        <v>0.45833333333333331</v>
      </c>
      <c r="AA21" s="43">
        <v>0.46527777777777773</v>
      </c>
      <c r="AB21" s="13" t="s">
        <v>752</v>
      </c>
      <c r="AC21" s="37"/>
      <c r="AD21" s="37" t="s">
        <v>1133</v>
      </c>
      <c r="AE21" s="37" t="s">
        <v>930</v>
      </c>
      <c r="AF21" s="45" t="s">
        <v>615</v>
      </c>
      <c r="AG21" s="231">
        <v>1</v>
      </c>
      <c r="AH21" s="236"/>
      <c r="AI21" s="66"/>
      <c r="AJ21" s="66"/>
      <c r="AK21" s="66"/>
      <c r="AL21" s="66"/>
      <c r="AM21" s="67"/>
      <c r="AN21" s="69"/>
    </row>
    <row r="22" spans="2:40">
      <c r="B22" s="55">
        <v>15</v>
      </c>
      <c r="C22" s="72" t="s">
        <v>595</v>
      </c>
      <c r="D22" s="38" t="s">
        <v>811</v>
      </c>
      <c r="E22" s="37" t="s">
        <v>596</v>
      </c>
      <c r="F22" s="13"/>
      <c r="G22" s="14"/>
      <c r="H22" s="14"/>
      <c r="I22" s="14"/>
      <c r="J22" s="13"/>
      <c r="K22" s="13">
        <v>25</v>
      </c>
      <c r="L22" s="39" t="s">
        <v>812</v>
      </c>
      <c r="M22" s="40">
        <v>1120</v>
      </c>
      <c r="N22" s="41" t="s">
        <v>1131</v>
      </c>
      <c r="O22" s="41">
        <v>350</v>
      </c>
      <c r="P22" s="40">
        <v>1120</v>
      </c>
      <c r="Q22" s="13">
        <v>1</v>
      </c>
      <c r="R22" s="41"/>
      <c r="S22" s="13">
        <v>1</v>
      </c>
      <c r="T22" s="41">
        <v>350</v>
      </c>
      <c r="U22" s="40">
        <v>10550</v>
      </c>
      <c r="V22" s="42" t="s">
        <v>1134</v>
      </c>
      <c r="W22" s="42" t="s">
        <v>1337</v>
      </c>
      <c r="X22" s="43">
        <v>0.46527777777777773</v>
      </c>
      <c r="Y22" s="44">
        <v>0.46875</v>
      </c>
      <c r="Z22" s="44"/>
      <c r="AA22" s="43"/>
      <c r="AB22" s="13"/>
      <c r="AC22" s="37"/>
      <c r="AD22" s="37" t="s">
        <v>1133</v>
      </c>
      <c r="AE22" s="37" t="s">
        <v>930</v>
      </c>
      <c r="AF22" s="45" t="s">
        <v>615</v>
      </c>
      <c r="AG22" s="231">
        <v>1</v>
      </c>
      <c r="AH22" s="236"/>
      <c r="AI22" s="66"/>
      <c r="AJ22" s="66"/>
      <c r="AK22" s="66"/>
      <c r="AL22" s="66"/>
      <c r="AM22" s="67"/>
      <c r="AN22" s="68"/>
    </row>
    <row r="23" spans="2:40" ht="12.75" customHeight="1">
      <c r="B23" s="55">
        <v>16</v>
      </c>
      <c r="C23" s="72" t="s">
        <v>595</v>
      </c>
      <c r="D23" s="38"/>
      <c r="E23" s="37"/>
      <c r="F23" s="13"/>
      <c r="G23" s="14"/>
      <c r="H23" s="14"/>
      <c r="I23" s="14"/>
      <c r="J23" s="13"/>
      <c r="K23" s="13"/>
      <c r="L23" s="39"/>
      <c r="M23" s="40"/>
      <c r="N23" s="41"/>
      <c r="O23" s="41"/>
      <c r="P23" s="40"/>
      <c r="Q23" s="13"/>
      <c r="R23" s="41"/>
      <c r="S23" s="13"/>
      <c r="T23" s="41"/>
      <c r="U23" s="40"/>
      <c r="V23" s="42"/>
      <c r="W23" s="42"/>
      <c r="X23" s="43"/>
      <c r="Y23" s="44"/>
      <c r="Z23" s="44">
        <v>0.46875</v>
      </c>
      <c r="AA23" s="43">
        <v>0.53125</v>
      </c>
      <c r="AB23" s="13" t="s">
        <v>752</v>
      </c>
      <c r="AC23" s="37"/>
      <c r="AD23" s="37"/>
      <c r="AE23" s="37"/>
      <c r="AF23" s="45"/>
      <c r="AG23" s="231"/>
      <c r="AH23" s="236"/>
      <c r="AI23" s="66"/>
      <c r="AJ23" s="66"/>
      <c r="AK23" s="66"/>
      <c r="AL23" s="66"/>
      <c r="AM23" s="67"/>
      <c r="AN23" s="69"/>
    </row>
    <row r="24" spans="2:40">
      <c r="B24" s="55">
        <v>17</v>
      </c>
      <c r="C24" s="72" t="s">
        <v>595</v>
      </c>
      <c r="D24" s="73" t="s">
        <v>1130</v>
      </c>
      <c r="E24" s="37" t="s">
        <v>596</v>
      </c>
      <c r="F24" s="13"/>
      <c r="G24" s="14"/>
      <c r="H24" s="14"/>
      <c r="I24" s="14"/>
      <c r="J24" s="13"/>
      <c r="K24" s="13">
        <v>12</v>
      </c>
      <c r="L24" s="39" t="s">
        <v>812</v>
      </c>
      <c r="M24" s="40">
        <v>1120</v>
      </c>
      <c r="N24" s="41" t="s">
        <v>1131</v>
      </c>
      <c r="O24" s="40">
        <v>200</v>
      </c>
      <c r="P24" s="40">
        <v>1120</v>
      </c>
      <c r="Q24" s="13">
        <v>1</v>
      </c>
      <c r="R24" s="40">
        <v>200</v>
      </c>
      <c r="S24" s="13">
        <v>1</v>
      </c>
      <c r="T24" s="40">
        <v>200</v>
      </c>
      <c r="U24" s="40"/>
      <c r="V24" s="42"/>
      <c r="W24" s="42"/>
      <c r="X24" s="43"/>
      <c r="Y24" s="44"/>
      <c r="Z24" s="44"/>
      <c r="AA24" s="43"/>
      <c r="AB24" s="13"/>
      <c r="AC24" s="37"/>
      <c r="AD24" s="37"/>
      <c r="AE24" s="37"/>
      <c r="AF24" s="45"/>
      <c r="AG24" s="231"/>
      <c r="AH24" s="236"/>
      <c r="AI24" s="66"/>
      <c r="AJ24" s="66"/>
      <c r="AK24" s="66"/>
      <c r="AL24" s="66"/>
      <c r="AM24" s="67"/>
      <c r="AN24" s="68"/>
    </row>
    <row r="25" spans="2:40">
      <c r="B25" s="55">
        <v>18</v>
      </c>
      <c r="C25" s="72" t="s">
        <v>595</v>
      </c>
      <c r="D25" s="38" t="s">
        <v>1132</v>
      </c>
      <c r="E25" s="37" t="s">
        <v>596</v>
      </c>
      <c r="F25" s="13">
        <v>3703997</v>
      </c>
      <c r="G25" s="14">
        <v>3</v>
      </c>
      <c r="H25" s="13">
        <v>12</v>
      </c>
      <c r="I25" s="14" t="s">
        <v>731</v>
      </c>
      <c r="J25" s="13" t="s">
        <v>597</v>
      </c>
      <c r="K25" s="13">
        <v>50</v>
      </c>
      <c r="L25" s="233" t="s">
        <v>289</v>
      </c>
      <c r="M25" s="40">
        <v>1120</v>
      </c>
      <c r="N25" s="234">
        <v>5000</v>
      </c>
      <c r="O25" s="234">
        <v>5000</v>
      </c>
      <c r="P25" s="40">
        <v>1120</v>
      </c>
      <c r="Q25" s="13">
        <v>1</v>
      </c>
      <c r="R25" s="234">
        <v>5000</v>
      </c>
      <c r="S25" s="13">
        <v>1</v>
      </c>
      <c r="T25" s="234">
        <v>5000</v>
      </c>
      <c r="U25" s="40">
        <v>5060</v>
      </c>
      <c r="V25" s="235" t="s">
        <v>1338</v>
      </c>
      <c r="W25" s="235"/>
      <c r="X25" s="43">
        <v>0.53125</v>
      </c>
      <c r="Y25" s="44">
        <v>0.55555555555555558</v>
      </c>
      <c r="Z25" s="44">
        <v>0.55555555555555558</v>
      </c>
      <c r="AA25" s="43">
        <v>0.5625</v>
      </c>
      <c r="AB25" s="13" t="s">
        <v>752</v>
      </c>
      <c r="AC25" s="37"/>
      <c r="AD25" s="37" t="s">
        <v>1133</v>
      </c>
      <c r="AE25" s="37" t="s">
        <v>930</v>
      </c>
      <c r="AF25" s="37" t="s">
        <v>615</v>
      </c>
      <c r="AG25" s="231">
        <v>1</v>
      </c>
      <c r="AH25" s="236"/>
      <c r="AI25" s="66"/>
      <c r="AJ25" s="66"/>
      <c r="AK25" s="66"/>
      <c r="AL25" s="66"/>
      <c r="AM25" s="67"/>
      <c r="AN25" s="69"/>
    </row>
    <row r="26" spans="2:40">
      <c r="B26" s="55">
        <v>19</v>
      </c>
      <c r="C26" s="72" t="s">
        <v>595</v>
      </c>
      <c r="D26" s="38" t="s">
        <v>1132</v>
      </c>
      <c r="E26" s="37" t="s">
        <v>596</v>
      </c>
      <c r="F26" s="13">
        <v>3703997</v>
      </c>
      <c r="G26" s="14">
        <v>4</v>
      </c>
      <c r="H26" s="14">
        <v>12</v>
      </c>
      <c r="I26" s="14" t="s">
        <v>731</v>
      </c>
      <c r="J26" s="13" t="s">
        <v>597</v>
      </c>
      <c r="K26" s="13">
        <v>50</v>
      </c>
      <c r="L26" s="39" t="s">
        <v>289</v>
      </c>
      <c r="M26" s="40">
        <v>1120</v>
      </c>
      <c r="N26" s="41">
        <v>5000</v>
      </c>
      <c r="O26" s="40">
        <v>5000</v>
      </c>
      <c r="P26" s="40">
        <v>1120</v>
      </c>
      <c r="Q26" s="13">
        <v>1</v>
      </c>
      <c r="R26" s="40">
        <v>5000</v>
      </c>
      <c r="S26" s="13">
        <v>1</v>
      </c>
      <c r="T26" s="40">
        <v>5000</v>
      </c>
      <c r="U26" s="40">
        <v>2000</v>
      </c>
      <c r="V26" s="248" t="s">
        <v>1339</v>
      </c>
      <c r="W26" s="235" t="s">
        <v>1340</v>
      </c>
      <c r="X26" s="43">
        <v>0.5625</v>
      </c>
      <c r="Y26" s="44">
        <v>0.58680555555555558</v>
      </c>
      <c r="Z26" s="44">
        <v>0.58680555555555558</v>
      </c>
      <c r="AA26" s="43">
        <v>0.63888888888888895</v>
      </c>
      <c r="AB26" s="13" t="s">
        <v>752</v>
      </c>
      <c r="AC26" s="37"/>
      <c r="AD26" s="37" t="s">
        <v>1133</v>
      </c>
      <c r="AE26" s="37" t="s">
        <v>1138</v>
      </c>
      <c r="AF26" s="45" t="s">
        <v>615</v>
      </c>
      <c r="AG26" s="231">
        <v>1</v>
      </c>
      <c r="AH26" s="236" t="s">
        <v>1341</v>
      </c>
      <c r="AI26" s="66"/>
      <c r="AJ26" s="66"/>
      <c r="AK26" s="66"/>
      <c r="AL26" s="66"/>
      <c r="AM26" s="67"/>
      <c r="AN26" s="68"/>
    </row>
    <row r="27" spans="2:40">
      <c r="B27" s="55">
        <v>20</v>
      </c>
      <c r="C27" s="72" t="s">
        <v>595</v>
      </c>
      <c r="D27" s="38" t="s">
        <v>1132</v>
      </c>
      <c r="E27" s="37" t="s">
        <v>596</v>
      </c>
      <c r="F27" s="13">
        <v>3703997</v>
      </c>
      <c r="G27" s="14">
        <v>4</v>
      </c>
      <c r="H27" s="14">
        <v>12</v>
      </c>
      <c r="I27" s="14" t="s">
        <v>731</v>
      </c>
      <c r="J27" s="13" t="s">
        <v>597</v>
      </c>
      <c r="K27" s="13">
        <v>50</v>
      </c>
      <c r="L27" s="39" t="s">
        <v>289</v>
      </c>
      <c r="M27" s="40">
        <v>1120</v>
      </c>
      <c r="N27" s="41">
        <v>5000</v>
      </c>
      <c r="O27" s="41">
        <v>5000</v>
      </c>
      <c r="P27" s="40">
        <v>1120</v>
      </c>
      <c r="Q27" s="13">
        <v>1</v>
      </c>
      <c r="R27" s="41">
        <v>5000</v>
      </c>
      <c r="S27" s="13">
        <v>1</v>
      </c>
      <c r="T27" s="41">
        <v>5000</v>
      </c>
      <c r="U27" s="40">
        <v>5060</v>
      </c>
      <c r="V27" s="42" t="s">
        <v>1342</v>
      </c>
      <c r="W27" s="42" t="s">
        <v>1343</v>
      </c>
      <c r="X27" s="43">
        <v>0.63888888888888895</v>
      </c>
      <c r="Y27" s="44">
        <v>0.66319444444444453</v>
      </c>
      <c r="Z27" s="44">
        <v>0.66319444444444453</v>
      </c>
      <c r="AA27" s="43">
        <v>0.67013888888888895</v>
      </c>
      <c r="AB27" s="13" t="s">
        <v>752</v>
      </c>
      <c r="AC27" s="37"/>
      <c r="AD27" s="37" t="s">
        <v>1133</v>
      </c>
      <c r="AE27" s="37" t="s">
        <v>930</v>
      </c>
      <c r="AF27" s="45" t="s">
        <v>615</v>
      </c>
      <c r="AG27" s="231">
        <v>1</v>
      </c>
      <c r="AH27" s="236"/>
      <c r="AI27" s="66"/>
      <c r="AJ27" s="66"/>
      <c r="AK27" s="66"/>
      <c r="AL27" s="66"/>
      <c r="AM27" s="67"/>
      <c r="AN27" s="69"/>
    </row>
    <row r="28" spans="2:40">
      <c r="B28" s="55">
        <v>21</v>
      </c>
      <c r="C28" s="72" t="s">
        <v>595</v>
      </c>
      <c r="D28" s="38" t="s">
        <v>811</v>
      </c>
      <c r="E28" s="37" t="s">
        <v>596</v>
      </c>
      <c r="F28" s="13"/>
      <c r="G28" s="14"/>
      <c r="H28" s="14"/>
      <c r="I28" s="14"/>
      <c r="J28" s="13"/>
      <c r="K28" s="13">
        <v>25</v>
      </c>
      <c r="L28" s="39" t="s">
        <v>812</v>
      </c>
      <c r="M28" s="40">
        <v>1120</v>
      </c>
      <c r="N28" s="41" t="s">
        <v>1131</v>
      </c>
      <c r="O28" s="41">
        <v>350</v>
      </c>
      <c r="P28" s="40">
        <v>1120</v>
      </c>
      <c r="Q28" s="13">
        <v>1</v>
      </c>
      <c r="R28" s="41"/>
      <c r="S28" s="13">
        <v>1</v>
      </c>
      <c r="T28" s="41">
        <v>350</v>
      </c>
      <c r="U28" s="40">
        <v>10550</v>
      </c>
      <c r="V28" s="42" t="s">
        <v>1134</v>
      </c>
      <c r="W28" s="42" t="s">
        <v>1343</v>
      </c>
      <c r="X28" s="43">
        <v>0.67013888888888895</v>
      </c>
      <c r="Y28" s="44">
        <v>0.67361111111111116</v>
      </c>
      <c r="Z28" s="44"/>
      <c r="AA28" s="43"/>
      <c r="AB28" s="13"/>
      <c r="AC28" s="37"/>
      <c r="AD28" s="37" t="s">
        <v>1133</v>
      </c>
      <c r="AE28" s="37" t="s">
        <v>930</v>
      </c>
      <c r="AF28" s="45" t="s">
        <v>615</v>
      </c>
      <c r="AG28" s="231">
        <v>1</v>
      </c>
      <c r="AH28" s="236"/>
      <c r="AI28" s="66"/>
      <c r="AJ28" s="66"/>
      <c r="AK28" s="66"/>
      <c r="AL28" s="66"/>
      <c r="AM28" s="67"/>
      <c r="AN28" s="68"/>
    </row>
    <row r="29" spans="2:40">
      <c r="B29" s="55">
        <v>22</v>
      </c>
      <c r="C29" s="72" t="s">
        <v>595</v>
      </c>
      <c r="D29" s="38"/>
      <c r="E29" s="37"/>
      <c r="F29" s="13"/>
      <c r="G29" s="14"/>
      <c r="H29" s="14"/>
      <c r="I29" s="14"/>
      <c r="J29" s="13"/>
      <c r="K29" s="13"/>
      <c r="L29" s="39"/>
      <c r="M29" s="40"/>
      <c r="N29" s="41"/>
      <c r="O29" s="41"/>
      <c r="P29" s="40"/>
      <c r="Q29" s="13"/>
      <c r="R29" s="41"/>
      <c r="S29" s="13"/>
      <c r="T29" s="41"/>
      <c r="U29" s="40"/>
      <c r="V29" s="42"/>
      <c r="W29" s="42"/>
      <c r="X29" s="43"/>
      <c r="Y29" s="44"/>
      <c r="Z29" s="44">
        <v>0.67361111111111116</v>
      </c>
      <c r="AA29" s="43">
        <v>0.69444444444444453</v>
      </c>
      <c r="AB29" s="13" t="s">
        <v>752</v>
      </c>
      <c r="AC29" s="37"/>
      <c r="AD29" s="37"/>
      <c r="AE29" s="37"/>
      <c r="AF29" s="45"/>
      <c r="AG29" s="231"/>
      <c r="AH29" s="236"/>
      <c r="AI29" s="66"/>
      <c r="AJ29" s="66"/>
      <c r="AK29" s="66"/>
      <c r="AL29" s="66"/>
      <c r="AM29" s="67"/>
      <c r="AN29" s="69"/>
    </row>
    <row r="30" spans="2:40">
      <c r="B30" s="55">
        <v>23</v>
      </c>
      <c r="C30" s="72" t="s">
        <v>595</v>
      </c>
      <c r="D30" s="38" t="s">
        <v>1130</v>
      </c>
      <c r="E30" s="37" t="s">
        <v>596</v>
      </c>
      <c r="F30" s="13"/>
      <c r="G30" s="14"/>
      <c r="H30" s="14"/>
      <c r="I30" s="14"/>
      <c r="J30" s="13"/>
      <c r="K30" s="13">
        <v>12</v>
      </c>
      <c r="L30" s="39" t="s">
        <v>812</v>
      </c>
      <c r="M30" s="40">
        <v>1120</v>
      </c>
      <c r="N30" s="41" t="s">
        <v>1131</v>
      </c>
      <c r="O30" s="40">
        <v>200</v>
      </c>
      <c r="P30" s="40">
        <v>1120</v>
      </c>
      <c r="Q30" s="13">
        <v>1</v>
      </c>
      <c r="R30" s="40">
        <v>200</v>
      </c>
      <c r="S30" s="13">
        <v>1</v>
      </c>
      <c r="T30" s="40">
        <v>200</v>
      </c>
      <c r="U30" s="40"/>
      <c r="V30" s="42"/>
      <c r="W30" s="42"/>
      <c r="X30" s="43"/>
      <c r="Y30" s="44"/>
      <c r="Z30" s="44"/>
      <c r="AA30" s="43"/>
      <c r="AB30" s="13"/>
      <c r="AC30" s="37"/>
      <c r="AD30" s="37"/>
      <c r="AE30" s="37"/>
      <c r="AF30" s="45"/>
      <c r="AG30" s="231"/>
      <c r="AH30" s="236"/>
      <c r="AI30" s="66"/>
      <c r="AJ30" s="66"/>
      <c r="AK30" s="66"/>
      <c r="AL30" s="66"/>
      <c r="AM30" s="67"/>
      <c r="AN30" s="68"/>
    </row>
    <row r="31" spans="2:40">
      <c r="B31" s="55">
        <v>24</v>
      </c>
      <c r="C31" s="72" t="s">
        <v>595</v>
      </c>
      <c r="D31" s="38" t="s">
        <v>1132</v>
      </c>
      <c r="E31" s="37" t="s">
        <v>596</v>
      </c>
      <c r="F31" s="13">
        <v>3703997</v>
      </c>
      <c r="G31" s="14">
        <v>5</v>
      </c>
      <c r="H31" s="13">
        <v>12</v>
      </c>
      <c r="I31" s="14" t="s">
        <v>731</v>
      </c>
      <c r="J31" s="13" t="s">
        <v>597</v>
      </c>
      <c r="K31" s="13">
        <v>50</v>
      </c>
      <c r="L31" s="233" t="s">
        <v>289</v>
      </c>
      <c r="M31" s="40">
        <v>1120</v>
      </c>
      <c r="N31" s="234">
        <v>5000</v>
      </c>
      <c r="O31" s="234">
        <v>5000</v>
      </c>
      <c r="P31" s="40">
        <v>1120</v>
      </c>
      <c r="Q31" s="13">
        <v>1</v>
      </c>
      <c r="R31" s="234">
        <v>5000</v>
      </c>
      <c r="S31" s="13">
        <v>1</v>
      </c>
      <c r="T31" s="234">
        <v>5000</v>
      </c>
      <c r="U31" s="40">
        <v>5060</v>
      </c>
      <c r="V31" s="235" t="s">
        <v>1344</v>
      </c>
      <c r="W31" s="235"/>
      <c r="X31" s="43">
        <v>0.69444444444444453</v>
      </c>
      <c r="Y31" s="44">
        <v>0.71875000000000011</v>
      </c>
      <c r="Z31" s="44">
        <v>0.71875000000000011</v>
      </c>
      <c r="AA31" s="43">
        <v>0.76736111111111116</v>
      </c>
      <c r="AB31" s="13" t="s">
        <v>752</v>
      </c>
      <c r="AC31" s="37"/>
      <c r="AD31" s="37" t="s">
        <v>1133</v>
      </c>
      <c r="AE31" s="37" t="s">
        <v>930</v>
      </c>
      <c r="AF31" s="37" t="s">
        <v>615</v>
      </c>
      <c r="AG31" s="231">
        <v>1</v>
      </c>
      <c r="AH31" s="236"/>
      <c r="AI31" s="66"/>
      <c r="AJ31" s="66"/>
      <c r="AK31" s="66"/>
      <c r="AL31" s="66"/>
      <c r="AM31" s="67"/>
      <c r="AN31" s="69"/>
    </row>
    <row r="32" spans="2:40">
      <c r="B32" s="55">
        <v>25</v>
      </c>
      <c r="C32" s="72" t="s">
        <v>595</v>
      </c>
      <c r="D32" s="38" t="s">
        <v>1132</v>
      </c>
      <c r="E32" s="37" t="s">
        <v>596</v>
      </c>
      <c r="F32" s="13">
        <v>3703997</v>
      </c>
      <c r="G32" s="14">
        <v>6</v>
      </c>
      <c r="H32" s="14">
        <v>12</v>
      </c>
      <c r="I32" s="14" t="s">
        <v>731</v>
      </c>
      <c r="J32" s="13" t="s">
        <v>597</v>
      </c>
      <c r="K32" s="13">
        <v>50</v>
      </c>
      <c r="L32" s="39" t="s">
        <v>289</v>
      </c>
      <c r="M32" s="40">
        <v>1120</v>
      </c>
      <c r="N32" s="41">
        <v>5000</v>
      </c>
      <c r="O32" s="41">
        <v>5000</v>
      </c>
      <c r="P32" s="40">
        <v>1120</v>
      </c>
      <c r="Q32" s="13">
        <v>1</v>
      </c>
      <c r="R32" s="41">
        <v>5000</v>
      </c>
      <c r="S32" s="13">
        <v>1</v>
      </c>
      <c r="T32" s="41">
        <v>5000</v>
      </c>
      <c r="U32" s="40">
        <v>5070</v>
      </c>
      <c r="V32" s="42" t="s">
        <v>1345</v>
      </c>
      <c r="W32" s="42" t="s">
        <v>1346</v>
      </c>
      <c r="X32" s="43">
        <v>0.76736111111111116</v>
      </c>
      <c r="Y32" s="44">
        <v>0.79166666666666674</v>
      </c>
      <c r="Z32" s="44">
        <v>0.79166666666666674</v>
      </c>
      <c r="AA32" s="43">
        <v>0.79861111111111116</v>
      </c>
      <c r="AB32" s="13" t="s">
        <v>752</v>
      </c>
      <c r="AC32" s="37"/>
      <c r="AD32" s="37" t="s">
        <v>1133</v>
      </c>
      <c r="AE32" s="37" t="s">
        <v>930</v>
      </c>
      <c r="AF32" s="45" t="s">
        <v>615</v>
      </c>
      <c r="AG32" s="231">
        <v>1</v>
      </c>
      <c r="AH32" s="236"/>
      <c r="AI32" s="66"/>
      <c r="AJ32" s="66"/>
      <c r="AK32" s="66"/>
      <c r="AL32" s="66"/>
      <c r="AM32" s="67"/>
      <c r="AN32" s="68"/>
    </row>
    <row r="33" spans="2:40">
      <c r="B33" s="55">
        <v>26</v>
      </c>
      <c r="C33" s="72" t="s">
        <v>595</v>
      </c>
      <c r="D33" s="38" t="s">
        <v>811</v>
      </c>
      <c r="E33" s="37" t="s">
        <v>596</v>
      </c>
      <c r="F33" s="13"/>
      <c r="G33" s="14"/>
      <c r="H33" s="14"/>
      <c r="I33" s="14"/>
      <c r="J33" s="13"/>
      <c r="K33" s="13">
        <v>25</v>
      </c>
      <c r="L33" s="39" t="s">
        <v>812</v>
      </c>
      <c r="M33" s="40">
        <v>1120</v>
      </c>
      <c r="N33" s="41" t="s">
        <v>1131</v>
      </c>
      <c r="O33" s="41">
        <v>350</v>
      </c>
      <c r="P33" s="40">
        <v>1120</v>
      </c>
      <c r="Q33" s="13">
        <v>1</v>
      </c>
      <c r="R33" s="41"/>
      <c r="S33" s="13">
        <v>1</v>
      </c>
      <c r="T33" s="41">
        <v>350</v>
      </c>
      <c r="U33" s="40">
        <v>10550</v>
      </c>
      <c r="V33" s="42" t="s">
        <v>1134</v>
      </c>
      <c r="W33" s="42" t="s">
        <v>1346</v>
      </c>
      <c r="X33" s="43">
        <v>0.79861111111111116</v>
      </c>
      <c r="Y33" s="44">
        <v>0.80208333333333337</v>
      </c>
      <c r="Z33" s="44"/>
      <c r="AA33" s="43"/>
      <c r="AB33" s="13"/>
      <c r="AC33" s="37"/>
      <c r="AD33" s="37" t="s">
        <v>1133</v>
      </c>
      <c r="AE33" s="37" t="s">
        <v>930</v>
      </c>
      <c r="AF33" s="45" t="s">
        <v>615</v>
      </c>
      <c r="AG33" s="231">
        <v>1</v>
      </c>
      <c r="AH33" s="236"/>
      <c r="AI33" s="66"/>
      <c r="AJ33" s="66"/>
      <c r="AK33" s="66"/>
      <c r="AL33" s="66"/>
      <c r="AM33" s="67"/>
      <c r="AN33" s="69"/>
    </row>
    <row r="34" spans="2:40">
      <c r="B34" s="55">
        <v>27</v>
      </c>
      <c r="C34" s="72" t="s">
        <v>595</v>
      </c>
      <c r="D34" s="38"/>
      <c r="E34" s="37"/>
      <c r="F34" s="13"/>
      <c r="G34" s="14"/>
      <c r="H34" s="14"/>
      <c r="I34" s="14"/>
      <c r="J34" s="13"/>
      <c r="K34" s="13"/>
      <c r="L34" s="39"/>
      <c r="M34" s="40"/>
      <c r="N34" s="41"/>
      <c r="O34" s="40"/>
      <c r="P34" s="40"/>
      <c r="Q34" s="13"/>
      <c r="R34" s="40"/>
      <c r="S34" s="13"/>
      <c r="T34" s="40"/>
      <c r="U34" s="40"/>
      <c r="V34" s="42"/>
      <c r="W34" s="42"/>
      <c r="X34" s="43"/>
      <c r="Y34" s="44"/>
      <c r="Z34" s="44">
        <v>0.80208333333333337</v>
      </c>
      <c r="AA34" s="43">
        <v>0.82291666666666674</v>
      </c>
      <c r="AB34" s="13" t="s">
        <v>752</v>
      </c>
      <c r="AC34" s="37"/>
      <c r="AD34" s="37"/>
      <c r="AE34" s="37"/>
      <c r="AF34" s="45"/>
      <c r="AG34" s="231"/>
      <c r="AH34" s="236"/>
      <c r="AI34" s="66"/>
      <c r="AJ34" s="66"/>
      <c r="AK34" s="66"/>
      <c r="AL34" s="66"/>
      <c r="AM34" s="67"/>
      <c r="AN34" s="68"/>
    </row>
    <row r="35" spans="2:40">
      <c r="B35" s="55">
        <v>28</v>
      </c>
      <c r="C35" s="72" t="s">
        <v>595</v>
      </c>
      <c r="D35" s="38" t="s">
        <v>1130</v>
      </c>
      <c r="E35" s="37" t="s">
        <v>596</v>
      </c>
      <c r="F35" s="13"/>
      <c r="G35" s="14"/>
      <c r="H35" s="13"/>
      <c r="I35" s="14"/>
      <c r="J35" s="13"/>
      <c r="K35" s="13">
        <v>12</v>
      </c>
      <c r="L35" s="233" t="s">
        <v>812</v>
      </c>
      <c r="M35" s="40">
        <v>1120</v>
      </c>
      <c r="N35" s="234" t="s">
        <v>1131</v>
      </c>
      <c r="O35" s="234">
        <v>200</v>
      </c>
      <c r="P35" s="40">
        <v>1120</v>
      </c>
      <c r="Q35" s="13">
        <v>1</v>
      </c>
      <c r="R35" s="234">
        <v>200</v>
      </c>
      <c r="S35" s="13">
        <v>1</v>
      </c>
      <c r="T35" s="234">
        <v>200</v>
      </c>
      <c r="U35" s="40"/>
      <c r="V35" s="235"/>
      <c r="W35" s="235"/>
      <c r="X35" s="43"/>
      <c r="Y35" s="44"/>
      <c r="Z35" s="44"/>
      <c r="AA35" s="43"/>
      <c r="AB35" s="13"/>
      <c r="AC35" s="37"/>
      <c r="AD35" s="37"/>
      <c r="AE35" s="37"/>
      <c r="AF35" s="37"/>
      <c r="AG35" s="231"/>
      <c r="AH35" s="236"/>
      <c r="AI35" s="66"/>
      <c r="AJ35" s="66"/>
      <c r="AK35" s="66"/>
      <c r="AL35" s="66"/>
      <c r="AM35" s="67"/>
      <c r="AN35" s="69"/>
    </row>
    <row r="36" spans="2:40">
      <c r="B36" s="55">
        <v>29</v>
      </c>
      <c r="C36" s="72" t="s">
        <v>595</v>
      </c>
      <c r="D36" s="38" t="s">
        <v>1132</v>
      </c>
      <c r="E36" s="37" t="s">
        <v>596</v>
      </c>
      <c r="F36" s="13">
        <v>3703997</v>
      </c>
      <c r="G36" s="14">
        <v>7</v>
      </c>
      <c r="H36" s="13">
        <v>12</v>
      </c>
      <c r="I36" s="14" t="s">
        <v>731</v>
      </c>
      <c r="J36" s="13" t="s">
        <v>597</v>
      </c>
      <c r="K36" s="13">
        <v>50</v>
      </c>
      <c r="L36" s="39" t="s">
        <v>289</v>
      </c>
      <c r="M36" s="40">
        <v>1120</v>
      </c>
      <c r="N36" s="41">
        <v>5000</v>
      </c>
      <c r="O36" s="40">
        <v>5000</v>
      </c>
      <c r="P36" s="40">
        <v>1120</v>
      </c>
      <c r="Q36" s="13">
        <v>1</v>
      </c>
      <c r="R36" s="40">
        <v>5000</v>
      </c>
      <c r="S36" s="13">
        <v>1</v>
      </c>
      <c r="T36" s="40">
        <v>5000</v>
      </c>
      <c r="U36" s="40">
        <v>5060</v>
      </c>
      <c r="V36" s="14">
        <v>61210200004</v>
      </c>
      <c r="W36" s="324"/>
      <c r="X36" s="43">
        <v>0.82291666666666674</v>
      </c>
      <c r="Y36" s="44">
        <v>0.84722222222222232</v>
      </c>
      <c r="Z36" s="44">
        <v>0.84722222222222232</v>
      </c>
      <c r="AA36" s="43">
        <v>0.85416666666666674</v>
      </c>
      <c r="AB36" s="13" t="s">
        <v>752</v>
      </c>
      <c r="AC36" s="37"/>
      <c r="AD36" s="37" t="s">
        <v>1133</v>
      </c>
      <c r="AE36" s="37" t="s">
        <v>930</v>
      </c>
      <c r="AF36" s="45" t="s">
        <v>615</v>
      </c>
      <c r="AG36" s="231">
        <v>1</v>
      </c>
      <c r="AH36" s="236"/>
      <c r="AI36" s="66"/>
      <c r="AJ36" s="66"/>
      <c r="AK36" s="66"/>
      <c r="AL36" s="66"/>
      <c r="AM36" s="67"/>
      <c r="AN36" s="68"/>
    </row>
    <row r="37" spans="2:40">
      <c r="B37" s="55">
        <v>30</v>
      </c>
      <c r="C37" s="72" t="s">
        <v>595</v>
      </c>
      <c r="D37" s="38" t="s">
        <v>1132</v>
      </c>
      <c r="E37" s="37" t="s">
        <v>596</v>
      </c>
      <c r="F37" s="13">
        <v>3703997</v>
      </c>
      <c r="G37" s="14">
        <v>8</v>
      </c>
      <c r="H37" s="14">
        <v>12</v>
      </c>
      <c r="I37" s="232" t="s">
        <v>731</v>
      </c>
      <c r="J37" s="13" t="s">
        <v>597</v>
      </c>
      <c r="K37" s="13">
        <v>50</v>
      </c>
      <c r="L37" s="39" t="s">
        <v>289</v>
      </c>
      <c r="M37" s="40">
        <v>1120</v>
      </c>
      <c r="N37" s="41">
        <v>5000</v>
      </c>
      <c r="O37" s="41">
        <v>5000</v>
      </c>
      <c r="P37" s="40">
        <v>1120</v>
      </c>
      <c r="Q37" s="13">
        <v>1</v>
      </c>
      <c r="R37" s="41">
        <v>5000</v>
      </c>
      <c r="S37" s="13">
        <v>1</v>
      </c>
      <c r="T37" s="41">
        <v>5000</v>
      </c>
      <c r="U37" s="40">
        <v>5060</v>
      </c>
      <c r="V37" s="42" t="s">
        <v>1347</v>
      </c>
      <c r="W37" s="42" t="s">
        <v>1348</v>
      </c>
      <c r="X37" s="43">
        <v>0.85416666666666674</v>
      </c>
      <c r="Y37" s="44">
        <v>0.87847222222222232</v>
      </c>
      <c r="Z37" s="44">
        <v>0.87847222222222232</v>
      </c>
      <c r="AA37" s="43">
        <v>0.88541666666666674</v>
      </c>
      <c r="AB37" s="13" t="s">
        <v>752</v>
      </c>
      <c r="AC37" s="37"/>
      <c r="AD37" s="37" t="s">
        <v>1133</v>
      </c>
      <c r="AE37" s="37" t="s">
        <v>930</v>
      </c>
      <c r="AF37" s="45" t="s">
        <v>615</v>
      </c>
      <c r="AG37" s="231">
        <v>1</v>
      </c>
      <c r="AH37" s="236"/>
      <c r="AI37" s="66"/>
      <c r="AJ37" s="66"/>
      <c r="AK37" s="66"/>
      <c r="AL37" s="66"/>
      <c r="AM37" s="67"/>
      <c r="AN37" s="69"/>
    </row>
    <row r="38" spans="2:40">
      <c r="B38" s="55">
        <v>31</v>
      </c>
      <c r="C38" s="72" t="s">
        <v>595</v>
      </c>
      <c r="D38" s="38" t="s">
        <v>811</v>
      </c>
      <c r="E38" s="37" t="s">
        <v>596</v>
      </c>
      <c r="F38" s="13"/>
      <c r="G38" s="14"/>
      <c r="H38" s="14"/>
      <c r="I38" s="232"/>
      <c r="J38" s="13"/>
      <c r="K38" s="13">
        <v>25</v>
      </c>
      <c r="L38" s="39" t="s">
        <v>812</v>
      </c>
      <c r="M38" s="40">
        <v>1120</v>
      </c>
      <c r="N38" s="41" t="s">
        <v>1131</v>
      </c>
      <c r="O38" s="41">
        <v>350</v>
      </c>
      <c r="P38" s="40">
        <v>1120</v>
      </c>
      <c r="Q38" s="13">
        <v>1</v>
      </c>
      <c r="R38" s="41"/>
      <c r="S38" s="13">
        <v>1</v>
      </c>
      <c r="T38" s="41">
        <v>350</v>
      </c>
      <c r="U38" s="40">
        <v>10550</v>
      </c>
      <c r="V38" s="42" t="s">
        <v>1134</v>
      </c>
      <c r="W38" s="42" t="s">
        <v>1348</v>
      </c>
      <c r="X38" s="43">
        <v>0.88541666666666674</v>
      </c>
      <c r="Y38" s="44">
        <v>0.88888888888888895</v>
      </c>
      <c r="Z38" s="44"/>
      <c r="AA38" s="43"/>
      <c r="AB38" s="13"/>
      <c r="AC38" s="37"/>
      <c r="AD38" s="37" t="s">
        <v>1133</v>
      </c>
      <c r="AE38" s="37" t="s">
        <v>930</v>
      </c>
      <c r="AF38" s="45" t="s">
        <v>615</v>
      </c>
      <c r="AG38" s="231">
        <v>1</v>
      </c>
      <c r="AH38" s="236"/>
      <c r="AI38" s="66"/>
      <c r="AJ38" s="66"/>
      <c r="AK38" s="66"/>
      <c r="AL38" s="66"/>
      <c r="AM38" s="67"/>
      <c r="AN38" s="68"/>
    </row>
    <row r="39" spans="2:40">
      <c r="B39" s="55">
        <v>32</v>
      </c>
      <c r="C39" s="72" t="s">
        <v>595</v>
      </c>
      <c r="D39" s="38"/>
      <c r="E39" s="37"/>
      <c r="F39" s="13"/>
      <c r="G39" s="14"/>
      <c r="H39" s="14"/>
      <c r="I39" s="232"/>
      <c r="J39" s="13"/>
      <c r="K39" s="13"/>
      <c r="L39" s="39"/>
      <c r="M39" s="40"/>
      <c r="N39" s="41"/>
      <c r="O39" s="41"/>
      <c r="P39" s="40"/>
      <c r="Q39" s="13"/>
      <c r="R39" s="41"/>
      <c r="S39" s="13"/>
      <c r="T39" s="41"/>
      <c r="U39" s="40"/>
      <c r="V39" s="42"/>
      <c r="W39" s="42"/>
      <c r="X39" s="43"/>
      <c r="Y39" s="44"/>
      <c r="Z39" s="44">
        <v>0.88888888888888895</v>
      </c>
      <c r="AA39" s="43">
        <v>0.90972222222222232</v>
      </c>
      <c r="AB39" s="13" t="s">
        <v>752</v>
      </c>
      <c r="AC39" s="37"/>
      <c r="AD39" s="37"/>
      <c r="AE39" s="37"/>
      <c r="AF39" s="45"/>
      <c r="AG39" s="231"/>
      <c r="AH39" s="236"/>
      <c r="AI39" s="66"/>
      <c r="AJ39" s="66"/>
      <c r="AK39" s="66"/>
      <c r="AL39" s="66"/>
      <c r="AM39" s="67"/>
      <c r="AN39" s="69"/>
    </row>
    <row r="40" spans="2:40">
      <c r="B40" s="55">
        <v>33</v>
      </c>
      <c r="C40" s="72" t="s">
        <v>595</v>
      </c>
      <c r="D40" s="73" t="s">
        <v>1130</v>
      </c>
      <c r="E40" s="37" t="s">
        <v>596</v>
      </c>
      <c r="F40" s="13"/>
      <c r="G40" s="14"/>
      <c r="H40" s="14"/>
      <c r="I40" s="14"/>
      <c r="J40" s="13"/>
      <c r="K40" s="13">
        <v>12</v>
      </c>
      <c r="L40" s="39" t="s">
        <v>812</v>
      </c>
      <c r="M40" s="40">
        <v>1120</v>
      </c>
      <c r="N40" s="41" t="s">
        <v>1131</v>
      </c>
      <c r="O40" s="40">
        <v>200</v>
      </c>
      <c r="P40" s="40">
        <v>1120</v>
      </c>
      <c r="Q40" s="13">
        <v>1</v>
      </c>
      <c r="R40" s="40">
        <v>200</v>
      </c>
      <c r="S40" s="13">
        <v>1</v>
      </c>
      <c r="T40" s="40">
        <v>200</v>
      </c>
      <c r="U40" s="40"/>
      <c r="V40" s="42"/>
      <c r="W40" s="42"/>
      <c r="X40" s="43"/>
      <c r="Y40" s="44"/>
      <c r="Z40" s="44"/>
      <c r="AA40" s="43"/>
      <c r="AB40" s="13"/>
      <c r="AC40" s="37"/>
      <c r="AD40" s="37"/>
      <c r="AE40" s="37"/>
      <c r="AF40" s="45"/>
      <c r="AG40" s="231"/>
      <c r="AH40" s="236"/>
      <c r="AI40" s="66"/>
      <c r="AJ40" s="66"/>
      <c r="AK40" s="66"/>
      <c r="AL40" s="66"/>
      <c r="AM40" s="67"/>
      <c r="AN40" s="68"/>
    </row>
    <row r="41" spans="2:40">
      <c r="B41" s="55">
        <v>34</v>
      </c>
      <c r="C41" s="72" t="s">
        <v>595</v>
      </c>
      <c r="D41" s="73" t="s">
        <v>1132</v>
      </c>
      <c r="E41" s="37" t="s">
        <v>596</v>
      </c>
      <c r="F41" s="13">
        <v>3703997</v>
      </c>
      <c r="G41" s="14">
        <v>9</v>
      </c>
      <c r="H41" s="14">
        <v>12</v>
      </c>
      <c r="I41" s="14" t="s">
        <v>731</v>
      </c>
      <c r="J41" s="13" t="s">
        <v>597</v>
      </c>
      <c r="K41" s="13">
        <v>50</v>
      </c>
      <c r="L41" s="39" t="s">
        <v>289</v>
      </c>
      <c r="M41" s="40">
        <v>1120</v>
      </c>
      <c r="N41" s="41">
        <v>5000</v>
      </c>
      <c r="O41" s="234">
        <v>5000</v>
      </c>
      <c r="P41" s="40">
        <v>1120</v>
      </c>
      <c r="Q41" s="13">
        <v>1</v>
      </c>
      <c r="R41" s="234">
        <v>5000</v>
      </c>
      <c r="S41" s="13">
        <v>1</v>
      </c>
      <c r="T41" s="234">
        <v>5000</v>
      </c>
      <c r="U41" s="40">
        <v>5060</v>
      </c>
      <c r="V41" s="42" t="s">
        <v>1349</v>
      </c>
      <c r="W41" s="42"/>
      <c r="X41" s="43">
        <v>0.90972222222222232</v>
      </c>
      <c r="Y41" s="44">
        <v>0.9340277777777779</v>
      </c>
      <c r="Z41" s="44">
        <v>0.9340277777777779</v>
      </c>
      <c r="AA41" s="43">
        <v>0.94097222222222232</v>
      </c>
      <c r="AB41" s="13" t="s">
        <v>752</v>
      </c>
      <c r="AC41" s="37"/>
      <c r="AD41" s="37" t="s">
        <v>1133</v>
      </c>
      <c r="AE41" s="37" t="s">
        <v>930</v>
      </c>
      <c r="AF41" s="45" t="s">
        <v>615</v>
      </c>
      <c r="AG41" s="231">
        <v>1</v>
      </c>
      <c r="AH41" s="236"/>
      <c r="AI41" s="66"/>
      <c r="AJ41" s="66"/>
      <c r="AK41" s="66"/>
      <c r="AL41" s="66"/>
      <c r="AM41" s="67"/>
      <c r="AN41" s="69"/>
    </row>
    <row r="42" spans="2:40">
      <c r="B42" s="55">
        <v>35</v>
      </c>
      <c r="C42" s="72" t="s">
        <v>595</v>
      </c>
      <c r="D42" s="38" t="s">
        <v>1132</v>
      </c>
      <c r="E42" s="37" t="s">
        <v>596</v>
      </c>
      <c r="F42" s="13">
        <v>3703997</v>
      </c>
      <c r="G42" s="14">
        <v>10</v>
      </c>
      <c r="H42" s="14">
        <v>12</v>
      </c>
      <c r="I42" s="14" t="s">
        <v>731</v>
      </c>
      <c r="J42" s="13" t="s">
        <v>597</v>
      </c>
      <c r="K42" s="13">
        <v>50</v>
      </c>
      <c r="L42" s="233" t="s">
        <v>289</v>
      </c>
      <c r="M42" s="40">
        <v>1120</v>
      </c>
      <c r="N42" s="234">
        <v>5000</v>
      </c>
      <c r="O42" s="234">
        <v>5000</v>
      </c>
      <c r="P42" s="40">
        <v>1120</v>
      </c>
      <c r="Q42" s="13">
        <v>1</v>
      </c>
      <c r="R42" s="234">
        <v>5000</v>
      </c>
      <c r="S42" s="13">
        <v>1</v>
      </c>
      <c r="T42" s="234">
        <v>5000</v>
      </c>
      <c r="U42" s="40">
        <v>5070</v>
      </c>
      <c r="V42" s="235" t="s">
        <v>1350</v>
      </c>
      <c r="W42" s="42" t="s">
        <v>1351</v>
      </c>
      <c r="X42" s="43">
        <v>0.94097222222222232</v>
      </c>
      <c r="Y42" s="44">
        <v>0.9652777777777779</v>
      </c>
      <c r="Z42" s="44">
        <v>0.9652777777777779</v>
      </c>
      <c r="AA42" s="43">
        <v>0.97222222222222232</v>
      </c>
      <c r="AB42" s="13" t="s">
        <v>752</v>
      </c>
      <c r="AC42" s="37"/>
      <c r="AD42" s="37" t="s">
        <v>1133</v>
      </c>
      <c r="AE42" s="37" t="s">
        <v>930</v>
      </c>
      <c r="AF42" s="45" t="s">
        <v>615</v>
      </c>
      <c r="AG42" s="231">
        <v>1</v>
      </c>
      <c r="AH42" s="236"/>
      <c r="AI42" s="66"/>
      <c r="AJ42" s="66"/>
      <c r="AK42" s="66"/>
      <c r="AL42" s="66"/>
      <c r="AM42" s="67"/>
      <c r="AN42" s="68"/>
    </row>
    <row r="43" spans="2:40">
      <c r="B43" s="55">
        <v>36</v>
      </c>
      <c r="C43" s="72" t="s">
        <v>595</v>
      </c>
      <c r="D43" s="38" t="s">
        <v>811</v>
      </c>
      <c r="E43" s="37" t="s">
        <v>596</v>
      </c>
      <c r="F43" s="13"/>
      <c r="G43" s="14"/>
      <c r="H43" s="14"/>
      <c r="I43" s="14"/>
      <c r="J43" s="13"/>
      <c r="K43" s="13">
        <v>25</v>
      </c>
      <c r="L43" s="233" t="s">
        <v>812</v>
      </c>
      <c r="M43" s="40">
        <v>1120</v>
      </c>
      <c r="N43" s="234" t="s">
        <v>1131</v>
      </c>
      <c r="O43" s="234">
        <v>350</v>
      </c>
      <c r="P43" s="40">
        <v>1120</v>
      </c>
      <c r="Q43" s="13">
        <v>1</v>
      </c>
      <c r="R43" s="234"/>
      <c r="S43" s="13">
        <v>1</v>
      </c>
      <c r="T43" s="234">
        <v>350</v>
      </c>
      <c r="U43" s="40">
        <v>10550</v>
      </c>
      <c r="V43" s="235" t="s">
        <v>1134</v>
      </c>
      <c r="W43" s="42" t="s">
        <v>1351</v>
      </c>
      <c r="X43" s="43">
        <v>0.97222222222222232</v>
      </c>
      <c r="Y43" s="44">
        <v>0.97569444444444453</v>
      </c>
      <c r="Z43" s="44"/>
      <c r="AA43" s="43"/>
      <c r="AB43" s="13"/>
      <c r="AC43" s="37"/>
      <c r="AD43" s="37" t="s">
        <v>1133</v>
      </c>
      <c r="AE43" s="37" t="s">
        <v>930</v>
      </c>
      <c r="AF43" s="45" t="s">
        <v>615</v>
      </c>
      <c r="AG43" s="231">
        <v>1</v>
      </c>
      <c r="AH43" s="236"/>
      <c r="AI43" s="66"/>
      <c r="AJ43" s="66"/>
      <c r="AK43" s="66"/>
      <c r="AL43" s="66"/>
      <c r="AM43" s="67"/>
      <c r="AN43" s="69"/>
    </row>
    <row r="44" spans="2:40">
      <c r="B44" s="55">
        <v>37</v>
      </c>
      <c r="C44" s="72" t="s">
        <v>595</v>
      </c>
      <c r="D44" s="73"/>
      <c r="E44" s="37"/>
      <c r="F44" s="13"/>
      <c r="G44" s="14"/>
      <c r="H44" s="14"/>
      <c r="I44" s="14"/>
      <c r="J44" s="13"/>
      <c r="K44" s="13"/>
      <c r="L44" s="233"/>
      <c r="M44" s="40"/>
      <c r="N44" s="234"/>
      <c r="O44" s="234"/>
      <c r="P44" s="40"/>
      <c r="Q44" s="13"/>
      <c r="R44" s="234"/>
      <c r="S44" s="13"/>
      <c r="T44" s="234"/>
      <c r="U44" s="40"/>
      <c r="V44" s="235"/>
      <c r="W44" s="42"/>
      <c r="X44" s="43"/>
      <c r="Y44" s="44"/>
      <c r="Z44" s="44">
        <v>0.97569444444444453</v>
      </c>
      <c r="AA44" s="43">
        <v>0.9965277777777779</v>
      </c>
      <c r="AB44" s="13" t="s">
        <v>752</v>
      </c>
      <c r="AC44" s="37"/>
      <c r="AD44" s="37"/>
      <c r="AE44" s="37"/>
      <c r="AF44" s="45"/>
      <c r="AG44" s="231"/>
      <c r="AH44" s="236"/>
      <c r="AI44" s="66"/>
      <c r="AJ44" s="66"/>
      <c r="AK44" s="66"/>
      <c r="AL44" s="66"/>
      <c r="AM44" s="67"/>
      <c r="AN44" s="68"/>
    </row>
    <row r="45" spans="2:40">
      <c r="B45" s="55">
        <v>38</v>
      </c>
      <c r="C45" s="72" t="s">
        <v>595</v>
      </c>
      <c r="D45" s="38" t="s">
        <v>1130</v>
      </c>
      <c r="E45" s="37" t="s">
        <v>596</v>
      </c>
      <c r="F45" s="13"/>
      <c r="G45" s="14"/>
      <c r="H45" s="13"/>
      <c r="I45" s="14"/>
      <c r="J45" s="13"/>
      <c r="K45" s="13">
        <v>12</v>
      </c>
      <c r="L45" s="233" t="s">
        <v>812</v>
      </c>
      <c r="M45" s="40">
        <v>1120</v>
      </c>
      <c r="N45" s="234" t="s">
        <v>1131</v>
      </c>
      <c r="O45" s="234">
        <v>200</v>
      </c>
      <c r="P45" s="40">
        <v>1120</v>
      </c>
      <c r="Q45" s="13">
        <v>1</v>
      </c>
      <c r="R45" s="234">
        <v>200</v>
      </c>
      <c r="S45" s="13">
        <v>1</v>
      </c>
      <c r="T45" s="234">
        <v>200</v>
      </c>
      <c r="U45" s="40"/>
      <c r="V45" s="235"/>
      <c r="W45" s="235"/>
      <c r="X45" s="43"/>
      <c r="Y45" s="44"/>
      <c r="Z45" s="44"/>
      <c r="AA45" s="43"/>
      <c r="AB45" s="13"/>
      <c r="AC45" s="37"/>
      <c r="AD45" s="37"/>
      <c r="AE45" s="37"/>
      <c r="AF45" s="37"/>
      <c r="AG45" s="231"/>
      <c r="AH45" s="236"/>
      <c r="AI45" s="66"/>
      <c r="AJ45" s="66"/>
      <c r="AK45" s="66"/>
      <c r="AL45" s="66"/>
      <c r="AM45" s="67"/>
      <c r="AN45" s="69"/>
    </row>
    <row r="46" spans="2:40">
      <c r="B46" s="55">
        <v>39</v>
      </c>
      <c r="C46" s="72" t="s">
        <v>595</v>
      </c>
      <c r="D46" s="38" t="s">
        <v>1132</v>
      </c>
      <c r="E46" s="37" t="s">
        <v>596</v>
      </c>
      <c r="F46" s="13">
        <v>3703997</v>
      </c>
      <c r="G46" s="14"/>
      <c r="H46" s="13">
        <v>12</v>
      </c>
      <c r="I46" s="14" t="s">
        <v>731</v>
      </c>
      <c r="J46" s="13" t="s">
        <v>597</v>
      </c>
      <c r="K46" s="13">
        <v>50</v>
      </c>
      <c r="L46" s="233" t="s">
        <v>289</v>
      </c>
      <c r="M46" s="40">
        <v>1120</v>
      </c>
      <c r="N46" s="234">
        <v>5000</v>
      </c>
      <c r="O46" s="234">
        <v>5000</v>
      </c>
      <c r="P46" s="40">
        <v>1120</v>
      </c>
      <c r="Q46" s="13">
        <v>1</v>
      </c>
      <c r="R46" s="234">
        <v>5000</v>
      </c>
      <c r="S46" s="13">
        <v>1</v>
      </c>
      <c r="T46" s="234">
        <v>5000</v>
      </c>
      <c r="U46" s="40">
        <v>4940</v>
      </c>
      <c r="V46" s="235" t="s">
        <v>1322</v>
      </c>
      <c r="W46" s="42"/>
      <c r="X46" s="43">
        <v>0.9965277777777779</v>
      </c>
      <c r="Y46" s="44">
        <v>1.0208333333333335</v>
      </c>
      <c r="Z46" s="44"/>
      <c r="AA46" s="43"/>
      <c r="AB46" s="13" t="s">
        <v>752</v>
      </c>
      <c r="AC46" s="37"/>
      <c r="AD46" s="37" t="s">
        <v>1133</v>
      </c>
      <c r="AE46" s="37" t="s">
        <v>1137</v>
      </c>
      <c r="AF46" s="45" t="s">
        <v>615</v>
      </c>
      <c r="AG46" s="231">
        <v>1</v>
      </c>
      <c r="AH46" s="236" t="s">
        <v>1352</v>
      </c>
      <c r="AI46" s="66"/>
      <c r="AJ46" s="66"/>
      <c r="AK46" s="66"/>
      <c r="AL46" s="66"/>
      <c r="AM46" s="67"/>
      <c r="AN46" s="68"/>
    </row>
    <row r="47" spans="2:40">
      <c r="B47" s="55">
        <v>40</v>
      </c>
      <c r="C47" s="72" t="s">
        <v>595</v>
      </c>
      <c r="D47" s="38" t="s">
        <v>1132</v>
      </c>
      <c r="E47" s="37" t="s">
        <v>596</v>
      </c>
      <c r="F47" s="13">
        <v>3703997</v>
      </c>
      <c r="G47" s="14"/>
      <c r="H47" s="14">
        <v>12</v>
      </c>
      <c r="I47" s="14" t="s">
        <v>731</v>
      </c>
      <c r="J47" s="13" t="s">
        <v>597</v>
      </c>
      <c r="K47" s="13">
        <v>50</v>
      </c>
      <c r="L47" s="233" t="s">
        <v>289</v>
      </c>
      <c r="M47" s="40">
        <v>1120</v>
      </c>
      <c r="N47" s="234">
        <v>5000</v>
      </c>
      <c r="O47" s="234">
        <v>5000</v>
      </c>
      <c r="P47" s="40">
        <v>1120</v>
      </c>
      <c r="Q47" s="13">
        <v>1</v>
      </c>
      <c r="R47" s="234">
        <v>5000</v>
      </c>
      <c r="S47" s="13">
        <v>1</v>
      </c>
      <c r="T47" s="234">
        <v>5000</v>
      </c>
      <c r="U47" s="40"/>
      <c r="V47" s="235"/>
      <c r="W47" s="42"/>
      <c r="X47" s="43"/>
      <c r="Y47" s="44"/>
      <c r="Z47" s="44"/>
      <c r="AA47" s="43"/>
      <c r="AB47" s="13" t="s">
        <v>752</v>
      </c>
      <c r="AC47" s="37"/>
      <c r="AD47" s="37" t="s">
        <v>1133</v>
      </c>
      <c r="AE47" s="37"/>
      <c r="AF47" s="45" t="s">
        <v>615</v>
      </c>
      <c r="AG47" s="231"/>
      <c r="AH47" s="236"/>
      <c r="AI47" s="66"/>
      <c r="AJ47" s="66"/>
      <c r="AK47" s="66"/>
      <c r="AL47" s="66"/>
      <c r="AM47" s="67"/>
      <c r="AN47" s="69"/>
    </row>
    <row r="48" spans="2:40">
      <c r="B48" s="55">
        <v>41</v>
      </c>
      <c r="C48" s="72" t="s">
        <v>595</v>
      </c>
      <c r="D48" s="38" t="s">
        <v>811</v>
      </c>
      <c r="E48" s="37" t="s">
        <v>596</v>
      </c>
      <c r="F48" s="13"/>
      <c r="G48" s="14"/>
      <c r="H48" s="14"/>
      <c r="I48" s="14"/>
      <c r="J48" s="13"/>
      <c r="K48" s="74">
        <v>25</v>
      </c>
      <c r="L48" s="249" t="s">
        <v>812</v>
      </c>
      <c r="M48" s="82">
        <v>1120</v>
      </c>
      <c r="N48" s="254" t="s">
        <v>1131</v>
      </c>
      <c r="O48" s="254">
        <v>350</v>
      </c>
      <c r="P48" s="82">
        <v>1120</v>
      </c>
      <c r="Q48" s="74">
        <v>1</v>
      </c>
      <c r="R48" s="254"/>
      <c r="S48" s="74">
        <v>1</v>
      </c>
      <c r="T48" s="254">
        <v>350</v>
      </c>
      <c r="U48" s="82">
        <v>10550</v>
      </c>
      <c r="V48" s="255" t="s">
        <v>1134</v>
      </c>
      <c r="W48" s="42"/>
      <c r="X48" s="43"/>
      <c r="Y48" s="44"/>
      <c r="Z48" s="44"/>
      <c r="AA48" s="43"/>
      <c r="AB48" s="13"/>
      <c r="AC48" s="37"/>
      <c r="AD48" s="37" t="s">
        <v>1133</v>
      </c>
      <c r="AE48" s="37"/>
      <c r="AF48" s="45" t="s">
        <v>615</v>
      </c>
      <c r="AG48" s="231"/>
      <c r="AH48" s="236"/>
      <c r="AI48" s="66"/>
      <c r="AJ48" s="66"/>
      <c r="AK48" s="66"/>
      <c r="AL48" s="66"/>
      <c r="AM48" s="67"/>
      <c r="AN48" s="68"/>
    </row>
    <row r="49" spans="2:40">
      <c r="B49" s="55">
        <v>42</v>
      </c>
      <c r="C49" s="72" t="s">
        <v>595</v>
      </c>
      <c r="D49" s="38"/>
      <c r="E49" s="37"/>
      <c r="F49" s="13"/>
      <c r="G49" s="14"/>
      <c r="H49" s="14"/>
      <c r="I49" s="14"/>
      <c r="J49" s="13"/>
      <c r="K49" s="74"/>
      <c r="L49" s="249"/>
      <c r="M49" s="82"/>
      <c r="N49" s="254"/>
      <c r="O49" s="254"/>
      <c r="P49" s="82"/>
      <c r="Q49" s="74"/>
      <c r="R49" s="254"/>
      <c r="S49" s="74"/>
      <c r="T49" s="254"/>
      <c r="U49" s="82"/>
      <c r="V49" s="255"/>
      <c r="W49" s="42"/>
      <c r="X49" s="43"/>
      <c r="Y49" s="44"/>
      <c r="Z49" s="44">
        <v>2.0833333333333332E-2</v>
      </c>
      <c r="AA49" s="43">
        <v>6.25E-2</v>
      </c>
      <c r="AB49" s="13" t="s">
        <v>752</v>
      </c>
      <c r="AC49" s="37"/>
      <c r="AD49" s="37"/>
      <c r="AE49" s="37"/>
      <c r="AF49" s="45"/>
      <c r="AG49" s="231"/>
      <c r="AH49" s="236"/>
      <c r="AI49" s="66"/>
      <c r="AJ49" s="66"/>
      <c r="AK49" s="66"/>
      <c r="AL49" s="66"/>
      <c r="AM49" s="67"/>
      <c r="AN49" s="69"/>
    </row>
    <row r="50" spans="2:40">
      <c r="B50" s="55">
        <v>43</v>
      </c>
      <c r="C50" s="72" t="s">
        <v>595</v>
      </c>
      <c r="D50" s="73" t="s">
        <v>1130</v>
      </c>
      <c r="E50" s="37" t="s">
        <v>596</v>
      </c>
      <c r="F50" s="13"/>
      <c r="G50" s="14"/>
      <c r="H50" s="14"/>
      <c r="I50" s="14"/>
      <c r="J50" s="74"/>
      <c r="K50" s="74">
        <v>12</v>
      </c>
      <c r="L50" s="249" t="s">
        <v>812</v>
      </c>
      <c r="M50" s="82">
        <v>1120</v>
      </c>
      <c r="N50" s="254" t="s">
        <v>1131</v>
      </c>
      <c r="O50" s="254">
        <v>200</v>
      </c>
      <c r="P50" s="82">
        <v>1120</v>
      </c>
      <c r="Q50" s="74">
        <v>1</v>
      </c>
      <c r="R50" s="254">
        <v>200</v>
      </c>
      <c r="S50" s="74">
        <v>1</v>
      </c>
      <c r="T50" s="254">
        <v>200</v>
      </c>
      <c r="U50" s="82"/>
      <c r="V50" s="255"/>
      <c r="W50" s="42"/>
      <c r="X50" s="77"/>
      <c r="Y50" s="78"/>
      <c r="Z50" s="78"/>
      <c r="AA50" s="77"/>
      <c r="AB50" s="74"/>
      <c r="AC50" s="72"/>
      <c r="AD50" s="37"/>
      <c r="AE50" s="37"/>
      <c r="AF50" s="45"/>
      <c r="AG50" s="231"/>
      <c r="AH50" s="236"/>
      <c r="AI50" s="66"/>
      <c r="AJ50" s="66"/>
      <c r="AK50" s="66"/>
      <c r="AL50" s="66"/>
      <c r="AM50" s="67"/>
      <c r="AN50" s="68"/>
    </row>
    <row r="51" spans="2:40">
      <c r="B51" s="55">
        <v>44</v>
      </c>
      <c r="C51" s="72" t="s">
        <v>595</v>
      </c>
      <c r="D51" s="38" t="s">
        <v>1132</v>
      </c>
      <c r="E51" s="37" t="s">
        <v>596</v>
      </c>
      <c r="F51" s="13">
        <v>3703997</v>
      </c>
      <c r="G51" s="14">
        <v>11</v>
      </c>
      <c r="H51" s="13">
        <v>12</v>
      </c>
      <c r="I51" s="14" t="s">
        <v>731</v>
      </c>
      <c r="J51" s="13" t="s">
        <v>597</v>
      </c>
      <c r="K51" s="74">
        <v>50</v>
      </c>
      <c r="L51" s="249" t="s">
        <v>289</v>
      </c>
      <c r="M51" s="82">
        <v>1120</v>
      </c>
      <c r="N51" s="254">
        <v>5000</v>
      </c>
      <c r="O51" s="254">
        <v>5000</v>
      </c>
      <c r="P51" s="82">
        <v>1120</v>
      </c>
      <c r="Q51" s="74">
        <v>1</v>
      </c>
      <c r="R51" s="254">
        <v>5000</v>
      </c>
      <c r="S51" s="74">
        <v>1</v>
      </c>
      <c r="T51" s="254">
        <v>5000</v>
      </c>
      <c r="U51" s="82">
        <v>5010</v>
      </c>
      <c r="V51" s="255" t="s">
        <v>1353</v>
      </c>
      <c r="W51" s="235"/>
      <c r="X51" s="43">
        <v>6.25E-2</v>
      </c>
      <c r="Y51" s="44">
        <v>8.6805555555555552E-2</v>
      </c>
      <c r="Z51" s="44">
        <v>8.6805555555555552E-2</v>
      </c>
      <c r="AA51" s="43">
        <v>0.13541666666666666</v>
      </c>
      <c r="AB51" s="13" t="s">
        <v>752</v>
      </c>
      <c r="AC51" s="37"/>
      <c r="AD51" s="37" t="s">
        <v>1133</v>
      </c>
      <c r="AE51" s="37" t="s">
        <v>930</v>
      </c>
      <c r="AF51" s="37" t="s">
        <v>615</v>
      </c>
      <c r="AG51" s="231">
        <v>1</v>
      </c>
      <c r="AH51" s="236"/>
      <c r="AI51" s="66"/>
      <c r="AJ51" s="66"/>
      <c r="AK51" s="66"/>
      <c r="AL51" s="66"/>
      <c r="AM51" s="67"/>
      <c r="AN51" s="69"/>
    </row>
    <row r="52" spans="2:40">
      <c r="B52" s="55">
        <v>45</v>
      </c>
      <c r="C52" s="72" t="s">
        <v>595</v>
      </c>
      <c r="D52" s="38" t="s">
        <v>1132</v>
      </c>
      <c r="E52" s="37" t="s">
        <v>596</v>
      </c>
      <c r="F52" s="13">
        <v>3703997</v>
      </c>
      <c r="G52" s="14">
        <v>12</v>
      </c>
      <c r="H52" s="14">
        <v>12</v>
      </c>
      <c r="I52" s="14" t="s">
        <v>731</v>
      </c>
      <c r="J52" s="13" t="s">
        <v>597</v>
      </c>
      <c r="K52" s="74">
        <v>50</v>
      </c>
      <c r="L52" s="249" t="s">
        <v>289</v>
      </c>
      <c r="M52" s="82">
        <v>1120</v>
      </c>
      <c r="N52" s="254">
        <v>5000</v>
      </c>
      <c r="O52" s="254">
        <v>5000</v>
      </c>
      <c r="P52" s="82">
        <v>1120</v>
      </c>
      <c r="Q52" s="74">
        <v>1</v>
      </c>
      <c r="R52" s="254">
        <v>5000</v>
      </c>
      <c r="S52" s="74">
        <v>1</v>
      </c>
      <c r="T52" s="254">
        <v>5000</v>
      </c>
      <c r="U52" s="82">
        <v>5060</v>
      </c>
      <c r="V52" s="255" t="s">
        <v>1354</v>
      </c>
      <c r="W52" s="255" t="s">
        <v>1355</v>
      </c>
      <c r="X52" s="77">
        <v>0.13541666666666666</v>
      </c>
      <c r="Y52" s="44">
        <v>0.15972222222222221</v>
      </c>
      <c r="Z52" s="44">
        <v>0.15972222222222221</v>
      </c>
      <c r="AA52" s="43">
        <v>0.16666666666666666</v>
      </c>
      <c r="AB52" s="13" t="s">
        <v>752</v>
      </c>
      <c r="AC52" s="37"/>
      <c r="AD52" s="37" t="s">
        <v>1133</v>
      </c>
      <c r="AE52" s="37" t="s">
        <v>930</v>
      </c>
      <c r="AF52" s="45" t="s">
        <v>615</v>
      </c>
      <c r="AG52" s="231">
        <v>1</v>
      </c>
      <c r="AH52" s="236"/>
      <c r="AI52" s="66"/>
      <c r="AJ52" s="66"/>
      <c r="AK52" s="66"/>
      <c r="AL52" s="66"/>
      <c r="AM52" s="67"/>
      <c r="AN52" s="68"/>
    </row>
    <row r="53" spans="2:40">
      <c r="B53" s="55">
        <v>46</v>
      </c>
      <c r="C53" s="72" t="s">
        <v>595</v>
      </c>
      <c r="D53" s="38" t="s">
        <v>811</v>
      </c>
      <c r="E53" s="37" t="s">
        <v>596</v>
      </c>
      <c r="F53" s="13"/>
      <c r="G53" s="14"/>
      <c r="H53" s="14"/>
      <c r="I53" s="14"/>
      <c r="J53" s="13"/>
      <c r="K53" s="74">
        <v>25</v>
      </c>
      <c r="L53" s="249" t="s">
        <v>812</v>
      </c>
      <c r="M53" s="82">
        <v>1120</v>
      </c>
      <c r="N53" s="254" t="s">
        <v>1131</v>
      </c>
      <c r="O53" s="254">
        <v>350</v>
      </c>
      <c r="P53" s="82">
        <v>1120</v>
      </c>
      <c r="Q53" s="74">
        <v>1</v>
      </c>
      <c r="R53" s="254"/>
      <c r="S53" s="74">
        <v>1</v>
      </c>
      <c r="T53" s="254">
        <v>350</v>
      </c>
      <c r="U53" s="82">
        <v>10550</v>
      </c>
      <c r="V53" s="255" t="s">
        <v>1134</v>
      </c>
      <c r="W53" s="255" t="s">
        <v>1355</v>
      </c>
      <c r="X53" s="77">
        <v>0.16666666666666666</v>
      </c>
      <c r="Y53" s="44">
        <v>0.17013888888888887</v>
      </c>
      <c r="Z53" s="44"/>
      <c r="AA53" s="43"/>
      <c r="AB53" s="13"/>
      <c r="AC53" s="37"/>
      <c r="AD53" s="37" t="s">
        <v>1133</v>
      </c>
      <c r="AE53" s="37" t="s">
        <v>930</v>
      </c>
      <c r="AF53" s="45" t="s">
        <v>615</v>
      </c>
      <c r="AG53" s="231">
        <v>1</v>
      </c>
      <c r="AH53" s="236"/>
      <c r="AI53" s="66"/>
      <c r="AJ53" s="66"/>
      <c r="AK53" s="66"/>
      <c r="AL53" s="66"/>
      <c r="AM53" s="67"/>
      <c r="AN53" s="69"/>
    </row>
    <row r="54" spans="2:40">
      <c r="B54" s="55">
        <v>47</v>
      </c>
      <c r="C54" s="72" t="s">
        <v>595</v>
      </c>
      <c r="D54" s="73"/>
      <c r="E54" s="72"/>
      <c r="F54" s="74"/>
      <c r="G54" s="75"/>
      <c r="H54" s="74"/>
      <c r="I54" s="75"/>
      <c r="J54" s="74"/>
      <c r="K54" s="74"/>
      <c r="L54" s="249"/>
      <c r="M54" s="82"/>
      <c r="N54" s="254"/>
      <c r="O54" s="254"/>
      <c r="P54" s="82"/>
      <c r="Q54" s="74"/>
      <c r="R54" s="254"/>
      <c r="S54" s="74"/>
      <c r="T54" s="254"/>
      <c r="U54" s="82"/>
      <c r="V54" s="255"/>
      <c r="W54" s="255"/>
      <c r="X54" s="77"/>
      <c r="Y54" s="78"/>
      <c r="Z54" s="78">
        <v>0.17013888888888887</v>
      </c>
      <c r="AA54" s="77">
        <v>0.19097222222222221</v>
      </c>
      <c r="AB54" s="74" t="s">
        <v>752</v>
      </c>
      <c r="AC54" s="72"/>
      <c r="AD54" s="72"/>
      <c r="AE54" s="72"/>
      <c r="AF54" s="72"/>
      <c r="AG54" s="281"/>
      <c r="AH54" s="236"/>
      <c r="AI54" s="66"/>
      <c r="AJ54" s="66"/>
      <c r="AK54" s="66"/>
      <c r="AL54" s="66"/>
      <c r="AM54" s="67"/>
      <c r="AN54" s="68"/>
    </row>
    <row r="55" spans="2:40">
      <c r="B55" s="55">
        <v>48</v>
      </c>
      <c r="C55" s="72" t="s">
        <v>595</v>
      </c>
      <c r="D55" s="73" t="s">
        <v>1130</v>
      </c>
      <c r="E55" s="72" t="s">
        <v>596</v>
      </c>
      <c r="F55" s="74"/>
      <c r="G55" s="75"/>
      <c r="H55" s="74"/>
      <c r="I55" s="75"/>
      <c r="J55" s="74"/>
      <c r="K55" s="74">
        <v>12</v>
      </c>
      <c r="L55" s="249" t="s">
        <v>812</v>
      </c>
      <c r="M55" s="82">
        <v>1120</v>
      </c>
      <c r="N55" s="254" t="s">
        <v>1131</v>
      </c>
      <c r="O55" s="254">
        <v>200</v>
      </c>
      <c r="P55" s="82">
        <v>1120</v>
      </c>
      <c r="Q55" s="74">
        <v>1</v>
      </c>
      <c r="R55" s="254">
        <v>200</v>
      </c>
      <c r="S55" s="74">
        <v>1</v>
      </c>
      <c r="T55" s="254">
        <v>200</v>
      </c>
      <c r="U55" s="82"/>
      <c r="V55" s="255"/>
      <c r="W55" s="255"/>
      <c r="X55" s="77"/>
      <c r="Y55" s="78"/>
      <c r="Z55" s="78"/>
      <c r="AA55" s="77"/>
      <c r="AB55" s="74"/>
      <c r="AC55" s="72"/>
      <c r="AD55" s="72"/>
      <c r="AE55" s="72"/>
      <c r="AF55" s="72"/>
      <c r="AG55" s="281"/>
      <c r="AH55" s="236"/>
      <c r="AI55" s="66"/>
      <c r="AJ55" s="66"/>
      <c r="AK55" s="66"/>
      <c r="AL55" s="66"/>
      <c r="AM55" s="67"/>
      <c r="AN55" s="69"/>
    </row>
    <row r="56" spans="2:40">
      <c r="B56" s="55">
        <v>49</v>
      </c>
      <c r="C56" s="72" t="s">
        <v>595</v>
      </c>
      <c r="D56" s="73" t="s">
        <v>1132</v>
      </c>
      <c r="E56" s="72" t="s">
        <v>596</v>
      </c>
      <c r="F56" s="74">
        <v>3703998</v>
      </c>
      <c r="G56" s="75">
        <v>1</v>
      </c>
      <c r="H56" s="74">
        <v>12</v>
      </c>
      <c r="I56" s="75" t="s">
        <v>731</v>
      </c>
      <c r="J56" s="74" t="s">
        <v>597</v>
      </c>
      <c r="K56" s="74">
        <v>50</v>
      </c>
      <c r="L56" s="249" t="s">
        <v>289</v>
      </c>
      <c r="M56" s="82">
        <v>1120</v>
      </c>
      <c r="N56" s="254">
        <v>5000</v>
      </c>
      <c r="O56" s="254">
        <v>5000</v>
      </c>
      <c r="P56" s="82">
        <v>1120</v>
      </c>
      <c r="Q56" s="74">
        <v>1</v>
      </c>
      <c r="R56" s="254">
        <v>5000</v>
      </c>
      <c r="S56" s="74">
        <v>1</v>
      </c>
      <c r="T56" s="254">
        <v>5000</v>
      </c>
      <c r="U56" s="82">
        <v>5040</v>
      </c>
      <c r="V56" s="255" t="s">
        <v>1356</v>
      </c>
      <c r="W56" s="255"/>
      <c r="X56" s="77">
        <v>0.19097222222222221</v>
      </c>
      <c r="Y56" s="78">
        <v>0.21527777777777776</v>
      </c>
      <c r="Z56" s="78">
        <v>0.21527777777777776</v>
      </c>
      <c r="AA56" s="77">
        <v>0.22222222222222221</v>
      </c>
      <c r="AB56" s="74" t="s">
        <v>752</v>
      </c>
      <c r="AC56" s="72"/>
      <c r="AD56" s="72" t="s">
        <v>1133</v>
      </c>
      <c r="AE56" s="72" t="s">
        <v>930</v>
      </c>
      <c r="AF56" s="72" t="s">
        <v>615</v>
      </c>
      <c r="AG56" s="281">
        <v>1</v>
      </c>
      <c r="AH56" s="236"/>
      <c r="AI56" s="66"/>
      <c r="AJ56" s="66"/>
      <c r="AK56" s="66"/>
      <c r="AL56" s="66"/>
      <c r="AM56" s="67"/>
      <c r="AN56" s="68"/>
    </row>
    <row r="57" spans="2:40">
      <c r="B57" s="55">
        <v>50</v>
      </c>
      <c r="C57" s="72" t="s">
        <v>595</v>
      </c>
      <c r="D57" s="73" t="s">
        <v>1132</v>
      </c>
      <c r="E57" s="72" t="s">
        <v>596</v>
      </c>
      <c r="F57" s="74">
        <v>3703998</v>
      </c>
      <c r="G57" s="75">
        <v>2</v>
      </c>
      <c r="H57" s="75">
        <v>12</v>
      </c>
      <c r="I57" s="75" t="s">
        <v>731</v>
      </c>
      <c r="J57" s="74" t="s">
        <v>597</v>
      </c>
      <c r="K57" s="74">
        <v>50</v>
      </c>
      <c r="L57" s="81" t="s">
        <v>289</v>
      </c>
      <c r="M57" s="82">
        <v>1120</v>
      </c>
      <c r="N57" s="83">
        <v>5000</v>
      </c>
      <c r="O57" s="83">
        <v>5000</v>
      </c>
      <c r="P57" s="82">
        <v>1120</v>
      </c>
      <c r="Q57" s="74">
        <v>1</v>
      </c>
      <c r="R57" s="83">
        <v>5000</v>
      </c>
      <c r="S57" s="74">
        <v>1</v>
      </c>
      <c r="T57" s="83">
        <v>5000</v>
      </c>
      <c r="U57" s="82">
        <v>5060</v>
      </c>
      <c r="V57" s="76" t="s">
        <v>1357</v>
      </c>
      <c r="W57" s="76" t="s">
        <v>1358</v>
      </c>
      <c r="X57" s="77">
        <v>0.22222222222222221</v>
      </c>
      <c r="Y57" s="78">
        <v>0.24652777777777776</v>
      </c>
      <c r="Z57" s="78">
        <v>0.24652777777777776</v>
      </c>
      <c r="AA57" s="77">
        <v>0.25347222222222221</v>
      </c>
      <c r="AB57" s="74" t="s">
        <v>752</v>
      </c>
      <c r="AC57" s="72"/>
      <c r="AD57" s="72" t="s">
        <v>1133</v>
      </c>
      <c r="AE57" s="72" t="s">
        <v>930</v>
      </c>
      <c r="AF57" s="79" t="s">
        <v>615</v>
      </c>
      <c r="AG57" s="281">
        <v>1</v>
      </c>
      <c r="AH57" s="236"/>
      <c r="AI57" s="66"/>
      <c r="AJ57" s="66"/>
      <c r="AK57" s="66"/>
      <c r="AL57" s="66"/>
      <c r="AM57" s="67"/>
      <c r="AN57" s="69"/>
    </row>
    <row r="58" spans="2:40">
      <c r="B58" s="55">
        <v>51</v>
      </c>
      <c r="C58" s="72" t="s">
        <v>595</v>
      </c>
      <c r="D58" s="73" t="s">
        <v>811</v>
      </c>
      <c r="E58" s="72" t="s">
        <v>596</v>
      </c>
      <c r="F58" s="74"/>
      <c r="G58" s="75"/>
      <c r="H58" s="75"/>
      <c r="I58" s="75"/>
      <c r="J58" s="74"/>
      <c r="K58" s="74">
        <v>25</v>
      </c>
      <c r="L58" s="81" t="s">
        <v>812</v>
      </c>
      <c r="M58" s="82">
        <v>1120</v>
      </c>
      <c r="N58" s="83" t="s">
        <v>1131</v>
      </c>
      <c r="O58" s="83">
        <v>350</v>
      </c>
      <c r="P58" s="82">
        <v>1120</v>
      </c>
      <c r="Q58" s="74">
        <v>1</v>
      </c>
      <c r="R58" s="83"/>
      <c r="S58" s="74">
        <v>1</v>
      </c>
      <c r="T58" s="83">
        <v>350</v>
      </c>
      <c r="U58" s="82">
        <v>10550</v>
      </c>
      <c r="V58" s="76" t="s">
        <v>1134</v>
      </c>
      <c r="W58" s="76" t="s">
        <v>1358</v>
      </c>
      <c r="X58" s="77">
        <v>0.25347222222222221</v>
      </c>
      <c r="Y58" s="78">
        <v>0.25694444444444442</v>
      </c>
      <c r="Z58" s="78"/>
      <c r="AA58" s="77"/>
      <c r="AB58" s="74"/>
      <c r="AC58" s="72"/>
      <c r="AD58" s="72" t="s">
        <v>1133</v>
      </c>
      <c r="AE58" s="72" t="s">
        <v>930</v>
      </c>
      <c r="AF58" s="79" t="s">
        <v>615</v>
      </c>
      <c r="AG58" s="281">
        <v>1</v>
      </c>
      <c r="AH58" s="236"/>
      <c r="AI58" s="66"/>
      <c r="AJ58" s="66"/>
      <c r="AK58" s="66"/>
      <c r="AL58" s="66"/>
      <c r="AM58" s="67"/>
      <c r="AN58" s="68"/>
    </row>
    <row r="59" spans="2:40">
      <c r="B59" s="55">
        <v>52</v>
      </c>
      <c r="C59" s="72" t="s">
        <v>595</v>
      </c>
      <c r="D59" s="73"/>
      <c r="E59" s="72"/>
      <c r="F59" s="74"/>
      <c r="G59" s="75"/>
      <c r="H59" s="75"/>
      <c r="I59" s="75"/>
      <c r="J59" s="74"/>
      <c r="K59" s="74"/>
      <c r="L59" s="81"/>
      <c r="M59" s="82"/>
      <c r="N59" s="83"/>
      <c r="O59" s="82"/>
      <c r="P59" s="82"/>
      <c r="Q59" s="74"/>
      <c r="R59" s="82"/>
      <c r="S59" s="74"/>
      <c r="T59" s="82"/>
      <c r="U59" s="82"/>
      <c r="V59" s="76"/>
      <c r="W59" s="76"/>
      <c r="X59" s="77"/>
      <c r="Y59" s="78"/>
      <c r="Z59" s="78">
        <v>0.25694444444444442</v>
      </c>
      <c r="AA59" s="77">
        <v>0.27777777777777773</v>
      </c>
      <c r="AB59" s="74" t="s">
        <v>752</v>
      </c>
      <c r="AC59" s="72"/>
      <c r="AD59" s="72"/>
      <c r="AE59" s="72"/>
      <c r="AF59" s="79"/>
      <c r="AG59" s="281"/>
      <c r="AH59" s="236"/>
      <c r="AI59" s="66"/>
      <c r="AJ59" s="66"/>
      <c r="AK59" s="66"/>
      <c r="AL59" s="66"/>
      <c r="AM59" s="67"/>
      <c r="AN59" s="69"/>
    </row>
    <row r="60" spans="2:40">
      <c r="B60" s="55">
        <v>53</v>
      </c>
      <c r="C60" s="72"/>
      <c r="D60" s="73"/>
      <c r="E60" s="72"/>
      <c r="F60" s="74"/>
      <c r="G60" s="75"/>
      <c r="H60" s="74"/>
      <c r="I60" s="75"/>
      <c r="J60" s="74"/>
      <c r="K60" s="74"/>
      <c r="L60" s="249"/>
      <c r="M60" s="82"/>
      <c r="N60" s="254"/>
      <c r="O60" s="254"/>
      <c r="P60" s="82"/>
      <c r="Q60" s="74"/>
      <c r="R60" s="254"/>
      <c r="S60" s="74"/>
      <c r="T60" s="254"/>
      <c r="U60" s="82"/>
      <c r="V60" s="255"/>
      <c r="W60" s="255"/>
      <c r="X60" s="77"/>
      <c r="Y60" s="78"/>
      <c r="Z60" s="78"/>
      <c r="AA60" s="77"/>
      <c r="AB60" s="74"/>
      <c r="AC60" s="72"/>
      <c r="AD60" s="72"/>
      <c r="AE60" s="72"/>
      <c r="AF60" s="72"/>
      <c r="AG60" s="281"/>
      <c r="AH60" s="236"/>
      <c r="AI60" s="66"/>
      <c r="AJ60" s="66"/>
      <c r="AK60" s="66"/>
      <c r="AL60" s="66"/>
      <c r="AM60" s="67"/>
      <c r="AN60" s="68"/>
    </row>
    <row r="61" spans="2:40">
      <c r="B61" s="55">
        <v>54</v>
      </c>
      <c r="C61" s="72"/>
      <c r="D61" s="73"/>
      <c r="E61" s="72"/>
      <c r="F61" s="74"/>
      <c r="G61" s="75"/>
      <c r="H61" s="75"/>
      <c r="I61" s="75"/>
      <c r="J61" s="74"/>
      <c r="K61" s="74"/>
      <c r="L61" s="81"/>
      <c r="M61" s="82"/>
      <c r="N61" s="83"/>
      <c r="O61" s="83"/>
      <c r="P61" s="82"/>
      <c r="Q61" s="74"/>
      <c r="R61" s="83"/>
      <c r="S61" s="74"/>
      <c r="T61" s="83"/>
      <c r="U61" s="82"/>
      <c r="V61" s="76"/>
      <c r="W61" s="76"/>
      <c r="X61" s="77"/>
      <c r="Y61" s="78"/>
      <c r="Z61" s="78"/>
      <c r="AA61" s="77"/>
      <c r="AB61" s="74"/>
      <c r="AC61" s="72"/>
      <c r="AD61" s="72"/>
      <c r="AE61" s="72"/>
      <c r="AF61" s="79"/>
      <c r="AG61" s="281"/>
      <c r="AH61" s="236"/>
      <c r="AI61" s="66"/>
      <c r="AJ61" s="66"/>
      <c r="AK61" s="66"/>
      <c r="AL61" s="66"/>
      <c r="AM61" s="67"/>
      <c r="AN61" s="69"/>
    </row>
    <row r="62" spans="2:40">
      <c r="B62" s="55">
        <v>55</v>
      </c>
      <c r="C62" s="72"/>
      <c r="D62" s="73"/>
      <c r="E62" s="72"/>
      <c r="F62" s="74"/>
      <c r="G62" s="75"/>
      <c r="H62" s="74"/>
      <c r="I62" s="75"/>
      <c r="J62" s="74"/>
      <c r="K62" s="74"/>
      <c r="L62" s="81"/>
      <c r="M62" s="82"/>
      <c r="N62" s="83"/>
      <c r="O62" s="83"/>
      <c r="P62" s="82"/>
      <c r="Q62" s="74"/>
      <c r="R62" s="83"/>
      <c r="S62" s="74"/>
      <c r="T62" s="83"/>
      <c r="U62" s="82"/>
      <c r="V62" s="76"/>
      <c r="W62" s="76"/>
      <c r="X62" s="77"/>
      <c r="Y62" s="78"/>
      <c r="Z62" s="78"/>
      <c r="AA62" s="77"/>
      <c r="AB62" s="74"/>
      <c r="AC62" s="72"/>
      <c r="AD62" s="72"/>
      <c r="AE62" s="72"/>
      <c r="AF62" s="72"/>
      <c r="AG62" s="281"/>
      <c r="AH62" s="236"/>
      <c r="AI62" s="66"/>
      <c r="AJ62" s="66"/>
      <c r="AK62" s="66"/>
      <c r="AL62" s="66"/>
      <c r="AM62" s="67"/>
      <c r="AN62" s="68"/>
    </row>
    <row r="63" spans="2:40">
      <c r="B63" s="55">
        <v>56</v>
      </c>
      <c r="C63" s="72"/>
      <c r="D63" s="73"/>
      <c r="E63" s="72"/>
      <c r="F63" s="74"/>
      <c r="G63" s="75"/>
      <c r="H63" s="75"/>
      <c r="I63" s="75"/>
      <c r="J63" s="13"/>
      <c r="K63" s="13"/>
      <c r="L63" s="39"/>
      <c r="M63" s="40"/>
      <c r="N63" s="41"/>
      <c r="O63" s="41"/>
      <c r="P63" s="40"/>
      <c r="Q63" s="13"/>
      <c r="R63" s="41"/>
      <c r="S63" s="13"/>
      <c r="T63" s="41"/>
      <c r="U63" s="40"/>
      <c r="V63" s="42"/>
      <c r="W63" s="42"/>
      <c r="X63" s="77"/>
      <c r="Y63" s="78"/>
      <c r="Z63" s="78"/>
      <c r="AA63" s="77"/>
      <c r="AB63" s="74"/>
      <c r="AC63" s="72"/>
      <c r="AD63" s="72"/>
      <c r="AE63" s="72"/>
      <c r="AF63" s="79"/>
      <c r="AG63" s="80"/>
      <c r="AH63" s="236"/>
      <c r="AI63" s="66"/>
      <c r="AJ63" s="66"/>
      <c r="AK63" s="66"/>
      <c r="AL63" s="66"/>
      <c r="AM63" s="67"/>
      <c r="AN63" s="69"/>
    </row>
    <row r="64" spans="2:40">
      <c r="B64" s="55">
        <v>57</v>
      </c>
      <c r="C64" s="72"/>
      <c r="D64" s="73"/>
      <c r="E64" s="72"/>
      <c r="F64" s="74"/>
      <c r="G64" s="75"/>
      <c r="H64" s="75"/>
      <c r="I64" s="75"/>
      <c r="J64" s="74"/>
      <c r="K64" s="74"/>
      <c r="L64" s="81"/>
      <c r="M64" s="82"/>
      <c r="N64" s="83"/>
      <c r="O64" s="83"/>
      <c r="P64" s="82"/>
      <c r="Q64" s="74"/>
      <c r="R64" s="83"/>
      <c r="S64" s="74"/>
      <c r="T64" s="83"/>
      <c r="U64" s="82"/>
      <c r="V64" s="76"/>
      <c r="W64" s="76"/>
      <c r="X64" s="77"/>
      <c r="Y64" s="78"/>
      <c r="Z64" s="78"/>
      <c r="AA64" s="77"/>
      <c r="AB64" s="74"/>
      <c r="AC64" s="72"/>
      <c r="AD64" s="72"/>
      <c r="AE64" s="72"/>
      <c r="AF64" s="79"/>
      <c r="AG64" s="80"/>
      <c r="AH64" s="236"/>
      <c r="AI64" s="66"/>
      <c r="AJ64" s="66"/>
      <c r="AK64" s="66"/>
      <c r="AL64" s="66"/>
      <c r="AM64" s="67"/>
      <c r="AN64" s="68"/>
    </row>
    <row r="65" spans="2:40">
      <c r="B65" s="55">
        <v>58</v>
      </c>
      <c r="C65" s="72"/>
      <c r="D65" s="73"/>
      <c r="E65" s="72"/>
      <c r="F65" s="74"/>
      <c r="G65" s="75"/>
      <c r="H65" s="74"/>
      <c r="I65" s="75"/>
      <c r="J65" s="74"/>
      <c r="K65" s="74"/>
      <c r="L65" s="81"/>
      <c r="M65" s="82"/>
      <c r="N65" s="83"/>
      <c r="O65" s="83"/>
      <c r="P65" s="82"/>
      <c r="Q65" s="74"/>
      <c r="R65" s="83"/>
      <c r="S65" s="74"/>
      <c r="T65" s="83"/>
      <c r="U65" s="82"/>
      <c r="V65" s="76"/>
      <c r="W65" s="76"/>
      <c r="X65" s="77"/>
      <c r="Y65" s="78"/>
      <c r="Z65" s="78"/>
      <c r="AA65" s="77"/>
      <c r="AB65" s="74"/>
      <c r="AC65" s="72"/>
      <c r="AD65" s="72"/>
      <c r="AE65" s="72"/>
      <c r="AF65" s="79"/>
      <c r="AG65" s="80"/>
      <c r="AH65" s="236"/>
      <c r="AI65" s="66"/>
      <c r="AJ65" s="66"/>
      <c r="AK65" s="66"/>
      <c r="AL65" s="66"/>
      <c r="AM65" s="67"/>
      <c r="AN65" s="69"/>
    </row>
    <row r="66" spans="2:40">
      <c r="B66" s="55">
        <v>59</v>
      </c>
      <c r="C66" s="72"/>
      <c r="D66" s="73"/>
      <c r="E66" s="72"/>
      <c r="F66" s="74"/>
      <c r="G66" s="75"/>
      <c r="H66" s="75"/>
      <c r="I66" s="75"/>
      <c r="J66" s="74"/>
      <c r="K66" s="74"/>
      <c r="L66" s="81"/>
      <c r="M66" s="82"/>
      <c r="N66" s="83"/>
      <c r="O66" s="83"/>
      <c r="P66" s="82"/>
      <c r="Q66" s="74"/>
      <c r="R66" s="83"/>
      <c r="S66" s="74"/>
      <c r="T66" s="83"/>
      <c r="U66" s="82"/>
      <c r="V66" s="76"/>
      <c r="W66" s="76"/>
      <c r="X66" s="77"/>
      <c r="Y66" s="78"/>
      <c r="Z66" s="78"/>
      <c r="AA66" s="77"/>
      <c r="AB66" s="74"/>
      <c r="AC66" s="72"/>
      <c r="AD66" s="72"/>
      <c r="AE66" s="72"/>
      <c r="AF66" s="79"/>
      <c r="AG66" s="80"/>
      <c r="AH66" s="236"/>
      <c r="AI66" s="66"/>
      <c r="AJ66" s="66"/>
      <c r="AK66" s="66"/>
      <c r="AL66" s="66"/>
      <c r="AM66" s="67"/>
      <c r="AN66" s="68"/>
    </row>
    <row r="67" spans="2:40">
      <c r="B67" s="55">
        <v>60</v>
      </c>
      <c r="C67" s="72"/>
      <c r="D67" s="73"/>
      <c r="E67" s="72"/>
      <c r="F67" s="74"/>
      <c r="G67" s="75"/>
      <c r="H67" s="75"/>
      <c r="I67" s="75"/>
      <c r="J67" s="74"/>
      <c r="K67" s="74"/>
      <c r="L67" s="81"/>
      <c r="M67" s="82"/>
      <c r="N67" s="83"/>
      <c r="O67" s="83"/>
      <c r="P67" s="82"/>
      <c r="Q67" s="74"/>
      <c r="R67" s="83"/>
      <c r="S67" s="74"/>
      <c r="T67" s="83"/>
      <c r="U67" s="82"/>
      <c r="V67" s="76"/>
      <c r="W67" s="76"/>
      <c r="X67" s="77"/>
      <c r="Y67" s="78"/>
      <c r="Z67" s="78"/>
      <c r="AA67" s="77"/>
      <c r="AB67" s="74"/>
      <c r="AC67" s="72"/>
      <c r="AD67" s="72"/>
      <c r="AE67" s="72"/>
      <c r="AF67" s="79"/>
      <c r="AG67" s="80"/>
      <c r="AH67" s="236"/>
      <c r="AI67" s="66"/>
      <c r="AJ67" s="66"/>
      <c r="AK67" s="66"/>
      <c r="AL67" s="66"/>
      <c r="AM67" s="67"/>
      <c r="AN67" s="69"/>
    </row>
    <row r="68" spans="2:40">
      <c r="B68" s="55">
        <v>61</v>
      </c>
      <c r="C68" s="72"/>
      <c r="D68" s="73"/>
      <c r="E68" s="72"/>
      <c r="F68" s="74"/>
      <c r="G68" s="75"/>
      <c r="H68" s="74"/>
      <c r="I68" s="75"/>
      <c r="J68" s="74"/>
      <c r="K68" s="74"/>
      <c r="L68" s="81"/>
      <c r="M68" s="82"/>
      <c r="N68" s="83"/>
      <c r="O68" s="83"/>
      <c r="P68" s="82"/>
      <c r="Q68" s="74"/>
      <c r="R68" s="83"/>
      <c r="S68" s="74"/>
      <c r="T68" s="83"/>
      <c r="U68" s="82"/>
      <c r="V68" s="76"/>
      <c r="W68" s="76"/>
      <c r="X68" s="77"/>
      <c r="Y68" s="78"/>
      <c r="Z68" s="78"/>
      <c r="AA68" s="77"/>
      <c r="AB68" s="74"/>
      <c r="AC68" s="72"/>
      <c r="AD68" s="72"/>
      <c r="AE68" s="72"/>
      <c r="AF68" s="79"/>
      <c r="AG68" s="80"/>
      <c r="AH68" s="236"/>
      <c r="AI68" s="66"/>
      <c r="AJ68" s="66"/>
      <c r="AK68" s="66"/>
      <c r="AL68" s="66"/>
      <c r="AM68" s="67"/>
      <c r="AN68" s="68"/>
    </row>
    <row r="69" spans="2:40">
      <c r="B69" s="55">
        <v>62</v>
      </c>
      <c r="C69" s="37"/>
      <c r="D69" s="38"/>
      <c r="E69" s="37"/>
      <c r="F69" s="13"/>
      <c r="G69" s="14"/>
      <c r="H69" s="13"/>
      <c r="I69" s="14"/>
      <c r="J69" s="13"/>
      <c r="K69" s="13"/>
      <c r="L69" s="39"/>
      <c r="M69" s="40"/>
      <c r="N69" s="41"/>
      <c r="O69" s="41"/>
      <c r="P69" s="40"/>
      <c r="Q69" s="13"/>
      <c r="R69" s="41"/>
      <c r="S69" s="13"/>
      <c r="T69" s="41"/>
      <c r="U69" s="40"/>
      <c r="V69" s="42"/>
      <c r="W69" s="42"/>
      <c r="X69" s="43"/>
      <c r="Y69" s="44"/>
      <c r="Z69" s="44"/>
      <c r="AA69" s="43"/>
      <c r="AB69" s="13"/>
      <c r="AC69" s="37"/>
      <c r="AD69" s="37"/>
      <c r="AE69" s="37"/>
      <c r="AF69" s="45"/>
      <c r="AG69" s="46"/>
      <c r="AH69" s="236"/>
      <c r="AI69" s="66"/>
      <c r="AJ69" s="66"/>
      <c r="AK69" s="66"/>
      <c r="AL69" s="66"/>
      <c r="AM69" s="67"/>
      <c r="AN69" s="69"/>
    </row>
    <row r="70" spans="2:40">
      <c r="B70" s="55">
        <v>63</v>
      </c>
      <c r="C70" s="37"/>
      <c r="D70" s="38"/>
      <c r="E70" s="37"/>
      <c r="F70" s="13"/>
      <c r="G70" s="14"/>
      <c r="H70" s="13"/>
      <c r="I70" s="14"/>
      <c r="J70" s="13"/>
      <c r="K70" s="13"/>
      <c r="L70" s="39"/>
      <c r="M70" s="40"/>
      <c r="N70" s="41"/>
      <c r="O70" s="41"/>
      <c r="P70" s="40"/>
      <c r="Q70" s="13"/>
      <c r="R70" s="41"/>
      <c r="S70" s="13"/>
      <c r="T70" s="41"/>
      <c r="U70" s="40"/>
      <c r="V70" s="42"/>
      <c r="W70" s="42"/>
      <c r="X70" s="43"/>
      <c r="Y70" s="44"/>
      <c r="Z70" s="44"/>
      <c r="AA70" s="43"/>
      <c r="AB70" s="13"/>
      <c r="AC70" s="37"/>
      <c r="AD70" s="37"/>
      <c r="AE70" s="37"/>
      <c r="AF70" s="45"/>
      <c r="AG70" s="46"/>
      <c r="AH70" s="236"/>
      <c r="AI70" s="66"/>
      <c r="AJ70" s="66"/>
      <c r="AK70" s="66"/>
      <c r="AL70" s="66"/>
      <c r="AM70" s="67"/>
      <c r="AN70" s="68"/>
    </row>
    <row r="71" spans="2:40">
      <c r="B71" s="55">
        <v>64</v>
      </c>
      <c r="C71" s="72"/>
      <c r="D71" s="73"/>
      <c r="E71" s="72"/>
      <c r="F71" s="74"/>
      <c r="G71" s="75"/>
      <c r="H71" s="74"/>
      <c r="I71" s="75"/>
      <c r="J71" s="13"/>
      <c r="K71" s="13"/>
      <c r="L71" s="39"/>
      <c r="M71" s="40"/>
      <c r="N71" s="41"/>
      <c r="O71" s="41"/>
      <c r="P71" s="40"/>
      <c r="Q71" s="13"/>
      <c r="R71" s="41"/>
      <c r="S71" s="13"/>
      <c r="T71" s="41"/>
      <c r="U71" s="40"/>
      <c r="V71" s="42"/>
      <c r="W71" s="42"/>
      <c r="X71" s="43"/>
      <c r="Y71" s="44"/>
      <c r="Z71" s="44"/>
      <c r="AA71" s="43"/>
      <c r="AB71" s="74"/>
      <c r="AC71" s="72"/>
      <c r="AD71" s="72"/>
      <c r="AE71" s="72"/>
      <c r="AF71" s="79"/>
      <c r="AG71" s="80"/>
      <c r="AH71" s="236"/>
      <c r="AI71" s="66"/>
      <c r="AJ71" s="66"/>
      <c r="AK71" s="66"/>
      <c r="AL71" s="66"/>
      <c r="AM71" s="67"/>
      <c r="AN71" s="69"/>
    </row>
    <row r="72" spans="2:40">
      <c r="B72" s="55">
        <v>65</v>
      </c>
      <c r="C72" s="37"/>
      <c r="D72" s="38"/>
      <c r="E72" s="37"/>
      <c r="F72" s="13"/>
      <c r="G72" s="14"/>
      <c r="H72" s="13"/>
      <c r="I72" s="14"/>
      <c r="J72" s="13"/>
      <c r="K72" s="13"/>
      <c r="L72" s="39"/>
      <c r="M72" s="40"/>
      <c r="N72" s="41"/>
      <c r="O72" s="41"/>
      <c r="P72" s="40"/>
      <c r="Q72" s="13"/>
      <c r="R72" s="41"/>
      <c r="S72" s="13"/>
      <c r="T72" s="41"/>
      <c r="U72" s="40"/>
      <c r="V72" s="42"/>
      <c r="W72" s="42"/>
      <c r="X72" s="43"/>
      <c r="Y72" s="44"/>
      <c r="Z72" s="44"/>
      <c r="AA72" s="43"/>
      <c r="AB72" s="13"/>
      <c r="AC72" s="37"/>
      <c r="AD72" s="37"/>
      <c r="AE72" s="37"/>
      <c r="AF72" s="45"/>
      <c r="AG72" s="46"/>
      <c r="AH72" s="236"/>
      <c r="AI72" s="66"/>
      <c r="AJ72" s="66"/>
      <c r="AK72" s="66"/>
      <c r="AL72" s="66"/>
      <c r="AM72" s="67"/>
      <c r="AN72" s="68"/>
    </row>
    <row r="73" spans="2:40">
      <c r="B73" s="55">
        <v>66</v>
      </c>
      <c r="C73" s="37"/>
      <c r="D73" s="38"/>
      <c r="E73" s="37"/>
      <c r="F73" s="13"/>
      <c r="G73" s="14"/>
      <c r="H73" s="13"/>
      <c r="I73" s="14"/>
      <c r="J73" s="13"/>
      <c r="K73" s="13"/>
      <c r="L73" s="39"/>
      <c r="M73" s="40"/>
      <c r="N73" s="41"/>
      <c r="O73" s="41"/>
      <c r="P73" s="40"/>
      <c r="Q73" s="13"/>
      <c r="R73" s="41"/>
      <c r="S73" s="13"/>
      <c r="T73" s="41"/>
      <c r="U73" s="40"/>
      <c r="V73" s="42"/>
      <c r="W73" s="42"/>
      <c r="X73" s="43"/>
      <c r="Y73" s="44"/>
      <c r="Z73" s="44"/>
      <c r="AA73" s="43"/>
      <c r="AB73" s="13"/>
      <c r="AC73" s="37"/>
      <c r="AD73" s="37"/>
      <c r="AE73" s="37"/>
      <c r="AF73" s="45"/>
      <c r="AG73" s="46"/>
      <c r="AH73" s="236"/>
      <c r="AI73" s="66"/>
      <c r="AJ73" s="66"/>
      <c r="AK73" s="66"/>
      <c r="AL73" s="66"/>
      <c r="AM73" s="67"/>
      <c r="AN73" s="69"/>
    </row>
    <row r="74" spans="2:40">
      <c r="B74" s="55">
        <v>67</v>
      </c>
      <c r="C74" s="37"/>
      <c r="D74" s="38"/>
      <c r="E74" s="37"/>
      <c r="F74" s="13"/>
      <c r="G74" s="14"/>
      <c r="H74" s="13"/>
      <c r="I74" s="14"/>
      <c r="J74" s="13"/>
      <c r="K74" s="13"/>
      <c r="L74" s="39"/>
      <c r="M74" s="40"/>
      <c r="N74" s="41"/>
      <c r="O74" s="41"/>
      <c r="P74" s="40"/>
      <c r="Q74" s="13"/>
      <c r="R74" s="41"/>
      <c r="S74" s="13"/>
      <c r="T74" s="41"/>
      <c r="U74" s="40"/>
      <c r="V74" s="42"/>
      <c r="W74" s="42"/>
      <c r="X74" s="43"/>
      <c r="Y74" s="44"/>
      <c r="Z74" s="44"/>
      <c r="AA74" s="43"/>
      <c r="AB74" s="13"/>
      <c r="AC74" s="37"/>
      <c r="AD74" s="37"/>
      <c r="AE74" s="37"/>
      <c r="AF74" s="45"/>
      <c r="AG74" s="46"/>
      <c r="AH74" s="236"/>
      <c r="AI74" s="66"/>
      <c r="AJ74" s="66"/>
      <c r="AK74" s="66"/>
      <c r="AL74" s="66"/>
      <c r="AM74" s="67"/>
      <c r="AN74" s="68"/>
    </row>
    <row r="75" spans="2:40">
      <c r="B75" s="55">
        <v>68</v>
      </c>
      <c r="C75" s="37"/>
      <c r="D75" s="38"/>
      <c r="E75" s="37"/>
      <c r="F75" s="13"/>
      <c r="G75" s="14"/>
      <c r="H75" s="13"/>
      <c r="I75" s="14"/>
      <c r="J75" s="13"/>
      <c r="K75" s="13"/>
      <c r="L75" s="39"/>
      <c r="M75" s="40"/>
      <c r="N75" s="41"/>
      <c r="O75" s="41"/>
      <c r="P75" s="40"/>
      <c r="Q75" s="13"/>
      <c r="R75" s="41"/>
      <c r="S75" s="13"/>
      <c r="T75" s="41"/>
      <c r="U75" s="40"/>
      <c r="V75" s="42"/>
      <c r="W75" s="42"/>
      <c r="X75" s="43"/>
      <c r="Y75" s="44"/>
      <c r="Z75" s="44"/>
      <c r="AA75" s="43"/>
      <c r="AB75" s="13"/>
      <c r="AC75" s="37"/>
      <c r="AD75" s="37"/>
      <c r="AE75" s="37"/>
      <c r="AF75" s="45"/>
      <c r="AG75" s="46"/>
      <c r="AH75" s="236"/>
      <c r="AI75" s="66"/>
      <c r="AJ75" s="66"/>
      <c r="AK75" s="66"/>
      <c r="AL75" s="66"/>
      <c r="AM75" s="67"/>
      <c r="AN75" s="69"/>
    </row>
    <row r="76" spans="2:40">
      <c r="B76" s="55">
        <v>69</v>
      </c>
      <c r="C76" s="37"/>
      <c r="D76" s="38"/>
      <c r="E76" s="37"/>
      <c r="F76" s="13"/>
      <c r="G76" s="14"/>
      <c r="H76" s="13"/>
      <c r="I76" s="14"/>
      <c r="J76" s="13"/>
      <c r="K76" s="13"/>
      <c r="L76" s="39"/>
      <c r="M76" s="40"/>
      <c r="N76" s="41"/>
      <c r="O76" s="41"/>
      <c r="P76" s="40"/>
      <c r="Q76" s="13"/>
      <c r="R76" s="41"/>
      <c r="S76" s="13"/>
      <c r="T76" s="41"/>
      <c r="U76" s="41"/>
      <c r="V76" s="42"/>
      <c r="W76" s="42"/>
      <c r="X76" s="43"/>
      <c r="Y76" s="44"/>
      <c r="Z76" s="44"/>
      <c r="AA76" s="43"/>
      <c r="AB76" s="13"/>
      <c r="AC76" s="37"/>
      <c r="AD76" s="37"/>
      <c r="AE76" s="37"/>
      <c r="AF76" s="45"/>
      <c r="AG76" s="46"/>
      <c r="AH76" s="236"/>
      <c r="AI76" s="66"/>
      <c r="AJ76" s="66"/>
      <c r="AK76" s="66"/>
      <c r="AL76" s="66"/>
      <c r="AM76" s="67"/>
      <c r="AN76" s="68"/>
    </row>
    <row r="77" spans="2:40">
      <c r="B77" s="55">
        <v>70</v>
      </c>
      <c r="C77" s="37"/>
      <c r="D77" s="38"/>
      <c r="E77" s="37"/>
      <c r="F77" s="13"/>
      <c r="G77" s="14"/>
      <c r="H77" s="13"/>
      <c r="I77" s="14"/>
      <c r="J77" s="13"/>
      <c r="K77" s="13"/>
      <c r="L77" s="39"/>
      <c r="M77" s="40"/>
      <c r="N77" s="41"/>
      <c r="O77" s="41"/>
      <c r="P77" s="40"/>
      <c r="Q77" s="13"/>
      <c r="R77" s="41"/>
      <c r="S77" s="13"/>
      <c r="T77" s="41"/>
      <c r="U77" s="41"/>
      <c r="V77" s="42"/>
      <c r="W77" s="42"/>
      <c r="X77" s="43"/>
      <c r="Y77" s="44"/>
      <c r="Z77" s="44"/>
      <c r="AA77" s="43"/>
      <c r="AB77" s="13"/>
      <c r="AC77" s="37"/>
      <c r="AD77" s="37"/>
      <c r="AE77" s="37"/>
      <c r="AF77" s="45"/>
      <c r="AG77" s="46"/>
      <c r="AH77" s="236"/>
      <c r="AI77" s="66"/>
      <c r="AJ77" s="66"/>
      <c r="AK77" s="66"/>
      <c r="AL77" s="66"/>
      <c r="AM77" s="67"/>
      <c r="AN77" s="68"/>
    </row>
    <row r="78" spans="2:40">
      <c r="B78" s="55">
        <v>71</v>
      </c>
      <c r="C78" s="37"/>
      <c r="D78" s="38"/>
      <c r="E78" s="37"/>
      <c r="F78" s="13"/>
      <c r="G78" s="14"/>
      <c r="H78" s="13"/>
      <c r="I78" s="14"/>
      <c r="J78" s="13"/>
      <c r="K78" s="13"/>
      <c r="L78" s="39"/>
      <c r="M78" s="40"/>
      <c r="N78" s="41"/>
      <c r="O78" s="41"/>
      <c r="P78" s="40"/>
      <c r="Q78" s="13"/>
      <c r="R78" s="41"/>
      <c r="S78" s="13"/>
      <c r="T78" s="41"/>
      <c r="U78" s="41"/>
      <c r="V78" s="42"/>
      <c r="W78" s="42"/>
      <c r="X78" s="43"/>
      <c r="Y78" s="44"/>
      <c r="Z78" s="44"/>
      <c r="AA78" s="43"/>
      <c r="AB78" s="13"/>
      <c r="AC78" s="37"/>
      <c r="AD78" s="37"/>
      <c r="AE78" s="37"/>
      <c r="AF78" s="45"/>
      <c r="AG78" s="46"/>
      <c r="AH78" s="236"/>
      <c r="AI78" s="66"/>
      <c r="AJ78" s="66"/>
      <c r="AK78" s="66"/>
      <c r="AL78" s="66"/>
      <c r="AM78" s="67"/>
      <c r="AN78" s="68"/>
    </row>
    <row r="79" spans="2:40" ht="12.75" customHeight="1">
      <c r="B79" s="55">
        <v>72</v>
      </c>
      <c r="C79" s="37"/>
      <c r="D79" s="38"/>
      <c r="E79" s="37"/>
      <c r="F79" s="13"/>
      <c r="G79" s="14"/>
      <c r="H79" s="13"/>
      <c r="I79" s="14"/>
      <c r="J79" s="13"/>
      <c r="K79" s="13"/>
      <c r="L79" s="39"/>
      <c r="M79" s="40"/>
      <c r="N79" s="41"/>
      <c r="O79" s="41"/>
      <c r="P79" s="40"/>
      <c r="Q79" s="13"/>
      <c r="R79" s="41"/>
      <c r="S79" s="13"/>
      <c r="T79" s="41"/>
      <c r="U79" s="41"/>
      <c r="V79" s="42"/>
      <c r="W79" s="42"/>
      <c r="X79" s="43"/>
      <c r="Y79" s="44"/>
      <c r="Z79" s="44"/>
      <c r="AA79" s="43"/>
      <c r="AB79" s="13"/>
      <c r="AC79" s="37"/>
      <c r="AD79" s="37"/>
      <c r="AE79" s="37"/>
      <c r="AF79" s="45"/>
      <c r="AG79" s="46"/>
      <c r="AH79" s="236"/>
      <c r="AI79" s="66"/>
      <c r="AJ79" s="66"/>
      <c r="AK79" s="66"/>
      <c r="AL79" s="66"/>
      <c r="AM79" s="67"/>
      <c r="AN79" s="69"/>
    </row>
    <row r="80" spans="2:40" ht="13.15" customHeight="1">
      <c r="B80" s="55">
        <v>73</v>
      </c>
      <c r="C80" s="37"/>
      <c r="D80" s="38"/>
      <c r="E80" s="37"/>
      <c r="F80" s="13"/>
      <c r="G80" s="14"/>
      <c r="H80" s="13"/>
      <c r="I80" s="14"/>
      <c r="J80" s="13"/>
      <c r="K80" s="13"/>
      <c r="L80" s="39"/>
      <c r="M80" s="40"/>
      <c r="N80" s="41"/>
      <c r="O80" s="40"/>
      <c r="P80" s="40"/>
      <c r="Q80" s="13"/>
      <c r="R80" s="40"/>
      <c r="S80" s="13"/>
      <c r="T80" s="40"/>
      <c r="U80" s="40"/>
      <c r="V80" s="42"/>
      <c r="W80" s="42"/>
      <c r="X80" s="43"/>
      <c r="Y80" s="44"/>
      <c r="Z80" s="44"/>
      <c r="AA80" s="43"/>
      <c r="AB80" s="13"/>
      <c r="AC80" s="37"/>
      <c r="AD80" s="37"/>
      <c r="AE80" s="37"/>
      <c r="AF80" s="45"/>
      <c r="AG80" s="46"/>
      <c r="AH80" s="236"/>
      <c r="AI80" s="66"/>
      <c r="AJ80" s="66"/>
      <c r="AK80" s="66"/>
      <c r="AL80" s="66"/>
      <c r="AM80" s="67"/>
      <c r="AN80" s="68"/>
    </row>
    <row r="81" spans="2:40">
      <c r="B81" s="55">
        <v>74</v>
      </c>
      <c r="C81" s="37"/>
      <c r="D81" s="38"/>
      <c r="E81" s="37"/>
      <c r="F81" s="13"/>
      <c r="G81" s="14"/>
      <c r="H81" s="13"/>
      <c r="I81" s="14"/>
      <c r="J81" s="13"/>
      <c r="K81" s="13"/>
      <c r="L81" s="39"/>
      <c r="M81" s="40"/>
      <c r="N81" s="41"/>
      <c r="O81" s="40"/>
      <c r="P81" s="40"/>
      <c r="Q81" s="13"/>
      <c r="R81" s="40"/>
      <c r="S81" s="13"/>
      <c r="T81" s="40"/>
      <c r="U81" s="40"/>
      <c r="V81" s="42"/>
      <c r="W81" s="42"/>
      <c r="X81" s="43"/>
      <c r="Y81" s="44"/>
      <c r="Z81" s="44"/>
      <c r="AA81" s="43"/>
      <c r="AB81" s="13"/>
      <c r="AC81" s="37"/>
      <c r="AD81" s="37"/>
      <c r="AE81" s="37"/>
      <c r="AF81" s="45"/>
      <c r="AG81" s="46"/>
      <c r="AH81" s="236"/>
      <c r="AI81" s="66"/>
      <c r="AJ81" s="66"/>
      <c r="AK81" s="66"/>
      <c r="AL81" s="66"/>
      <c r="AM81" s="67"/>
      <c r="AN81" s="69"/>
    </row>
    <row r="82" spans="2:40">
      <c r="B82" s="55">
        <v>75</v>
      </c>
      <c r="C82" s="37"/>
      <c r="D82" s="38"/>
      <c r="E82" s="37"/>
      <c r="F82" s="13"/>
      <c r="G82" s="14"/>
      <c r="H82" s="13"/>
      <c r="I82" s="14"/>
      <c r="J82" s="13"/>
      <c r="K82" s="13"/>
      <c r="L82" s="39"/>
      <c r="M82" s="40"/>
      <c r="N82" s="41"/>
      <c r="O82" s="40"/>
      <c r="P82" s="40"/>
      <c r="Q82" s="13"/>
      <c r="R82" s="40"/>
      <c r="S82" s="13"/>
      <c r="T82" s="40"/>
      <c r="U82" s="40"/>
      <c r="V82" s="42"/>
      <c r="W82" s="42"/>
      <c r="X82" s="43"/>
      <c r="Y82" s="44"/>
      <c r="Z82" s="44"/>
      <c r="AA82" s="43"/>
      <c r="AB82" s="13"/>
      <c r="AC82" s="37"/>
      <c r="AD82" s="37"/>
      <c r="AE82" s="37"/>
      <c r="AF82" s="45"/>
      <c r="AG82" s="46"/>
      <c r="AH82" s="47"/>
    </row>
    <row r="83" spans="2:40">
      <c r="B83" s="55">
        <v>76</v>
      </c>
      <c r="C83" s="37"/>
      <c r="D83" s="38"/>
      <c r="E83" s="37"/>
      <c r="F83" s="13"/>
      <c r="G83" s="14"/>
      <c r="H83" s="13"/>
      <c r="I83" s="14"/>
      <c r="J83" s="13"/>
      <c r="K83" s="13"/>
      <c r="L83" s="39"/>
      <c r="M83" s="40"/>
      <c r="N83" s="41"/>
      <c r="O83" s="40"/>
      <c r="P83" s="40"/>
      <c r="Q83" s="13"/>
      <c r="R83" s="40"/>
      <c r="S83" s="13"/>
      <c r="T83" s="40"/>
      <c r="U83" s="40"/>
      <c r="V83" s="42"/>
      <c r="W83" s="42"/>
      <c r="X83" s="43"/>
      <c r="Y83" s="44"/>
      <c r="Z83" s="44"/>
      <c r="AA83" s="43"/>
      <c r="AB83" s="13"/>
      <c r="AC83" s="37"/>
      <c r="AD83" s="37"/>
      <c r="AE83" s="37"/>
      <c r="AF83" s="45"/>
      <c r="AG83" s="46"/>
      <c r="AH83" s="47"/>
      <c r="AI83" s="518" t="s">
        <v>165</v>
      </c>
      <c r="AJ83" s="540" t="s">
        <v>166</v>
      </c>
      <c r="AK83" s="541"/>
      <c r="AL83" s="519" t="s">
        <v>167</v>
      </c>
    </row>
    <row r="84" spans="2:40">
      <c r="B84" s="525"/>
      <c r="C84" s="526"/>
      <c r="D84" s="526"/>
      <c r="E84" s="526"/>
      <c r="F84" s="526"/>
      <c r="G84" s="526"/>
      <c r="H84" s="526"/>
      <c r="I84" s="526"/>
      <c r="J84" s="526"/>
      <c r="K84" s="526"/>
      <c r="L84" s="526"/>
      <c r="M84" s="527"/>
      <c r="N84" s="525"/>
      <c r="O84" s="526"/>
      <c r="P84" s="526"/>
      <c r="Q84" s="526"/>
      <c r="R84" s="526"/>
      <c r="S84" s="526"/>
      <c r="T84" s="526"/>
      <c r="U84" s="526"/>
      <c r="V84" s="527"/>
      <c r="W84" s="525"/>
      <c r="X84" s="526"/>
      <c r="Y84" s="526"/>
      <c r="Z84" s="526"/>
      <c r="AA84" s="526"/>
      <c r="AB84" s="526"/>
      <c r="AC84" s="526"/>
      <c r="AD84" s="526"/>
      <c r="AE84" s="526"/>
      <c r="AF84" s="526"/>
      <c r="AG84" s="527"/>
      <c r="AI84" s="850" t="s">
        <v>1321</v>
      </c>
      <c r="AJ84" s="836" t="s">
        <v>1046</v>
      </c>
      <c r="AK84" s="841"/>
      <c r="AL84" s="522"/>
    </row>
    <row r="85" spans="2:40">
      <c r="B85" s="528"/>
      <c r="C85" s="529"/>
      <c r="D85" s="529"/>
      <c r="E85" s="529"/>
      <c r="F85" s="529"/>
      <c r="G85" s="529"/>
      <c r="H85" s="529"/>
      <c r="I85" s="529"/>
      <c r="J85" s="529"/>
      <c r="K85" s="529"/>
      <c r="L85" s="529"/>
      <c r="M85" s="530"/>
      <c r="N85" s="528"/>
      <c r="O85" s="529"/>
      <c r="P85" s="529"/>
      <c r="Q85" s="529"/>
      <c r="R85" s="529"/>
      <c r="S85" s="529"/>
      <c r="T85" s="529"/>
      <c r="U85" s="529"/>
      <c r="V85" s="530"/>
      <c r="W85" s="528"/>
      <c r="X85" s="529"/>
      <c r="Y85" s="529"/>
      <c r="Z85" s="529"/>
      <c r="AA85" s="529"/>
      <c r="AB85" s="529"/>
      <c r="AC85" s="529"/>
      <c r="AD85" s="529"/>
      <c r="AE85" s="529"/>
      <c r="AF85" s="529"/>
      <c r="AG85" s="530"/>
      <c r="AI85" s="851"/>
      <c r="AJ85" s="837"/>
      <c r="AK85" s="842"/>
      <c r="AL85" s="523"/>
    </row>
    <row r="86" spans="2:40">
      <c r="B86" s="525"/>
      <c r="C86" s="526"/>
      <c r="D86" s="526"/>
      <c r="E86" s="526"/>
      <c r="F86" s="526"/>
      <c r="G86" s="526"/>
      <c r="H86" s="526"/>
      <c r="I86" s="526"/>
      <c r="J86" s="526"/>
      <c r="K86" s="526"/>
      <c r="L86" s="526"/>
      <c r="M86" s="527"/>
      <c r="N86" s="525"/>
      <c r="O86" s="526"/>
      <c r="P86" s="526"/>
      <c r="Q86" s="526"/>
      <c r="R86" s="526"/>
      <c r="S86" s="526"/>
      <c r="T86" s="526"/>
      <c r="U86" s="526"/>
      <c r="V86" s="527"/>
      <c r="W86" s="525"/>
      <c r="X86" s="526"/>
      <c r="Y86" s="526"/>
      <c r="Z86" s="526"/>
      <c r="AA86" s="526"/>
      <c r="AB86" s="526"/>
      <c r="AC86" s="526"/>
      <c r="AD86" s="526"/>
      <c r="AE86" s="526"/>
      <c r="AF86" s="526"/>
      <c r="AG86" s="527"/>
      <c r="AI86" s="852"/>
      <c r="AJ86" s="838"/>
      <c r="AK86" s="843"/>
      <c r="AL86" s="523"/>
    </row>
    <row r="87" spans="2:40">
      <c r="B87" s="528"/>
      <c r="C87" s="529"/>
      <c r="D87" s="529"/>
      <c r="E87" s="529"/>
      <c r="F87" s="529"/>
      <c r="G87" s="529"/>
      <c r="H87" s="529"/>
      <c r="I87" s="529"/>
      <c r="J87" s="529"/>
      <c r="K87" s="529"/>
      <c r="L87" s="529"/>
      <c r="M87" s="530"/>
      <c r="N87" s="528"/>
      <c r="O87" s="529"/>
      <c r="P87" s="529"/>
      <c r="Q87" s="529"/>
      <c r="R87" s="529"/>
      <c r="S87" s="529"/>
      <c r="T87" s="529"/>
      <c r="U87" s="529"/>
      <c r="V87" s="530"/>
      <c r="W87" s="528"/>
      <c r="X87" s="529"/>
      <c r="Y87" s="529"/>
      <c r="Z87" s="529"/>
      <c r="AA87" s="529"/>
      <c r="AB87" s="529"/>
      <c r="AC87" s="529"/>
      <c r="AD87" s="529"/>
      <c r="AE87" s="529"/>
      <c r="AF87" s="529"/>
      <c r="AG87" s="530"/>
      <c r="AI87" s="518" t="s">
        <v>168</v>
      </c>
      <c r="AJ87" s="520" t="s">
        <v>480</v>
      </c>
      <c r="AK87" s="520" t="s">
        <v>481</v>
      </c>
      <c r="AL87" s="524"/>
    </row>
    <row r="88" spans="2:40">
      <c r="B88" s="525"/>
      <c r="C88" s="526"/>
      <c r="D88" s="526"/>
      <c r="E88" s="526"/>
      <c r="F88" s="526"/>
      <c r="G88" s="526"/>
      <c r="H88" s="526"/>
      <c r="I88" s="526"/>
      <c r="J88" s="526"/>
      <c r="K88" s="526"/>
      <c r="L88" s="526"/>
      <c r="M88" s="527"/>
      <c r="N88" s="525"/>
      <c r="O88" s="526"/>
      <c r="P88" s="526"/>
      <c r="Q88" s="526"/>
      <c r="R88" s="526"/>
      <c r="S88" s="526"/>
      <c r="T88" s="526"/>
      <c r="U88" s="526"/>
      <c r="V88" s="527"/>
      <c r="W88" s="525"/>
      <c r="X88" s="526"/>
      <c r="Y88" s="526"/>
      <c r="Z88" s="526"/>
      <c r="AA88" s="526"/>
      <c r="AB88" s="526"/>
      <c r="AC88" s="526"/>
      <c r="AD88" s="526"/>
      <c r="AE88" s="526"/>
      <c r="AF88" s="526"/>
      <c r="AG88" s="527"/>
      <c r="AI88" s="531"/>
      <c r="AJ88" s="522"/>
      <c r="AK88" s="522"/>
      <c r="AL88" s="519" t="s">
        <v>169</v>
      </c>
    </row>
    <row r="89" spans="2:40">
      <c r="B89" s="528"/>
      <c r="C89" s="529"/>
      <c r="D89" s="529"/>
      <c r="E89" s="529"/>
      <c r="F89" s="529"/>
      <c r="G89" s="529"/>
      <c r="H89" s="529"/>
      <c r="I89" s="529"/>
      <c r="J89" s="529"/>
      <c r="K89" s="529"/>
      <c r="L89" s="529"/>
      <c r="M89" s="530"/>
      <c r="N89" s="528"/>
      <c r="O89" s="529"/>
      <c r="P89" s="529"/>
      <c r="Q89" s="529"/>
      <c r="R89" s="529"/>
      <c r="S89" s="529"/>
      <c r="T89" s="529"/>
      <c r="U89" s="529"/>
      <c r="V89" s="530"/>
      <c r="W89" s="528"/>
      <c r="X89" s="529"/>
      <c r="Y89" s="529"/>
      <c r="Z89" s="529"/>
      <c r="AA89" s="529"/>
      <c r="AB89" s="529"/>
      <c r="AC89" s="529"/>
      <c r="AD89" s="529"/>
      <c r="AE89" s="529"/>
      <c r="AF89" s="529"/>
      <c r="AG89" s="530"/>
      <c r="AI89" s="523"/>
      <c r="AJ89" s="523"/>
      <c r="AK89" s="523"/>
      <c r="AL89" s="522"/>
    </row>
    <row r="90" spans="2:40">
      <c r="B90" s="525"/>
      <c r="C90" s="526"/>
      <c r="D90" s="526"/>
      <c r="E90" s="526"/>
      <c r="F90" s="526"/>
      <c r="G90" s="526"/>
      <c r="H90" s="526"/>
      <c r="I90" s="526"/>
      <c r="J90" s="526"/>
      <c r="K90" s="526"/>
      <c r="L90" s="526"/>
      <c r="M90" s="527"/>
      <c r="N90" s="525"/>
      <c r="O90" s="526"/>
      <c r="P90" s="526"/>
      <c r="Q90" s="526"/>
      <c r="R90" s="526"/>
      <c r="S90" s="526"/>
      <c r="T90" s="526"/>
      <c r="U90" s="526"/>
      <c r="V90" s="527"/>
      <c r="W90" s="525"/>
      <c r="X90" s="526"/>
      <c r="Y90" s="526"/>
      <c r="Z90" s="526"/>
      <c r="AA90" s="526"/>
      <c r="AB90" s="526"/>
      <c r="AC90" s="526"/>
      <c r="AD90" s="526"/>
      <c r="AE90" s="526"/>
      <c r="AF90" s="526"/>
      <c r="AG90" s="527"/>
      <c r="AI90" s="524"/>
      <c r="AJ90" s="524"/>
      <c r="AK90" s="524"/>
      <c r="AL90" s="523"/>
    </row>
    <row r="91" spans="2:40">
      <c r="B91" s="528"/>
      <c r="C91" s="529"/>
      <c r="D91" s="529"/>
      <c r="E91" s="529"/>
      <c r="F91" s="529"/>
      <c r="G91" s="529"/>
      <c r="H91" s="529"/>
      <c r="I91" s="529"/>
      <c r="J91" s="529"/>
      <c r="K91" s="529"/>
      <c r="L91" s="529"/>
      <c r="M91" s="530"/>
      <c r="N91" s="528"/>
      <c r="O91" s="529"/>
      <c r="P91" s="529"/>
      <c r="Q91" s="529"/>
      <c r="R91" s="529"/>
      <c r="S91" s="529"/>
      <c r="T91" s="529"/>
      <c r="U91" s="529"/>
      <c r="V91" s="530"/>
      <c r="W91" s="528"/>
      <c r="X91" s="529"/>
      <c r="Y91" s="529"/>
      <c r="Z91" s="529"/>
      <c r="AA91" s="529"/>
      <c r="AB91" s="529"/>
      <c r="AC91" s="529"/>
      <c r="AD91" s="529"/>
      <c r="AE91" s="529"/>
      <c r="AF91" s="529"/>
      <c r="AG91" s="530"/>
      <c r="AI91" s="518" t="s">
        <v>168</v>
      </c>
      <c r="AJ91" s="520" t="s">
        <v>481</v>
      </c>
      <c r="AK91" s="520" t="s">
        <v>481</v>
      </c>
      <c r="AL91" s="523"/>
    </row>
    <row r="92" spans="2:40">
      <c r="B92" s="525"/>
      <c r="C92" s="526"/>
      <c r="D92" s="526"/>
      <c r="E92" s="526"/>
      <c r="F92" s="526"/>
      <c r="G92" s="526"/>
      <c r="H92" s="526"/>
      <c r="I92" s="526"/>
      <c r="J92" s="526"/>
      <c r="K92" s="526"/>
      <c r="L92" s="526"/>
      <c r="M92" s="527"/>
      <c r="N92" s="525"/>
      <c r="O92" s="526"/>
      <c r="P92" s="526"/>
      <c r="Q92" s="526"/>
      <c r="R92" s="526"/>
      <c r="S92" s="526"/>
      <c r="T92" s="526"/>
      <c r="U92" s="526"/>
      <c r="V92" s="527"/>
      <c r="W92" s="525"/>
      <c r="X92" s="526"/>
      <c r="Y92" s="526"/>
      <c r="Z92" s="526"/>
      <c r="AA92" s="526"/>
      <c r="AB92" s="526"/>
      <c r="AC92" s="526"/>
      <c r="AD92" s="526"/>
      <c r="AE92" s="526"/>
      <c r="AF92" s="526"/>
      <c r="AG92" s="527"/>
      <c r="AL92" s="524"/>
    </row>
    <row r="93" spans="2:40">
      <c r="B93" s="528"/>
      <c r="C93" s="529"/>
      <c r="D93" s="529"/>
      <c r="E93" s="529"/>
      <c r="F93" s="529"/>
      <c r="G93" s="529"/>
      <c r="H93" s="529"/>
      <c r="I93" s="529"/>
      <c r="J93" s="529"/>
      <c r="K93" s="529"/>
      <c r="L93" s="529"/>
      <c r="M93" s="530"/>
      <c r="N93" s="528"/>
      <c r="O93" s="529"/>
      <c r="P93" s="529"/>
      <c r="Q93" s="529"/>
      <c r="R93" s="529"/>
      <c r="S93" s="529"/>
      <c r="T93" s="529"/>
      <c r="U93" s="529"/>
      <c r="V93" s="530"/>
      <c r="W93" s="528"/>
      <c r="X93" s="529"/>
      <c r="Y93" s="529"/>
      <c r="Z93" s="529"/>
      <c r="AA93" s="529"/>
      <c r="AB93" s="529"/>
      <c r="AC93" s="529"/>
      <c r="AD93" s="529"/>
      <c r="AE93" s="529"/>
      <c r="AF93" s="529"/>
      <c r="AG93" s="530"/>
    </row>
    <row r="94" spans="2:40" ht="17.25">
      <c r="C94" s="49" t="s">
        <v>150</v>
      </c>
      <c r="AF94" s="534">
        <v>2022</v>
      </c>
      <c r="AG94" s="534"/>
      <c r="AH94" s="516" t="s">
        <v>151</v>
      </c>
      <c r="AI94" s="50"/>
      <c r="AJ94" s="516"/>
      <c r="AK94" s="50" t="s">
        <v>152</v>
      </c>
      <c r="AL94" s="516"/>
      <c r="AM94" s="49" t="s">
        <v>153</v>
      </c>
    </row>
    <row r="95" spans="2:40">
      <c r="AL95" s="51" t="s">
        <v>154</v>
      </c>
    </row>
    <row r="96" spans="2:40" ht="42">
      <c r="K96" s="52" t="s">
        <v>155</v>
      </c>
      <c r="X96" s="53" t="s">
        <v>156</v>
      </c>
      <c r="Y96" s="535"/>
      <c r="Z96" s="535"/>
      <c r="AA96" s="535"/>
      <c r="AB96" s="535"/>
      <c r="AC96" s="53" t="s">
        <v>157</v>
      </c>
      <c r="AD96" s="535"/>
      <c r="AE96" s="535"/>
      <c r="AF96" s="535"/>
      <c r="AG96" s="535"/>
      <c r="AH96" s="536"/>
      <c r="AI96" s="54" t="s">
        <v>158</v>
      </c>
      <c r="AJ96" s="535"/>
      <c r="AK96" s="535"/>
      <c r="AL96" s="536"/>
    </row>
    <row r="100" spans="2:40" ht="63" customHeight="1">
      <c r="B100" s="55" t="s">
        <v>482</v>
      </c>
      <c r="C100" s="56" t="s">
        <v>483</v>
      </c>
      <c r="D100" s="56" t="s">
        <v>160</v>
      </c>
      <c r="E100" s="57" t="s">
        <v>80</v>
      </c>
      <c r="F100" s="58" t="s">
        <v>81</v>
      </c>
      <c r="G100" s="57" t="s">
        <v>82</v>
      </c>
      <c r="H100" s="57" t="s">
        <v>83</v>
      </c>
      <c r="I100" s="59" t="s">
        <v>84</v>
      </c>
      <c r="J100" s="59" t="s">
        <v>484</v>
      </c>
      <c r="K100" s="58" t="s">
        <v>485</v>
      </c>
      <c r="L100" s="60" t="s">
        <v>87</v>
      </c>
      <c r="M100" s="61" t="s">
        <v>88</v>
      </c>
      <c r="N100" s="61" t="s">
        <v>89</v>
      </c>
      <c r="O100" s="61" t="s">
        <v>90</v>
      </c>
      <c r="P100" s="61" t="s">
        <v>91</v>
      </c>
      <c r="Q100" s="61" t="s">
        <v>92</v>
      </c>
      <c r="R100" s="61" t="s">
        <v>93</v>
      </c>
      <c r="S100" s="61" t="s">
        <v>94</v>
      </c>
      <c r="T100" s="61" t="s">
        <v>95</v>
      </c>
      <c r="U100" s="61" t="s">
        <v>96</v>
      </c>
      <c r="V100" s="62" t="s">
        <v>97</v>
      </c>
      <c r="W100" s="60" t="s">
        <v>98</v>
      </c>
      <c r="X100" s="60" t="s">
        <v>99</v>
      </c>
      <c r="Y100" s="60" t="s">
        <v>100</v>
      </c>
      <c r="Z100" s="60" t="s">
        <v>101</v>
      </c>
      <c r="AA100" s="60" t="s">
        <v>102</v>
      </c>
      <c r="AB100" s="60" t="s">
        <v>103</v>
      </c>
      <c r="AC100" s="60" t="s">
        <v>104</v>
      </c>
      <c r="AD100" s="60" t="s">
        <v>105</v>
      </c>
      <c r="AE100" s="60" t="s">
        <v>106</v>
      </c>
      <c r="AF100" s="63" t="s">
        <v>162</v>
      </c>
      <c r="AG100" s="64" t="s">
        <v>171</v>
      </c>
      <c r="AH100" s="537" t="s">
        <v>164</v>
      </c>
      <c r="AI100" s="538"/>
      <c r="AJ100" s="538"/>
      <c r="AK100" s="538"/>
      <c r="AL100" s="538"/>
      <c r="AM100" s="539"/>
      <c r="AN100" s="65"/>
    </row>
    <row r="101" spans="2:40">
      <c r="B101" s="55">
        <v>1</v>
      </c>
      <c r="C101" s="72"/>
      <c r="D101" s="73"/>
      <c r="E101" s="72"/>
      <c r="F101" s="74"/>
      <c r="G101" s="75"/>
      <c r="H101" s="75"/>
      <c r="I101" s="75"/>
      <c r="J101" s="74"/>
      <c r="K101" s="74"/>
      <c r="L101" s="81"/>
      <c r="M101" s="82"/>
      <c r="N101" s="83"/>
      <c r="O101" s="83"/>
      <c r="P101" s="82"/>
      <c r="Q101" s="74"/>
      <c r="R101" s="83"/>
      <c r="S101" s="74"/>
      <c r="T101" s="83"/>
      <c r="U101" s="82"/>
      <c r="V101" s="76"/>
      <c r="W101" s="76"/>
      <c r="X101" s="77"/>
      <c r="Y101" s="78"/>
      <c r="Z101" s="78"/>
      <c r="AA101" s="77"/>
      <c r="AB101" s="74"/>
      <c r="AC101" s="72"/>
      <c r="AD101" s="72"/>
      <c r="AE101" s="72"/>
      <c r="AF101" s="79"/>
      <c r="AG101" s="80"/>
      <c r="AH101" s="246"/>
      <c r="AI101" s="217"/>
      <c r="AJ101" s="66"/>
      <c r="AK101" s="66"/>
      <c r="AL101" s="66"/>
      <c r="AM101" s="67"/>
      <c r="AN101" s="251"/>
    </row>
    <row r="102" spans="2:40">
      <c r="B102" s="55">
        <v>2</v>
      </c>
      <c r="C102" s="72"/>
      <c r="D102" s="73"/>
      <c r="E102" s="72"/>
      <c r="F102" s="74"/>
      <c r="G102" s="75"/>
      <c r="H102" s="75"/>
      <c r="I102" s="75"/>
      <c r="J102" s="74"/>
      <c r="K102" s="74"/>
      <c r="L102" s="81"/>
      <c r="M102" s="82"/>
      <c r="N102" s="83"/>
      <c r="O102" s="82"/>
      <c r="P102" s="82"/>
      <c r="Q102" s="74"/>
      <c r="R102" s="82"/>
      <c r="S102" s="74"/>
      <c r="T102" s="82"/>
      <c r="U102" s="82"/>
      <c r="V102" s="76"/>
      <c r="W102" s="76"/>
      <c r="X102" s="77"/>
      <c r="Y102" s="78"/>
      <c r="Z102" s="78"/>
      <c r="AA102" s="77"/>
      <c r="AB102" s="74"/>
      <c r="AC102" s="72"/>
      <c r="AD102" s="72"/>
      <c r="AE102" s="72"/>
      <c r="AF102" s="79"/>
      <c r="AG102" s="80"/>
      <c r="AH102" s="70"/>
      <c r="AI102" s="217"/>
      <c r="AJ102" s="66"/>
      <c r="AK102" s="66"/>
      <c r="AL102" s="66"/>
      <c r="AM102" s="67"/>
      <c r="AN102" s="252"/>
    </row>
    <row r="103" spans="2:40">
      <c r="B103" s="55">
        <v>3</v>
      </c>
      <c r="C103" s="72"/>
      <c r="D103" s="73"/>
      <c r="E103" s="72"/>
      <c r="F103" s="74"/>
      <c r="G103" s="75"/>
      <c r="H103" s="75"/>
      <c r="I103" s="75"/>
      <c r="J103" s="74"/>
      <c r="K103" s="74"/>
      <c r="L103" s="81"/>
      <c r="M103" s="82"/>
      <c r="N103" s="83"/>
      <c r="O103" s="83"/>
      <c r="P103" s="82"/>
      <c r="Q103" s="74"/>
      <c r="R103" s="83"/>
      <c r="S103" s="74"/>
      <c r="T103" s="83"/>
      <c r="U103" s="82"/>
      <c r="V103" s="76"/>
      <c r="W103" s="76"/>
      <c r="X103" s="77"/>
      <c r="Y103" s="78"/>
      <c r="Z103" s="78"/>
      <c r="AA103" s="77"/>
      <c r="AB103" s="74"/>
      <c r="AC103" s="72"/>
      <c r="AD103" s="72"/>
      <c r="AE103" s="72"/>
      <c r="AF103" s="79"/>
      <c r="AG103" s="80"/>
      <c r="AH103" s="70"/>
      <c r="AI103" s="217"/>
      <c r="AJ103" s="66"/>
      <c r="AK103" s="66"/>
      <c r="AL103" s="66"/>
      <c r="AM103" s="67"/>
      <c r="AN103" s="251"/>
    </row>
    <row r="104" spans="2:40">
      <c r="B104" s="55">
        <v>4</v>
      </c>
      <c r="C104" s="72"/>
      <c r="D104" s="73"/>
      <c r="E104" s="72"/>
      <c r="F104" s="74"/>
      <c r="G104" s="75"/>
      <c r="H104" s="75"/>
      <c r="I104" s="75"/>
      <c r="J104" s="74"/>
      <c r="K104" s="74"/>
      <c r="L104" s="81"/>
      <c r="M104" s="82"/>
      <c r="N104" s="83"/>
      <c r="O104" s="83"/>
      <c r="P104" s="82"/>
      <c r="Q104" s="74"/>
      <c r="R104" s="83"/>
      <c r="S104" s="74"/>
      <c r="T104" s="83"/>
      <c r="U104" s="82"/>
      <c r="V104" s="76"/>
      <c r="W104" s="76"/>
      <c r="X104" s="77"/>
      <c r="Y104" s="78"/>
      <c r="Z104" s="78"/>
      <c r="AA104" s="77"/>
      <c r="AB104" s="74"/>
      <c r="AC104" s="72"/>
      <c r="AD104" s="72"/>
      <c r="AE104" s="72"/>
      <c r="AF104" s="79"/>
      <c r="AG104" s="80"/>
      <c r="AH104" s="70"/>
      <c r="AI104" s="217"/>
      <c r="AJ104" s="66"/>
      <c r="AK104" s="66"/>
      <c r="AL104" s="66"/>
      <c r="AM104" s="67"/>
      <c r="AN104" s="252"/>
    </row>
    <row r="105" spans="2:40">
      <c r="B105" s="55">
        <v>5</v>
      </c>
      <c r="C105" s="72"/>
      <c r="D105" s="73"/>
      <c r="E105" s="72"/>
      <c r="F105" s="74"/>
      <c r="G105" s="75"/>
      <c r="H105" s="75"/>
      <c r="I105" s="75"/>
      <c r="J105" s="74"/>
      <c r="K105" s="74"/>
      <c r="L105" s="81"/>
      <c r="M105" s="82"/>
      <c r="N105" s="83"/>
      <c r="O105" s="82"/>
      <c r="P105" s="82"/>
      <c r="Q105" s="74"/>
      <c r="R105" s="82"/>
      <c r="S105" s="74"/>
      <c r="T105" s="82"/>
      <c r="U105" s="82"/>
      <c r="V105" s="76"/>
      <c r="W105" s="76"/>
      <c r="X105" s="77"/>
      <c r="Y105" s="78"/>
      <c r="Z105" s="78"/>
      <c r="AA105" s="77"/>
      <c r="AB105" s="74"/>
      <c r="AC105" s="72"/>
      <c r="AD105" s="72"/>
      <c r="AE105" s="72"/>
      <c r="AF105" s="79"/>
      <c r="AG105" s="80"/>
      <c r="AH105" s="70"/>
      <c r="AI105" s="217"/>
      <c r="AJ105" s="66"/>
      <c r="AK105" s="66"/>
      <c r="AL105" s="66"/>
      <c r="AM105" s="67"/>
      <c r="AN105" s="251"/>
    </row>
    <row r="106" spans="2:40">
      <c r="B106" s="55">
        <v>6</v>
      </c>
      <c r="C106" s="72"/>
      <c r="D106" s="73"/>
      <c r="E106" s="72"/>
      <c r="F106" s="74"/>
      <c r="G106" s="75"/>
      <c r="H106" s="75"/>
      <c r="I106" s="75"/>
      <c r="J106" s="74"/>
      <c r="K106" s="74"/>
      <c r="L106" s="81"/>
      <c r="M106" s="82"/>
      <c r="N106" s="83"/>
      <c r="O106" s="83"/>
      <c r="P106" s="82"/>
      <c r="Q106" s="74"/>
      <c r="R106" s="83"/>
      <c r="S106" s="74"/>
      <c r="T106" s="83"/>
      <c r="U106" s="82"/>
      <c r="V106" s="76"/>
      <c r="W106" s="76"/>
      <c r="X106" s="77"/>
      <c r="Y106" s="78"/>
      <c r="Z106" s="78"/>
      <c r="AA106" s="77"/>
      <c r="AB106" s="74"/>
      <c r="AC106" s="72"/>
      <c r="AD106" s="72"/>
      <c r="AE106" s="72"/>
      <c r="AF106" s="79"/>
      <c r="AG106" s="80"/>
      <c r="AH106" s="70"/>
      <c r="AI106" s="217"/>
      <c r="AJ106" s="66"/>
      <c r="AK106" s="66"/>
      <c r="AL106" s="66"/>
      <c r="AM106" s="67"/>
      <c r="AN106" s="252"/>
    </row>
    <row r="107" spans="2:40">
      <c r="B107" s="55">
        <v>7</v>
      </c>
      <c r="C107" s="72"/>
      <c r="D107" s="73"/>
      <c r="E107" s="72"/>
      <c r="F107" s="74"/>
      <c r="G107" s="75"/>
      <c r="H107" s="75"/>
      <c r="I107" s="75"/>
      <c r="J107" s="74"/>
      <c r="K107" s="74"/>
      <c r="L107" s="81"/>
      <c r="M107" s="82"/>
      <c r="N107" s="83"/>
      <c r="O107" s="82"/>
      <c r="P107" s="82"/>
      <c r="Q107" s="74"/>
      <c r="R107" s="82"/>
      <c r="S107" s="74"/>
      <c r="T107" s="82"/>
      <c r="U107" s="82"/>
      <c r="V107" s="76"/>
      <c r="W107" s="76"/>
      <c r="X107" s="77"/>
      <c r="Y107" s="78"/>
      <c r="Z107" s="78"/>
      <c r="AA107" s="77"/>
      <c r="AB107" s="74"/>
      <c r="AC107" s="72"/>
      <c r="AD107" s="72"/>
      <c r="AE107" s="72"/>
      <c r="AF107" s="79"/>
      <c r="AG107" s="80"/>
      <c r="AH107" s="70"/>
      <c r="AI107" s="217"/>
      <c r="AJ107" s="66"/>
      <c r="AK107" s="66"/>
      <c r="AL107" s="66"/>
      <c r="AM107" s="67"/>
      <c r="AN107" s="251"/>
    </row>
    <row r="108" spans="2:40">
      <c r="B108" s="55">
        <v>8</v>
      </c>
      <c r="C108" s="72"/>
      <c r="D108" s="73"/>
      <c r="E108" s="72"/>
      <c r="F108" s="74"/>
      <c r="G108" s="75"/>
      <c r="H108" s="75"/>
      <c r="I108" s="75"/>
      <c r="J108" s="74"/>
      <c r="K108" s="74"/>
      <c r="L108" s="81"/>
      <c r="M108" s="82"/>
      <c r="N108" s="83"/>
      <c r="O108" s="83"/>
      <c r="P108" s="82"/>
      <c r="Q108" s="74"/>
      <c r="R108" s="83"/>
      <c r="S108" s="74"/>
      <c r="T108" s="83"/>
      <c r="U108" s="82"/>
      <c r="V108" s="76"/>
      <c r="W108" s="76"/>
      <c r="X108" s="77"/>
      <c r="Y108" s="78"/>
      <c r="Z108" s="78"/>
      <c r="AA108" s="77"/>
      <c r="AB108" s="74"/>
      <c r="AC108" s="72"/>
      <c r="AD108" s="72"/>
      <c r="AE108" s="72"/>
      <c r="AF108" s="79"/>
      <c r="AG108" s="80"/>
      <c r="AH108" s="70"/>
      <c r="AI108" s="66"/>
      <c r="AJ108" s="66"/>
      <c r="AK108" s="66"/>
      <c r="AL108" s="66"/>
      <c r="AM108" s="67"/>
      <c r="AN108" s="252"/>
    </row>
    <row r="109" spans="2:40">
      <c r="B109" s="55">
        <v>9</v>
      </c>
      <c r="C109" s="72"/>
      <c r="D109" s="73"/>
      <c r="E109" s="72"/>
      <c r="F109" s="74"/>
      <c r="G109" s="75"/>
      <c r="H109" s="75"/>
      <c r="I109" s="75"/>
      <c r="J109" s="74"/>
      <c r="K109" s="74"/>
      <c r="L109" s="81"/>
      <c r="M109" s="82"/>
      <c r="N109" s="83"/>
      <c r="O109" s="83"/>
      <c r="P109" s="82"/>
      <c r="Q109" s="74"/>
      <c r="R109" s="83"/>
      <c r="S109" s="74"/>
      <c r="T109" s="83"/>
      <c r="U109" s="82"/>
      <c r="V109" s="76"/>
      <c r="W109" s="76"/>
      <c r="X109" s="77"/>
      <c r="Y109" s="78"/>
      <c r="Z109" s="78"/>
      <c r="AA109" s="77"/>
      <c r="AB109" s="74"/>
      <c r="AC109" s="72"/>
      <c r="AD109" s="72"/>
      <c r="AE109" s="72"/>
      <c r="AF109" s="79"/>
      <c r="AG109" s="80"/>
      <c r="AH109" s="70"/>
      <c r="AI109" s="66"/>
      <c r="AJ109" s="66"/>
      <c r="AK109" s="66"/>
      <c r="AL109" s="66"/>
      <c r="AM109" s="67"/>
      <c r="AN109" s="251"/>
    </row>
    <row r="110" spans="2:40">
      <c r="B110" s="55">
        <v>10</v>
      </c>
      <c r="C110" s="72"/>
      <c r="D110" s="73"/>
      <c r="E110" s="72"/>
      <c r="F110" s="74"/>
      <c r="G110" s="75"/>
      <c r="H110" s="75"/>
      <c r="I110" s="75"/>
      <c r="J110" s="74"/>
      <c r="K110" s="74"/>
      <c r="L110" s="81"/>
      <c r="M110" s="82"/>
      <c r="N110" s="83"/>
      <c r="O110" s="82"/>
      <c r="P110" s="82"/>
      <c r="Q110" s="74"/>
      <c r="R110" s="82"/>
      <c r="S110" s="74"/>
      <c r="T110" s="82"/>
      <c r="U110" s="82"/>
      <c r="V110" s="76"/>
      <c r="W110" s="76"/>
      <c r="X110" s="77"/>
      <c r="Y110" s="78"/>
      <c r="Z110" s="78"/>
      <c r="AA110" s="77"/>
      <c r="AB110" s="74"/>
      <c r="AC110" s="72"/>
      <c r="AD110" s="72"/>
      <c r="AE110" s="72"/>
      <c r="AF110" s="79"/>
      <c r="AG110" s="80"/>
      <c r="AH110" s="70"/>
      <c r="AI110" s="66"/>
      <c r="AJ110" s="66"/>
      <c r="AK110" s="66"/>
      <c r="AL110" s="66"/>
      <c r="AM110" s="67"/>
      <c r="AN110" s="252"/>
    </row>
    <row r="111" spans="2:40">
      <c r="B111" s="55">
        <v>11</v>
      </c>
      <c r="C111" s="72"/>
      <c r="D111" s="73"/>
      <c r="E111" s="72"/>
      <c r="F111" s="74"/>
      <c r="G111" s="75"/>
      <c r="H111" s="75"/>
      <c r="I111" s="75"/>
      <c r="J111" s="74"/>
      <c r="K111" s="74"/>
      <c r="L111" s="81"/>
      <c r="M111" s="82"/>
      <c r="N111" s="83"/>
      <c r="O111" s="83"/>
      <c r="P111" s="82"/>
      <c r="Q111" s="74"/>
      <c r="R111" s="83"/>
      <c r="S111" s="74"/>
      <c r="T111" s="83"/>
      <c r="U111" s="82"/>
      <c r="V111" s="76"/>
      <c r="W111" s="76"/>
      <c r="X111" s="77"/>
      <c r="Y111" s="78"/>
      <c r="Z111" s="78"/>
      <c r="AA111" s="77"/>
      <c r="AB111" s="74"/>
      <c r="AC111" s="72"/>
      <c r="AD111" s="72"/>
      <c r="AE111" s="72"/>
      <c r="AF111" s="79"/>
      <c r="AG111" s="80"/>
      <c r="AH111" s="70"/>
      <c r="AI111" s="66"/>
      <c r="AJ111" s="66"/>
      <c r="AK111" s="66"/>
      <c r="AL111" s="66"/>
      <c r="AM111" s="67"/>
      <c r="AN111" s="251"/>
    </row>
    <row r="112" spans="2:40">
      <c r="B112" s="55">
        <v>12</v>
      </c>
      <c r="C112" s="72"/>
      <c r="D112" s="73"/>
      <c r="E112" s="72"/>
      <c r="F112" s="74"/>
      <c r="G112" s="75"/>
      <c r="H112" s="75"/>
      <c r="I112" s="75"/>
      <c r="J112" s="74"/>
      <c r="K112" s="74"/>
      <c r="L112" s="81"/>
      <c r="M112" s="82"/>
      <c r="N112" s="83"/>
      <c r="O112" s="82"/>
      <c r="P112" s="82"/>
      <c r="Q112" s="74"/>
      <c r="R112" s="82"/>
      <c r="S112" s="74"/>
      <c r="T112" s="82"/>
      <c r="U112" s="82"/>
      <c r="V112" s="76"/>
      <c r="W112" s="76"/>
      <c r="X112" s="77"/>
      <c r="Y112" s="78"/>
      <c r="Z112" s="78"/>
      <c r="AA112" s="77"/>
      <c r="AB112" s="74"/>
      <c r="AC112" s="72"/>
      <c r="AD112" s="72"/>
      <c r="AE112" s="72"/>
      <c r="AF112" s="79"/>
      <c r="AG112" s="80"/>
      <c r="AH112" s="70"/>
      <c r="AI112" s="66"/>
      <c r="AJ112" s="66"/>
      <c r="AK112" s="66"/>
      <c r="AL112" s="66"/>
      <c r="AM112" s="67"/>
      <c r="AN112" s="252"/>
    </row>
    <row r="113" spans="2:40">
      <c r="B113" s="55">
        <v>13</v>
      </c>
      <c r="C113" s="72"/>
      <c r="D113" s="73"/>
      <c r="E113" s="72"/>
      <c r="F113" s="74"/>
      <c r="G113" s="75"/>
      <c r="H113" s="75"/>
      <c r="I113" s="75"/>
      <c r="J113" s="74"/>
      <c r="K113" s="74"/>
      <c r="L113" s="81"/>
      <c r="M113" s="82"/>
      <c r="N113" s="83"/>
      <c r="O113" s="83"/>
      <c r="P113" s="82"/>
      <c r="Q113" s="74"/>
      <c r="R113" s="83"/>
      <c r="S113" s="74"/>
      <c r="T113" s="83"/>
      <c r="U113" s="82"/>
      <c r="V113" s="76"/>
      <c r="W113" s="76"/>
      <c r="X113" s="77"/>
      <c r="Y113" s="78"/>
      <c r="Z113" s="78"/>
      <c r="AA113" s="77"/>
      <c r="AB113" s="74"/>
      <c r="AC113" s="72"/>
      <c r="AD113" s="72"/>
      <c r="AE113" s="72"/>
      <c r="AF113" s="79"/>
      <c r="AG113" s="80"/>
      <c r="AH113" s="70"/>
      <c r="AI113" s="66"/>
      <c r="AJ113" s="66"/>
      <c r="AK113" s="66"/>
      <c r="AL113" s="66"/>
      <c r="AM113" s="67"/>
      <c r="AN113" s="251"/>
    </row>
    <row r="114" spans="2:40">
      <c r="B114" s="55">
        <v>14</v>
      </c>
      <c r="C114" s="72"/>
      <c r="D114" s="73"/>
      <c r="E114" s="72"/>
      <c r="F114" s="74"/>
      <c r="G114" s="75"/>
      <c r="H114" s="75"/>
      <c r="I114" s="75"/>
      <c r="J114" s="74"/>
      <c r="K114" s="74"/>
      <c r="L114" s="81"/>
      <c r="M114" s="82"/>
      <c r="N114" s="83"/>
      <c r="O114" s="83"/>
      <c r="P114" s="82"/>
      <c r="Q114" s="74"/>
      <c r="R114" s="83"/>
      <c r="S114" s="74"/>
      <c r="T114" s="83"/>
      <c r="U114" s="82"/>
      <c r="V114" s="76"/>
      <c r="W114" s="76"/>
      <c r="X114" s="77"/>
      <c r="Y114" s="78"/>
      <c r="Z114" s="78"/>
      <c r="AA114" s="77"/>
      <c r="AB114" s="74"/>
      <c r="AC114" s="72"/>
      <c r="AD114" s="72"/>
      <c r="AE114" s="72"/>
      <c r="AF114" s="79"/>
      <c r="AG114" s="80"/>
      <c r="AH114" s="70"/>
      <c r="AI114" s="66"/>
      <c r="AJ114" s="66"/>
      <c r="AK114" s="66"/>
      <c r="AL114" s="66"/>
      <c r="AM114" s="67"/>
      <c r="AN114" s="252"/>
    </row>
    <row r="115" spans="2:40">
      <c r="B115" s="55">
        <v>15</v>
      </c>
      <c r="C115" s="72"/>
      <c r="D115" s="73"/>
      <c r="E115" s="72"/>
      <c r="F115" s="74"/>
      <c r="G115" s="75"/>
      <c r="H115" s="75"/>
      <c r="I115" s="75"/>
      <c r="J115" s="74"/>
      <c r="K115" s="74"/>
      <c r="L115" s="81"/>
      <c r="M115" s="82"/>
      <c r="N115" s="83"/>
      <c r="O115" s="82"/>
      <c r="P115" s="82"/>
      <c r="Q115" s="74"/>
      <c r="R115" s="82"/>
      <c r="S115" s="74"/>
      <c r="T115" s="82"/>
      <c r="U115" s="82"/>
      <c r="V115" s="76"/>
      <c r="W115" s="76"/>
      <c r="X115" s="77"/>
      <c r="Y115" s="78"/>
      <c r="Z115" s="78"/>
      <c r="AA115" s="77"/>
      <c r="AB115" s="74"/>
      <c r="AC115" s="72"/>
      <c r="AD115" s="72"/>
      <c r="AE115" s="72"/>
      <c r="AF115" s="79"/>
      <c r="AG115" s="80"/>
      <c r="AH115" s="70"/>
      <c r="AI115" s="66"/>
      <c r="AJ115" s="66"/>
      <c r="AK115" s="66"/>
      <c r="AL115" s="66"/>
      <c r="AM115" s="67"/>
      <c r="AN115" s="251"/>
    </row>
    <row r="116" spans="2:40">
      <c r="B116" s="55">
        <v>16</v>
      </c>
      <c r="C116" s="72"/>
      <c r="D116" s="73"/>
      <c r="E116" s="72"/>
      <c r="F116" s="74"/>
      <c r="G116" s="75"/>
      <c r="H116" s="75"/>
      <c r="I116" s="75"/>
      <c r="J116" s="74"/>
      <c r="K116" s="74"/>
      <c r="L116" s="81"/>
      <c r="M116" s="82"/>
      <c r="N116" s="83"/>
      <c r="O116" s="83"/>
      <c r="P116" s="82"/>
      <c r="Q116" s="74"/>
      <c r="R116" s="83"/>
      <c r="S116" s="74"/>
      <c r="T116" s="83"/>
      <c r="U116" s="82"/>
      <c r="V116" s="76"/>
      <c r="W116" s="76"/>
      <c r="X116" s="77"/>
      <c r="Y116" s="78"/>
      <c r="Z116" s="78"/>
      <c r="AA116" s="77"/>
      <c r="AB116" s="74"/>
      <c r="AC116" s="72"/>
      <c r="AD116" s="72"/>
      <c r="AE116" s="72"/>
      <c r="AF116" s="79"/>
      <c r="AG116" s="80"/>
      <c r="AH116" s="70"/>
      <c r="AI116" s="66"/>
      <c r="AJ116" s="66"/>
      <c r="AK116" s="66"/>
      <c r="AL116" s="66"/>
      <c r="AM116" s="67"/>
      <c r="AN116" s="252"/>
    </row>
    <row r="117" spans="2:40">
      <c r="B117" s="55">
        <v>17</v>
      </c>
      <c r="C117" s="72"/>
      <c r="D117" s="73"/>
      <c r="E117" s="72"/>
      <c r="F117" s="74"/>
      <c r="G117" s="75"/>
      <c r="H117" s="75"/>
      <c r="I117" s="75"/>
      <c r="J117" s="74"/>
      <c r="K117" s="74"/>
      <c r="L117" s="81"/>
      <c r="M117" s="82"/>
      <c r="N117" s="83"/>
      <c r="O117" s="82"/>
      <c r="P117" s="82"/>
      <c r="Q117" s="74"/>
      <c r="R117" s="82"/>
      <c r="S117" s="74"/>
      <c r="T117" s="82"/>
      <c r="U117" s="82"/>
      <c r="V117" s="76"/>
      <c r="W117" s="76"/>
      <c r="X117" s="77"/>
      <c r="Y117" s="78"/>
      <c r="Z117" s="78"/>
      <c r="AA117" s="77"/>
      <c r="AB117" s="74"/>
      <c r="AC117" s="72"/>
      <c r="AD117" s="72"/>
      <c r="AE117" s="72"/>
      <c r="AF117" s="79"/>
      <c r="AG117" s="80"/>
      <c r="AH117" s="70"/>
      <c r="AI117" s="66"/>
      <c r="AJ117" s="66"/>
      <c r="AK117" s="66"/>
      <c r="AL117" s="66"/>
      <c r="AM117" s="67"/>
      <c r="AN117" s="251"/>
    </row>
    <row r="118" spans="2:40">
      <c r="B118" s="55">
        <v>18</v>
      </c>
      <c r="C118" s="72"/>
      <c r="D118" s="73"/>
      <c r="E118" s="72"/>
      <c r="F118" s="74"/>
      <c r="G118" s="75"/>
      <c r="H118" s="75"/>
      <c r="I118" s="75"/>
      <c r="J118" s="74"/>
      <c r="K118" s="74"/>
      <c r="L118" s="81"/>
      <c r="M118" s="82"/>
      <c r="N118" s="83"/>
      <c r="O118" s="83"/>
      <c r="P118" s="82"/>
      <c r="Q118" s="74"/>
      <c r="R118" s="83"/>
      <c r="S118" s="74"/>
      <c r="T118" s="83"/>
      <c r="U118" s="82"/>
      <c r="V118" s="76"/>
      <c r="W118" s="76"/>
      <c r="X118" s="77"/>
      <c r="Y118" s="78"/>
      <c r="Z118" s="78"/>
      <c r="AA118" s="77"/>
      <c r="AB118" s="74"/>
      <c r="AC118" s="72"/>
      <c r="AD118" s="72"/>
      <c r="AE118" s="72"/>
      <c r="AF118" s="79"/>
      <c r="AG118" s="80"/>
      <c r="AH118" s="70"/>
      <c r="AI118" s="66"/>
      <c r="AJ118" s="66"/>
      <c r="AK118" s="66"/>
      <c r="AL118" s="66"/>
      <c r="AM118" s="67"/>
      <c r="AN118" s="252"/>
    </row>
    <row r="119" spans="2:40">
      <c r="B119" s="55">
        <v>19</v>
      </c>
      <c r="C119" s="72"/>
      <c r="D119" s="73"/>
      <c r="E119" s="72"/>
      <c r="F119" s="74"/>
      <c r="G119" s="75"/>
      <c r="H119" s="75"/>
      <c r="I119" s="75"/>
      <c r="J119" s="74"/>
      <c r="K119" s="74"/>
      <c r="L119" s="81"/>
      <c r="M119" s="82"/>
      <c r="N119" s="83"/>
      <c r="O119" s="83"/>
      <c r="P119" s="82"/>
      <c r="Q119" s="74"/>
      <c r="R119" s="83"/>
      <c r="S119" s="74"/>
      <c r="T119" s="83"/>
      <c r="U119" s="82"/>
      <c r="V119" s="76"/>
      <c r="W119" s="76"/>
      <c r="X119" s="77"/>
      <c r="Y119" s="78"/>
      <c r="Z119" s="78"/>
      <c r="AA119" s="77"/>
      <c r="AB119" s="74"/>
      <c r="AC119" s="72"/>
      <c r="AD119" s="72"/>
      <c r="AE119" s="72"/>
      <c r="AF119" s="79"/>
      <c r="AG119" s="80"/>
      <c r="AH119" s="70"/>
      <c r="AI119" s="66"/>
      <c r="AJ119" s="66"/>
      <c r="AK119" s="66"/>
      <c r="AL119" s="66"/>
      <c r="AM119" s="67"/>
      <c r="AN119" s="251"/>
    </row>
    <row r="120" spans="2:40">
      <c r="B120" s="55">
        <v>20</v>
      </c>
      <c r="C120" s="72"/>
      <c r="D120" s="73"/>
      <c r="E120" s="72"/>
      <c r="F120" s="74"/>
      <c r="G120" s="75"/>
      <c r="H120" s="75"/>
      <c r="I120" s="75"/>
      <c r="J120" s="74"/>
      <c r="K120" s="74"/>
      <c r="L120" s="81"/>
      <c r="M120" s="82"/>
      <c r="N120" s="83"/>
      <c r="O120" s="82"/>
      <c r="P120" s="82"/>
      <c r="Q120" s="74"/>
      <c r="R120" s="82"/>
      <c r="S120" s="74"/>
      <c r="T120" s="82"/>
      <c r="U120" s="82"/>
      <c r="V120" s="76"/>
      <c r="W120" s="76"/>
      <c r="X120" s="77"/>
      <c r="Y120" s="78"/>
      <c r="Z120" s="78"/>
      <c r="AA120" s="77"/>
      <c r="AB120" s="74"/>
      <c r="AC120" s="72"/>
      <c r="AD120" s="72"/>
      <c r="AE120" s="72"/>
      <c r="AF120" s="79"/>
      <c r="AG120" s="80"/>
      <c r="AH120" s="70"/>
      <c r="AI120" s="66"/>
      <c r="AJ120" s="66"/>
      <c r="AK120" s="66"/>
      <c r="AL120" s="66"/>
      <c r="AM120" s="67"/>
      <c r="AN120" s="252"/>
    </row>
    <row r="121" spans="2:40">
      <c r="B121" s="55">
        <v>21</v>
      </c>
      <c r="C121" s="72"/>
      <c r="D121" s="73"/>
      <c r="E121" s="72"/>
      <c r="F121" s="74"/>
      <c r="G121" s="253"/>
      <c r="H121" s="253"/>
      <c r="I121" s="253"/>
      <c r="J121" s="74"/>
      <c r="K121" s="74"/>
      <c r="L121" s="249"/>
      <c r="M121" s="82"/>
      <c r="N121" s="254"/>
      <c r="O121" s="82"/>
      <c r="P121" s="82"/>
      <c r="Q121" s="74"/>
      <c r="R121" s="82"/>
      <c r="S121" s="74"/>
      <c r="T121" s="82"/>
      <c r="U121" s="82"/>
      <c r="V121" s="255"/>
      <c r="W121" s="255"/>
      <c r="X121" s="77"/>
      <c r="Y121" s="78"/>
      <c r="Z121" s="78"/>
      <c r="AA121" s="77"/>
      <c r="AB121" s="74"/>
      <c r="AC121" s="72"/>
      <c r="AD121" s="72"/>
      <c r="AE121" s="72"/>
      <c r="AF121" s="79"/>
      <c r="AG121" s="80"/>
      <c r="AH121" s="246"/>
      <c r="AI121" s="66"/>
      <c r="AJ121" s="66"/>
      <c r="AK121" s="66"/>
      <c r="AL121" s="66"/>
      <c r="AM121" s="67"/>
      <c r="AN121" s="251"/>
    </row>
    <row r="122" spans="2:40">
      <c r="B122" s="55">
        <v>22</v>
      </c>
      <c r="C122" s="72"/>
      <c r="D122" s="73"/>
      <c r="E122" s="72"/>
      <c r="F122" s="74"/>
      <c r="G122" s="75"/>
      <c r="H122" s="74"/>
      <c r="I122" s="75"/>
      <c r="J122" s="74"/>
      <c r="K122" s="74"/>
      <c r="L122" s="81"/>
      <c r="M122" s="82"/>
      <c r="N122" s="83"/>
      <c r="O122" s="82"/>
      <c r="P122" s="82"/>
      <c r="Q122" s="74"/>
      <c r="R122" s="82"/>
      <c r="S122" s="74"/>
      <c r="T122" s="82"/>
      <c r="U122" s="82"/>
      <c r="V122" s="76"/>
      <c r="W122" s="76"/>
      <c r="X122" s="77"/>
      <c r="Y122" s="78"/>
      <c r="Z122" s="78"/>
      <c r="AA122" s="77"/>
      <c r="AB122" s="74"/>
      <c r="AC122" s="72"/>
      <c r="AD122" s="72"/>
      <c r="AE122" s="72"/>
      <c r="AF122" s="79"/>
      <c r="AG122" s="80"/>
      <c r="AH122" s="246"/>
      <c r="AI122" s="66"/>
      <c r="AJ122" s="66"/>
      <c r="AK122" s="66"/>
      <c r="AL122" s="66"/>
      <c r="AM122" s="67"/>
      <c r="AN122" s="252"/>
    </row>
    <row r="123" spans="2:40">
      <c r="B123" s="55">
        <v>23</v>
      </c>
      <c r="C123" s="72"/>
      <c r="D123" s="73"/>
      <c r="E123" s="72"/>
      <c r="F123" s="74"/>
      <c r="G123" s="75"/>
      <c r="H123" s="75"/>
      <c r="I123" s="75"/>
      <c r="J123" s="74"/>
      <c r="K123" s="74"/>
      <c r="L123" s="81"/>
      <c r="M123" s="82"/>
      <c r="N123" s="83"/>
      <c r="O123" s="83"/>
      <c r="P123" s="82"/>
      <c r="Q123" s="74"/>
      <c r="R123" s="83"/>
      <c r="S123" s="74"/>
      <c r="T123" s="82"/>
      <c r="U123" s="82"/>
      <c r="V123" s="76"/>
      <c r="W123" s="76"/>
      <c r="X123" s="77"/>
      <c r="Y123" s="78"/>
      <c r="Z123" s="78"/>
      <c r="AA123" s="77"/>
      <c r="AB123" s="74"/>
      <c r="AC123" s="72"/>
      <c r="AD123" s="72"/>
      <c r="AE123" s="72"/>
      <c r="AF123" s="79"/>
      <c r="AG123" s="80"/>
      <c r="AH123" s="246"/>
      <c r="AI123" s="66"/>
      <c r="AJ123" s="66"/>
      <c r="AK123" s="66"/>
      <c r="AL123" s="66"/>
      <c r="AM123" s="67"/>
      <c r="AN123" s="251"/>
    </row>
    <row r="124" spans="2:40">
      <c r="B124" s="55">
        <v>24</v>
      </c>
      <c r="C124" s="72"/>
      <c r="D124" s="73"/>
      <c r="E124" s="72"/>
      <c r="F124" s="74"/>
      <c r="G124" s="75"/>
      <c r="H124" s="75"/>
      <c r="I124" s="75"/>
      <c r="J124" s="74"/>
      <c r="K124" s="74"/>
      <c r="L124" s="81"/>
      <c r="M124" s="82"/>
      <c r="N124" s="83"/>
      <c r="O124" s="83"/>
      <c r="P124" s="82"/>
      <c r="Q124" s="74"/>
      <c r="R124" s="83"/>
      <c r="S124" s="74"/>
      <c r="T124" s="82"/>
      <c r="U124" s="82"/>
      <c r="V124" s="76"/>
      <c r="W124" s="76"/>
      <c r="X124" s="77"/>
      <c r="Y124" s="78"/>
      <c r="Z124" s="78"/>
      <c r="AA124" s="77"/>
      <c r="AB124" s="74"/>
      <c r="AC124" s="72"/>
      <c r="AD124" s="72"/>
      <c r="AE124" s="72"/>
      <c r="AF124" s="79"/>
      <c r="AG124" s="80"/>
      <c r="AH124" s="246"/>
      <c r="AI124" s="66"/>
      <c r="AJ124" s="66"/>
      <c r="AK124" s="66"/>
      <c r="AL124" s="66"/>
      <c r="AM124" s="67"/>
      <c r="AN124" s="252"/>
    </row>
    <row r="125" spans="2:40">
      <c r="B125" s="55">
        <v>25</v>
      </c>
      <c r="C125" s="72"/>
      <c r="D125" s="73"/>
      <c r="E125" s="72"/>
      <c r="F125" s="74"/>
      <c r="G125" s="75"/>
      <c r="H125" s="75"/>
      <c r="I125" s="75"/>
      <c r="J125" s="74"/>
      <c r="K125" s="74"/>
      <c r="L125" s="81"/>
      <c r="M125" s="82"/>
      <c r="N125" s="83"/>
      <c r="O125" s="83"/>
      <c r="P125" s="82"/>
      <c r="Q125" s="74"/>
      <c r="R125" s="83"/>
      <c r="S125" s="74"/>
      <c r="T125" s="83"/>
      <c r="U125" s="82"/>
      <c r="V125" s="76"/>
      <c r="W125" s="76"/>
      <c r="X125" s="77"/>
      <c r="Y125" s="78"/>
      <c r="Z125" s="78"/>
      <c r="AA125" s="77"/>
      <c r="AB125" s="74"/>
      <c r="AC125" s="72"/>
      <c r="AD125" s="72"/>
      <c r="AE125" s="72"/>
      <c r="AF125" s="79"/>
      <c r="AG125" s="80"/>
      <c r="AH125" s="246"/>
      <c r="AI125" s="66"/>
      <c r="AJ125" s="66"/>
      <c r="AK125" s="66"/>
      <c r="AL125" s="66"/>
      <c r="AM125" s="67"/>
      <c r="AN125" s="251"/>
    </row>
    <row r="126" spans="2:40">
      <c r="B126" s="55">
        <v>26</v>
      </c>
      <c r="C126" s="72"/>
      <c r="D126" s="73"/>
      <c r="E126" s="72"/>
      <c r="F126" s="74"/>
      <c r="G126" s="75"/>
      <c r="H126" s="75"/>
      <c r="I126" s="75"/>
      <c r="J126" s="74"/>
      <c r="K126" s="74"/>
      <c r="L126" s="81"/>
      <c r="M126" s="82"/>
      <c r="N126" s="83"/>
      <c r="O126" s="82"/>
      <c r="P126" s="82"/>
      <c r="Q126" s="74"/>
      <c r="R126" s="82"/>
      <c r="S126" s="74"/>
      <c r="T126" s="82"/>
      <c r="U126" s="82"/>
      <c r="V126" s="76"/>
      <c r="W126" s="76"/>
      <c r="X126" s="77"/>
      <c r="Y126" s="78"/>
      <c r="Z126" s="78"/>
      <c r="AA126" s="77"/>
      <c r="AB126" s="74"/>
      <c r="AC126" s="72"/>
      <c r="AD126" s="72"/>
      <c r="AE126" s="72"/>
      <c r="AF126" s="79"/>
      <c r="AG126" s="80"/>
      <c r="AH126" s="246"/>
      <c r="AI126" s="66"/>
      <c r="AJ126" s="66"/>
      <c r="AK126" s="66"/>
      <c r="AL126" s="66"/>
      <c r="AM126" s="67"/>
      <c r="AN126" s="252"/>
    </row>
    <row r="127" spans="2:40">
      <c r="B127" s="55">
        <v>27</v>
      </c>
      <c r="C127" s="72"/>
      <c r="D127" s="73"/>
      <c r="E127" s="72"/>
      <c r="F127" s="74"/>
      <c r="G127" s="75"/>
      <c r="H127" s="75"/>
      <c r="I127" s="75"/>
      <c r="J127" s="74"/>
      <c r="K127" s="74"/>
      <c r="L127" s="81"/>
      <c r="M127" s="82"/>
      <c r="N127" s="83"/>
      <c r="O127" s="82"/>
      <c r="P127" s="82"/>
      <c r="Q127" s="74"/>
      <c r="R127" s="82"/>
      <c r="S127" s="74"/>
      <c r="T127" s="82"/>
      <c r="U127" s="82"/>
      <c r="V127" s="76"/>
      <c r="W127" s="76"/>
      <c r="X127" s="77"/>
      <c r="Y127" s="78"/>
      <c r="Z127" s="78"/>
      <c r="AA127" s="77"/>
      <c r="AB127" s="74"/>
      <c r="AC127" s="72"/>
      <c r="AD127" s="72"/>
      <c r="AE127" s="72"/>
      <c r="AF127" s="79"/>
      <c r="AG127" s="80"/>
      <c r="AH127" s="246"/>
      <c r="AI127" s="66"/>
      <c r="AJ127" s="66"/>
      <c r="AK127" s="66"/>
      <c r="AL127" s="66"/>
      <c r="AM127" s="67"/>
      <c r="AN127" s="251"/>
    </row>
    <row r="128" spans="2:40">
      <c r="B128" s="55">
        <v>28</v>
      </c>
      <c r="C128" s="72"/>
      <c r="D128" s="73"/>
      <c r="E128" s="72"/>
      <c r="F128" s="74"/>
      <c r="G128" s="75"/>
      <c r="H128" s="75"/>
      <c r="I128" s="75"/>
      <c r="J128" s="74"/>
      <c r="K128" s="74"/>
      <c r="L128" s="81"/>
      <c r="M128" s="82"/>
      <c r="N128" s="83"/>
      <c r="O128" s="82"/>
      <c r="P128" s="82"/>
      <c r="Q128" s="74"/>
      <c r="R128" s="82"/>
      <c r="S128" s="74"/>
      <c r="T128" s="82"/>
      <c r="U128" s="82"/>
      <c r="V128" s="76"/>
      <c r="W128" s="76"/>
      <c r="X128" s="77"/>
      <c r="Y128" s="78"/>
      <c r="Z128" s="78"/>
      <c r="AA128" s="77"/>
      <c r="AB128" s="74"/>
      <c r="AC128" s="72"/>
      <c r="AD128" s="72"/>
      <c r="AE128" s="72"/>
      <c r="AF128" s="79"/>
      <c r="AG128" s="80"/>
      <c r="AH128" s="246"/>
      <c r="AI128" s="66"/>
      <c r="AJ128" s="66"/>
      <c r="AK128" s="66"/>
      <c r="AL128" s="66"/>
      <c r="AM128" s="67"/>
      <c r="AN128" s="252"/>
    </row>
    <row r="129" spans="2:40">
      <c r="B129" s="55">
        <v>29</v>
      </c>
      <c r="C129" s="72"/>
      <c r="D129" s="73"/>
      <c r="E129" s="72"/>
      <c r="F129" s="74"/>
      <c r="G129" s="75"/>
      <c r="H129" s="75"/>
      <c r="I129" s="75"/>
      <c r="J129" s="74"/>
      <c r="K129" s="74"/>
      <c r="L129" s="81"/>
      <c r="M129" s="82"/>
      <c r="N129" s="83"/>
      <c r="O129" s="83"/>
      <c r="P129" s="82"/>
      <c r="Q129" s="74"/>
      <c r="R129" s="83"/>
      <c r="S129" s="74"/>
      <c r="T129" s="82"/>
      <c r="U129" s="82"/>
      <c r="V129" s="76"/>
      <c r="W129" s="76"/>
      <c r="X129" s="77"/>
      <c r="Y129" s="78"/>
      <c r="Z129" s="78"/>
      <c r="AA129" s="77"/>
      <c r="AB129" s="74"/>
      <c r="AC129" s="72"/>
      <c r="AD129" s="72"/>
      <c r="AE129" s="72"/>
      <c r="AF129" s="79"/>
      <c r="AG129" s="80"/>
      <c r="AH129" s="246"/>
      <c r="AI129" s="66"/>
      <c r="AJ129" s="66"/>
      <c r="AK129" s="66"/>
      <c r="AL129" s="66"/>
      <c r="AM129" s="67"/>
      <c r="AN129" s="251"/>
    </row>
    <row r="130" spans="2:40">
      <c r="B130" s="55">
        <v>30</v>
      </c>
      <c r="C130" s="72"/>
      <c r="D130" s="73"/>
      <c r="E130" s="72"/>
      <c r="F130" s="74"/>
      <c r="G130" s="75"/>
      <c r="H130" s="75"/>
      <c r="I130" s="75"/>
      <c r="J130" s="74"/>
      <c r="K130" s="74"/>
      <c r="L130" s="81"/>
      <c r="M130" s="82"/>
      <c r="N130" s="83"/>
      <c r="O130" s="83"/>
      <c r="P130" s="82"/>
      <c r="Q130" s="74"/>
      <c r="R130" s="83"/>
      <c r="S130" s="74"/>
      <c r="T130" s="82"/>
      <c r="U130" s="82"/>
      <c r="V130" s="76"/>
      <c r="W130" s="76"/>
      <c r="X130" s="77"/>
      <c r="Y130" s="78"/>
      <c r="Z130" s="78"/>
      <c r="AA130" s="77"/>
      <c r="AB130" s="74"/>
      <c r="AC130" s="72"/>
      <c r="AD130" s="72"/>
      <c r="AE130" s="72"/>
      <c r="AF130" s="79"/>
      <c r="AG130" s="80"/>
      <c r="AH130" s="246"/>
      <c r="AI130" s="66"/>
      <c r="AJ130" s="66"/>
      <c r="AK130" s="66"/>
      <c r="AL130" s="66"/>
      <c r="AM130" s="67"/>
      <c r="AN130" s="252"/>
    </row>
    <row r="131" spans="2:40">
      <c r="B131" s="55">
        <v>31</v>
      </c>
      <c r="C131" s="72"/>
      <c r="D131" s="73"/>
      <c r="E131" s="72"/>
      <c r="F131" s="74"/>
      <c r="G131" s="75"/>
      <c r="H131" s="75"/>
      <c r="I131" s="75"/>
      <c r="J131" s="74"/>
      <c r="K131" s="74"/>
      <c r="L131" s="81"/>
      <c r="M131" s="82"/>
      <c r="N131" s="83"/>
      <c r="O131" s="83"/>
      <c r="P131" s="82"/>
      <c r="Q131" s="74"/>
      <c r="R131" s="83"/>
      <c r="S131" s="74"/>
      <c r="T131" s="83"/>
      <c r="U131" s="82"/>
      <c r="V131" s="76"/>
      <c r="W131" s="76"/>
      <c r="X131" s="77"/>
      <c r="Y131" s="78"/>
      <c r="Z131" s="78"/>
      <c r="AA131" s="77"/>
      <c r="AB131" s="74"/>
      <c r="AC131" s="72"/>
      <c r="AD131" s="72"/>
      <c r="AE131" s="72"/>
      <c r="AF131" s="79"/>
      <c r="AG131" s="80"/>
      <c r="AH131" s="246"/>
      <c r="AI131" s="66"/>
      <c r="AJ131" s="66"/>
      <c r="AK131" s="66"/>
      <c r="AL131" s="66"/>
      <c r="AM131" s="67"/>
      <c r="AN131" s="251"/>
    </row>
    <row r="132" spans="2:40">
      <c r="B132" s="55">
        <v>32</v>
      </c>
      <c r="C132" s="72"/>
      <c r="D132" s="73"/>
      <c r="E132" s="72"/>
      <c r="F132" s="74"/>
      <c r="G132" s="75"/>
      <c r="H132" s="75"/>
      <c r="I132" s="75"/>
      <c r="J132" s="74"/>
      <c r="K132" s="74"/>
      <c r="L132" s="81"/>
      <c r="M132" s="82"/>
      <c r="N132" s="83"/>
      <c r="O132" s="82"/>
      <c r="P132" s="82"/>
      <c r="Q132" s="74"/>
      <c r="R132" s="82"/>
      <c r="S132" s="74"/>
      <c r="T132" s="82"/>
      <c r="U132" s="82"/>
      <c r="V132" s="76"/>
      <c r="W132" s="76"/>
      <c r="X132" s="77"/>
      <c r="Y132" s="78"/>
      <c r="Z132" s="78"/>
      <c r="AA132" s="77"/>
      <c r="AB132" s="74"/>
      <c r="AC132" s="72"/>
      <c r="AD132" s="72"/>
      <c r="AE132" s="72"/>
      <c r="AF132" s="79"/>
      <c r="AG132" s="80"/>
      <c r="AH132" s="246"/>
      <c r="AI132" s="66"/>
      <c r="AJ132" s="66"/>
      <c r="AK132" s="66"/>
      <c r="AL132" s="66"/>
      <c r="AM132" s="67"/>
      <c r="AN132" s="252"/>
    </row>
    <row r="133" spans="2:40">
      <c r="B133" s="55">
        <v>33</v>
      </c>
      <c r="C133" s="72"/>
      <c r="D133" s="73"/>
      <c r="E133" s="72"/>
      <c r="F133" s="74"/>
      <c r="G133" s="75"/>
      <c r="H133" s="75"/>
      <c r="I133" s="75"/>
      <c r="J133" s="74"/>
      <c r="K133" s="74"/>
      <c r="L133" s="81"/>
      <c r="M133" s="82"/>
      <c r="N133" s="83"/>
      <c r="O133" s="82"/>
      <c r="P133" s="82"/>
      <c r="Q133" s="74"/>
      <c r="R133" s="82"/>
      <c r="S133" s="74"/>
      <c r="T133" s="82"/>
      <c r="U133" s="82"/>
      <c r="V133" s="76"/>
      <c r="W133" s="76"/>
      <c r="X133" s="77"/>
      <c r="Y133" s="78"/>
      <c r="Z133" s="78"/>
      <c r="AA133" s="77"/>
      <c r="AB133" s="74"/>
      <c r="AC133" s="72"/>
      <c r="AD133" s="72"/>
      <c r="AE133" s="72"/>
      <c r="AF133" s="79"/>
      <c r="AG133" s="80"/>
      <c r="AH133" s="246"/>
      <c r="AI133" s="66"/>
      <c r="AJ133" s="66"/>
      <c r="AK133" s="66"/>
      <c r="AL133" s="66"/>
      <c r="AM133" s="67"/>
      <c r="AN133" s="251"/>
    </row>
    <row r="134" spans="2:40">
      <c r="B134" s="55">
        <v>34</v>
      </c>
      <c r="C134" s="72"/>
      <c r="D134" s="73"/>
      <c r="E134" s="72"/>
      <c r="F134" s="74"/>
      <c r="G134" s="75"/>
      <c r="H134" s="74"/>
      <c r="I134" s="75"/>
      <c r="J134" s="74"/>
      <c r="K134" s="74"/>
      <c r="L134" s="81"/>
      <c r="M134" s="82"/>
      <c r="N134" s="83"/>
      <c r="O134" s="82"/>
      <c r="P134" s="82"/>
      <c r="Q134" s="74"/>
      <c r="R134" s="82"/>
      <c r="S134" s="74"/>
      <c r="T134" s="82"/>
      <c r="U134" s="82"/>
      <c r="V134" s="76"/>
      <c r="W134" s="76"/>
      <c r="X134" s="77"/>
      <c r="Y134" s="78"/>
      <c r="Z134" s="78"/>
      <c r="AA134" s="77"/>
      <c r="AB134" s="74"/>
      <c r="AC134" s="72"/>
      <c r="AD134" s="72"/>
      <c r="AE134" s="72"/>
      <c r="AF134" s="79"/>
      <c r="AG134" s="80"/>
      <c r="AH134" s="246"/>
      <c r="AI134" s="66"/>
      <c r="AJ134" s="66"/>
      <c r="AK134" s="66"/>
      <c r="AL134" s="66"/>
      <c r="AM134" s="67"/>
      <c r="AN134" s="252"/>
    </row>
    <row r="135" spans="2:40">
      <c r="B135" s="55">
        <v>35</v>
      </c>
      <c r="C135" s="72"/>
      <c r="D135" s="73"/>
      <c r="E135" s="72"/>
      <c r="F135" s="74"/>
      <c r="G135" s="75"/>
      <c r="H135" s="75"/>
      <c r="I135" s="75"/>
      <c r="J135" s="74"/>
      <c r="K135" s="74"/>
      <c r="L135" s="81"/>
      <c r="M135" s="82"/>
      <c r="N135" s="83"/>
      <c r="O135" s="83"/>
      <c r="P135" s="82"/>
      <c r="Q135" s="74"/>
      <c r="R135" s="83"/>
      <c r="S135" s="74"/>
      <c r="T135" s="82"/>
      <c r="U135" s="82"/>
      <c r="V135" s="76"/>
      <c r="W135" s="76"/>
      <c r="X135" s="77"/>
      <c r="Y135" s="78"/>
      <c r="Z135" s="78"/>
      <c r="AA135" s="77"/>
      <c r="AB135" s="74"/>
      <c r="AC135" s="72"/>
      <c r="AD135" s="72"/>
      <c r="AE135" s="72"/>
      <c r="AF135" s="79"/>
      <c r="AG135" s="80"/>
      <c r="AH135" s="246"/>
      <c r="AI135" s="66"/>
      <c r="AJ135" s="66"/>
      <c r="AK135" s="66"/>
      <c r="AL135" s="66"/>
      <c r="AM135" s="67"/>
      <c r="AN135" s="251"/>
    </row>
    <row r="136" spans="2:40">
      <c r="B136" s="55">
        <v>36</v>
      </c>
      <c r="C136" s="72"/>
      <c r="D136" s="73"/>
      <c r="E136" s="72"/>
      <c r="F136" s="74"/>
      <c r="G136" s="75"/>
      <c r="H136" s="75"/>
      <c r="I136" s="75"/>
      <c r="J136" s="74"/>
      <c r="K136" s="74"/>
      <c r="L136" s="81"/>
      <c r="M136" s="82"/>
      <c r="N136" s="83"/>
      <c r="O136" s="83"/>
      <c r="P136" s="82"/>
      <c r="Q136" s="74"/>
      <c r="R136" s="83"/>
      <c r="S136" s="74"/>
      <c r="T136" s="82"/>
      <c r="U136" s="82"/>
      <c r="V136" s="76"/>
      <c r="W136" s="76"/>
      <c r="X136" s="77"/>
      <c r="Y136" s="78"/>
      <c r="Z136" s="78"/>
      <c r="AA136" s="77"/>
      <c r="AB136" s="74"/>
      <c r="AC136" s="72"/>
      <c r="AD136" s="72"/>
      <c r="AE136" s="72"/>
      <c r="AF136" s="79"/>
      <c r="AG136" s="80"/>
      <c r="AH136" s="246"/>
      <c r="AI136" s="66"/>
      <c r="AJ136" s="66"/>
      <c r="AK136" s="66"/>
      <c r="AL136" s="66"/>
      <c r="AM136" s="67"/>
      <c r="AN136" s="252"/>
    </row>
    <row r="137" spans="2:40">
      <c r="B137" s="55">
        <v>37</v>
      </c>
      <c r="C137" s="72"/>
      <c r="D137" s="73"/>
      <c r="E137" s="72"/>
      <c r="F137" s="74"/>
      <c r="G137" s="75"/>
      <c r="H137" s="75"/>
      <c r="I137" s="75"/>
      <c r="J137" s="74"/>
      <c r="K137" s="74"/>
      <c r="L137" s="81"/>
      <c r="M137" s="82"/>
      <c r="N137" s="83"/>
      <c r="O137" s="83"/>
      <c r="P137" s="82"/>
      <c r="Q137" s="74"/>
      <c r="R137" s="83"/>
      <c r="S137" s="74"/>
      <c r="T137" s="83"/>
      <c r="U137" s="82"/>
      <c r="V137" s="76"/>
      <c r="W137" s="76"/>
      <c r="X137" s="77"/>
      <c r="Y137" s="78"/>
      <c r="Z137" s="78"/>
      <c r="AA137" s="77"/>
      <c r="AB137" s="74"/>
      <c r="AC137" s="72"/>
      <c r="AD137" s="72"/>
      <c r="AE137" s="72"/>
      <c r="AF137" s="79"/>
      <c r="AG137" s="80"/>
      <c r="AH137" s="246"/>
      <c r="AI137" s="66"/>
      <c r="AJ137" s="66"/>
      <c r="AK137" s="66"/>
      <c r="AL137" s="66"/>
      <c r="AM137" s="67"/>
      <c r="AN137" s="251"/>
    </row>
    <row r="138" spans="2:40">
      <c r="B138" s="55">
        <v>38</v>
      </c>
      <c r="C138" s="72"/>
      <c r="D138" s="73"/>
      <c r="E138" s="72"/>
      <c r="F138" s="74"/>
      <c r="G138" s="75"/>
      <c r="H138" s="75"/>
      <c r="I138" s="75"/>
      <c r="J138" s="74"/>
      <c r="K138" s="74"/>
      <c r="L138" s="81"/>
      <c r="M138" s="82"/>
      <c r="N138" s="83"/>
      <c r="O138" s="82"/>
      <c r="P138" s="82"/>
      <c r="Q138" s="74"/>
      <c r="R138" s="82"/>
      <c r="S138" s="74"/>
      <c r="T138" s="82"/>
      <c r="U138" s="82"/>
      <c r="V138" s="76"/>
      <c r="W138" s="76"/>
      <c r="X138" s="77"/>
      <c r="Y138" s="78"/>
      <c r="Z138" s="78"/>
      <c r="AA138" s="77"/>
      <c r="AB138" s="74"/>
      <c r="AC138" s="72"/>
      <c r="AD138" s="72"/>
      <c r="AE138" s="72"/>
      <c r="AF138" s="79"/>
      <c r="AG138" s="80"/>
      <c r="AH138" s="246"/>
      <c r="AI138" s="66"/>
      <c r="AJ138" s="66"/>
      <c r="AK138" s="66"/>
      <c r="AL138" s="66"/>
      <c r="AM138" s="67"/>
      <c r="AN138" s="252"/>
    </row>
    <row r="139" spans="2:40">
      <c r="B139" s="55">
        <v>39</v>
      </c>
      <c r="C139" s="72"/>
      <c r="D139" s="73"/>
      <c r="E139" s="72"/>
      <c r="F139" s="74"/>
      <c r="G139" s="75"/>
      <c r="H139" s="75"/>
      <c r="I139" s="75"/>
      <c r="J139" s="74"/>
      <c r="K139" s="74"/>
      <c r="L139" s="81"/>
      <c r="M139" s="82"/>
      <c r="N139" s="83"/>
      <c r="O139" s="82"/>
      <c r="P139" s="82"/>
      <c r="Q139" s="74"/>
      <c r="R139" s="82"/>
      <c r="S139" s="74"/>
      <c r="T139" s="82"/>
      <c r="U139" s="82"/>
      <c r="V139" s="76"/>
      <c r="W139" s="76"/>
      <c r="X139" s="77"/>
      <c r="Y139" s="78"/>
      <c r="Z139" s="78"/>
      <c r="AA139" s="77"/>
      <c r="AB139" s="74"/>
      <c r="AC139" s="72"/>
      <c r="AD139" s="72"/>
      <c r="AE139" s="72"/>
      <c r="AF139" s="79"/>
      <c r="AG139" s="80"/>
      <c r="AH139" s="246"/>
      <c r="AI139" s="66"/>
      <c r="AJ139" s="66"/>
      <c r="AK139" s="66"/>
      <c r="AL139" s="66"/>
      <c r="AM139" s="67"/>
      <c r="AN139" s="251"/>
    </row>
    <row r="140" spans="2:40">
      <c r="B140" s="55">
        <v>40</v>
      </c>
      <c r="C140" s="72"/>
      <c r="D140" s="73"/>
      <c r="E140" s="72"/>
      <c r="F140" s="74"/>
      <c r="G140" s="75"/>
      <c r="H140" s="75"/>
      <c r="I140" s="75"/>
      <c r="J140" s="74"/>
      <c r="K140" s="74"/>
      <c r="L140" s="81"/>
      <c r="M140" s="82"/>
      <c r="N140" s="83"/>
      <c r="O140" s="82"/>
      <c r="P140" s="82"/>
      <c r="Q140" s="74"/>
      <c r="R140" s="82"/>
      <c r="S140" s="74"/>
      <c r="T140" s="82"/>
      <c r="U140" s="82"/>
      <c r="V140" s="76"/>
      <c r="W140" s="76"/>
      <c r="X140" s="77"/>
      <c r="Y140" s="78"/>
      <c r="Z140" s="78"/>
      <c r="AA140" s="77"/>
      <c r="AB140" s="74"/>
      <c r="AC140" s="72"/>
      <c r="AD140" s="72"/>
      <c r="AE140" s="72"/>
      <c r="AF140" s="79"/>
      <c r="AG140" s="80"/>
      <c r="AH140" s="246"/>
      <c r="AI140" s="66"/>
      <c r="AJ140" s="66"/>
      <c r="AK140" s="66"/>
      <c r="AL140" s="66"/>
      <c r="AM140" s="67"/>
      <c r="AN140" s="252"/>
    </row>
    <row r="141" spans="2:40">
      <c r="B141" s="55">
        <v>41</v>
      </c>
      <c r="C141" s="72"/>
      <c r="D141" s="73"/>
      <c r="E141" s="72"/>
      <c r="F141" s="74"/>
      <c r="G141" s="75"/>
      <c r="H141" s="75"/>
      <c r="I141" s="75"/>
      <c r="J141" s="74"/>
      <c r="K141" s="74"/>
      <c r="L141" s="81"/>
      <c r="M141" s="82"/>
      <c r="N141" s="83"/>
      <c r="O141" s="83"/>
      <c r="P141" s="82"/>
      <c r="Q141" s="74"/>
      <c r="R141" s="83"/>
      <c r="S141" s="74"/>
      <c r="T141" s="82"/>
      <c r="U141" s="82"/>
      <c r="V141" s="76"/>
      <c r="W141" s="76"/>
      <c r="X141" s="77"/>
      <c r="Y141" s="78"/>
      <c r="Z141" s="78"/>
      <c r="AA141" s="77"/>
      <c r="AB141" s="74"/>
      <c r="AC141" s="72"/>
      <c r="AD141" s="72"/>
      <c r="AE141" s="72"/>
      <c r="AF141" s="79"/>
      <c r="AG141" s="80"/>
      <c r="AH141" s="246"/>
      <c r="AI141" s="66"/>
      <c r="AJ141" s="66"/>
      <c r="AK141" s="66"/>
      <c r="AL141" s="66"/>
      <c r="AM141" s="67"/>
      <c r="AN141" s="251"/>
    </row>
    <row r="142" spans="2:40">
      <c r="B142" s="55">
        <v>42</v>
      </c>
      <c r="C142" s="72"/>
      <c r="D142" s="73"/>
      <c r="E142" s="72"/>
      <c r="F142" s="74"/>
      <c r="G142" s="75"/>
      <c r="H142" s="75"/>
      <c r="I142" s="75"/>
      <c r="J142" s="74"/>
      <c r="K142" s="74"/>
      <c r="L142" s="81"/>
      <c r="M142" s="82"/>
      <c r="N142" s="83"/>
      <c r="O142" s="83"/>
      <c r="P142" s="82"/>
      <c r="Q142" s="74"/>
      <c r="R142" s="83"/>
      <c r="S142" s="74"/>
      <c r="T142" s="82"/>
      <c r="U142" s="82"/>
      <c r="V142" s="76"/>
      <c r="W142" s="76"/>
      <c r="X142" s="77"/>
      <c r="Y142" s="78"/>
      <c r="Z142" s="78"/>
      <c r="AA142" s="77"/>
      <c r="AB142" s="74"/>
      <c r="AC142" s="72"/>
      <c r="AD142" s="72"/>
      <c r="AE142" s="72"/>
      <c r="AF142" s="79"/>
      <c r="AG142" s="80"/>
      <c r="AH142" s="246"/>
      <c r="AI142" s="66"/>
      <c r="AJ142" s="66"/>
      <c r="AK142" s="66"/>
      <c r="AL142" s="66"/>
      <c r="AM142" s="67"/>
      <c r="AN142" s="252"/>
    </row>
    <row r="143" spans="2:40">
      <c r="B143" s="55">
        <v>43</v>
      </c>
      <c r="C143" s="72"/>
      <c r="D143" s="73"/>
      <c r="E143" s="72"/>
      <c r="F143" s="74"/>
      <c r="G143" s="75"/>
      <c r="H143" s="75"/>
      <c r="I143" s="75"/>
      <c r="J143" s="74"/>
      <c r="K143" s="74"/>
      <c r="L143" s="81"/>
      <c r="M143" s="82"/>
      <c r="N143" s="83"/>
      <c r="O143" s="83"/>
      <c r="P143" s="82"/>
      <c r="Q143" s="74"/>
      <c r="R143" s="83"/>
      <c r="S143" s="74"/>
      <c r="T143" s="83"/>
      <c r="U143" s="82"/>
      <c r="V143" s="76"/>
      <c r="W143" s="76"/>
      <c r="X143" s="77"/>
      <c r="Y143" s="78"/>
      <c r="Z143" s="78"/>
      <c r="AA143" s="77"/>
      <c r="AB143" s="74"/>
      <c r="AC143" s="72"/>
      <c r="AD143" s="72"/>
      <c r="AE143" s="72"/>
      <c r="AF143" s="79"/>
      <c r="AG143" s="80"/>
      <c r="AH143" s="246"/>
      <c r="AI143" s="66"/>
      <c r="AJ143" s="66"/>
      <c r="AK143" s="66"/>
      <c r="AL143" s="66"/>
      <c r="AM143" s="67"/>
      <c r="AN143" s="251"/>
    </row>
    <row r="144" spans="2:40">
      <c r="B144" s="55">
        <v>44</v>
      </c>
      <c r="C144" s="72"/>
      <c r="D144" s="73"/>
      <c r="E144" s="72"/>
      <c r="F144" s="74"/>
      <c r="G144" s="75"/>
      <c r="H144" s="75"/>
      <c r="I144" s="75"/>
      <c r="J144" s="74"/>
      <c r="K144" s="74"/>
      <c r="L144" s="81"/>
      <c r="M144" s="82"/>
      <c r="N144" s="83"/>
      <c r="O144" s="82"/>
      <c r="P144" s="82"/>
      <c r="Q144" s="74"/>
      <c r="R144" s="82"/>
      <c r="S144" s="74"/>
      <c r="T144" s="82"/>
      <c r="U144" s="82"/>
      <c r="V144" s="76"/>
      <c r="W144" s="76"/>
      <c r="X144" s="77"/>
      <c r="Y144" s="78"/>
      <c r="Z144" s="78"/>
      <c r="AA144" s="77"/>
      <c r="AB144" s="74"/>
      <c r="AC144" s="72"/>
      <c r="AD144" s="72"/>
      <c r="AE144" s="72"/>
      <c r="AF144" s="79"/>
      <c r="AG144" s="80"/>
      <c r="AH144" s="246"/>
      <c r="AI144" s="66"/>
      <c r="AJ144" s="66"/>
      <c r="AK144" s="66"/>
      <c r="AL144" s="66"/>
      <c r="AM144" s="67"/>
      <c r="AN144" s="252"/>
    </row>
    <row r="145" spans="2:40">
      <c r="B145" s="55">
        <v>45</v>
      </c>
      <c r="C145" s="72"/>
      <c r="D145" s="73"/>
      <c r="E145" s="72"/>
      <c r="F145" s="74"/>
      <c r="G145" s="75"/>
      <c r="H145" s="74"/>
      <c r="I145" s="75"/>
      <c r="J145" s="74"/>
      <c r="K145" s="74"/>
      <c r="L145" s="81"/>
      <c r="M145" s="82"/>
      <c r="N145" s="83"/>
      <c r="O145" s="82"/>
      <c r="P145" s="82"/>
      <c r="Q145" s="74"/>
      <c r="R145" s="82"/>
      <c r="S145" s="74"/>
      <c r="T145" s="82"/>
      <c r="U145" s="82"/>
      <c r="V145" s="76"/>
      <c r="W145" s="76"/>
      <c r="X145" s="77"/>
      <c r="Y145" s="78"/>
      <c r="Z145" s="78"/>
      <c r="AA145" s="77"/>
      <c r="AB145" s="74"/>
      <c r="AC145" s="72"/>
      <c r="AD145" s="72"/>
      <c r="AE145" s="72"/>
      <c r="AF145" s="79"/>
      <c r="AG145" s="80"/>
      <c r="AH145" s="70"/>
      <c r="AI145" s="66"/>
      <c r="AJ145" s="66"/>
      <c r="AK145" s="66"/>
      <c r="AL145" s="66"/>
      <c r="AM145" s="67"/>
      <c r="AN145" s="251"/>
    </row>
    <row r="146" spans="2:40">
      <c r="B146" s="55">
        <v>46</v>
      </c>
      <c r="C146" s="72"/>
      <c r="D146" s="73"/>
      <c r="E146" s="72"/>
      <c r="F146" s="74"/>
      <c r="G146" s="75"/>
      <c r="H146" s="74"/>
      <c r="I146" s="75"/>
      <c r="J146" s="74"/>
      <c r="K146" s="74"/>
      <c r="L146" s="81"/>
      <c r="M146" s="82"/>
      <c r="N146" s="83"/>
      <c r="O146" s="82"/>
      <c r="P146" s="82"/>
      <c r="Q146" s="74"/>
      <c r="R146" s="82"/>
      <c r="S146" s="74"/>
      <c r="T146" s="82"/>
      <c r="U146" s="82"/>
      <c r="V146" s="76"/>
      <c r="W146" s="76"/>
      <c r="X146" s="77"/>
      <c r="Y146" s="78"/>
      <c r="Z146" s="78"/>
      <c r="AA146" s="77"/>
      <c r="AB146" s="74"/>
      <c r="AC146" s="72"/>
      <c r="AD146" s="72"/>
      <c r="AE146" s="72"/>
      <c r="AF146" s="79"/>
      <c r="AG146" s="80"/>
      <c r="AH146" s="70"/>
      <c r="AI146" s="66"/>
      <c r="AJ146" s="66"/>
      <c r="AK146" s="66"/>
      <c r="AL146" s="66"/>
      <c r="AM146" s="67"/>
      <c r="AN146" s="252"/>
    </row>
    <row r="147" spans="2:40">
      <c r="B147" s="55">
        <v>47</v>
      </c>
      <c r="C147" s="72"/>
      <c r="D147" s="73"/>
      <c r="E147" s="72"/>
      <c r="F147" s="74"/>
      <c r="G147" s="75"/>
      <c r="H147" s="74"/>
      <c r="I147" s="75"/>
      <c r="J147" s="74"/>
      <c r="K147" s="74"/>
      <c r="L147" s="81"/>
      <c r="M147" s="82"/>
      <c r="N147" s="90"/>
      <c r="O147" s="82"/>
      <c r="P147" s="82"/>
      <c r="Q147" s="74"/>
      <c r="R147" s="82"/>
      <c r="S147" s="74"/>
      <c r="T147" s="82"/>
      <c r="U147" s="82"/>
      <c r="V147" s="76"/>
      <c r="W147" s="76"/>
      <c r="X147" s="77"/>
      <c r="Y147" s="78"/>
      <c r="Z147" s="78"/>
      <c r="AA147" s="77"/>
      <c r="AB147" s="74"/>
      <c r="AC147" s="72"/>
      <c r="AD147" s="72"/>
      <c r="AE147" s="72"/>
      <c r="AF147" s="79"/>
      <c r="AG147" s="80"/>
      <c r="AH147" s="70"/>
      <c r="AI147" s="66"/>
      <c r="AJ147" s="66"/>
      <c r="AK147" s="66"/>
      <c r="AL147" s="66"/>
      <c r="AM147" s="67"/>
      <c r="AN147" s="251"/>
    </row>
    <row r="148" spans="2:40">
      <c r="B148" s="55">
        <v>48</v>
      </c>
      <c r="C148" s="72"/>
      <c r="D148" s="73"/>
      <c r="E148" s="72"/>
      <c r="F148" s="74"/>
      <c r="G148" s="75"/>
      <c r="H148" s="74"/>
      <c r="I148" s="75"/>
      <c r="J148" s="74"/>
      <c r="K148" s="74"/>
      <c r="L148" s="81"/>
      <c r="M148" s="82"/>
      <c r="N148" s="83"/>
      <c r="O148" s="82"/>
      <c r="P148" s="82"/>
      <c r="Q148" s="74"/>
      <c r="R148" s="82"/>
      <c r="S148" s="74"/>
      <c r="T148" s="82"/>
      <c r="U148" s="82"/>
      <c r="V148" s="76"/>
      <c r="W148" s="76"/>
      <c r="X148" s="77"/>
      <c r="Y148" s="78"/>
      <c r="Z148" s="78"/>
      <c r="AA148" s="77"/>
      <c r="AB148" s="74"/>
      <c r="AC148" s="72"/>
      <c r="AD148" s="72"/>
      <c r="AE148" s="72"/>
      <c r="AF148" s="79"/>
      <c r="AG148" s="80"/>
      <c r="AH148" s="70"/>
      <c r="AI148" s="66"/>
      <c r="AJ148" s="66"/>
      <c r="AK148" s="66"/>
      <c r="AL148" s="66"/>
      <c r="AM148" s="67"/>
      <c r="AN148" s="252"/>
    </row>
    <row r="149" spans="2:40">
      <c r="B149" s="55">
        <v>49</v>
      </c>
      <c r="C149" s="72"/>
      <c r="D149" s="73"/>
      <c r="E149" s="72"/>
      <c r="F149" s="74"/>
      <c r="G149" s="75"/>
      <c r="H149" s="74"/>
      <c r="I149" s="75"/>
      <c r="J149" s="74"/>
      <c r="K149" s="74"/>
      <c r="L149" s="81"/>
      <c r="M149" s="82"/>
      <c r="N149" s="83"/>
      <c r="O149" s="82"/>
      <c r="P149" s="82"/>
      <c r="Q149" s="74"/>
      <c r="R149" s="82"/>
      <c r="S149" s="74"/>
      <c r="T149" s="82"/>
      <c r="U149" s="82"/>
      <c r="V149" s="76"/>
      <c r="W149" s="76"/>
      <c r="X149" s="77"/>
      <c r="Y149" s="78"/>
      <c r="Z149" s="78"/>
      <c r="AA149" s="77"/>
      <c r="AB149" s="74"/>
      <c r="AC149" s="72"/>
      <c r="AD149" s="72"/>
      <c r="AE149" s="72"/>
      <c r="AF149" s="79"/>
      <c r="AG149" s="80"/>
      <c r="AH149" s="70"/>
      <c r="AI149" s="66"/>
      <c r="AJ149" s="66"/>
      <c r="AK149" s="66"/>
      <c r="AL149" s="66"/>
      <c r="AM149" s="67"/>
      <c r="AN149" s="251"/>
    </row>
    <row r="150" spans="2:40">
      <c r="B150" s="55">
        <v>50</v>
      </c>
      <c r="C150" s="72"/>
      <c r="D150" s="73"/>
      <c r="E150" s="72"/>
      <c r="F150" s="74"/>
      <c r="G150" s="75"/>
      <c r="H150" s="74"/>
      <c r="I150" s="75"/>
      <c r="J150" s="74"/>
      <c r="K150" s="74"/>
      <c r="L150" s="81"/>
      <c r="M150" s="82"/>
      <c r="N150" s="83"/>
      <c r="O150" s="82"/>
      <c r="P150" s="82"/>
      <c r="Q150" s="74"/>
      <c r="R150" s="82"/>
      <c r="S150" s="74"/>
      <c r="T150" s="82"/>
      <c r="U150" s="82"/>
      <c r="V150" s="76"/>
      <c r="W150" s="76"/>
      <c r="X150" s="77"/>
      <c r="Y150" s="78"/>
      <c r="Z150" s="78"/>
      <c r="AA150" s="77"/>
      <c r="AB150" s="74"/>
      <c r="AC150" s="72"/>
      <c r="AD150" s="72"/>
      <c r="AE150" s="72"/>
      <c r="AF150" s="79"/>
      <c r="AG150" s="80"/>
      <c r="AH150" s="70"/>
      <c r="AI150" s="66"/>
      <c r="AJ150" s="66"/>
      <c r="AK150" s="66"/>
      <c r="AL150" s="66"/>
      <c r="AM150" s="67"/>
      <c r="AN150" s="252"/>
    </row>
    <row r="151" spans="2:40">
      <c r="B151" s="55">
        <v>51</v>
      </c>
      <c r="C151" s="72"/>
      <c r="D151" s="73"/>
      <c r="E151" s="72"/>
      <c r="F151" s="74"/>
      <c r="G151" s="75"/>
      <c r="H151" s="74"/>
      <c r="I151" s="75"/>
      <c r="J151" s="74"/>
      <c r="K151" s="74"/>
      <c r="L151" s="81"/>
      <c r="M151" s="82"/>
      <c r="N151" s="83"/>
      <c r="O151" s="82"/>
      <c r="P151" s="82"/>
      <c r="Q151" s="74"/>
      <c r="R151" s="82"/>
      <c r="S151" s="74"/>
      <c r="T151" s="82"/>
      <c r="U151" s="82"/>
      <c r="V151" s="76"/>
      <c r="W151" s="76"/>
      <c r="X151" s="77"/>
      <c r="Y151" s="78"/>
      <c r="Z151" s="78"/>
      <c r="AA151" s="77"/>
      <c r="AB151" s="74"/>
      <c r="AC151" s="72"/>
      <c r="AD151" s="72"/>
      <c r="AE151" s="72"/>
      <c r="AF151" s="79"/>
      <c r="AG151" s="80"/>
      <c r="AH151" s="70"/>
      <c r="AI151" s="66"/>
      <c r="AJ151" s="66"/>
      <c r="AK151" s="66"/>
      <c r="AL151" s="66"/>
      <c r="AM151" s="67"/>
      <c r="AN151" s="251"/>
    </row>
    <row r="152" spans="2:40">
      <c r="B152" s="55">
        <v>52</v>
      </c>
      <c r="C152" s="72"/>
      <c r="D152" s="73"/>
      <c r="E152" s="72"/>
      <c r="F152" s="74"/>
      <c r="G152" s="75"/>
      <c r="H152" s="74"/>
      <c r="I152" s="75"/>
      <c r="J152" s="74"/>
      <c r="K152" s="74"/>
      <c r="L152" s="81"/>
      <c r="M152" s="82"/>
      <c r="N152" s="83"/>
      <c r="O152" s="82"/>
      <c r="P152" s="82"/>
      <c r="Q152" s="74"/>
      <c r="R152" s="82"/>
      <c r="S152" s="74"/>
      <c r="T152" s="82"/>
      <c r="U152" s="82"/>
      <c r="V152" s="76"/>
      <c r="W152" s="76"/>
      <c r="X152" s="77"/>
      <c r="Y152" s="78"/>
      <c r="Z152" s="78"/>
      <c r="AA152" s="77"/>
      <c r="AB152" s="74"/>
      <c r="AC152" s="72"/>
      <c r="AD152" s="72"/>
      <c r="AE152" s="72"/>
      <c r="AF152" s="79"/>
      <c r="AG152" s="80"/>
      <c r="AH152" s="70"/>
      <c r="AI152" s="66"/>
      <c r="AJ152" s="66"/>
      <c r="AK152" s="66"/>
      <c r="AL152" s="66"/>
      <c r="AM152" s="67"/>
      <c r="AN152" s="252"/>
    </row>
    <row r="153" spans="2:40">
      <c r="B153" s="55">
        <v>53</v>
      </c>
      <c r="C153" s="37"/>
      <c r="D153" s="38"/>
      <c r="E153" s="37"/>
      <c r="F153" s="13"/>
      <c r="G153" s="14"/>
      <c r="H153" s="13"/>
      <c r="I153" s="14"/>
      <c r="J153" s="13"/>
      <c r="K153" s="13"/>
      <c r="L153" s="39"/>
      <c r="M153" s="40"/>
      <c r="N153" s="88"/>
      <c r="O153" s="40"/>
      <c r="P153" s="40"/>
      <c r="Q153" s="13"/>
      <c r="R153" s="40"/>
      <c r="S153" s="13"/>
      <c r="T153" s="40"/>
      <c r="U153" s="40"/>
      <c r="V153" s="42"/>
      <c r="W153" s="42"/>
      <c r="X153" s="43"/>
      <c r="Y153" s="44"/>
      <c r="Z153" s="44"/>
      <c r="AA153" s="43"/>
      <c r="AB153" s="13"/>
      <c r="AC153" s="37"/>
      <c r="AD153" s="37"/>
      <c r="AE153" s="37"/>
      <c r="AF153" s="45"/>
      <c r="AG153" s="46"/>
      <c r="AH153" s="47"/>
      <c r="AI153" s="71"/>
      <c r="AJ153" s="71"/>
      <c r="AK153" s="71"/>
      <c r="AL153" s="71"/>
      <c r="AM153" s="84"/>
      <c r="AN153" s="68"/>
    </row>
    <row r="154" spans="2:40">
      <c r="B154" s="55">
        <v>54</v>
      </c>
      <c r="C154" s="37"/>
      <c r="D154" s="38"/>
      <c r="E154" s="37"/>
      <c r="F154" s="13"/>
      <c r="G154" s="14"/>
      <c r="H154" s="13"/>
      <c r="I154" s="14"/>
      <c r="J154" s="13"/>
      <c r="K154" s="13"/>
      <c r="L154" s="39"/>
      <c r="M154" s="40"/>
      <c r="N154" s="41"/>
      <c r="O154" s="40"/>
      <c r="P154" s="40"/>
      <c r="Q154" s="13"/>
      <c r="R154" s="40"/>
      <c r="S154" s="13"/>
      <c r="T154" s="40"/>
      <c r="U154" s="40"/>
      <c r="V154" s="42"/>
      <c r="W154" s="42"/>
      <c r="X154" s="43"/>
      <c r="Y154" s="44"/>
      <c r="Z154" s="44"/>
      <c r="AA154" s="43"/>
      <c r="AB154" s="13"/>
      <c r="AC154" s="37"/>
      <c r="AD154" s="37"/>
      <c r="AE154" s="37"/>
      <c r="AF154" s="45"/>
      <c r="AG154" s="46"/>
      <c r="AH154" s="47"/>
      <c r="AI154" s="71"/>
      <c r="AJ154" s="71"/>
      <c r="AK154" s="71"/>
      <c r="AL154" s="71"/>
      <c r="AM154" s="84"/>
      <c r="AN154" s="69"/>
    </row>
    <row r="155" spans="2:40">
      <c r="B155" s="55">
        <v>55</v>
      </c>
      <c r="C155" s="37"/>
      <c r="D155" s="38"/>
      <c r="E155" s="37"/>
      <c r="F155" s="13"/>
      <c r="G155" s="14"/>
      <c r="H155" s="13"/>
      <c r="I155" s="14"/>
      <c r="J155" s="13"/>
      <c r="K155" s="13"/>
      <c r="L155" s="39"/>
      <c r="M155" s="40"/>
      <c r="N155" s="41"/>
      <c r="O155" s="40"/>
      <c r="P155" s="40"/>
      <c r="Q155" s="13"/>
      <c r="R155" s="40"/>
      <c r="S155" s="13"/>
      <c r="T155" s="40"/>
      <c r="U155" s="40"/>
      <c r="V155" s="42"/>
      <c r="W155" s="42"/>
      <c r="X155" s="43"/>
      <c r="Y155" s="44"/>
      <c r="Z155" s="44"/>
      <c r="AA155" s="43"/>
      <c r="AB155" s="13"/>
      <c r="AC155" s="37"/>
      <c r="AD155" s="37"/>
      <c r="AE155" s="37"/>
      <c r="AF155" s="45"/>
      <c r="AG155" s="46"/>
      <c r="AH155" s="47"/>
      <c r="AI155" s="71"/>
      <c r="AJ155" s="71"/>
      <c r="AK155" s="71"/>
      <c r="AL155" s="71"/>
      <c r="AM155" s="84"/>
      <c r="AN155" s="68"/>
    </row>
    <row r="156" spans="2:40">
      <c r="B156" s="55">
        <v>56</v>
      </c>
      <c r="C156" s="37"/>
      <c r="D156" s="38"/>
      <c r="E156" s="37"/>
      <c r="F156" s="13"/>
      <c r="G156" s="14"/>
      <c r="H156" s="13"/>
      <c r="I156" s="14"/>
      <c r="J156" s="13"/>
      <c r="K156" s="13"/>
      <c r="L156" s="39"/>
      <c r="M156" s="40"/>
      <c r="N156" s="41"/>
      <c r="O156" s="40"/>
      <c r="P156" s="40"/>
      <c r="Q156" s="13"/>
      <c r="R156" s="40"/>
      <c r="S156" s="13"/>
      <c r="T156" s="40"/>
      <c r="U156" s="40"/>
      <c r="V156" s="42"/>
      <c r="W156" s="42"/>
      <c r="X156" s="43"/>
      <c r="Y156" s="44"/>
      <c r="Z156" s="44"/>
      <c r="AA156" s="43"/>
      <c r="AB156" s="13"/>
      <c r="AC156" s="37"/>
      <c r="AD156" s="37"/>
      <c r="AE156" s="37"/>
      <c r="AF156" s="45"/>
      <c r="AG156" s="46"/>
      <c r="AH156" s="47"/>
      <c r="AI156" s="71"/>
      <c r="AJ156" s="71"/>
      <c r="AK156" s="71"/>
      <c r="AL156" s="71"/>
      <c r="AM156" s="84"/>
      <c r="AN156" s="69"/>
    </row>
    <row r="157" spans="2:40">
      <c r="B157" s="55">
        <v>57</v>
      </c>
      <c r="C157" s="37"/>
      <c r="D157" s="38"/>
      <c r="E157" s="37"/>
      <c r="F157" s="13"/>
      <c r="G157" s="14"/>
      <c r="H157" s="13"/>
      <c r="I157" s="14"/>
      <c r="J157" s="13"/>
      <c r="K157" s="13"/>
      <c r="L157" s="39"/>
      <c r="M157" s="40"/>
      <c r="N157" s="41"/>
      <c r="O157" s="40"/>
      <c r="P157" s="40"/>
      <c r="Q157" s="13"/>
      <c r="R157" s="40"/>
      <c r="S157" s="13"/>
      <c r="T157" s="40"/>
      <c r="U157" s="40"/>
      <c r="V157" s="42"/>
      <c r="W157" s="42"/>
      <c r="X157" s="43"/>
      <c r="Y157" s="44"/>
      <c r="Z157" s="44"/>
      <c r="AA157" s="43"/>
      <c r="AB157" s="13"/>
      <c r="AC157" s="37"/>
      <c r="AD157" s="37"/>
      <c r="AE157" s="37"/>
      <c r="AF157" s="45"/>
      <c r="AG157" s="46"/>
      <c r="AH157" s="47"/>
      <c r="AI157" s="71"/>
      <c r="AJ157" s="71"/>
      <c r="AK157" s="71"/>
      <c r="AL157" s="71"/>
      <c r="AM157" s="84"/>
      <c r="AN157" s="68"/>
    </row>
    <row r="158" spans="2:40">
      <c r="B158" s="55">
        <v>58</v>
      </c>
      <c r="C158" s="37"/>
      <c r="D158" s="38"/>
      <c r="E158" s="37"/>
      <c r="F158" s="13"/>
      <c r="G158" s="14"/>
      <c r="H158" s="13"/>
      <c r="I158" s="14"/>
      <c r="J158" s="13"/>
      <c r="K158" s="13"/>
      <c r="L158" s="39"/>
      <c r="M158" s="40"/>
      <c r="N158" s="41"/>
      <c r="O158" s="40"/>
      <c r="P158" s="40"/>
      <c r="Q158" s="13"/>
      <c r="R158" s="40"/>
      <c r="S158" s="13"/>
      <c r="T158" s="40"/>
      <c r="U158" s="40"/>
      <c r="V158" s="42"/>
      <c r="W158" s="42"/>
      <c r="X158" s="43"/>
      <c r="Y158" s="44"/>
      <c r="Z158" s="44"/>
      <c r="AA158" s="43"/>
      <c r="AB158" s="13"/>
      <c r="AC158" s="37"/>
      <c r="AD158" s="37"/>
      <c r="AE158" s="37"/>
      <c r="AF158" s="45"/>
      <c r="AG158" s="46"/>
      <c r="AH158" s="47"/>
      <c r="AI158" s="71"/>
      <c r="AJ158" s="71"/>
      <c r="AK158" s="71"/>
      <c r="AL158" s="71"/>
      <c r="AM158" s="84"/>
      <c r="AN158" s="69"/>
    </row>
    <row r="159" spans="2:40">
      <c r="B159" s="55">
        <v>59</v>
      </c>
      <c r="C159" s="37"/>
      <c r="D159" s="38"/>
      <c r="E159" s="37"/>
      <c r="F159" s="13"/>
      <c r="G159" s="14"/>
      <c r="H159" s="13"/>
      <c r="I159" s="14"/>
      <c r="J159" s="13"/>
      <c r="K159" s="13"/>
      <c r="L159" s="39"/>
      <c r="M159" s="40"/>
      <c r="N159" s="88"/>
      <c r="O159" s="40"/>
      <c r="P159" s="40"/>
      <c r="Q159" s="13"/>
      <c r="R159" s="40"/>
      <c r="S159" s="13"/>
      <c r="T159" s="40"/>
      <c r="U159" s="40"/>
      <c r="V159" s="42"/>
      <c r="W159" s="42"/>
      <c r="X159" s="43"/>
      <c r="Y159" s="44"/>
      <c r="Z159" s="44"/>
      <c r="AA159" s="43"/>
      <c r="AB159" s="13"/>
      <c r="AC159" s="37"/>
      <c r="AD159" s="37"/>
      <c r="AE159" s="37"/>
      <c r="AF159" s="45"/>
      <c r="AG159" s="46"/>
      <c r="AH159" s="47"/>
      <c r="AI159" s="71"/>
      <c r="AJ159" s="71"/>
      <c r="AK159" s="71"/>
      <c r="AL159" s="71"/>
      <c r="AM159" s="84"/>
      <c r="AN159" s="68"/>
    </row>
    <row r="160" spans="2:40">
      <c r="B160" s="55">
        <v>60</v>
      </c>
      <c r="C160" s="37"/>
      <c r="D160" s="38"/>
      <c r="E160" s="37"/>
      <c r="F160" s="13"/>
      <c r="G160" s="14"/>
      <c r="H160" s="13"/>
      <c r="I160" s="14"/>
      <c r="J160" s="13"/>
      <c r="K160" s="13"/>
      <c r="L160" s="39"/>
      <c r="M160" s="40"/>
      <c r="N160" s="41"/>
      <c r="O160" s="40"/>
      <c r="P160" s="40"/>
      <c r="Q160" s="13"/>
      <c r="R160" s="40"/>
      <c r="S160" s="13"/>
      <c r="T160" s="40"/>
      <c r="U160" s="40"/>
      <c r="V160" s="42"/>
      <c r="W160" s="42"/>
      <c r="X160" s="43"/>
      <c r="Y160" s="44"/>
      <c r="Z160" s="44"/>
      <c r="AA160" s="43"/>
      <c r="AB160" s="13"/>
      <c r="AC160" s="37"/>
      <c r="AD160" s="37"/>
      <c r="AE160" s="37"/>
      <c r="AF160" s="45"/>
      <c r="AG160" s="46"/>
      <c r="AH160" s="47"/>
      <c r="AI160" s="71"/>
      <c r="AJ160" s="71"/>
      <c r="AK160" s="71"/>
      <c r="AL160" s="71"/>
      <c r="AM160" s="84"/>
      <c r="AN160" s="69"/>
    </row>
    <row r="161" spans="2:40">
      <c r="B161" s="55">
        <v>61</v>
      </c>
      <c r="C161" s="37"/>
      <c r="D161" s="38"/>
      <c r="E161" s="37"/>
      <c r="F161" s="13"/>
      <c r="G161" s="14"/>
      <c r="H161" s="13"/>
      <c r="I161" s="14"/>
      <c r="J161" s="13"/>
      <c r="K161" s="13"/>
      <c r="L161" s="39"/>
      <c r="M161" s="40"/>
      <c r="N161" s="41"/>
      <c r="O161" s="40"/>
      <c r="P161" s="40"/>
      <c r="Q161" s="13"/>
      <c r="R161" s="40"/>
      <c r="S161" s="13"/>
      <c r="T161" s="40"/>
      <c r="U161" s="40"/>
      <c r="V161" s="42"/>
      <c r="W161" s="42"/>
      <c r="X161" s="43"/>
      <c r="Y161" s="44"/>
      <c r="Z161" s="44"/>
      <c r="AA161" s="43"/>
      <c r="AB161" s="13"/>
      <c r="AC161" s="37"/>
      <c r="AD161" s="37"/>
      <c r="AE161" s="37"/>
      <c r="AF161" s="45"/>
      <c r="AG161" s="46"/>
      <c r="AH161" s="47"/>
      <c r="AI161" s="71"/>
      <c r="AJ161" s="71"/>
      <c r="AK161" s="71"/>
      <c r="AL161" s="71"/>
      <c r="AM161" s="84"/>
      <c r="AN161" s="68"/>
    </row>
    <row r="162" spans="2:40">
      <c r="B162" s="55">
        <v>62</v>
      </c>
      <c r="C162" s="37"/>
      <c r="D162" s="38"/>
      <c r="E162" s="37"/>
      <c r="F162" s="13"/>
      <c r="G162" s="14"/>
      <c r="H162" s="13"/>
      <c r="I162" s="14"/>
      <c r="J162" s="13"/>
      <c r="K162" s="13"/>
      <c r="L162" s="39"/>
      <c r="M162" s="40"/>
      <c r="N162" s="41"/>
      <c r="O162" s="40"/>
      <c r="P162" s="40"/>
      <c r="Q162" s="13"/>
      <c r="R162" s="40"/>
      <c r="S162" s="13"/>
      <c r="T162" s="40"/>
      <c r="U162" s="40"/>
      <c r="V162" s="42"/>
      <c r="W162" s="42"/>
      <c r="X162" s="43"/>
      <c r="Y162" s="44"/>
      <c r="Z162" s="44"/>
      <c r="AA162" s="43"/>
      <c r="AB162" s="13"/>
      <c r="AC162" s="37"/>
      <c r="AD162" s="37"/>
      <c r="AE162" s="37"/>
      <c r="AF162" s="45"/>
      <c r="AG162" s="46"/>
      <c r="AH162" s="47"/>
      <c r="AI162" s="71"/>
      <c r="AJ162" s="71"/>
      <c r="AK162" s="71"/>
      <c r="AL162" s="71"/>
      <c r="AM162" s="84"/>
      <c r="AN162" s="69"/>
    </row>
    <row r="163" spans="2:40">
      <c r="B163" s="55">
        <v>63</v>
      </c>
      <c r="C163" s="37"/>
      <c r="D163" s="38"/>
      <c r="E163" s="37"/>
      <c r="F163" s="13"/>
      <c r="G163" s="14"/>
      <c r="H163" s="13"/>
      <c r="I163" s="14"/>
      <c r="J163" s="13"/>
      <c r="K163" s="13"/>
      <c r="L163" s="39"/>
      <c r="M163" s="40"/>
      <c r="N163" s="41"/>
      <c r="O163" s="40"/>
      <c r="P163" s="40"/>
      <c r="Q163" s="13"/>
      <c r="R163" s="40"/>
      <c r="S163" s="13"/>
      <c r="T163" s="40"/>
      <c r="U163" s="40"/>
      <c r="V163" s="42"/>
      <c r="W163" s="42"/>
      <c r="X163" s="43"/>
      <c r="Y163" s="44"/>
      <c r="Z163" s="44"/>
      <c r="AA163" s="43"/>
      <c r="AB163" s="13"/>
      <c r="AC163" s="37"/>
      <c r="AD163" s="37"/>
      <c r="AE163" s="37"/>
      <c r="AF163" s="45"/>
      <c r="AG163" s="46"/>
      <c r="AH163" s="47"/>
      <c r="AI163" s="71"/>
      <c r="AJ163" s="71"/>
      <c r="AK163" s="71"/>
      <c r="AL163" s="71"/>
      <c r="AM163" s="84"/>
      <c r="AN163" s="68"/>
    </row>
    <row r="164" spans="2:40">
      <c r="B164" s="55">
        <v>64</v>
      </c>
      <c r="C164" s="37"/>
      <c r="D164" s="38"/>
      <c r="E164" s="37"/>
      <c r="F164" s="13"/>
      <c r="G164" s="14"/>
      <c r="H164" s="13"/>
      <c r="I164" s="14"/>
      <c r="J164" s="13"/>
      <c r="K164" s="13"/>
      <c r="L164" s="39"/>
      <c r="M164" s="40"/>
      <c r="N164" s="41"/>
      <c r="O164" s="40"/>
      <c r="P164" s="40"/>
      <c r="Q164" s="13"/>
      <c r="R164" s="40"/>
      <c r="S164" s="13"/>
      <c r="T164" s="40"/>
      <c r="U164" s="40"/>
      <c r="V164" s="42"/>
      <c r="W164" s="42"/>
      <c r="X164" s="43"/>
      <c r="Y164" s="44"/>
      <c r="Z164" s="44"/>
      <c r="AA164" s="43"/>
      <c r="AB164" s="13"/>
      <c r="AC164" s="37"/>
      <c r="AD164" s="37"/>
      <c r="AE164" s="37"/>
      <c r="AF164" s="45"/>
      <c r="AG164" s="46"/>
      <c r="AH164" s="47"/>
      <c r="AI164" s="71"/>
      <c r="AJ164" s="71"/>
      <c r="AK164" s="71"/>
      <c r="AL164" s="71"/>
      <c r="AM164" s="84"/>
      <c r="AN164" s="69"/>
    </row>
    <row r="165" spans="2:40">
      <c r="B165" s="55">
        <v>65</v>
      </c>
      <c r="C165" s="37"/>
      <c r="D165" s="38"/>
      <c r="E165" s="37"/>
      <c r="F165" s="13"/>
      <c r="G165" s="14"/>
      <c r="H165" s="13"/>
      <c r="I165" s="14"/>
      <c r="J165" s="13"/>
      <c r="K165" s="13"/>
      <c r="L165" s="39"/>
      <c r="M165" s="40"/>
      <c r="N165" s="88"/>
      <c r="O165" s="40"/>
      <c r="P165" s="40"/>
      <c r="Q165" s="13"/>
      <c r="R165" s="40"/>
      <c r="S165" s="13"/>
      <c r="T165" s="40"/>
      <c r="U165" s="40"/>
      <c r="V165" s="42"/>
      <c r="W165" s="42"/>
      <c r="X165" s="43"/>
      <c r="Y165" s="44"/>
      <c r="Z165" s="44"/>
      <c r="AA165" s="43"/>
      <c r="AB165" s="13"/>
      <c r="AC165" s="37"/>
      <c r="AD165" s="37"/>
      <c r="AE165" s="37"/>
      <c r="AF165" s="45"/>
      <c r="AG165" s="46"/>
      <c r="AH165" s="47"/>
      <c r="AI165" s="71"/>
      <c r="AJ165" s="71"/>
      <c r="AK165" s="71"/>
      <c r="AL165" s="71"/>
      <c r="AM165" s="84"/>
      <c r="AN165" s="68"/>
    </row>
    <row r="166" spans="2:40">
      <c r="B166" s="55">
        <v>66</v>
      </c>
      <c r="C166" s="37"/>
      <c r="D166" s="38"/>
      <c r="E166" s="37"/>
      <c r="F166" s="13"/>
      <c r="G166" s="14"/>
      <c r="H166" s="13"/>
      <c r="I166" s="14"/>
      <c r="J166" s="13"/>
      <c r="K166" s="13"/>
      <c r="L166" s="39"/>
      <c r="M166" s="40"/>
      <c r="N166" s="41"/>
      <c r="O166" s="40"/>
      <c r="P166" s="40"/>
      <c r="Q166" s="13"/>
      <c r="R166" s="40"/>
      <c r="S166" s="13"/>
      <c r="T166" s="40"/>
      <c r="U166" s="40"/>
      <c r="V166" s="42"/>
      <c r="W166" s="42"/>
      <c r="X166" s="43"/>
      <c r="Y166" s="44"/>
      <c r="Z166" s="44"/>
      <c r="AA166" s="43"/>
      <c r="AB166" s="13"/>
      <c r="AC166" s="37"/>
      <c r="AD166" s="37"/>
      <c r="AE166" s="37"/>
      <c r="AF166" s="45"/>
      <c r="AG166" s="46"/>
      <c r="AH166" s="47"/>
      <c r="AI166" s="71"/>
      <c r="AJ166" s="71"/>
      <c r="AK166" s="71"/>
      <c r="AL166" s="71"/>
      <c r="AM166" s="84"/>
      <c r="AN166" s="69"/>
    </row>
    <row r="167" spans="2:40">
      <c r="B167" s="55">
        <v>67</v>
      </c>
      <c r="C167" s="37"/>
      <c r="D167" s="38"/>
      <c r="E167" s="37"/>
      <c r="F167" s="13"/>
      <c r="G167" s="14"/>
      <c r="H167" s="13"/>
      <c r="I167" s="14"/>
      <c r="J167" s="13"/>
      <c r="K167" s="13"/>
      <c r="L167" s="39"/>
      <c r="M167" s="40"/>
      <c r="N167" s="41"/>
      <c r="O167" s="40"/>
      <c r="P167" s="40"/>
      <c r="Q167" s="13"/>
      <c r="R167" s="40"/>
      <c r="S167" s="13"/>
      <c r="T167" s="40"/>
      <c r="U167" s="40"/>
      <c r="V167" s="42"/>
      <c r="W167" s="42"/>
      <c r="X167" s="43"/>
      <c r="Y167" s="44"/>
      <c r="Z167" s="44"/>
      <c r="AA167" s="43"/>
      <c r="AB167" s="13"/>
      <c r="AC167" s="37"/>
      <c r="AD167" s="37"/>
      <c r="AE167" s="37"/>
      <c r="AF167" s="45"/>
      <c r="AG167" s="46"/>
      <c r="AH167" s="47"/>
      <c r="AI167" s="71"/>
      <c r="AJ167" s="71"/>
      <c r="AK167" s="71"/>
      <c r="AL167" s="71"/>
      <c r="AM167" s="84"/>
      <c r="AN167" s="68"/>
    </row>
    <row r="168" spans="2:40">
      <c r="B168" s="55">
        <v>68</v>
      </c>
      <c r="C168" s="37"/>
      <c r="D168" s="38"/>
      <c r="E168" s="37"/>
      <c r="F168" s="13"/>
      <c r="G168" s="14"/>
      <c r="H168" s="13"/>
      <c r="I168" s="14"/>
      <c r="J168" s="13"/>
      <c r="K168" s="13"/>
      <c r="L168" s="39"/>
      <c r="M168" s="40"/>
      <c r="N168" s="41"/>
      <c r="O168" s="40"/>
      <c r="P168" s="40"/>
      <c r="Q168" s="13"/>
      <c r="R168" s="40"/>
      <c r="S168" s="13"/>
      <c r="T168" s="40"/>
      <c r="U168" s="40"/>
      <c r="V168" s="42"/>
      <c r="W168" s="42"/>
      <c r="X168" s="43"/>
      <c r="Y168" s="44"/>
      <c r="Z168" s="44"/>
      <c r="AA168" s="43"/>
      <c r="AB168" s="13"/>
      <c r="AC168" s="37"/>
      <c r="AD168" s="37"/>
      <c r="AE168" s="37"/>
      <c r="AF168" s="45"/>
      <c r="AG168" s="46"/>
      <c r="AH168" s="47"/>
      <c r="AI168" s="71"/>
      <c r="AJ168" s="71"/>
      <c r="AK168" s="71"/>
      <c r="AL168" s="71"/>
      <c r="AM168" s="84"/>
      <c r="AN168" s="69"/>
    </row>
    <row r="169" spans="2:40">
      <c r="B169" s="55">
        <v>69</v>
      </c>
      <c r="C169" s="37"/>
      <c r="D169" s="38"/>
      <c r="E169" s="37"/>
      <c r="F169" s="13"/>
      <c r="G169" s="14"/>
      <c r="H169" s="13"/>
      <c r="I169" s="14"/>
      <c r="J169" s="13"/>
      <c r="K169" s="13"/>
      <c r="L169" s="39"/>
      <c r="M169" s="40"/>
      <c r="N169" s="41"/>
      <c r="O169" s="40"/>
      <c r="P169" s="40"/>
      <c r="Q169" s="13"/>
      <c r="R169" s="40"/>
      <c r="S169" s="13"/>
      <c r="T169" s="40"/>
      <c r="U169" s="40"/>
      <c r="V169" s="42"/>
      <c r="W169" s="42"/>
      <c r="X169" s="43"/>
      <c r="Y169" s="44"/>
      <c r="Z169" s="44"/>
      <c r="AA169" s="43"/>
      <c r="AB169" s="13"/>
      <c r="AC169" s="37"/>
      <c r="AD169" s="37"/>
      <c r="AE169" s="37"/>
      <c r="AF169" s="45"/>
      <c r="AG169" s="46"/>
      <c r="AH169" s="47"/>
      <c r="AI169" s="71"/>
      <c r="AJ169" s="71"/>
      <c r="AK169" s="71"/>
      <c r="AL169" s="71"/>
      <c r="AM169" s="84"/>
      <c r="AN169" s="68"/>
    </row>
    <row r="170" spans="2:40">
      <c r="B170" s="55">
        <v>70</v>
      </c>
      <c r="C170" s="37"/>
      <c r="D170" s="38"/>
      <c r="E170" s="37"/>
      <c r="F170" s="13"/>
      <c r="G170" s="14"/>
      <c r="H170" s="13"/>
      <c r="I170" s="14"/>
      <c r="J170" s="13"/>
      <c r="K170" s="13"/>
      <c r="L170" s="39"/>
      <c r="M170" s="40"/>
      <c r="N170" s="41"/>
      <c r="O170" s="40"/>
      <c r="P170" s="40"/>
      <c r="Q170" s="13"/>
      <c r="R170" s="40"/>
      <c r="S170" s="13"/>
      <c r="T170" s="40"/>
      <c r="U170" s="40"/>
      <c r="V170" s="42"/>
      <c r="W170" s="42"/>
      <c r="X170" s="43"/>
      <c r="Y170" s="44"/>
      <c r="Z170" s="44"/>
      <c r="AA170" s="43"/>
      <c r="AB170" s="13"/>
      <c r="AC170" s="37"/>
      <c r="AD170" s="37"/>
      <c r="AE170" s="37"/>
      <c r="AF170" s="45"/>
      <c r="AG170" s="46"/>
      <c r="AH170" s="47"/>
      <c r="AI170" s="71"/>
      <c r="AJ170" s="71"/>
      <c r="AK170" s="71"/>
      <c r="AL170" s="71"/>
      <c r="AM170" s="84"/>
      <c r="AN170" s="68"/>
    </row>
    <row r="171" spans="2:40">
      <c r="B171" s="55">
        <v>71</v>
      </c>
      <c r="C171" s="37"/>
      <c r="D171" s="38"/>
      <c r="E171" s="37"/>
      <c r="F171" s="13"/>
      <c r="G171" s="14"/>
      <c r="H171" s="13"/>
      <c r="I171" s="14"/>
      <c r="J171" s="13"/>
      <c r="K171" s="13"/>
      <c r="L171" s="39"/>
      <c r="M171" s="40"/>
      <c r="N171" s="88"/>
      <c r="O171" s="40"/>
      <c r="P171" s="40"/>
      <c r="Q171" s="13"/>
      <c r="R171" s="40"/>
      <c r="S171" s="13"/>
      <c r="T171" s="40"/>
      <c r="U171" s="40"/>
      <c r="V171" s="42"/>
      <c r="W171" s="42"/>
      <c r="X171" s="43"/>
      <c r="Y171" s="44"/>
      <c r="Z171" s="44"/>
      <c r="AA171" s="43"/>
      <c r="AB171" s="13"/>
      <c r="AC171" s="37"/>
      <c r="AD171" s="37"/>
      <c r="AE171" s="37"/>
      <c r="AF171" s="45"/>
      <c r="AG171" s="46"/>
      <c r="AH171" s="47"/>
      <c r="AI171" s="71"/>
      <c r="AJ171" s="71"/>
      <c r="AK171" s="71"/>
      <c r="AL171" s="71"/>
      <c r="AM171" s="84"/>
      <c r="AN171" s="68"/>
    </row>
    <row r="172" spans="2:40" ht="12.75" customHeight="1">
      <c r="B172" s="55">
        <v>72</v>
      </c>
      <c r="C172" s="37"/>
      <c r="D172" s="38"/>
      <c r="E172" s="37"/>
      <c r="F172" s="13"/>
      <c r="G172" s="14"/>
      <c r="H172" s="13"/>
      <c r="I172" s="14"/>
      <c r="J172" s="13"/>
      <c r="K172" s="13"/>
      <c r="L172" s="39"/>
      <c r="M172" s="40"/>
      <c r="N172" s="41"/>
      <c r="O172" s="40"/>
      <c r="P172" s="40"/>
      <c r="Q172" s="13"/>
      <c r="R172" s="40"/>
      <c r="S172" s="13"/>
      <c r="T172" s="40"/>
      <c r="U172" s="40"/>
      <c r="V172" s="42"/>
      <c r="W172" s="42"/>
      <c r="X172" s="43"/>
      <c r="Y172" s="44"/>
      <c r="Z172" s="44"/>
      <c r="AA172" s="43"/>
      <c r="AB172" s="13"/>
      <c r="AC172" s="37"/>
      <c r="AD172" s="37"/>
      <c r="AE172" s="37"/>
      <c r="AF172" s="45"/>
      <c r="AG172" s="46"/>
      <c r="AH172" s="47"/>
      <c r="AI172" s="71"/>
      <c r="AJ172" s="71"/>
      <c r="AK172" s="71"/>
      <c r="AL172" s="71"/>
      <c r="AM172" s="84"/>
      <c r="AN172" s="69"/>
    </row>
    <row r="173" spans="2:40" ht="13.15" customHeight="1">
      <c r="B173" s="55">
        <v>73</v>
      </c>
      <c r="C173" s="37"/>
      <c r="D173" s="38"/>
      <c r="E173" s="37"/>
      <c r="F173" s="13"/>
      <c r="G173" s="14"/>
      <c r="H173" s="13"/>
      <c r="I173" s="14"/>
      <c r="J173" s="13"/>
      <c r="K173" s="13"/>
      <c r="L173" s="39"/>
      <c r="M173" s="40"/>
      <c r="N173" s="41"/>
      <c r="O173" s="40"/>
      <c r="P173" s="40"/>
      <c r="Q173" s="13"/>
      <c r="R173" s="40"/>
      <c r="S173" s="13"/>
      <c r="T173" s="40"/>
      <c r="U173" s="40"/>
      <c r="V173" s="42"/>
      <c r="W173" s="42"/>
      <c r="X173" s="43"/>
      <c r="Y173" s="44"/>
      <c r="Z173" s="44"/>
      <c r="AA173" s="43"/>
      <c r="AB173" s="13"/>
      <c r="AC173" s="37"/>
      <c r="AD173" s="37"/>
      <c r="AE173" s="37"/>
      <c r="AF173" s="45"/>
      <c r="AG173" s="46"/>
      <c r="AH173" s="47"/>
      <c r="AI173" s="71"/>
      <c r="AJ173" s="71"/>
      <c r="AK173" s="71"/>
      <c r="AL173" s="71"/>
      <c r="AM173" s="84"/>
      <c r="AN173" s="68"/>
    </row>
    <row r="174" spans="2:40">
      <c r="B174" s="55">
        <v>74</v>
      </c>
      <c r="C174" s="37"/>
      <c r="D174" s="38"/>
      <c r="E174" s="37"/>
      <c r="F174" s="13"/>
      <c r="G174" s="14"/>
      <c r="H174" s="13"/>
      <c r="I174" s="14"/>
      <c r="J174" s="13"/>
      <c r="K174" s="13"/>
      <c r="L174" s="39"/>
      <c r="M174" s="40"/>
      <c r="N174" s="41"/>
      <c r="O174" s="40"/>
      <c r="P174" s="40"/>
      <c r="Q174" s="13"/>
      <c r="R174" s="40"/>
      <c r="S174" s="13"/>
      <c r="T174" s="40"/>
      <c r="U174" s="40"/>
      <c r="V174" s="42"/>
      <c r="W174" s="42"/>
      <c r="X174" s="43"/>
      <c r="Y174" s="44"/>
      <c r="Z174" s="44"/>
      <c r="AA174" s="43"/>
      <c r="AB174" s="13"/>
      <c r="AC174" s="37"/>
      <c r="AD174" s="37"/>
      <c r="AE174" s="37"/>
      <c r="AF174" s="45"/>
      <c r="AG174" s="46"/>
      <c r="AH174" s="47"/>
      <c r="AI174" s="71"/>
      <c r="AJ174" s="71"/>
      <c r="AK174" s="71"/>
      <c r="AL174" s="71"/>
      <c r="AM174" s="84"/>
      <c r="AN174" s="69"/>
    </row>
    <row r="175" spans="2:40">
      <c r="B175" s="55">
        <v>75</v>
      </c>
      <c r="C175" s="37"/>
      <c r="D175" s="38"/>
      <c r="E175" s="37"/>
      <c r="F175" s="13"/>
      <c r="G175" s="14"/>
      <c r="H175" s="13"/>
      <c r="I175" s="14"/>
      <c r="J175" s="13"/>
      <c r="K175" s="13"/>
      <c r="L175" s="39"/>
      <c r="M175" s="40"/>
      <c r="N175" s="41"/>
      <c r="O175" s="40"/>
      <c r="P175" s="40"/>
      <c r="Q175" s="13"/>
      <c r="R175" s="40"/>
      <c r="S175" s="13"/>
      <c r="T175" s="40"/>
      <c r="U175" s="40"/>
      <c r="V175" s="42"/>
      <c r="W175" s="42"/>
      <c r="X175" s="43"/>
      <c r="Y175" s="44"/>
      <c r="Z175" s="44"/>
      <c r="AA175" s="43"/>
      <c r="AB175" s="13"/>
      <c r="AC175" s="37"/>
      <c r="AD175" s="37"/>
      <c r="AE175" s="37"/>
      <c r="AF175" s="45"/>
      <c r="AG175" s="46"/>
      <c r="AH175" s="47"/>
    </row>
    <row r="176" spans="2:40">
      <c r="B176" s="55">
        <v>76</v>
      </c>
      <c r="C176" s="37"/>
      <c r="D176" s="38"/>
      <c r="E176" s="37"/>
      <c r="F176" s="13"/>
      <c r="G176" s="14"/>
      <c r="H176" s="13"/>
      <c r="I176" s="14"/>
      <c r="J176" s="13"/>
      <c r="K176" s="13"/>
      <c r="L176" s="39"/>
      <c r="M176" s="40"/>
      <c r="N176" s="41"/>
      <c r="O176" s="40"/>
      <c r="P176" s="40"/>
      <c r="Q176" s="13"/>
      <c r="R176" s="40"/>
      <c r="S176" s="13"/>
      <c r="T176" s="40"/>
      <c r="U176" s="40"/>
      <c r="V176" s="42"/>
      <c r="W176" s="42"/>
      <c r="X176" s="43"/>
      <c r="Y176" s="44"/>
      <c r="Z176" s="44"/>
      <c r="AA176" s="43"/>
      <c r="AB176" s="13"/>
      <c r="AC176" s="37"/>
      <c r="AD176" s="37"/>
      <c r="AE176" s="37"/>
      <c r="AF176" s="45"/>
      <c r="AG176" s="46"/>
      <c r="AH176" s="47"/>
      <c r="AI176" s="518" t="s">
        <v>165</v>
      </c>
      <c r="AJ176" s="540" t="s">
        <v>166</v>
      </c>
      <c r="AK176" s="541"/>
      <c r="AL176" s="519" t="s">
        <v>167</v>
      </c>
    </row>
    <row r="177" spans="2:39">
      <c r="B177" s="525"/>
      <c r="C177" s="526"/>
      <c r="D177" s="526"/>
      <c r="E177" s="526"/>
      <c r="F177" s="526"/>
      <c r="G177" s="526"/>
      <c r="H177" s="526"/>
      <c r="I177" s="526"/>
      <c r="J177" s="526"/>
      <c r="K177" s="526"/>
      <c r="L177" s="526"/>
      <c r="M177" s="527"/>
      <c r="N177" s="525"/>
      <c r="O177" s="526"/>
      <c r="P177" s="526"/>
      <c r="Q177" s="526"/>
      <c r="R177" s="526"/>
      <c r="S177" s="526"/>
      <c r="T177" s="526"/>
      <c r="U177" s="526"/>
      <c r="V177" s="527"/>
      <c r="W177" s="525"/>
      <c r="X177" s="526"/>
      <c r="Y177" s="526"/>
      <c r="Z177" s="526"/>
      <c r="AA177" s="526"/>
      <c r="AB177" s="526"/>
      <c r="AC177" s="526"/>
      <c r="AD177" s="526"/>
      <c r="AE177" s="526"/>
      <c r="AF177" s="526"/>
      <c r="AG177" s="527"/>
      <c r="AI177" s="531"/>
      <c r="AJ177" s="522"/>
      <c r="AK177" s="522"/>
      <c r="AL177" s="522"/>
    </row>
    <row r="178" spans="2:39">
      <c r="B178" s="528"/>
      <c r="C178" s="529"/>
      <c r="D178" s="529"/>
      <c r="E178" s="529"/>
      <c r="F178" s="529"/>
      <c r="G178" s="529"/>
      <c r="H178" s="529"/>
      <c r="I178" s="529"/>
      <c r="J178" s="529"/>
      <c r="K178" s="529"/>
      <c r="L178" s="529"/>
      <c r="M178" s="530"/>
      <c r="N178" s="528"/>
      <c r="O178" s="529"/>
      <c r="P178" s="529"/>
      <c r="Q178" s="529"/>
      <c r="R178" s="529"/>
      <c r="S178" s="529"/>
      <c r="T178" s="529"/>
      <c r="U178" s="529"/>
      <c r="V178" s="530"/>
      <c r="W178" s="528"/>
      <c r="X178" s="529"/>
      <c r="Y178" s="529"/>
      <c r="Z178" s="529"/>
      <c r="AA178" s="529"/>
      <c r="AB178" s="529"/>
      <c r="AC178" s="529"/>
      <c r="AD178" s="529"/>
      <c r="AE178" s="529"/>
      <c r="AF178" s="529"/>
      <c r="AG178" s="530"/>
      <c r="AI178" s="532"/>
      <c r="AJ178" s="523"/>
      <c r="AK178" s="523"/>
      <c r="AL178" s="523"/>
    </row>
    <row r="179" spans="2:39">
      <c r="B179" s="525"/>
      <c r="C179" s="526"/>
      <c r="D179" s="526"/>
      <c r="E179" s="526"/>
      <c r="F179" s="526"/>
      <c r="G179" s="526"/>
      <c r="H179" s="526"/>
      <c r="I179" s="526"/>
      <c r="J179" s="526"/>
      <c r="K179" s="526"/>
      <c r="L179" s="526"/>
      <c r="M179" s="527"/>
      <c r="N179" s="525"/>
      <c r="O179" s="526"/>
      <c r="P179" s="526"/>
      <c r="Q179" s="526"/>
      <c r="R179" s="526"/>
      <c r="S179" s="526"/>
      <c r="T179" s="526"/>
      <c r="U179" s="526"/>
      <c r="V179" s="527"/>
      <c r="W179" s="525"/>
      <c r="X179" s="526"/>
      <c r="Y179" s="526"/>
      <c r="Z179" s="526"/>
      <c r="AA179" s="526"/>
      <c r="AB179" s="526"/>
      <c r="AC179" s="526"/>
      <c r="AD179" s="526"/>
      <c r="AE179" s="526"/>
      <c r="AF179" s="526"/>
      <c r="AG179" s="527"/>
      <c r="AI179" s="533"/>
      <c r="AJ179" s="524"/>
      <c r="AK179" s="524"/>
      <c r="AL179" s="523"/>
    </row>
    <row r="180" spans="2:39">
      <c r="B180" s="528"/>
      <c r="C180" s="529"/>
      <c r="D180" s="529"/>
      <c r="E180" s="529"/>
      <c r="F180" s="529"/>
      <c r="G180" s="529"/>
      <c r="H180" s="529"/>
      <c r="I180" s="529"/>
      <c r="J180" s="529"/>
      <c r="K180" s="529"/>
      <c r="L180" s="529"/>
      <c r="M180" s="530"/>
      <c r="N180" s="528"/>
      <c r="O180" s="529"/>
      <c r="P180" s="529"/>
      <c r="Q180" s="529"/>
      <c r="R180" s="529"/>
      <c r="S180" s="529"/>
      <c r="T180" s="529"/>
      <c r="U180" s="529"/>
      <c r="V180" s="530"/>
      <c r="W180" s="528"/>
      <c r="X180" s="529"/>
      <c r="Y180" s="529"/>
      <c r="Z180" s="529"/>
      <c r="AA180" s="529"/>
      <c r="AB180" s="529"/>
      <c r="AC180" s="529"/>
      <c r="AD180" s="529"/>
      <c r="AE180" s="529"/>
      <c r="AF180" s="529"/>
      <c r="AG180" s="530"/>
      <c r="AI180" s="518"/>
      <c r="AJ180" s="520"/>
      <c r="AK180" s="520"/>
      <c r="AL180" s="524"/>
    </row>
    <row r="181" spans="2:39">
      <c r="B181" s="525"/>
      <c r="C181" s="526"/>
      <c r="D181" s="526"/>
      <c r="E181" s="526"/>
      <c r="F181" s="526"/>
      <c r="G181" s="526"/>
      <c r="H181" s="526"/>
      <c r="I181" s="526"/>
      <c r="J181" s="526"/>
      <c r="K181" s="526"/>
      <c r="L181" s="526"/>
      <c r="M181" s="527"/>
      <c r="N181" s="525"/>
      <c r="O181" s="526"/>
      <c r="P181" s="526"/>
      <c r="Q181" s="526"/>
      <c r="R181" s="526"/>
      <c r="S181" s="526"/>
      <c r="T181" s="526"/>
      <c r="U181" s="526"/>
      <c r="V181" s="527"/>
      <c r="W181" s="525"/>
      <c r="X181" s="526"/>
      <c r="Y181" s="526"/>
      <c r="Z181" s="526"/>
      <c r="AA181" s="526"/>
      <c r="AB181" s="526"/>
      <c r="AC181" s="526"/>
      <c r="AD181" s="526"/>
      <c r="AE181" s="526"/>
      <c r="AF181" s="526"/>
      <c r="AG181" s="527"/>
      <c r="AI181" s="522"/>
      <c r="AJ181" s="522"/>
      <c r="AK181" s="522"/>
      <c r="AL181" s="519" t="s">
        <v>169</v>
      </c>
    </row>
    <row r="182" spans="2:39">
      <c r="B182" s="528"/>
      <c r="C182" s="529"/>
      <c r="D182" s="529"/>
      <c r="E182" s="529"/>
      <c r="F182" s="529"/>
      <c r="G182" s="529"/>
      <c r="H182" s="529"/>
      <c r="I182" s="529"/>
      <c r="J182" s="529"/>
      <c r="K182" s="529"/>
      <c r="L182" s="529"/>
      <c r="M182" s="530"/>
      <c r="N182" s="528"/>
      <c r="O182" s="529"/>
      <c r="P182" s="529"/>
      <c r="Q182" s="529"/>
      <c r="R182" s="529"/>
      <c r="S182" s="529"/>
      <c r="T182" s="529"/>
      <c r="U182" s="529"/>
      <c r="V182" s="530"/>
      <c r="W182" s="528"/>
      <c r="X182" s="529"/>
      <c r="Y182" s="529"/>
      <c r="Z182" s="529"/>
      <c r="AA182" s="529"/>
      <c r="AB182" s="529"/>
      <c r="AC182" s="529"/>
      <c r="AD182" s="529"/>
      <c r="AE182" s="529"/>
      <c r="AF182" s="529"/>
      <c r="AG182" s="530"/>
      <c r="AI182" s="523"/>
      <c r="AJ182" s="523"/>
      <c r="AK182" s="523"/>
      <c r="AL182" s="522"/>
    </row>
    <row r="183" spans="2:39">
      <c r="B183" s="525"/>
      <c r="C183" s="526"/>
      <c r="D183" s="526"/>
      <c r="E183" s="526"/>
      <c r="F183" s="526"/>
      <c r="G183" s="526"/>
      <c r="H183" s="526"/>
      <c r="I183" s="526"/>
      <c r="J183" s="526"/>
      <c r="K183" s="526"/>
      <c r="L183" s="526"/>
      <c r="M183" s="527"/>
      <c r="N183" s="525"/>
      <c r="O183" s="526"/>
      <c r="P183" s="526"/>
      <c r="Q183" s="526"/>
      <c r="R183" s="526"/>
      <c r="S183" s="526"/>
      <c r="T183" s="526"/>
      <c r="U183" s="526"/>
      <c r="V183" s="527"/>
      <c r="W183" s="525"/>
      <c r="X183" s="526"/>
      <c r="Y183" s="526"/>
      <c r="Z183" s="526"/>
      <c r="AA183" s="526"/>
      <c r="AB183" s="526"/>
      <c r="AC183" s="526"/>
      <c r="AD183" s="526"/>
      <c r="AE183" s="526"/>
      <c r="AF183" s="526"/>
      <c r="AG183" s="527"/>
      <c r="AI183" s="524"/>
      <c r="AJ183" s="524"/>
      <c r="AK183" s="524"/>
      <c r="AL183" s="523"/>
    </row>
    <row r="184" spans="2:39">
      <c r="B184" s="528"/>
      <c r="C184" s="529"/>
      <c r="D184" s="529"/>
      <c r="E184" s="529"/>
      <c r="F184" s="529"/>
      <c r="G184" s="529"/>
      <c r="H184" s="529"/>
      <c r="I184" s="529"/>
      <c r="J184" s="529"/>
      <c r="K184" s="529"/>
      <c r="L184" s="529"/>
      <c r="M184" s="530"/>
      <c r="N184" s="528"/>
      <c r="O184" s="529"/>
      <c r="P184" s="529"/>
      <c r="Q184" s="529"/>
      <c r="R184" s="529"/>
      <c r="S184" s="529"/>
      <c r="T184" s="529"/>
      <c r="U184" s="529"/>
      <c r="V184" s="530"/>
      <c r="W184" s="528"/>
      <c r="X184" s="529"/>
      <c r="Y184" s="529"/>
      <c r="Z184" s="529"/>
      <c r="AA184" s="529"/>
      <c r="AB184" s="529"/>
      <c r="AC184" s="529"/>
      <c r="AD184" s="529"/>
      <c r="AE184" s="529"/>
      <c r="AF184" s="529"/>
      <c r="AG184" s="530"/>
      <c r="AI184" s="518" t="s">
        <v>168</v>
      </c>
      <c r="AJ184" s="520" t="s">
        <v>481</v>
      </c>
      <c r="AK184" s="520" t="s">
        <v>486</v>
      </c>
      <c r="AL184" s="523"/>
    </row>
    <row r="185" spans="2:39">
      <c r="B185" s="525"/>
      <c r="C185" s="526"/>
      <c r="D185" s="526"/>
      <c r="E185" s="526"/>
      <c r="F185" s="526"/>
      <c r="G185" s="526"/>
      <c r="H185" s="526"/>
      <c r="I185" s="526"/>
      <c r="J185" s="526"/>
      <c r="K185" s="526"/>
      <c r="L185" s="526"/>
      <c r="M185" s="527"/>
      <c r="N185" s="525"/>
      <c r="O185" s="526"/>
      <c r="P185" s="526"/>
      <c r="Q185" s="526"/>
      <c r="R185" s="526"/>
      <c r="S185" s="526"/>
      <c r="T185" s="526"/>
      <c r="U185" s="526"/>
      <c r="V185" s="527"/>
      <c r="W185" s="525"/>
      <c r="X185" s="526"/>
      <c r="Y185" s="526"/>
      <c r="Z185" s="526"/>
      <c r="AA185" s="526"/>
      <c r="AB185" s="526"/>
      <c r="AC185" s="526"/>
      <c r="AD185" s="526"/>
      <c r="AE185" s="526"/>
      <c r="AF185" s="526"/>
      <c r="AG185" s="527"/>
      <c r="AL185" s="524"/>
    </row>
    <row r="186" spans="2:39">
      <c r="B186" s="528"/>
      <c r="C186" s="529"/>
      <c r="D186" s="529"/>
      <c r="E186" s="529"/>
      <c r="F186" s="529"/>
      <c r="G186" s="529"/>
      <c r="H186" s="529"/>
      <c r="I186" s="529"/>
      <c r="J186" s="529"/>
      <c r="K186" s="529"/>
      <c r="L186" s="529"/>
      <c r="M186" s="530"/>
      <c r="N186" s="528"/>
      <c r="O186" s="529"/>
      <c r="P186" s="529"/>
      <c r="Q186" s="529"/>
      <c r="R186" s="529"/>
      <c r="S186" s="529"/>
      <c r="T186" s="529"/>
      <c r="U186" s="529"/>
      <c r="V186" s="530"/>
      <c r="W186" s="528"/>
      <c r="X186" s="529"/>
      <c r="Y186" s="529"/>
      <c r="Z186" s="529"/>
      <c r="AA186" s="529"/>
      <c r="AB186" s="529"/>
      <c r="AC186" s="529"/>
      <c r="AD186" s="529"/>
      <c r="AE186" s="529"/>
      <c r="AF186" s="529"/>
      <c r="AG186" s="530"/>
    </row>
    <row r="187" spans="2:39" ht="17.25">
      <c r="C187" s="49" t="s">
        <v>150</v>
      </c>
      <c r="AF187" s="534">
        <v>2021</v>
      </c>
      <c r="AG187" s="534"/>
      <c r="AH187" s="516" t="s">
        <v>151</v>
      </c>
      <c r="AI187" s="50"/>
      <c r="AJ187" s="516" t="s">
        <v>172</v>
      </c>
      <c r="AK187" s="50"/>
      <c r="AL187" s="516">
        <v>11</v>
      </c>
      <c r="AM187" s="49" t="s">
        <v>153</v>
      </c>
    </row>
    <row r="188" spans="2:39">
      <c r="AL188" s="51" t="s">
        <v>154</v>
      </c>
    </row>
    <row r="189" spans="2:39" ht="42">
      <c r="K189" s="52" t="s">
        <v>155</v>
      </c>
      <c r="X189" s="53" t="s">
        <v>156</v>
      </c>
      <c r="Y189" s="535"/>
      <c r="Z189" s="535"/>
      <c r="AA189" s="535"/>
      <c r="AB189" s="535"/>
      <c r="AC189" s="535"/>
      <c r="AD189" s="517"/>
      <c r="AE189" s="54" t="s">
        <v>170</v>
      </c>
      <c r="AF189" s="535"/>
      <c r="AG189" s="535"/>
      <c r="AH189" s="536"/>
      <c r="AI189" s="53" t="s">
        <v>158</v>
      </c>
      <c r="AJ189" s="535"/>
      <c r="AK189" s="535"/>
      <c r="AL189" s="536"/>
    </row>
    <row r="193" spans="2:40" ht="48">
      <c r="B193" s="55" t="s">
        <v>487</v>
      </c>
      <c r="C193" s="56" t="s">
        <v>483</v>
      </c>
      <c r="D193" s="56" t="s">
        <v>160</v>
      </c>
      <c r="E193" s="57" t="s">
        <v>488</v>
      </c>
      <c r="F193" s="58" t="s">
        <v>81</v>
      </c>
      <c r="G193" s="57" t="s">
        <v>82</v>
      </c>
      <c r="H193" s="57" t="s">
        <v>83</v>
      </c>
      <c r="I193" s="59" t="s">
        <v>84</v>
      </c>
      <c r="J193" s="59" t="s">
        <v>489</v>
      </c>
      <c r="K193" s="58" t="s">
        <v>490</v>
      </c>
      <c r="L193" s="60" t="s">
        <v>87</v>
      </c>
      <c r="M193" s="61" t="s">
        <v>88</v>
      </c>
      <c r="N193" s="61" t="s">
        <v>89</v>
      </c>
      <c r="O193" s="61" t="s">
        <v>90</v>
      </c>
      <c r="P193" s="61" t="s">
        <v>91</v>
      </c>
      <c r="Q193" s="61" t="s">
        <v>92</v>
      </c>
      <c r="R193" s="61" t="s">
        <v>93</v>
      </c>
      <c r="S193" s="61" t="s">
        <v>94</v>
      </c>
      <c r="T193" s="61" t="s">
        <v>95</v>
      </c>
      <c r="U193" s="61" t="s">
        <v>96</v>
      </c>
      <c r="V193" s="62" t="s">
        <v>97</v>
      </c>
      <c r="W193" s="60" t="s">
        <v>98</v>
      </c>
      <c r="X193" s="60" t="s">
        <v>99</v>
      </c>
      <c r="Y193" s="60" t="s">
        <v>100</v>
      </c>
      <c r="Z193" s="60" t="s">
        <v>101</v>
      </c>
      <c r="AA193" s="60" t="s">
        <v>102</v>
      </c>
      <c r="AB193" s="60" t="s">
        <v>103</v>
      </c>
      <c r="AC193" s="60" t="s">
        <v>104</v>
      </c>
      <c r="AD193" s="60" t="s">
        <v>105</v>
      </c>
      <c r="AE193" s="60" t="s">
        <v>106</v>
      </c>
      <c r="AF193" s="63" t="s">
        <v>162</v>
      </c>
      <c r="AG193" s="64" t="s">
        <v>171</v>
      </c>
      <c r="AH193" s="537" t="s">
        <v>164</v>
      </c>
      <c r="AI193" s="538"/>
      <c r="AJ193" s="538"/>
      <c r="AK193" s="538"/>
      <c r="AL193" s="538"/>
      <c r="AM193" s="539"/>
      <c r="AN193" s="65"/>
    </row>
    <row r="194" spans="2:40">
      <c r="B194" s="55">
        <v>1</v>
      </c>
      <c r="C194" s="72"/>
      <c r="D194" s="73"/>
      <c r="E194" s="72"/>
      <c r="F194" s="74"/>
      <c r="G194" s="75"/>
      <c r="H194" s="74"/>
      <c r="I194" s="75"/>
      <c r="J194" s="74"/>
      <c r="K194" s="74"/>
      <c r="L194" s="81"/>
      <c r="M194" s="82"/>
      <c r="N194" s="83"/>
      <c r="O194" s="82"/>
      <c r="P194" s="82"/>
      <c r="Q194" s="74"/>
      <c r="R194" s="82"/>
      <c r="S194" s="74"/>
      <c r="T194" s="82"/>
      <c r="U194" s="82"/>
      <c r="V194" s="76"/>
      <c r="W194" s="76"/>
      <c r="X194" s="77"/>
      <c r="Y194" s="78"/>
      <c r="Z194" s="78"/>
      <c r="AA194" s="77"/>
      <c r="AB194" s="74"/>
      <c r="AC194" s="72"/>
      <c r="AD194" s="72"/>
      <c r="AE194" s="72"/>
      <c r="AF194" s="79"/>
      <c r="AG194" s="80"/>
      <c r="AH194" s="70"/>
      <c r="AI194" s="66"/>
      <c r="AJ194" s="66"/>
      <c r="AK194" s="71"/>
      <c r="AL194" s="71"/>
      <c r="AM194" s="84"/>
      <c r="AN194" s="68"/>
    </row>
    <row r="195" spans="2:40">
      <c r="B195" s="55">
        <v>2</v>
      </c>
      <c r="C195" s="72"/>
      <c r="D195" s="73"/>
      <c r="E195" s="72"/>
      <c r="F195" s="74"/>
      <c r="G195" s="75"/>
      <c r="H195" s="74"/>
      <c r="I195" s="75"/>
      <c r="J195" s="74"/>
      <c r="K195" s="74"/>
      <c r="L195" s="81"/>
      <c r="M195" s="82"/>
      <c r="N195" s="83"/>
      <c r="O195" s="82"/>
      <c r="P195" s="82"/>
      <c r="Q195" s="74"/>
      <c r="R195" s="82"/>
      <c r="S195" s="74"/>
      <c r="T195" s="82"/>
      <c r="U195" s="82"/>
      <c r="V195" s="76"/>
      <c r="W195" s="76"/>
      <c r="X195" s="77"/>
      <c r="Y195" s="78"/>
      <c r="Z195" s="78"/>
      <c r="AA195" s="77"/>
      <c r="AB195" s="74"/>
      <c r="AC195" s="72"/>
      <c r="AD195" s="72"/>
      <c r="AE195" s="72"/>
      <c r="AF195" s="79"/>
      <c r="AG195" s="80"/>
      <c r="AH195" s="70"/>
      <c r="AI195" s="66"/>
      <c r="AJ195" s="66"/>
      <c r="AK195" s="71"/>
      <c r="AL195" s="71"/>
      <c r="AM195" s="84"/>
      <c r="AN195" s="69"/>
    </row>
    <row r="196" spans="2:40">
      <c r="B196" s="55">
        <v>3</v>
      </c>
      <c r="C196" s="72"/>
      <c r="D196" s="73"/>
      <c r="E196" s="72"/>
      <c r="F196" s="74"/>
      <c r="G196" s="75"/>
      <c r="H196" s="74"/>
      <c r="I196" s="75"/>
      <c r="J196" s="74"/>
      <c r="K196" s="74"/>
      <c r="L196" s="81"/>
      <c r="M196" s="82"/>
      <c r="N196" s="83"/>
      <c r="O196" s="82"/>
      <c r="P196" s="82"/>
      <c r="Q196" s="74"/>
      <c r="R196" s="82"/>
      <c r="S196" s="74"/>
      <c r="T196" s="82"/>
      <c r="U196" s="82"/>
      <c r="V196" s="76"/>
      <c r="W196" s="76"/>
      <c r="X196" s="77"/>
      <c r="Y196" s="78"/>
      <c r="Z196" s="78"/>
      <c r="AA196" s="77"/>
      <c r="AB196" s="74"/>
      <c r="AC196" s="72"/>
      <c r="AD196" s="72"/>
      <c r="AE196" s="72"/>
      <c r="AF196" s="79"/>
      <c r="AG196" s="80"/>
      <c r="AH196" s="70"/>
      <c r="AI196" s="66"/>
      <c r="AJ196" s="66"/>
      <c r="AK196" s="71"/>
      <c r="AL196" s="71"/>
      <c r="AM196" s="84"/>
      <c r="AN196" s="68"/>
    </row>
    <row r="197" spans="2:40">
      <c r="B197" s="55">
        <v>4</v>
      </c>
      <c r="C197" s="72"/>
      <c r="D197" s="73"/>
      <c r="E197" s="72"/>
      <c r="F197" s="74"/>
      <c r="G197" s="75"/>
      <c r="H197" s="74"/>
      <c r="I197" s="75"/>
      <c r="J197" s="74"/>
      <c r="K197" s="74"/>
      <c r="L197" s="81"/>
      <c r="M197" s="82"/>
      <c r="N197" s="83"/>
      <c r="O197" s="82"/>
      <c r="P197" s="82"/>
      <c r="Q197" s="74"/>
      <c r="R197" s="82"/>
      <c r="S197" s="74"/>
      <c r="T197" s="82"/>
      <c r="U197" s="82"/>
      <c r="V197" s="90"/>
      <c r="W197" s="76"/>
      <c r="X197" s="77"/>
      <c r="Y197" s="78"/>
      <c r="Z197" s="78"/>
      <c r="AA197" s="77"/>
      <c r="AB197" s="74"/>
      <c r="AC197" s="72"/>
      <c r="AD197" s="72"/>
      <c r="AE197" s="72"/>
      <c r="AF197" s="79"/>
      <c r="AG197" s="80"/>
      <c r="AH197" s="70"/>
      <c r="AI197" s="66"/>
      <c r="AJ197" s="66"/>
      <c r="AK197" s="71"/>
      <c r="AL197" s="71"/>
      <c r="AM197" s="84"/>
      <c r="AN197" s="69"/>
    </row>
    <row r="198" spans="2:40">
      <c r="B198" s="55">
        <v>5</v>
      </c>
      <c r="C198" s="72"/>
      <c r="D198" s="73"/>
      <c r="E198" s="72"/>
      <c r="F198" s="74"/>
      <c r="G198" s="75"/>
      <c r="H198" s="74"/>
      <c r="I198" s="75"/>
      <c r="J198" s="74"/>
      <c r="K198" s="74"/>
      <c r="L198" s="81"/>
      <c r="M198" s="82"/>
      <c r="N198" s="83"/>
      <c r="O198" s="82"/>
      <c r="P198" s="82"/>
      <c r="Q198" s="74"/>
      <c r="R198" s="82"/>
      <c r="S198" s="74"/>
      <c r="T198" s="82"/>
      <c r="U198" s="82"/>
      <c r="V198" s="76"/>
      <c r="W198" s="76"/>
      <c r="X198" s="77"/>
      <c r="Y198" s="78"/>
      <c r="Z198" s="78"/>
      <c r="AA198" s="77"/>
      <c r="AB198" s="74"/>
      <c r="AC198" s="72"/>
      <c r="AD198" s="72"/>
      <c r="AE198" s="72"/>
      <c r="AF198" s="79"/>
      <c r="AG198" s="80"/>
      <c r="AH198" s="70"/>
      <c r="AI198" s="66"/>
      <c r="AJ198" s="66"/>
      <c r="AK198" s="71"/>
      <c r="AL198" s="71"/>
      <c r="AM198" s="84"/>
      <c r="AN198" s="68"/>
    </row>
    <row r="199" spans="2:40">
      <c r="B199" s="55">
        <v>6</v>
      </c>
      <c r="C199" s="72"/>
      <c r="D199" s="73"/>
      <c r="E199" s="72"/>
      <c r="F199" s="74"/>
      <c r="G199" s="75"/>
      <c r="H199" s="74"/>
      <c r="I199" s="75"/>
      <c r="J199" s="74"/>
      <c r="K199" s="74"/>
      <c r="L199" s="81"/>
      <c r="M199" s="82"/>
      <c r="N199" s="83"/>
      <c r="O199" s="82"/>
      <c r="P199" s="82"/>
      <c r="Q199" s="74"/>
      <c r="R199" s="82"/>
      <c r="S199" s="74"/>
      <c r="T199" s="82"/>
      <c r="U199" s="82"/>
      <c r="V199" s="76"/>
      <c r="W199" s="76"/>
      <c r="X199" s="77"/>
      <c r="Y199" s="78"/>
      <c r="Z199" s="78"/>
      <c r="AA199" s="77"/>
      <c r="AB199" s="74"/>
      <c r="AC199" s="72"/>
      <c r="AD199" s="72"/>
      <c r="AE199" s="72"/>
      <c r="AF199" s="79"/>
      <c r="AG199" s="80"/>
      <c r="AH199" s="70"/>
      <c r="AI199" s="66"/>
      <c r="AJ199" s="66"/>
      <c r="AK199" s="71"/>
      <c r="AL199" s="71"/>
      <c r="AM199" s="84"/>
      <c r="AN199" s="69"/>
    </row>
    <row r="200" spans="2:40">
      <c r="B200" s="55">
        <v>7</v>
      </c>
      <c r="C200" s="72"/>
      <c r="D200" s="73"/>
      <c r="E200" s="72"/>
      <c r="F200" s="74"/>
      <c r="G200" s="75"/>
      <c r="H200" s="74"/>
      <c r="I200" s="75"/>
      <c r="J200" s="74"/>
      <c r="K200" s="74"/>
      <c r="L200" s="81"/>
      <c r="M200" s="82"/>
      <c r="N200" s="83"/>
      <c r="O200" s="82"/>
      <c r="P200" s="82"/>
      <c r="Q200" s="74"/>
      <c r="R200" s="82"/>
      <c r="S200" s="74"/>
      <c r="T200" s="82"/>
      <c r="U200" s="82"/>
      <c r="V200" s="76"/>
      <c r="W200" s="76"/>
      <c r="X200" s="77"/>
      <c r="Y200" s="78"/>
      <c r="Z200" s="78"/>
      <c r="AA200" s="77"/>
      <c r="AB200" s="74"/>
      <c r="AC200" s="72"/>
      <c r="AD200" s="72"/>
      <c r="AE200" s="72"/>
      <c r="AF200" s="79"/>
      <c r="AG200" s="80"/>
      <c r="AH200" s="70"/>
      <c r="AI200" s="66"/>
      <c r="AJ200" s="66"/>
      <c r="AK200" s="71"/>
      <c r="AL200" s="71"/>
      <c r="AM200" s="84"/>
      <c r="AN200" s="68"/>
    </row>
    <row r="201" spans="2:40">
      <c r="B201" s="55">
        <v>8</v>
      </c>
      <c r="C201" s="72"/>
      <c r="D201" s="73"/>
      <c r="E201" s="72"/>
      <c r="F201" s="74"/>
      <c r="G201" s="75"/>
      <c r="H201" s="74"/>
      <c r="I201" s="75"/>
      <c r="J201" s="74"/>
      <c r="K201" s="74"/>
      <c r="L201" s="81"/>
      <c r="M201" s="82"/>
      <c r="N201" s="83"/>
      <c r="O201" s="82"/>
      <c r="P201" s="82"/>
      <c r="Q201" s="74"/>
      <c r="R201" s="82"/>
      <c r="S201" s="74"/>
      <c r="T201" s="82"/>
      <c r="U201" s="82"/>
      <c r="V201" s="76"/>
      <c r="W201" s="76"/>
      <c r="X201" s="77"/>
      <c r="Y201" s="78"/>
      <c r="Z201" s="78"/>
      <c r="AA201" s="77"/>
      <c r="AB201" s="74"/>
      <c r="AC201" s="72"/>
      <c r="AD201" s="72"/>
      <c r="AE201" s="72"/>
      <c r="AF201" s="79"/>
      <c r="AG201" s="80"/>
      <c r="AH201" s="70"/>
      <c r="AI201" s="66"/>
      <c r="AJ201" s="66"/>
      <c r="AK201" s="71"/>
      <c r="AL201" s="71"/>
      <c r="AM201" s="84"/>
      <c r="AN201" s="69"/>
    </row>
    <row r="202" spans="2:40">
      <c r="B202" s="55">
        <v>9</v>
      </c>
      <c r="C202" s="72"/>
      <c r="D202" s="73"/>
      <c r="E202" s="72"/>
      <c r="F202" s="74"/>
      <c r="G202" s="75"/>
      <c r="H202" s="74"/>
      <c r="I202" s="75"/>
      <c r="J202" s="74"/>
      <c r="K202" s="74"/>
      <c r="L202" s="81"/>
      <c r="M202" s="82"/>
      <c r="N202" s="83"/>
      <c r="O202" s="82"/>
      <c r="P202" s="82"/>
      <c r="Q202" s="74"/>
      <c r="R202" s="82"/>
      <c r="S202" s="74"/>
      <c r="T202" s="82"/>
      <c r="U202" s="82"/>
      <c r="V202" s="90"/>
      <c r="W202" s="76"/>
      <c r="X202" s="77"/>
      <c r="Y202" s="78"/>
      <c r="Z202" s="78"/>
      <c r="AA202" s="77"/>
      <c r="AB202" s="74"/>
      <c r="AC202" s="72"/>
      <c r="AD202" s="72"/>
      <c r="AE202" s="72"/>
      <c r="AF202" s="79"/>
      <c r="AG202" s="80"/>
      <c r="AH202" s="70"/>
      <c r="AI202" s="66"/>
      <c r="AJ202" s="66"/>
      <c r="AK202" s="71"/>
      <c r="AL202" s="71"/>
      <c r="AM202" s="84"/>
      <c r="AN202" s="68"/>
    </row>
    <row r="203" spans="2:40">
      <c r="B203" s="55">
        <v>10</v>
      </c>
      <c r="C203" s="72"/>
      <c r="D203" s="73"/>
      <c r="E203" s="72"/>
      <c r="F203" s="74"/>
      <c r="G203" s="75"/>
      <c r="H203" s="74"/>
      <c r="I203" s="75"/>
      <c r="J203" s="74"/>
      <c r="K203" s="74"/>
      <c r="L203" s="81"/>
      <c r="M203" s="82"/>
      <c r="N203" s="83"/>
      <c r="O203" s="82"/>
      <c r="P203" s="82"/>
      <c r="Q203" s="74"/>
      <c r="R203" s="82"/>
      <c r="S203" s="74"/>
      <c r="T203" s="82"/>
      <c r="U203" s="82"/>
      <c r="V203" s="76"/>
      <c r="W203" s="76"/>
      <c r="X203" s="77"/>
      <c r="Y203" s="78"/>
      <c r="Z203" s="78"/>
      <c r="AA203" s="77"/>
      <c r="AB203" s="74"/>
      <c r="AC203" s="72"/>
      <c r="AD203" s="72"/>
      <c r="AE203" s="72"/>
      <c r="AF203" s="79"/>
      <c r="AG203" s="80"/>
      <c r="AH203" s="70"/>
      <c r="AI203" s="66"/>
      <c r="AJ203" s="66"/>
      <c r="AK203" s="71"/>
      <c r="AL203" s="71"/>
      <c r="AM203" s="84"/>
      <c r="AN203" s="69"/>
    </row>
    <row r="204" spans="2:40">
      <c r="B204" s="55">
        <v>11</v>
      </c>
      <c r="C204" s="72"/>
      <c r="D204" s="73"/>
      <c r="E204" s="72"/>
      <c r="F204" s="74"/>
      <c r="G204" s="75"/>
      <c r="H204" s="74"/>
      <c r="I204" s="75"/>
      <c r="J204" s="74"/>
      <c r="K204" s="74"/>
      <c r="L204" s="81"/>
      <c r="M204" s="82"/>
      <c r="N204" s="83"/>
      <c r="O204" s="82"/>
      <c r="P204" s="82"/>
      <c r="Q204" s="74"/>
      <c r="R204" s="82"/>
      <c r="S204" s="74"/>
      <c r="T204" s="82"/>
      <c r="U204" s="82"/>
      <c r="V204" s="76"/>
      <c r="W204" s="76"/>
      <c r="X204" s="77"/>
      <c r="Y204" s="78"/>
      <c r="Z204" s="78"/>
      <c r="AA204" s="77"/>
      <c r="AB204" s="74"/>
      <c r="AC204" s="72"/>
      <c r="AD204" s="72"/>
      <c r="AE204" s="72"/>
      <c r="AF204" s="79"/>
      <c r="AG204" s="80"/>
      <c r="AH204" s="70"/>
      <c r="AI204" s="66"/>
      <c r="AJ204" s="66"/>
      <c r="AK204" s="71"/>
      <c r="AL204" s="71"/>
      <c r="AM204" s="84"/>
      <c r="AN204" s="68"/>
    </row>
    <row r="205" spans="2:40">
      <c r="B205" s="55">
        <v>12</v>
      </c>
      <c r="C205" s="72"/>
      <c r="D205" s="73"/>
      <c r="E205" s="72"/>
      <c r="F205" s="74"/>
      <c r="G205" s="75"/>
      <c r="H205" s="74"/>
      <c r="I205" s="75"/>
      <c r="J205" s="74"/>
      <c r="K205" s="74"/>
      <c r="L205" s="81"/>
      <c r="M205" s="82"/>
      <c r="N205" s="83"/>
      <c r="O205" s="82"/>
      <c r="P205" s="82"/>
      <c r="Q205" s="74"/>
      <c r="R205" s="82"/>
      <c r="S205" s="74"/>
      <c r="T205" s="82"/>
      <c r="U205" s="82"/>
      <c r="V205" s="76"/>
      <c r="W205" s="76"/>
      <c r="X205" s="77"/>
      <c r="Y205" s="78"/>
      <c r="Z205" s="78"/>
      <c r="AA205" s="77"/>
      <c r="AB205" s="74"/>
      <c r="AC205" s="72"/>
      <c r="AD205" s="72"/>
      <c r="AE205" s="72"/>
      <c r="AF205" s="79"/>
      <c r="AG205" s="80"/>
      <c r="AH205" s="70"/>
      <c r="AI205" s="66"/>
      <c r="AJ205" s="66"/>
      <c r="AK205" s="71"/>
      <c r="AL205" s="71"/>
      <c r="AM205" s="84"/>
      <c r="AN205" s="69"/>
    </row>
    <row r="206" spans="2:40">
      <c r="B206" s="55">
        <v>13</v>
      </c>
      <c r="C206" s="72"/>
      <c r="D206" s="73"/>
      <c r="E206" s="72"/>
      <c r="F206" s="74"/>
      <c r="G206" s="75"/>
      <c r="H206" s="74"/>
      <c r="I206" s="75"/>
      <c r="J206" s="74"/>
      <c r="K206" s="74"/>
      <c r="L206" s="81"/>
      <c r="M206" s="82"/>
      <c r="N206" s="83"/>
      <c r="O206" s="82"/>
      <c r="P206" s="82"/>
      <c r="Q206" s="74"/>
      <c r="R206" s="82"/>
      <c r="S206" s="74"/>
      <c r="T206" s="82"/>
      <c r="U206" s="82"/>
      <c r="V206" s="76"/>
      <c r="W206" s="76"/>
      <c r="X206" s="77"/>
      <c r="Y206" s="78"/>
      <c r="Z206" s="78"/>
      <c r="AA206" s="77"/>
      <c r="AB206" s="74"/>
      <c r="AC206" s="72"/>
      <c r="AD206" s="72"/>
      <c r="AE206" s="72"/>
      <c r="AF206" s="79"/>
      <c r="AG206" s="80"/>
      <c r="AH206" s="70"/>
      <c r="AI206" s="66"/>
      <c r="AJ206" s="66"/>
      <c r="AK206" s="71"/>
      <c r="AL206" s="71"/>
      <c r="AM206" s="84"/>
      <c r="AN206" s="68"/>
    </row>
    <row r="207" spans="2:40">
      <c r="B207" s="55">
        <v>14</v>
      </c>
      <c r="C207" s="72"/>
      <c r="D207" s="73"/>
      <c r="E207" s="72"/>
      <c r="F207" s="74"/>
      <c r="G207" s="75"/>
      <c r="H207" s="74"/>
      <c r="I207" s="75"/>
      <c r="J207" s="74"/>
      <c r="K207" s="74"/>
      <c r="L207" s="81"/>
      <c r="M207" s="82"/>
      <c r="N207" s="83"/>
      <c r="O207" s="82"/>
      <c r="P207" s="82"/>
      <c r="Q207" s="74"/>
      <c r="R207" s="82"/>
      <c r="S207" s="74"/>
      <c r="T207" s="82"/>
      <c r="U207" s="82"/>
      <c r="V207" s="90"/>
      <c r="W207" s="76"/>
      <c r="X207" s="77"/>
      <c r="Y207" s="78"/>
      <c r="Z207" s="78"/>
      <c r="AA207" s="77"/>
      <c r="AB207" s="74"/>
      <c r="AC207" s="72"/>
      <c r="AD207" s="72"/>
      <c r="AE207" s="72"/>
      <c r="AF207" s="79"/>
      <c r="AG207" s="80"/>
      <c r="AH207" s="70"/>
      <c r="AI207" s="66"/>
      <c r="AJ207" s="66"/>
      <c r="AK207" s="71"/>
      <c r="AL207" s="71"/>
      <c r="AM207" s="84"/>
      <c r="AN207" s="69"/>
    </row>
    <row r="208" spans="2:40">
      <c r="B208" s="55">
        <v>15</v>
      </c>
      <c r="C208" s="72"/>
      <c r="D208" s="73"/>
      <c r="E208" s="72"/>
      <c r="F208" s="74"/>
      <c r="G208" s="75"/>
      <c r="H208" s="74"/>
      <c r="I208" s="75"/>
      <c r="J208" s="74"/>
      <c r="K208" s="74"/>
      <c r="L208" s="81"/>
      <c r="M208" s="82"/>
      <c r="N208" s="83"/>
      <c r="O208" s="82"/>
      <c r="P208" s="82"/>
      <c r="Q208" s="74"/>
      <c r="R208" s="82"/>
      <c r="S208" s="74"/>
      <c r="T208" s="82"/>
      <c r="U208" s="82"/>
      <c r="V208" s="76"/>
      <c r="W208" s="76"/>
      <c r="X208" s="77"/>
      <c r="Y208" s="78"/>
      <c r="Z208" s="78"/>
      <c r="AA208" s="77"/>
      <c r="AB208" s="74"/>
      <c r="AC208" s="72"/>
      <c r="AD208" s="72"/>
      <c r="AE208" s="72"/>
      <c r="AF208" s="79"/>
      <c r="AG208" s="80"/>
      <c r="AH208" s="70"/>
      <c r="AI208" s="66"/>
      <c r="AJ208" s="66"/>
      <c r="AK208" s="71"/>
      <c r="AL208" s="71"/>
      <c r="AM208" s="84"/>
      <c r="AN208" s="68"/>
    </row>
    <row r="209" spans="2:40">
      <c r="B209" s="55">
        <v>16</v>
      </c>
      <c r="C209" s="72"/>
      <c r="D209" s="73"/>
      <c r="E209" s="72"/>
      <c r="F209" s="74"/>
      <c r="G209" s="75"/>
      <c r="H209" s="74"/>
      <c r="I209" s="75"/>
      <c r="J209" s="74"/>
      <c r="K209" s="74"/>
      <c r="L209" s="81"/>
      <c r="M209" s="82"/>
      <c r="N209" s="83"/>
      <c r="O209" s="82"/>
      <c r="P209" s="82"/>
      <c r="Q209" s="74"/>
      <c r="R209" s="82"/>
      <c r="S209" s="74"/>
      <c r="T209" s="82"/>
      <c r="U209" s="82"/>
      <c r="V209" s="76"/>
      <c r="W209" s="76"/>
      <c r="X209" s="77"/>
      <c r="Y209" s="78"/>
      <c r="Z209" s="78"/>
      <c r="AA209" s="77"/>
      <c r="AB209" s="74"/>
      <c r="AC209" s="72"/>
      <c r="AD209" s="72"/>
      <c r="AE209" s="72"/>
      <c r="AF209" s="79"/>
      <c r="AG209" s="80"/>
      <c r="AH209" s="70"/>
      <c r="AI209" s="66"/>
      <c r="AJ209" s="66"/>
      <c r="AK209" s="71"/>
      <c r="AL209" s="71"/>
      <c r="AM209" s="84"/>
      <c r="AN209" s="69"/>
    </row>
    <row r="210" spans="2:40">
      <c r="B210" s="55">
        <v>17</v>
      </c>
      <c r="C210" s="72"/>
      <c r="D210" s="73"/>
      <c r="E210" s="72"/>
      <c r="F210" s="74"/>
      <c r="G210" s="75"/>
      <c r="H210" s="74"/>
      <c r="I210" s="75"/>
      <c r="J210" s="74"/>
      <c r="K210" s="74"/>
      <c r="L210" s="81"/>
      <c r="M210" s="82"/>
      <c r="N210" s="83"/>
      <c r="O210" s="82"/>
      <c r="P210" s="82"/>
      <c r="Q210" s="74"/>
      <c r="R210" s="82"/>
      <c r="S210" s="74"/>
      <c r="T210" s="82"/>
      <c r="U210" s="82"/>
      <c r="V210" s="76"/>
      <c r="W210" s="76"/>
      <c r="X210" s="77"/>
      <c r="Y210" s="78"/>
      <c r="Z210" s="78"/>
      <c r="AA210" s="77"/>
      <c r="AB210" s="74"/>
      <c r="AC210" s="72"/>
      <c r="AD210" s="72"/>
      <c r="AE210" s="72"/>
      <c r="AF210" s="79"/>
      <c r="AG210" s="80"/>
      <c r="AH210" s="70"/>
      <c r="AI210" s="66"/>
      <c r="AJ210" s="66"/>
      <c r="AK210" s="71"/>
      <c r="AL210" s="71"/>
      <c r="AM210" s="84"/>
      <c r="AN210" s="68"/>
    </row>
    <row r="211" spans="2:40">
      <c r="B211" s="55">
        <v>18</v>
      </c>
      <c r="C211" s="72"/>
      <c r="D211" s="73"/>
      <c r="E211" s="72"/>
      <c r="F211" s="74"/>
      <c r="G211" s="75"/>
      <c r="H211" s="74"/>
      <c r="I211" s="75"/>
      <c r="J211" s="74"/>
      <c r="K211" s="74"/>
      <c r="L211" s="81"/>
      <c r="M211" s="82"/>
      <c r="N211" s="83"/>
      <c r="O211" s="82"/>
      <c r="P211" s="82"/>
      <c r="Q211" s="74"/>
      <c r="R211" s="82"/>
      <c r="S211" s="74"/>
      <c r="T211" s="82"/>
      <c r="U211" s="82"/>
      <c r="V211" s="76"/>
      <c r="W211" s="76"/>
      <c r="X211" s="77"/>
      <c r="Y211" s="78"/>
      <c r="Z211" s="78"/>
      <c r="AA211" s="77"/>
      <c r="AB211" s="74"/>
      <c r="AC211" s="72"/>
      <c r="AD211" s="72"/>
      <c r="AE211" s="72"/>
      <c r="AF211" s="79"/>
      <c r="AG211" s="80"/>
      <c r="AH211" s="70"/>
      <c r="AI211" s="66"/>
      <c r="AJ211" s="66"/>
      <c r="AK211" s="71"/>
      <c r="AL211" s="71"/>
      <c r="AM211" s="84"/>
      <c r="AN211" s="69"/>
    </row>
    <row r="212" spans="2:40">
      <c r="B212" s="55">
        <v>19</v>
      </c>
      <c r="C212" s="72"/>
      <c r="D212" s="73"/>
      <c r="E212" s="72"/>
      <c r="F212" s="74"/>
      <c r="G212" s="75"/>
      <c r="H212" s="74"/>
      <c r="I212" s="75"/>
      <c r="J212" s="74"/>
      <c r="K212" s="74"/>
      <c r="L212" s="81"/>
      <c r="M212" s="82"/>
      <c r="N212" s="83"/>
      <c r="O212" s="82"/>
      <c r="P212" s="82"/>
      <c r="Q212" s="74"/>
      <c r="R212" s="82"/>
      <c r="S212" s="74"/>
      <c r="T212" s="82"/>
      <c r="U212" s="82"/>
      <c r="V212" s="90"/>
      <c r="W212" s="76"/>
      <c r="X212" s="77"/>
      <c r="Y212" s="78"/>
      <c r="Z212" s="78"/>
      <c r="AA212" s="77"/>
      <c r="AB212" s="74"/>
      <c r="AC212" s="72"/>
      <c r="AD212" s="72"/>
      <c r="AE212" s="72"/>
      <c r="AF212" s="79"/>
      <c r="AG212" s="80"/>
      <c r="AH212" s="70"/>
      <c r="AI212" s="66"/>
      <c r="AJ212" s="66"/>
      <c r="AK212" s="71"/>
      <c r="AL212" s="71"/>
      <c r="AM212" s="84"/>
      <c r="AN212" s="68"/>
    </row>
    <row r="213" spans="2:40">
      <c r="B213" s="55">
        <v>20</v>
      </c>
      <c r="C213" s="72"/>
      <c r="D213" s="73"/>
      <c r="E213" s="72"/>
      <c r="F213" s="74"/>
      <c r="G213" s="75"/>
      <c r="H213" s="74"/>
      <c r="I213" s="75"/>
      <c r="J213" s="74"/>
      <c r="K213" s="74"/>
      <c r="L213" s="81"/>
      <c r="M213" s="82"/>
      <c r="N213" s="83"/>
      <c r="O213" s="82"/>
      <c r="P213" s="82"/>
      <c r="Q213" s="74"/>
      <c r="R213" s="82"/>
      <c r="S213" s="74"/>
      <c r="T213" s="82"/>
      <c r="U213" s="82"/>
      <c r="V213" s="76"/>
      <c r="W213" s="76"/>
      <c r="X213" s="77"/>
      <c r="Y213" s="78"/>
      <c r="Z213" s="78"/>
      <c r="AA213" s="77"/>
      <c r="AB213" s="74"/>
      <c r="AC213" s="72"/>
      <c r="AD213" s="72"/>
      <c r="AE213" s="72"/>
      <c r="AF213" s="79"/>
      <c r="AG213" s="80"/>
      <c r="AH213" s="70"/>
      <c r="AI213" s="66"/>
      <c r="AJ213" s="66"/>
      <c r="AK213" s="71"/>
      <c r="AL213" s="71"/>
      <c r="AM213" s="84"/>
      <c r="AN213" s="69"/>
    </row>
    <row r="214" spans="2:40">
      <c r="B214" s="55">
        <v>21</v>
      </c>
      <c r="C214" s="72"/>
      <c r="D214" s="73"/>
      <c r="E214" s="72"/>
      <c r="F214" s="74"/>
      <c r="G214" s="75"/>
      <c r="H214" s="74"/>
      <c r="I214" s="75"/>
      <c r="J214" s="74"/>
      <c r="K214" s="74"/>
      <c r="L214" s="81"/>
      <c r="M214" s="82"/>
      <c r="N214" s="83"/>
      <c r="O214" s="82"/>
      <c r="P214" s="82"/>
      <c r="Q214" s="74"/>
      <c r="R214" s="82"/>
      <c r="S214" s="74"/>
      <c r="T214" s="82"/>
      <c r="U214" s="82"/>
      <c r="V214" s="76"/>
      <c r="W214" s="76"/>
      <c r="X214" s="77"/>
      <c r="Y214" s="78"/>
      <c r="Z214" s="78"/>
      <c r="AA214" s="77"/>
      <c r="AB214" s="74"/>
      <c r="AC214" s="72"/>
      <c r="AD214" s="72"/>
      <c r="AE214" s="72"/>
      <c r="AF214" s="79"/>
      <c r="AG214" s="80"/>
      <c r="AH214" s="70"/>
      <c r="AI214" s="66"/>
      <c r="AJ214" s="66"/>
      <c r="AK214" s="71"/>
      <c r="AL214" s="71"/>
      <c r="AM214" s="84"/>
      <c r="AN214" s="68"/>
    </row>
    <row r="215" spans="2:40">
      <c r="B215" s="55">
        <v>22</v>
      </c>
      <c r="C215" s="72"/>
      <c r="D215" s="73"/>
      <c r="E215" s="72"/>
      <c r="F215" s="74"/>
      <c r="G215" s="75"/>
      <c r="H215" s="74"/>
      <c r="I215" s="75"/>
      <c r="J215" s="74"/>
      <c r="K215" s="74"/>
      <c r="L215" s="81"/>
      <c r="M215" s="82"/>
      <c r="N215" s="83"/>
      <c r="O215" s="82"/>
      <c r="P215" s="82"/>
      <c r="Q215" s="74"/>
      <c r="R215" s="82"/>
      <c r="S215" s="74"/>
      <c r="T215" s="82"/>
      <c r="U215" s="82"/>
      <c r="V215" s="76"/>
      <c r="W215" s="76"/>
      <c r="X215" s="77"/>
      <c r="Y215" s="78"/>
      <c r="Z215" s="78"/>
      <c r="AA215" s="77"/>
      <c r="AB215" s="74"/>
      <c r="AC215" s="72"/>
      <c r="AD215" s="72"/>
      <c r="AE215" s="72"/>
      <c r="AF215" s="79"/>
      <c r="AG215" s="80"/>
      <c r="AH215" s="70"/>
      <c r="AI215" s="66"/>
      <c r="AJ215" s="66"/>
      <c r="AK215" s="71"/>
      <c r="AL215" s="71"/>
      <c r="AM215" s="84"/>
      <c r="AN215" s="69"/>
    </row>
    <row r="216" spans="2:40">
      <c r="B216" s="55">
        <v>23</v>
      </c>
      <c r="C216" s="72"/>
      <c r="D216" s="73"/>
      <c r="E216" s="72"/>
      <c r="F216" s="74"/>
      <c r="G216" s="75"/>
      <c r="H216" s="74"/>
      <c r="I216" s="75"/>
      <c r="J216" s="74"/>
      <c r="K216" s="74"/>
      <c r="L216" s="81"/>
      <c r="M216" s="82"/>
      <c r="N216" s="83"/>
      <c r="O216" s="82"/>
      <c r="P216" s="82"/>
      <c r="Q216" s="74"/>
      <c r="R216" s="82"/>
      <c r="S216" s="74"/>
      <c r="T216" s="82"/>
      <c r="U216" s="82"/>
      <c r="V216" s="76"/>
      <c r="W216" s="76"/>
      <c r="X216" s="77"/>
      <c r="Y216" s="78"/>
      <c r="Z216" s="78"/>
      <c r="AA216" s="77"/>
      <c r="AB216" s="74"/>
      <c r="AC216" s="72"/>
      <c r="AD216" s="72"/>
      <c r="AE216" s="72"/>
      <c r="AF216" s="79"/>
      <c r="AG216" s="80"/>
      <c r="AH216" s="70"/>
      <c r="AI216" s="66"/>
      <c r="AJ216" s="66"/>
      <c r="AK216" s="71"/>
      <c r="AL216" s="71"/>
      <c r="AM216" s="84"/>
      <c r="AN216" s="68"/>
    </row>
    <row r="217" spans="2:40">
      <c r="B217" s="55">
        <v>24</v>
      </c>
      <c r="C217" s="72"/>
      <c r="D217" s="73"/>
      <c r="E217" s="72"/>
      <c r="F217" s="74"/>
      <c r="G217" s="75"/>
      <c r="H217" s="74"/>
      <c r="I217" s="75"/>
      <c r="J217" s="74"/>
      <c r="K217" s="74"/>
      <c r="L217" s="81"/>
      <c r="M217" s="82"/>
      <c r="N217" s="83"/>
      <c r="O217" s="82"/>
      <c r="P217" s="82"/>
      <c r="Q217" s="74"/>
      <c r="R217" s="82"/>
      <c r="S217" s="74"/>
      <c r="T217" s="82"/>
      <c r="U217" s="82"/>
      <c r="V217" s="90"/>
      <c r="W217" s="76"/>
      <c r="X217" s="77"/>
      <c r="Y217" s="78"/>
      <c r="Z217" s="78"/>
      <c r="AA217" s="77"/>
      <c r="AB217" s="74"/>
      <c r="AC217" s="72"/>
      <c r="AD217" s="72"/>
      <c r="AE217" s="72"/>
      <c r="AF217" s="79"/>
      <c r="AG217" s="80"/>
      <c r="AH217" s="70"/>
      <c r="AI217" s="66"/>
      <c r="AJ217" s="66"/>
      <c r="AK217" s="71"/>
      <c r="AL217" s="71"/>
      <c r="AM217" s="84"/>
      <c r="AN217" s="69"/>
    </row>
    <row r="218" spans="2:40">
      <c r="B218" s="55">
        <v>25</v>
      </c>
      <c r="C218" s="72"/>
      <c r="D218" s="73"/>
      <c r="E218" s="72"/>
      <c r="F218" s="74"/>
      <c r="G218" s="75"/>
      <c r="H218" s="74"/>
      <c r="I218" s="75"/>
      <c r="J218" s="74"/>
      <c r="K218" s="74"/>
      <c r="L218" s="81"/>
      <c r="M218" s="82"/>
      <c r="N218" s="83"/>
      <c r="O218" s="82"/>
      <c r="P218" s="82"/>
      <c r="Q218" s="74"/>
      <c r="R218" s="82"/>
      <c r="S218" s="74"/>
      <c r="T218" s="82"/>
      <c r="U218" s="82"/>
      <c r="V218" s="76"/>
      <c r="W218" s="76"/>
      <c r="X218" s="77"/>
      <c r="Y218" s="78"/>
      <c r="Z218" s="78"/>
      <c r="AA218" s="77"/>
      <c r="AB218" s="74"/>
      <c r="AC218" s="72"/>
      <c r="AD218" s="72"/>
      <c r="AE218" s="72"/>
      <c r="AF218" s="79"/>
      <c r="AG218" s="80"/>
      <c r="AH218" s="70"/>
      <c r="AI218" s="66"/>
      <c r="AJ218" s="66"/>
      <c r="AK218" s="71"/>
      <c r="AL218" s="71"/>
      <c r="AM218" s="84"/>
      <c r="AN218" s="68"/>
    </row>
    <row r="219" spans="2:40">
      <c r="B219" s="55">
        <v>26</v>
      </c>
      <c r="C219" s="72"/>
      <c r="D219" s="73"/>
      <c r="E219" s="72"/>
      <c r="F219" s="74"/>
      <c r="G219" s="75"/>
      <c r="H219" s="74"/>
      <c r="I219" s="75"/>
      <c r="J219" s="74"/>
      <c r="K219" s="74"/>
      <c r="L219" s="81"/>
      <c r="M219" s="82"/>
      <c r="N219" s="83"/>
      <c r="O219" s="82"/>
      <c r="P219" s="82"/>
      <c r="Q219" s="74"/>
      <c r="R219" s="82"/>
      <c r="S219" s="74"/>
      <c r="T219" s="82"/>
      <c r="U219" s="82"/>
      <c r="V219" s="76"/>
      <c r="W219" s="76"/>
      <c r="X219" s="77"/>
      <c r="Y219" s="78"/>
      <c r="Z219" s="78"/>
      <c r="AA219" s="77"/>
      <c r="AB219" s="74"/>
      <c r="AC219" s="72"/>
      <c r="AD219" s="72"/>
      <c r="AE219" s="72"/>
      <c r="AF219" s="79"/>
      <c r="AG219" s="80"/>
      <c r="AH219" s="70"/>
      <c r="AI219" s="66"/>
      <c r="AJ219" s="66"/>
      <c r="AK219" s="71"/>
      <c r="AL219" s="71"/>
      <c r="AM219" s="84"/>
      <c r="AN219" s="69"/>
    </row>
    <row r="220" spans="2:40">
      <c r="B220" s="55">
        <v>27</v>
      </c>
      <c r="C220" s="72"/>
      <c r="D220" s="73"/>
      <c r="E220" s="72"/>
      <c r="F220" s="74"/>
      <c r="G220" s="75"/>
      <c r="H220" s="74"/>
      <c r="I220" s="75"/>
      <c r="J220" s="74"/>
      <c r="K220" s="74"/>
      <c r="L220" s="81"/>
      <c r="M220" s="82"/>
      <c r="N220" s="83"/>
      <c r="O220" s="82"/>
      <c r="P220" s="82"/>
      <c r="Q220" s="74"/>
      <c r="R220" s="82"/>
      <c r="S220" s="74"/>
      <c r="T220" s="82"/>
      <c r="U220" s="82"/>
      <c r="V220" s="76"/>
      <c r="W220" s="76"/>
      <c r="X220" s="77"/>
      <c r="Y220" s="78"/>
      <c r="Z220" s="78"/>
      <c r="AA220" s="77"/>
      <c r="AB220" s="74"/>
      <c r="AC220" s="72"/>
      <c r="AD220" s="72"/>
      <c r="AE220" s="72"/>
      <c r="AF220" s="79"/>
      <c r="AG220" s="80"/>
      <c r="AH220" s="70"/>
      <c r="AI220" s="66"/>
      <c r="AJ220" s="66"/>
      <c r="AK220" s="71"/>
      <c r="AL220" s="71"/>
      <c r="AM220" s="84"/>
      <c r="AN220" s="68"/>
    </row>
    <row r="221" spans="2:40">
      <c r="B221" s="55">
        <v>28</v>
      </c>
      <c r="C221" s="72"/>
      <c r="D221" s="73"/>
      <c r="E221" s="72"/>
      <c r="F221" s="74"/>
      <c r="G221" s="75"/>
      <c r="H221" s="74"/>
      <c r="I221" s="75"/>
      <c r="J221" s="74"/>
      <c r="K221" s="74"/>
      <c r="L221" s="81"/>
      <c r="M221" s="82"/>
      <c r="N221" s="83"/>
      <c r="O221" s="82"/>
      <c r="P221" s="82"/>
      <c r="Q221" s="74"/>
      <c r="R221" s="82"/>
      <c r="S221" s="74"/>
      <c r="T221" s="82"/>
      <c r="U221" s="82"/>
      <c r="V221" s="76"/>
      <c r="W221" s="76"/>
      <c r="X221" s="77"/>
      <c r="Y221" s="78"/>
      <c r="Z221" s="78"/>
      <c r="AA221" s="77"/>
      <c r="AB221" s="74"/>
      <c r="AC221" s="72"/>
      <c r="AD221" s="72"/>
      <c r="AE221" s="72"/>
      <c r="AF221" s="79"/>
      <c r="AG221" s="80"/>
      <c r="AH221" s="70"/>
      <c r="AI221" s="66"/>
      <c r="AJ221" s="66"/>
      <c r="AK221" s="71"/>
      <c r="AL221" s="71"/>
      <c r="AM221" s="84"/>
      <c r="AN221" s="69"/>
    </row>
    <row r="222" spans="2:40">
      <c r="B222" s="55">
        <v>29</v>
      </c>
      <c r="C222" s="72"/>
      <c r="D222" s="73"/>
      <c r="E222" s="72"/>
      <c r="F222" s="74"/>
      <c r="G222" s="75"/>
      <c r="H222" s="74"/>
      <c r="I222" s="75"/>
      <c r="J222" s="74"/>
      <c r="K222" s="74"/>
      <c r="L222" s="81"/>
      <c r="M222" s="82"/>
      <c r="N222" s="83"/>
      <c r="O222" s="82"/>
      <c r="P222" s="82"/>
      <c r="Q222" s="74"/>
      <c r="R222" s="82"/>
      <c r="S222" s="74"/>
      <c r="T222" s="82"/>
      <c r="U222" s="82"/>
      <c r="V222" s="90"/>
      <c r="W222" s="76"/>
      <c r="X222" s="77"/>
      <c r="Y222" s="78"/>
      <c r="Z222" s="78"/>
      <c r="AA222" s="77"/>
      <c r="AB222" s="74"/>
      <c r="AC222" s="72"/>
      <c r="AD222" s="72"/>
      <c r="AE222" s="72"/>
      <c r="AF222" s="79"/>
      <c r="AG222" s="80"/>
      <c r="AH222" s="70"/>
      <c r="AI222" s="66"/>
      <c r="AJ222" s="66"/>
      <c r="AK222" s="71"/>
      <c r="AL222" s="71"/>
      <c r="AM222" s="84"/>
      <c r="AN222" s="68"/>
    </row>
    <row r="223" spans="2:40">
      <c r="B223" s="55">
        <v>30</v>
      </c>
      <c r="C223" s="72"/>
      <c r="D223" s="73"/>
      <c r="E223" s="72"/>
      <c r="F223" s="74"/>
      <c r="G223" s="75"/>
      <c r="H223" s="74"/>
      <c r="I223" s="75"/>
      <c r="J223" s="74"/>
      <c r="K223" s="74"/>
      <c r="L223" s="81"/>
      <c r="M223" s="82"/>
      <c r="N223" s="83"/>
      <c r="O223" s="82"/>
      <c r="P223" s="82"/>
      <c r="Q223" s="74"/>
      <c r="R223" s="82"/>
      <c r="S223" s="74"/>
      <c r="T223" s="82"/>
      <c r="U223" s="82"/>
      <c r="V223" s="76"/>
      <c r="W223" s="76"/>
      <c r="X223" s="77"/>
      <c r="Y223" s="78"/>
      <c r="Z223" s="78"/>
      <c r="AA223" s="77"/>
      <c r="AB223" s="74"/>
      <c r="AC223" s="72"/>
      <c r="AD223" s="72"/>
      <c r="AE223" s="72"/>
      <c r="AF223" s="79"/>
      <c r="AG223" s="80"/>
      <c r="AH223" s="70"/>
      <c r="AI223" s="66"/>
      <c r="AJ223" s="66"/>
      <c r="AK223" s="71"/>
      <c r="AL223" s="71"/>
      <c r="AM223" s="84"/>
      <c r="AN223" s="69"/>
    </row>
    <row r="224" spans="2:40">
      <c r="B224" s="55">
        <v>31</v>
      </c>
      <c r="C224" s="72"/>
      <c r="D224" s="73"/>
      <c r="E224" s="72"/>
      <c r="F224" s="74"/>
      <c r="G224" s="75"/>
      <c r="H224" s="74"/>
      <c r="I224" s="75"/>
      <c r="J224" s="74"/>
      <c r="K224" s="74"/>
      <c r="L224" s="81"/>
      <c r="M224" s="82"/>
      <c r="N224" s="83"/>
      <c r="O224" s="82"/>
      <c r="P224" s="82"/>
      <c r="Q224" s="74"/>
      <c r="R224" s="82"/>
      <c r="S224" s="74"/>
      <c r="T224" s="82"/>
      <c r="U224" s="82"/>
      <c r="V224" s="76"/>
      <c r="W224" s="76"/>
      <c r="X224" s="77"/>
      <c r="Y224" s="78"/>
      <c r="Z224" s="78"/>
      <c r="AA224" s="77"/>
      <c r="AB224" s="74"/>
      <c r="AC224" s="72"/>
      <c r="AD224" s="72"/>
      <c r="AE224" s="72"/>
      <c r="AF224" s="79"/>
      <c r="AG224" s="80"/>
      <c r="AH224" s="70"/>
      <c r="AI224" s="66"/>
      <c r="AJ224" s="66"/>
      <c r="AK224" s="71"/>
      <c r="AL224" s="71"/>
      <c r="AM224" s="84"/>
      <c r="AN224" s="68"/>
    </row>
    <row r="225" spans="2:40">
      <c r="B225" s="55">
        <v>32</v>
      </c>
      <c r="C225" s="72"/>
      <c r="D225" s="73"/>
      <c r="E225" s="72"/>
      <c r="F225" s="74"/>
      <c r="G225" s="75"/>
      <c r="H225" s="74"/>
      <c r="I225" s="75"/>
      <c r="J225" s="74"/>
      <c r="K225" s="74"/>
      <c r="L225" s="81"/>
      <c r="M225" s="82"/>
      <c r="N225" s="83"/>
      <c r="O225" s="82"/>
      <c r="P225" s="82"/>
      <c r="Q225" s="74"/>
      <c r="R225" s="82"/>
      <c r="S225" s="74"/>
      <c r="T225" s="82"/>
      <c r="U225" s="82"/>
      <c r="V225" s="76"/>
      <c r="W225" s="76"/>
      <c r="X225" s="77"/>
      <c r="Y225" s="78"/>
      <c r="Z225" s="78"/>
      <c r="AA225" s="77"/>
      <c r="AB225" s="74"/>
      <c r="AC225" s="72"/>
      <c r="AD225" s="72"/>
      <c r="AE225" s="72"/>
      <c r="AF225" s="79"/>
      <c r="AG225" s="80"/>
      <c r="AH225" s="70"/>
      <c r="AI225" s="66"/>
      <c r="AJ225" s="66"/>
      <c r="AK225" s="71"/>
      <c r="AL225" s="71"/>
      <c r="AM225" s="84"/>
      <c r="AN225" s="69"/>
    </row>
    <row r="226" spans="2:40">
      <c r="B226" s="55">
        <v>33</v>
      </c>
      <c r="C226" s="72"/>
      <c r="D226" s="73"/>
      <c r="E226" s="72"/>
      <c r="F226" s="74"/>
      <c r="G226" s="75"/>
      <c r="H226" s="74"/>
      <c r="I226" s="75"/>
      <c r="J226" s="74"/>
      <c r="K226" s="74"/>
      <c r="L226" s="81"/>
      <c r="M226" s="82"/>
      <c r="N226" s="83"/>
      <c r="O226" s="82"/>
      <c r="P226" s="82"/>
      <c r="Q226" s="74"/>
      <c r="R226" s="82"/>
      <c r="S226" s="74"/>
      <c r="T226" s="82"/>
      <c r="U226" s="82"/>
      <c r="V226" s="76"/>
      <c r="W226" s="76"/>
      <c r="X226" s="77"/>
      <c r="Y226" s="78"/>
      <c r="Z226" s="78"/>
      <c r="AA226" s="77"/>
      <c r="AB226" s="74"/>
      <c r="AC226" s="72"/>
      <c r="AD226" s="72"/>
      <c r="AE226" s="72"/>
      <c r="AF226" s="79"/>
      <c r="AG226" s="80"/>
      <c r="AH226" s="70"/>
      <c r="AI226" s="66"/>
      <c r="AJ226" s="66"/>
      <c r="AK226" s="71"/>
      <c r="AL226" s="71"/>
      <c r="AM226" s="84"/>
      <c r="AN226" s="68"/>
    </row>
    <row r="227" spans="2:40">
      <c r="B227" s="55">
        <v>34</v>
      </c>
      <c r="C227" s="72"/>
      <c r="D227" s="73"/>
      <c r="E227" s="72"/>
      <c r="F227" s="74"/>
      <c r="G227" s="75"/>
      <c r="H227" s="74"/>
      <c r="I227" s="75"/>
      <c r="J227" s="74"/>
      <c r="K227" s="74"/>
      <c r="L227" s="81"/>
      <c r="M227" s="82"/>
      <c r="N227" s="83"/>
      <c r="O227" s="82"/>
      <c r="P227" s="82"/>
      <c r="Q227" s="74"/>
      <c r="R227" s="82"/>
      <c r="S227" s="74"/>
      <c r="T227" s="82"/>
      <c r="U227" s="82"/>
      <c r="V227" s="90"/>
      <c r="W227" s="76"/>
      <c r="X227" s="77"/>
      <c r="Y227" s="78"/>
      <c r="Z227" s="78"/>
      <c r="AA227" s="77"/>
      <c r="AB227" s="74"/>
      <c r="AC227" s="72"/>
      <c r="AD227" s="72"/>
      <c r="AE227" s="72"/>
      <c r="AF227" s="79"/>
      <c r="AG227" s="80"/>
      <c r="AH227" s="70"/>
      <c r="AI227" s="66"/>
      <c r="AJ227" s="66"/>
      <c r="AK227" s="71"/>
      <c r="AL227" s="71"/>
      <c r="AM227" s="84"/>
      <c r="AN227" s="69"/>
    </row>
    <row r="228" spans="2:40">
      <c r="B228" s="55">
        <v>35</v>
      </c>
      <c r="C228" s="72"/>
      <c r="D228" s="73"/>
      <c r="E228" s="72"/>
      <c r="F228" s="74"/>
      <c r="G228" s="75"/>
      <c r="H228" s="74"/>
      <c r="I228" s="75"/>
      <c r="J228" s="74"/>
      <c r="K228" s="74"/>
      <c r="L228" s="81"/>
      <c r="M228" s="82"/>
      <c r="N228" s="83"/>
      <c r="O228" s="82"/>
      <c r="P228" s="82"/>
      <c r="Q228" s="74"/>
      <c r="R228" s="82"/>
      <c r="S228" s="74"/>
      <c r="T228" s="82"/>
      <c r="U228" s="82"/>
      <c r="V228" s="76"/>
      <c r="W228" s="76"/>
      <c r="X228" s="77"/>
      <c r="Y228" s="78"/>
      <c r="Z228" s="78"/>
      <c r="AA228" s="77"/>
      <c r="AB228" s="74"/>
      <c r="AC228" s="72"/>
      <c r="AD228" s="72"/>
      <c r="AE228" s="72"/>
      <c r="AF228" s="79"/>
      <c r="AG228" s="80"/>
      <c r="AH228" s="70"/>
      <c r="AI228" s="66"/>
      <c r="AJ228" s="66"/>
      <c r="AK228" s="71"/>
      <c r="AL228" s="71"/>
      <c r="AM228" s="84"/>
      <c r="AN228" s="68"/>
    </row>
    <row r="229" spans="2:40">
      <c r="B229" s="55">
        <v>36</v>
      </c>
      <c r="C229" s="72"/>
      <c r="D229" s="73"/>
      <c r="E229" s="72"/>
      <c r="F229" s="74"/>
      <c r="G229" s="75"/>
      <c r="H229" s="74"/>
      <c r="I229" s="75"/>
      <c r="J229" s="74"/>
      <c r="K229" s="74"/>
      <c r="L229" s="81"/>
      <c r="M229" s="82"/>
      <c r="N229" s="83"/>
      <c r="O229" s="82"/>
      <c r="P229" s="82"/>
      <c r="Q229" s="74"/>
      <c r="R229" s="82"/>
      <c r="S229" s="74"/>
      <c r="T229" s="82"/>
      <c r="U229" s="82"/>
      <c r="V229" s="76"/>
      <c r="W229" s="76"/>
      <c r="X229" s="77"/>
      <c r="Y229" s="78"/>
      <c r="Z229" s="78"/>
      <c r="AA229" s="77"/>
      <c r="AB229" s="74"/>
      <c r="AC229" s="72"/>
      <c r="AD229" s="72"/>
      <c r="AE229" s="72"/>
      <c r="AF229" s="79"/>
      <c r="AG229" s="80"/>
      <c r="AH229" s="70"/>
      <c r="AI229" s="66"/>
      <c r="AJ229" s="66"/>
      <c r="AK229" s="71"/>
      <c r="AL229" s="71"/>
      <c r="AM229" s="84"/>
      <c r="AN229" s="69"/>
    </row>
    <row r="230" spans="2:40">
      <c r="B230" s="55">
        <v>37</v>
      </c>
      <c r="C230" s="72"/>
      <c r="D230" s="73"/>
      <c r="E230" s="72"/>
      <c r="F230" s="74"/>
      <c r="G230" s="75"/>
      <c r="H230" s="74"/>
      <c r="I230" s="75"/>
      <c r="J230" s="74"/>
      <c r="K230" s="74"/>
      <c r="L230" s="81"/>
      <c r="M230" s="82"/>
      <c r="N230" s="83"/>
      <c r="O230" s="82"/>
      <c r="P230" s="82"/>
      <c r="Q230" s="74"/>
      <c r="R230" s="82"/>
      <c r="S230" s="74"/>
      <c r="T230" s="82"/>
      <c r="U230" s="82"/>
      <c r="V230" s="76"/>
      <c r="W230" s="76"/>
      <c r="X230" s="77"/>
      <c r="Y230" s="78"/>
      <c r="Z230" s="78"/>
      <c r="AA230" s="77"/>
      <c r="AB230" s="74"/>
      <c r="AC230" s="72"/>
      <c r="AD230" s="72"/>
      <c r="AE230" s="72"/>
      <c r="AF230" s="79"/>
      <c r="AG230" s="80"/>
      <c r="AH230" s="70"/>
      <c r="AI230" s="66"/>
      <c r="AJ230" s="66"/>
      <c r="AK230" s="71"/>
      <c r="AL230" s="71"/>
      <c r="AM230" s="84"/>
      <c r="AN230" s="68"/>
    </row>
    <row r="231" spans="2:40">
      <c r="B231" s="55">
        <v>38</v>
      </c>
      <c r="C231" s="72"/>
      <c r="D231" s="73"/>
      <c r="E231" s="72"/>
      <c r="F231" s="74"/>
      <c r="G231" s="75"/>
      <c r="H231" s="74"/>
      <c r="I231" s="75"/>
      <c r="J231" s="74"/>
      <c r="K231" s="74"/>
      <c r="L231" s="81"/>
      <c r="M231" s="82"/>
      <c r="N231" s="83"/>
      <c r="O231" s="82"/>
      <c r="P231" s="82"/>
      <c r="Q231" s="74"/>
      <c r="R231" s="82"/>
      <c r="S231" s="74"/>
      <c r="T231" s="82"/>
      <c r="U231" s="82"/>
      <c r="V231" s="76"/>
      <c r="W231" s="76"/>
      <c r="X231" s="77"/>
      <c r="Y231" s="78"/>
      <c r="Z231" s="78"/>
      <c r="AA231" s="77"/>
      <c r="AB231" s="74"/>
      <c r="AC231" s="72"/>
      <c r="AD231" s="72"/>
      <c r="AE231" s="72"/>
      <c r="AF231" s="79"/>
      <c r="AG231" s="80"/>
      <c r="AH231" s="70"/>
      <c r="AI231" s="66"/>
      <c r="AJ231" s="66"/>
      <c r="AK231" s="71"/>
      <c r="AL231" s="71"/>
      <c r="AM231" s="84"/>
      <c r="AN231" s="69"/>
    </row>
    <row r="232" spans="2:40">
      <c r="B232" s="55">
        <v>39</v>
      </c>
      <c r="C232" s="72"/>
      <c r="D232" s="73"/>
      <c r="E232" s="72"/>
      <c r="F232" s="74"/>
      <c r="G232" s="75"/>
      <c r="H232" s="74"/>
      <c r="I232" s="75"/>
      <c r="J232" s="74"/>
      <c r="K232" s="74"/>
      <c r="L232" s="81"/>
      <c r="M232" s="82"/>
      <c r="N232" s="83"/>
      <c r="O232" s="82"/>
      <c r="P232" s="82"/>
      <c r="Q232" s="74"/>
      <c r="R232" s="82"/>
      <c r="S232" s="74"/>
      <c r="T232" s="82"/>
      <c r="U232" s="82"/>
      <c r="V232" s="90"/>
      <c r="W232" s="76"/>
      <c r="X232" s="77"/>
      <c r="Y232" s="78"/>
      <c r="Z232" s="78"/>
      <c r="AA232" s="77"/>
      <c r="AB232" s="74"/>
      <c r="AC232" s="72"/>
      <c r="AD232" s="72"/>
      <c r="AE232" s="72"/>
      <c r="AF232" s="79"/>
      <c r="AG232" s="80"/>
      <c r="AH232" s="70"/>
      <c r="AI232" s="66"/>
      <c r="AJ232" s="66"/>
      <c r="AK232" s="71"/>
      <c r="AL232" s="71"/>
      <c r="AM232" s="84"/>
      <c r="AN232" s="68"/>
    </row>
    <row r="233" spans="2:40">
      <c r="B233" s="55">
        <v>40</v>
      </c>
      <c r="C233" s="72"/>
      <c r="D233" s="73"/>
      <c r="E233" s="72"/>
      <c r="F233" s="74"/>
      <c r="G233" s="75"/>
      <c r="H233" s="74"/>
      <c r="I233" s="75"/>
      <c r="J233" s="74"/>
      <c r="K233" s="74"/>
      <c r="L233" s="81"/>
      <c r="M233" s="82"/>
      <c r="N233" s="83"/>
      <c r="O233" s="82"/>
      <c r="P233" s="82"/>
      <c r="Q233" s="74"/>
      <c r="R233" s="82"/>
      <c r="S233" s="74"/>
      <c r="T233" s="82"/>
      <c r="U233" s="82"/>
      <c r="V233" s="76"/>
      <c r="W233" s="76"/>
      <c r="X233" s="77"/>
      <c r="Y233" s="78"/>
      <c r="Z233" s="78"/>
      <c r="AA233" s="77"/>
      <c r="AB233" s="74"/>
      <c r="AC233" s="72"/>
      <c r="AD233" s="72"/>
      <c r="AE233" s="72"/>
      <c r="AF233" s="79"/>
      <c r="AG233" s="80"/>
      <c r="AH233" s="70"/>
      <c r="AI233" s="66"/>
      <c r="AJ233" s="66"/>
      <c r="AK233" s="71"/>
      <c r="AL233" s="71"/>
      <c r="AM233" s="84"/>
      <c r="AN233" s="69"/>
    </row>
    <row r="234" spans="2:40">
      <c r="B234" s="55">
        <v>41</v>
      </c>
      <c r="C234" s="72"/>
      <c r="D234" s="73"/>
      <c r="E234" s="72"/>
      <c r="F234" s="74"/>
      <c r="G234" s="75"/>
      <c r="H234" s="74"/>
      <c r="I234" s="75"/>
      <c r="J234" s="74"/>
      <c r="K234" s="74"/>
      <c r="L234" s="81"/>
      <c r="M234" s="82"/>
      <c r="N234" s="83"/>
      <c r="O234" s="82"/>
      <c r="P234" s="82"/>
      <c r="Q234" s="74"/>
      <c r="R234" s="82"/>
      <c r="S234" s="74"/>
      <c r="T234" s="82"/>
      <c r="U234" s="82"/>
      <c r="V234" s="76"/>
      <c r="W234" s="76"/>
      <c r="X234" s="77"/>
      <c r="Y234" s="78"/>
      <c r="Z234" s="78"/>
      <c r="AA234" s="77"/>
      <c r="AB234" s="74"/>
      <c r="AC234" s="72"/>
      <c r="AD234" s="72"/>
      <c r="AE234" s="72"/>
      <c r="AF234" s="79"/>
      <c r="AG234" s="80"/>
      <c r="AH234" s="70"/>
      <c r="AI234" s="66"/>
      <c r="AJ234" s="66"/>
      <c r="AK234" s="71"/>
      <c r="AL234" s="71"/>
      <c r="AM234" s="84"/>
      <c r="AN234" s="68"/>
    </row>
    <row r="235" spans="2:40">
      <c r="B235" s="55">
        <v>42</v>
      </c>
      <c r="C235" s="72"/>
      <c r="D235" s="73"/>
      <c r="E235" s="72"/>
      <c r="F235" s="74"/>
      <c r="G235" s="75"/>
      <c r="H235" s="74"/>
      <c r="I235" s="75"/>
      <c r="J235" s="74"/>
      <c r="K235" s="74"/>
      <c r="L235" s="81"/>
      <c r="M235" s="82"/>
      <c r="N235" s="83"/>
      <c r="O235" s="82"/>
      <c r="P235" s="82"/>
      <c r="Q235" s="74"/>
      <c r="R235" s="82"/>
      <c r="S235" s="74"/>
      <c r="T235" s="82"/>
      <c r="U235" s="82"/>
      <c r="V235" s="76"/>
      <c r="W235" s="76"/>
      <c r="X235" s="77"/>
      <c r="Y235" s="78"/>
      <c r="Z235" s="78"/>
      <c r="AA235" s="77"/>
      <c r="AB235" s="74"/>
      <c r="AC235" s="72"/>
      <c r="AD235" s="72"/>
      <c r="AE235" s="72"/>
      <c r="AF235" s="79"/>
      <c r="AG235" s="80"/>
      <c r="AH235" s="70"/>
      <c r="AI235" s="66"/>
      <c r="AJ235" s="66"/>
      <c r="AK235" s="71"/>
      <c r="AL235" s="71"/>
      <c r="AM235" s="84"/>
      <c r="AN235" s="69"/>
    </row>
    <row r="236" spans="2:40">
      <c r="B236" s="55">
        <v>43</v>
      </c>
      <c r="C236" s="72"/>
      <c r="D236" s="73"/>
      <c r="E236" s="72"/>
      <c r="F236" s="74"/>
      <c r="G236" s="75"/>
      <c r="H236" s="74"/>
      <c r="I236" s="75"/>
      <c r="J236" s="74"/>
      <c r="K236" s="74"/>
      <c r="L236" s="81"/>
      <c r="M236" s="82"/>
      <c r="N236" s="83"/>
      <c r="O236" s="82"/>
      <c r="P236" s="82"/>
      <c r="Q236" s="74"/>
      <c r="R236" s="82"/>
      <c r="S236" s="74"/>
      <c r="T236" s="82"/>
      <c r="U236" s="82"/>
      <c r="V236" s="76"/>
      <c r="W236" s="76"/>
      <c r="X236" s="77"/>
      <c r="Y236" s="78"/>
      <c r="Z236" s="78"/>
      <c r="AA236" s="77"/>
      <c r="AB236" s="74"/>
      <c r="AC236" s="72"/>
      <c r="AD236" s="72"/>
      <c r="AE236" s="72"/>
      <c r="AF236" s="79"/>
      <c r="AG236" s="80"/>
      <c r="AH236" s="70"/>
      <c r="AI236" s="66"/>
      <c r="AJ236" s="66"/>
      <c r="AK236" s="71"/>
      <c r="AL236" s="71"/>
      <c r="AM236" s="84"/>
      <c r="AN236" s="68"/>
    </row>
    <row r="237" spans="2:40">
      <c r="B237" s="55">
        <v>44</v>
      </c>
      <c r="C237" s="72"/>
      <c r="D237" s="73"/>
      <c r="E237" s="72"/>
      <c r="F237" s="74"/>
      <c r="G237" s="75"/>
      <c r="H237" s="74"/>
      <c r="I237" s="75"/>
      <c r="J237" s="74"/>
      <c r="K237" s="74"/>
      <c r="L237" s="81"/>
      <c r="M237" s="82"/>
      <c r="N237" s="83"/>
      <c r="O237" s="82"/>
      <c r="P237" s="82"/>
      <c r="Q237" s="74"/>
      <c r="R237" s="83"/>
      <c r="S237" s="74"/>
      <c r="T237" s="83"/>
      <c r="U237" s="82"/>
      <c r="V237" s="76"/>
      <c r="W237" s="76"/>
      <c r="X237" s="77"/>
      <c r="Y237" s="78"/>
      <c r="Z237" s="78"/>
      <c r="AA237" s="77"/>
      <c r="AB237" s="74"/>
      <c r="AC237" s="72"/>
      <c r="AD237" s="72"/>
      <c r="AE237" s="72"/>
      <c r="AF237" s="79"/>
      <c r="AG237" s="80"/>
      <c r="AH237" s="70"/>
      <c r="AI237" s="66"/>
      <c r="AJ237" s="66"/>
      <c r="AK237" s="71"/>
      <c r="AL237" s="71"/>
      <c r="AM237" s="84"/>
      <c r="AN237" s="69"/>
    </row>
    <row r="238" spans="2:40">
      <c r="B238" s="55">
        <v>45</v>
      </c>
      <c r="C238" s="72"/>
      <c r="D238" s="73"/>
      <c r="E238" s="72"/>
      <c r="F238" s="74"/>
      <c r="G238" s="75"/>
      <c r="H238" s="74"/>
      <c r="I238" s="75"/>
      <c r="J238" s="74"/>
      <c r="K238" s="74"/>
      <c r="L238" s="81"/>
      <c r="M238" s="82"/>
      <c r="N238" s="83"/>
      <c r="O238" s="82"/>
      <c r="P238" s="82"/>
      <c r="Q238" s="74"/>
      <c r="R238" s="82"/>
      <c r="S238" s="74"/>
      <c r="T238" s="82"/>
      <c r="U238" s="82"/>
      <c r="V238" s="76"/>
      <c r="W238" s="76"/>
      <c r="X238" s="77"/>
      <c r="Y238" s="78"/>
      <c r="Z238" s="78"/>
      <c r="AA238" s="77"/>
      <c r="AB238" s="74"/>
      <c r="AC238" s="72"/>
      <c r="AD238" s="72"/>
      <c r="AE238" s="72"/>
      <c r="AF238" s="79"/>
      <c r="AG238" s="80"/>
      <c r="AH238" s="70"/>
      <c r="AI238" s="66"/>
      <c r="AJ238" s="66"/>
      <c r="AK238" s="71"/>
      <c r="AL238" s="71"/>
      <c r="AM238" s="84"/>
      <c r="AN238" s="68"/>
    </row>
    <row r="239" spans="2:40">
      <c r="B239" s="55">
        <v>46</v>
      </c>
      <c r="C239" s="72"/>
      <c r="D239" s="73"/>
      <c r="E239" s="72"/>
      <c r="F239" s="74"/>
      <c r="G239" s="75"/>
      <c r="H239" s="74"/>
      <c r="I239" s="75"/>
      <c r="J239" s="74"/>
      <c r="K239" s="74"/>
      <c r="L239" s="81"/>
      <c r="M239" s="82"/>
      <c r="N239" s="83"/>
      <c r="O239" s="82"/>
      <c r="P239" s="82"/>
      <c r="Q239" s="74"/>
      <c r="R239" s="82"/>
      <c r="S239" s="74"/>
      <c r="T239" s="82"/>
      <c r="U239" s="82"/>
      <c r="V239" s="76"/>
      <c r="W239" s="76"/>
      <c r="X239" s="77"/>
      <c r="Y239" s="78"/>
      <c r="Z239" s="78"/>
      <c r="AA239" s="77"/>
      <c r="AB239" s="74"/>
      <c r="AC239" s="72"/>
      <c r="AD239" s="72"/>
      <c r="AE239" s="72"/>
      <c r="AF239" s="79"/>
      <c r="AG239" s="80"/>
      <c r="AH239" s="70"/>
      <c r="AI239" s="66"/>
      <c r="AJ239" s="66"/>
      <c r="AK239" s="71"/>
      <c r="AL239" s="71"/>
      <c r="AM239" s="84"/>
      <c r="AN239" s="69"/>
    </row>
    <row r="240" spans="2:40">
      <c r="B240" s="55">
        <v>47</v>
      </c>
      <c r="C240" s="72"/>
      <c r="D240" s="73"/>
      <c r="E240" s="72"/>
      <c r="F240" s="74"/>
      <c r="G240" s="75"/>
      <c r="H240" s="74"/>
      <c r="I240" s="75"/>
      <c r="J240" s="74"/>
      <c r="K240" s="74"/>
      <c r="L240" s="81"/>
      <c r="M240" s="82"/>
      <c r="N240" s="90"/>
      <c r="O240" s="82"/>
      <c r="P240" s="82"/>
      <c r="Q240" s="74"/>
      <c r="R240" s="82"/>
      <c r="S240" s="74"/>
      <c r="T240" s="82"/>
      <c r="U240" s="82"/>
      <c r="V240" s="76"/>
      <c r="W240" s="76"/>
      <c r="X240" s="77"/>
      <c r="Y240" s="78"/>
      <c r="Z240" s="78"/>
      <c r="AA240" s="77"/>
      <c r="AB240" s="74"/>
      <c r="AC240" s="72"/>
      <c r="AD240" s="72"/>
      <c r="AE240" s="72"/>
      <c r="AF240" s="79"/>
      <c r="AG240" s="80"/>
      <c r="AH240" s="70"/>
      <c r="AI240" s="66"/>
      <c r="AJ240" s="66"/>
      <c r="AK240" s="71"/>
      <c r="AL240" s="71"/>
      <c r="AM240" s="84"/>
      <c r="AN240" s="68"/>
    </row>
    <row r="241" spans="2:40">
      <c r="B241" s="55">
        <v>48</v>
      </c>
      <c r="C241" s="72"/>
      <c r="D241" s="73"/>
      <c r="E241" s="72"/>
      <c r="F241" s="74"/>
      <c r="G241" s="75"/>
      <c r="H241" s="74"/>
      <c r="I241" s="75"/>
      <c r="J241" s="74"/>
      <c r="K241" s="74"/>
      <c r="L241" s="81"/>
      <c r="M241" s="82"/>
      <c r="N241" s="83"/>
      <c r="O241" s="82"/>
      <c r="P241" s="82"/>
      <c r="Q241" s="74"/>
      <c r="R241" s="82"/>
      <c r="S241" s="74"/>
      <c r="T241" s="82"/>
      <c r="U241" s="82"/>
      <c r="V241" s="76"/>
      <c r="W241" s="76"/>
      <c r="X241" s="77"/>
      <c r="Y241" s="78"/>
      <c r="Z241" s="78"/>
      <c r="AA241" s="77"/>
      <c r="AB241" s="74"/>
      <c r="AC241" s="72"/>
      <c r="AD241" s="72"/>
      <c r="AE241" s="72"/>
      <c r="AF241" s="79"/>
      <c r="AG241" s="80"/>
      <c r="AH241" s="70"/>
      <c r="AI241" s="66"/>
      <c r="AJ241" s="66"/>
      <c r="AK241" s="71"/>
      <c r="AL241" s="71"/>
      <c r="AM241" s="84"/>
      <c r="AN241" s="69"/>
    </row>
    <row r="242" spans="2:40">
      <c r="B242" s="55">
        <v>49</v>
      </c>
      <c r="C242" s="72"/>
      <c r="D242" s="73"/>
      <c r="E242" s="72"/>
      <c r="F242" s="74"/>
      <c r="G242" s="75"/>
      <c r="H242" s="74"/>
      <c r="I242" s="75"/>
      <c r="J242" s="74"/>
      <c r="K242" s="74"/>
      <c r="L242" s="81"/>
      <c r="M242" s="82"/>
      <c r="N242" s="83"/>
      <c r="O242" s="82"/>
      <c r="P242" s="82"/>
      <c r="Q242" s="74"/>
      <c r="R242" s="82"/>
      <c r="S242" s="74"/>
      <c r="T242" s="82"/>
      <c r="U242" s="82"/>
      <c r="V242" s="76"/>
      <c r="W242" s="76"/>
      <c r="X242" s="77"/>
      <c r="Y242" s="78"/>
      <c r="Z242" s="78"/>
      <c r="AA242" s="77"/>
      <c r="AB242" s="74"/>
      <c r="AC242" s="72"/>
      <c r="AD242" s="72"/>
      <c r="AE242" s="72"/>
      <c r="AF242" s="79"/>
      <c r="AG242" s="80"/>
      <c r="AH242" s="70"/>
      <c r="AI242" s="66"/>
      <c r="AJ242" s="66"/>
      <c r="AK242" s="71"/>
      <c r="AL242" s="71"/>
      <c r="AM242" s="84"/>
      <c r="AN242" s="68"/>
    </row>
    <row r="243" spans="2:40">
      <c r="B243" s="55">
        <v>50</v>
      </c>
      <c r="C243" s="37"/>
      <c r="D243" s="38"/>
      <c r="E243" s="37"/>
      <c r="F243" s="13"/>
      <c r="G243" s="14"/>
      <c r="H243" s="13"/>
      <c r="I243" s="14"/>
      <c r="J243" s="13"/>
      <c r="K243" s="13"/>
      <c r="L243" s="39"/>
      <c r="M243" s="40"/>
      <c r="N243" s="41"/>
      <c r="O243" s="40"/>
      <c r="P243" s="40"/>
      <c r="Q243" s="13"/>
      <c r="R243" s="40"/>
      <c r="S243" s="13"/>
      <c r="T243" s="40"/>
      <c r="U243" s="40"/>
      <c r="V243" s="42"/>
      <c r="W243" s="42"/>
      <c r="X243" s="43"/>
      <c r="Y243" s="44"/>
      <c r="Z243" s="44"/>
      <c r="AA243" s="43"/>
      <c r="AB243" s="13"/>
      <c r="AC243" s="37"/>
      <c r="AD243" s="37"/>
      <c r="AE243" s="37"/>
      <c r="AF243" s="45"/>
      <c r="AG243" s="46"/>
      <c r="AH243" s="47"/>
      <c r="AI243" s="71"/>
      <c r="AJ243" s="71"/>
      <c r="AK243" s="71"/>
      <c r="AL243" s="71"/>
      <c r="AM243" s="84"/>
      <c r="AN243" s="69"/>
    </row>
    <row r="244" spans="2:40">
      <c r="B244" s="55">
        <v>51</v>
      </c>
      <c r="C244" s="37"/>
      <c r="D244" s="38"/>
      <c r="E244" s="37"/>
      <c r="F244" s="13"/>
      <c r="G244" s="14"/>
      <c r="H244" s="13"/>
      <c r="I244" s="14"/>
      <c r="J244" s="13"/>
      <c r="K244" s="13"/>
      <c r="L244" s="39"/>
      <c r="M244" s="40"/>
      <c r="N244" s="41"/>
      <c r="O244" s="40"/>
      <c r="P244" s="40"/>
      <c r="Q244" s="13"/>
      <c r="R244" s="40"/>
      <c r="S244" s="13"/>
      <c r="T244" s="40"/>
      <c r="U244" s="40"/>
      <c r="V244" s="42"/>
      <c r="W244" s="42"/>
      <c r="X244" s="43"/>
      <c r="Y244" s="44"/>
      <c r="Z244" s="44"/>
      <c r="AA244" s="43"/>
      <c r="AB244" s="13"/>
      <c r="AC244" s="37"/>
      <c r="AD244" s="37"/>
      <c r="AE244" s="37"/>
      <c r="AF244" s="45"/>
      <c r="AG244" s="46"/>
      <c r="AH244" s="47"/>
      <c r="AI244" s="71"/>
      <c r="AJ244" s="71"/>
      <c r="AK244" s="71"/>
      <c r="AL244" s="71"/>
      <c r="AM244" s="84"/>
      <c r="AN244" s="68"/>
    </row>
    <row r="245" spans="2:40">
      <c r="B245" s="55">
        <v>52</v>
      </c>
      <c r="C245" s="37"/>
      <c r="D245" s="38"/>
      <c r="E245" s="37"/>
      <c r="F245" s="13"/>
      <c r="G245" s="14"/>
      <c r="H245" s="13"/>
      <c r="I245" s="14"/>
      <c r="J245" s="13"/>
      <c r="K245" s="13"/>
      <c r="L245" s="39"/>
      <c r="M245" s="40"/>
      <c r="N245" s="41"/>
      <c r="O245" s="40"/>
      <c r="P245" s="40"/>
      <c r="Q245" s="13"/>
      <c r="R245" s="40"/>
      <c r="S245" s="13"/>
      <c r="T245" s="40"/>
      <c r="U245" s="40"/>
      <c r="V245" s="42"/>
      <c r="W245" s="42"/>
      <c r="X245" s="43"/>
      <c r="Y245" s="44"/>
      <c r="Z245" s="44"/>
      <c r="AA245" s="43"/>
      <c r="AB245" s="13"/>
      <c r="AC245" s="37"/>
      <c r="AD245" s="37"/>
      <c r="AE245" s="37"/>
      <c r="AF245" s="45"/>
      <c r="AG245" s="46"/>
      <c r="AH245" s="47"/>
      <c r="AI245" s="71"/>
      <c r="AJ245" s="71"/>
      <c r="AK245" s="71"/>
      <c r="AL245" s="71"/>
      <c r="AM245" s="84"/>
      <c r="AN245" s="69"/>
    </row>
    <row r="246" spans="2:40">
      <c r="B246" s="55">
        <v>53</v>
      </c>
      <c r="C246" s="37"/>
      <c r="D246" s="38"/>
      <c r="E246" s="37"/>
      <c r="F246" s="13"/>
      <c r="G246" s="14"/>
      <c r="H246" s="13"/>
      <c r="I246" s="14"/>
      <c r="J246" s="13"/>
      <c r="K246" s="13"/>
      <c r="L246" s="39"/>
      <c r="M246" s="40"/>
      <c r="N246" s="88"/>
      <c r="O246" s="40"/>
      <c r="P246" s="40"/>
      <c r="Q246" s="13"/>
      <c r="R246" s="40"/>
      <c r="S246" s="13"/>
      <c r="T246" s="40"/>
      <c r="U246" s="40"/>
      <c r="V246" s="42"/>
      <c r="W246" s="42"/>
      <c r="X246" s="43"/>
      <c r="Y246" s="44"/>
      <c r="Z246" s="44"/>
      <c r="AA246" s="43"/>
      <c r="AB246" s="13"/>
      <c r="AC246" s="37"/>
      <c r="AD246" s="37"/>
      <c r="AE246" s="37"/>
      <c r="AF246" s="45"/>
      <c r="AG246" s="46"/>
      <c r="AH246" s="47"/>
      <c r="AI246" s="71"/>
      <c r="AJ246" s="71"/>
      <c r="AK246" s="71"/>
      <c r="AL246" s="71"/>
      <c r="AM246" s="84"/>
      <c r="AN246" s="68"/>
    </row>
    <row r="247" spans="2:40">
      <c r="B247" s="55">
        <v>54</v>
      </c>
      <c r="C247" s="37"/>
      <c r="D247" s="38"/>
      <c r="E247" s="37"/>
      <c r="F247" s="13"/>
      <c r="G247" s="14"/>
      <c r="H247" s="13"/>
      <c r="I247" s="14"/>
      <c r="J247" s="13"/>
      <c r="K247" s="13"/>
      <c r="L247" s="39"/>
      <c r="M247" s="40"/>
      <c r="N247" s="41"/>
      <c r="O247" s="40"/>
      <c r="P247" s="40"/>
      <c r="Q247" s="13"/>
      <c r="R247" s="40"/>
      <c r="S247" s="13"/>
      <c r="T247" s="40"/>
      <c r="U247" s="40"/>
      <c r="V247" s="42"/>
      <c r="W247" s="42"/>
      <c r="X247" s="43"/>
      <c r="Y247" s="44"/>
      <c r="Z247" s="44"/>
      <c r="AA247" s="43"/>
      <c r="AB247" s="13"/>
      <c r="AC247" s="37"/>
      <c r="AD247" s="37"/>
      <c r="AE247" s="37"/>
      <c r="AF247" s="45"/>
      <c r="AG247" s="46"/>
      <c r="AH247" s="47"/>
      <c r="AI247" s="71"/>
      <c r="AJ247" s="71"/>
      <c r="AK247" s="71"/>
      <c r="AL247" s="71"/>
      <c r="AM247" s="84"/>
      <c r="AN247" s="69"/>
    </row>
    <row r="248" spans="2:40">
      <c r="B248" s="55">
        <v>55</v>
      </c>
      <c r="C248" s="37"/>
      <c r="D248" s="38"/>
      <c r="E248" s="37"/>
      <c r="F248" s="13"/>
      <c r="G248" s="14"/>
      <c r="H248" s="13"/>
      <c r="I248" s="14"/>
      <c r="J248" s="13"/>
      <c r="K248" s="13"/>
      <c r="L248" s="39"/>
      <c r="M248" s="40"/>
      <c r="N248" s="41"/>
      <c r="O248" s="40"/>
      <c r="P248" s="40"/>
      <c r="Q248" s="13"/>
      <c r="R248" s="40"/>
      <c r="S248" s="13"/>
      <c r="T248" s="40"/>
      <c r="U248" s="40"/>
      <c r="V248" s="42"/>
      <c r="W248" s="42"/>
      <c r="X248" s="43"/>
      <c r="Y248" s="44"/>
      <c r="Z248" s="44"/>
      <c r="AA248" s="43"/>
      <c r="AB248" s="13"/>
      <c r="AC248" s="37"/>
      <c r="AD248" s="37"/>
      <c r="AE248" s="37"/>
      <c r="AF248" s="45"/>
      <c r="AG248" s="46"/>
      <c r="AH248" s="47"/>
      <c r="AI248" s="71"/>
      <c r="AJ248" s="71"/>
      <c r="AK248" s="71"/>
      <c r="AL248" s="71"/>
      <c r="AM248" s="84"/>
      <c r="AN248" s="68"/>
    </row>
    <row r="249" spans="2:40">
      <c r="B249" s="55">
        <v>56</v>
      </c>
      <c r="C249" s="37"/>
      <c r="D249" s="38"/>
      <c r="E249" s="37"/>
      <c r="F249" s="13"/>
      <c r="G249" s="14"/>
      <c r="H249" s="13"/>
      <c r="I249" s="14"/>
      <c r="J249" s="13"/>
      <c r="K249" s="13"/>
      <c r="L249" s="39"/>
      <c r="M249" s="40"/>
      <c r="N249" s="41"/>
      <c r="O249" s="40"/>
      <c r="P249" s="40"/>
      <c r="Q249" s="13"/>
      <c r="R249" s="40"/>
      <c r="S249" s="13"/>
      <c r="T249" s="40"/>
      <c r="U249" s="40"/>
      <c r="V249" s="42"/>
      <c r="W249" s="42"/>
      <c r="X249" s="43"/>
      <c r="Y249" s="44"/>
      <c r="Z249" s="44"/>
      <c r="AA249" s="43"/>
      <c r="AB249" s="13"/>
      <c r="AC249" s="37"/>
      <c r="AD249" s="37"/>
      <c r="AE249" s="37"/>
      <c r="AF249" s="45"/>
      <c r="AG249" s="46"/>
      <c r="AH249" s="47"/>
      <c r="AI249" s="71"/>
      <c r="AJ249" s="71"/>
      <c r="AK249" s="71"/>
      <c r="AL249" s="71"/>
      <c r="AM249" s="84"/>
      <c r="AN249" s="69"/>
    </row>
    <row r="250" spans="2:40">
      <c r="B250" s="55">
        <v>57</v>
      </c>
      <c r="C250" s="37"/>
      <c r="D250" s="38"/>
      <c r="E250" s="37"/>
      <c r="F250" s="13"/>
      <c r="G250" s="14"/>
      <c r="H250" s="13"/>
      <c r="I250" s="14"/>
      <c r="J250" s="13"/>
      <c r="K250" s="13"/>
      <c r="L250" s="39"/>
      <c r="M250" s="40"/>
      <c r="N250" s="41"/>
      <c r="O250" s="40"/>
      <c r="P250" s="40"/>
      <c r="Q250" s="13"/>
      <c r="R250" s="40"/>
      <c r="S250" s="13"/>
      <c r="T250" s="40"/>
      <c r="U250" s="40"/>
      <c r="V250" s="42"/>
      <c r="W250" s="42"/>
      <c r="X250" s="43"/>
      <c r="Y250" s="44"/>
      <c r="Z250" s="44"/>
      <c r="AA250" s="43"/>
      <c r="AB250" s="13"/>
      <c r="AC250" s="37"/>
      <c r="AD250" s="37"/>
      <c r="AE250" s="37"/>
      <c r="AF250" s="45"/>
      <c r="AG250" s="46"/>
      <c r="AH250" s="47"/>
      <c r="AI250" s="71"/>
      <c r="AJ250" s="71"/>
      <c r="AK250" s="71"/>
      <c r="AL250" s="71"/>
      <c r="AM250" s="84"/>
      <c r="AN250" s="68"/>
    </row>
    <row r="251" spans="2:40">
      <c r="B251" s="55">
        <v>58</v>
      </c>
      <c r="C251" s="37"/>
      <c r="D251" s="38"/>
      <c r="E251" s="37"/>
      <c r="F251" s="13"/>
      <c r="G251" s="14"/>
      <c r="H251" s="13"/>
      <c r="I251" s="14"/>
      <c r="J251" s="13"/>
      <c r="K251" s="13"/>
      <c r="L251" s="39"/>
      <c r="M251" s="40"/>
      <c r="N251" s="41"/>
      <c r="O251" s="40"/>
      <c r="P251" s="40"/>
      <c r="Q251" s="13"/>
      <c r="R251" s="40"/>
      <c r="S251" s="13"/>
      <c r="T251" s="40"/>
      <c r="U251" s="40"/>
      <c r="V251" s="42"/>
      <c r="W251" s="42"/>
      <c r="X251" s="43"/>
      <c r="Y251" s="44"/>
      <c r="Z251" s="44"/>
      <c r="AA251" s="43"/>
      <c r="AB251" s="13"/>
      <c r="AC251" s="37"/>
      <c r="AD251" s="37"/>
      <c r="AE251" s="37"/>
      <c r="AF251" s="45"/>
      <c r="AG251" s="46"/>
      <c r="AH251" s="47"/>
      <c r="AI251" s="71"/>
      <c r="AJ251" s="71"/>
      <c r="AK251" s="71"/>
      <c r="AL251" s="71"/>
      <c r="AM251" s="84"/>
      <c r="AN251" s="69"/>
    </row>
    <row r="252" spans="2:40">
      <c r="B252" s="55">
        <v>59</v>
      </c>
      <c r="C252" s="37"/>
      <c r="D252" s="38"/>
      <c r="E252" s="37"/>
      <c r="F252" s="13"/>
      <c r="G252" s="14"/>
      <c r="H252" s="13"/>
      <c r="I252" s="14"/>
      <c r="J252" s="13"/>
      <c r="K252" s="13"/>
      <c r="L252" s="39"/>
      <c r="M252" s="40"/>
      <c r="N252" s="88"/>
      <c r="O252" s="40"/>
      <c r="P252" s="40"/>
      <c r="Q252" s="13"/>
      <c r="R252" s="40"/>
      <c r="S252" s="13"/>
      <c r="T252" s="40"/>
      <c r="U252" s="40"/>
      <c r="V252" s="42"/>
      <c r="W252" s="42"/>
      <c r="X252" s="43"/>
      <c r="Y252" s="44"/>
      <c r="Z252" s="44"/>
      <c r="AA252" s="43"/>
      <c r="AB252" s="13"/>
      <c r="AC252" s="37"/>
      <c r="AD252" s="37"/>
      <c r="AE252" s="37"/>
      <c r="AF252" s="45"/>
      <c r="AG252" s="46"/>
      <c r="AH252" s="47"/>
      <c r="AI252" s="71"/>
      <c r="AJ252" s="71"/>
      <c r="AK252" s="71"/>
      <c r="AL252" s="71"/>
      <c r="AM252" s="84"/>
      <c r="AN252" s="68"/>
    </row>
    <row r="253" spans="2:40">
      <c r="B253" s="55">
        <v>60</v>
      </c>
      <c r="C253" s="37"/>
      <c r="D253" s="38"/>
      <c r="E253" s="37"/>
      <c r="F253" s="13"/>
      <c r="G253" s="14"/>
      <c r="H253" s="13"/>
      <c r="I253" s="14"/>
      <c r="J253" s="13"/>
      <c r="K253" s="13"/>
      <c r="L253" s="39"/>
      <c r="M253" s="40"/>
      <c r="N253" s="41"/>
      <c r="O253" s="40"/>
      <c r="P253" s="40"/>
      <c r="Q253" s="13"/>
      <c r="R253" s="40"/>
      <c r="S253" s="13"/>
      <c r="T253" s="40"/>
      <c r="U253" s="40"/>
      <c r="V253" s="42"/>
      <c r="W253" s="42"/>
      <c r="X253" s="43"/>
      <c r="Y253" s="44"/>
      <c r="Z253" s="44"/>
      <c r="AA253" s="43"/>
      <c r="AB253" s="13"/>
      <c r="AC253" s="37"/>
      <c r="AD253" s="37"/>
      <c r="AE253" s="37"/>
      <c r="AF253" s="45"/>
      <c r="AG253" s="46"/>
      <c r="AH253" s="47"/>
      <c r="AI253" s="71"/>
      <c r="AJ253" s="71"/>
      <c r="AK253" s="71"/>
      <c r="AL253" s="71"/>
      <c r="AM253" s="84"/>
      <c r="AN253" s="69"/>
    </row>
    <row r="254" spans="2:40">
      <c r="B254" s="55">
        <v>61</v>
      </c>
      <c r="C254" s="37"/>
      <c r="D254" s="38"/>
      <c r="E254" s="37"/>
      <c r="F254" s="13"/>
      <c r="G254" s="14"/>
      <c r="H254" s="13"/>
      <c r="I254" s="14"/>
      <c r="J254" s="13"/>
      <c r="K254" s="13"/>
      <c r="L254" s="39"/>
      <c r="M254" s="40"/>
      <c r="N254" s="41"/>
      <c r="O254" s="40"/>
      <c r="P254" s="40"/>
      <c r="Q254" s="13"/>
      <c r="R254" s="40"/>
      <c r="S254" s="13"/>
      <c r="T254" s="40"/>
      <c r="U254" s="40"/>
      <c r="V254" s="42"/>
      <c r="W254" s="42"/>
      <c r="X254" s="43"/>
      <c r="Y254" s="44"/>
      <c r="Z254" s="44"/>
      <c r="AA254" s="43"/>
      <c r="AB254" s="13"/>
      <c r="AC254" s="37"/>
      <c r="AD254" s="37"/>
      <c r="AE254" s="37"/>
      <c r="AF254" s="45"/>
      <c r="AG254" s="46"/>
      <c r="AH254" s="47"/>
      <c r="AI254" s="71"/>
      <c r="AJ254" s="71"/>
      <c r="AK254" s="71"/>
      <c r="AL254" s="71"/>
      <c r="AM254" s="84"/>
      <c r="AN254" s="68"/>
    </row>
    <row r="255" spans="2:40">
      <c r="B255" s="55">
        <v>62</v>
      </c>
      <c r="C255" s="37"/>
      <c r="D255" s="38"/>
      <c r="E255" s="37"/>
      <c r="F255" s="13"/>
      <c r="G255" s="14"/>
      <c r="H255" s="13"/>
      <c r="I255" s="14"/>
      <c r="J255" s="13"/>
      <c r="K255" s="13"/>
      <c r="L255" s="39"/>
      <c r="M255" s="40"/>
      <c r="N255" s="41"/>
      <c r="O255" s="40"/>
      <c r="P255" s="40"/>
      <c r="Q255" s="13"/>
      <c r="R255" s="40"/>
      <c r="S255" s="13"/>
      <c r="T255" s="40"/>
      <c r="U255" s="40"/>
      <c r="V255" s="42"/>
      <c r="W255" s="42"/>
      <c r="X255" s="43"/>
      <c r="Y255" s="44"/>
      <c r="Z255" s="44"/>
      <c r="AA255" s="43"/>
      <c r="AB255" s="13"/>
      <c r="AC255" s="37"/>
      <c r="AD255" s="37"/>
      <c r="AE255" s="37"/>
      <c r="AF255" s="45"/>
      <c r="AG255" s="46"/>
      <c r="AH255" s="47"/>
      <c r="AI255" s="71"/>
      <c r="AJ255" s="71"/>
      <c r="AK255" s="71"/>
      <c r="AL255" s="71"/>
      <c r="AM255" s="84"/>
      <c r="AN255" s="69"/>
    </row>
    <row r="256" spans="2:40">
      <c r="B256" s="55">
        <v>63</v>
      </c>
      <c r="C256" s="37"/>
      <c r="D256" s="38"/>
      <c r="E256" s="37"/>
      <c r="F256" s="13"/>
      <c r="G256" s="14"/>
      <c r="H256" s="13"/>
      <c r="I256" s="14"/>
      <c r="J256" s="13"/>
      <c r="K256" s="13"/>
      <c r="L256" s="39"/>
      <c r="M256" s="40"/>
      <c r="N256" s="41"/>
      <c r="O256" s="40"/>
      <c r="P256" s="40"/>
      <c r="Q256" s="13"/>
      <c r="R256" s="40"/>
      <c r="S256" s="13"/>
      <c r="T256" s="40"/>
      <c r="U256" s="40"/>
      <c r="V256" s="42"/>
      <c r="W256" s="42"/>
      <c r="X256" s="43"/>
      <c r="Y256" s="44"/>
      <c r="Z256" s="44"/>
      <c r="AA256" s="43"/>
      <c r="AB256" s="13"/>
      <c r="AC256" s="37"/>
      <c r="AD256" s="37"/>
      <c r="AE256" s="37"/>
      <c r="AF256" s="45"/>
      <c r="AG256" s="46"/>
      <c r="AH256" s="47"/>
      <c r="AI256" s="71"/>
      <c r="AJ256" s="71"/>
      <c r="AK256" s="71"/>
      <c r="AL256" s="71"/>
      <c r="AM256" s="84"/>
      <c r="AN256" s="68"/>
    </row>
    <row r="257" spans="2:40">
      <c r="B257" s="55">
        <v>64</v>
      </c>
      <c r="C257" s="37"/>
      <c r="D257" s="38"/>
      <c r="E257" s="37"/>
      <c r="F257" s="13"/>
      <c r="G257" s="14"/>
      <c r="H257" s="13"/>
      <c r="I257" s="14"/>
      <c r="J257" s="13"/>
      <c r="K257" s="13"/>
      <c r="L257" s="39"/>
      <c r="M257" s="40"/>
      <c r="N257" s="41"/>
      <c r="O257" s="40"/>
      <c r="P257" s="40"/>
      <c r="Q257" s="13"/>
      <c r="R257" s="40"/>
      <c r="S257" s="13"/>
      <c r="T257" s="40"/>
      <c r="U257" s="40"/>
      <c r="V257" s="42"/>
      <c r="W257" s="42"/>
      <c r="X257" s="43"/>
      <c r="Y257" s="44"/>
      <c r="Z257" s="44"/>
      <c r="AA257" s="43"/>
      <c r="AB257" s="13"/>
      <c r="AC257" s="37"/>
      <c r="AD257" s="37"/>
      <c r="AE257" s="37"/>
      <c r="AF257" s="45"/>
      <c r="AG257" s="46"/>
      <c r="AH257" s="47"/>
      <c r="AI257" s="71"/>
      <c r="AJ257" s="71"/>
      <c r="AK257" s="71"/>
      <c r="AL257" s="71"/>
      <c r="AM257" s="84"/>
      <c r="AN257" s="69"/>
    </row>
    <row r="258" spans="2:40">
      <c r="B258" s="55">
        <v>65</v>
      </c>
      <c r="C258" s="37"/>
      <c r="D258" s="38"/>
      <c r="E258" s="37"/>
      <c r="F258" s="13"/>
      <c r="G258" s="14"/>
      <c r="H258" s="13"/>
      <c r="I258" s="14"/>
      <c r="J258" s="13"/>
      <c r="K258" s="13"/>
      <c r="L258" s="39"/>
      <c r="M258" s="40"/>
      <c r="N258" s="88"/>
      <c r="O258" s="40"/>
      <c r="P258" s="40"/>
      <c r="Q258" s="13"/>
      <c r="R258" s="40"/>
      <c r="S258" s="13"/>
      <c r="T258" s="40"/>
      <c r="U258" s="40"/>
      <c r="V258" s="42"/>
      <c r="W258" s="42"/>
      <c r="X258" s="43"/>
      <c r="Y258" s="44"/>
      <c r="Z258" s="44"/>
      <c r="AA258" s="43"/>
      <c r="AB258" s="13"/>
      <c r="AC258" s="37"/>
      <c r="AD258" s="37"/>
      <c r="AE258" s="37"/>
      <c r="AF258" s="45"/>
      <c r="AG258" s="46"/>
      <c r="AH258" s="47"/>
      <c r="AI258" s="71"/>
      <c r="AJ258" s="71"/>
      <c r="AK258" s="71"/>
      <c r="AL258" s="71"/>
      <c r="AM258" s="84"/>
      <c r="AN258" s="68"/>
    </row>
    <row r="259" spans="2:40">
      <c r="B259" s="55">
        <v>66</v>
      </c>
      <c r="C259" s="37"/>
      <c r="D259" s="38"/>
      <c r="E259" s="37"/>
      <c r="F259" s="13"/>
      <c r="G259" s="14"/>
      <c r="H259" s="13"/>
      <c r="I259" s="14"/>
      <c r="J259" s="13"/>
      <c r="K259" s="13"/>
      <c r="L259" s="39"/>
      <c r="M259" s="40"/>
      <c r="N259" s="41"/>
      <c r="O259" s="40"/>
      <c r="P259" s="40"/>
      <c r="Q259" s="13"/>
      <c r="R259" s="40"/>
      <c r="S259" s="13"/>
      <c r="T259" s="40"/>
      <c r="U259" s="40"/>
      <c r="V259" s="42"/>
      <c r="W259" s="42"/>
      <c r="X259" s="43"/>
      <c r="Y259" s="44"/>
      <c r="Z259" s="44"/>
      <c r="AA259" s="43"/>
      <c r="AB259" s="13"/>
      <c r="AC259" s="37"/>
      <c r="AD259" s="37"/>
      <c r="AE259" s="37"/>
      <c r="AF259" s="45"/>
      <c r="AG259" s="46"/>
      <c r="AH259" s="47"/>
      <c r="AI259" s="71"/>
      <c r="AJ259" s="71"/>
      <c r="AK259" s="71"/>
      <c r="AL259" s="71"/>
      <c r="AM259" s="84"/>
      <c r="AN259" s="69"/>
    </row>
    <row r="260" spans="2:40">
      <c r="B260" s="55">
        <v>67</v>
      </c>
      <c r="C260" s="37"/>
      <c r="D260" s="38"/>
      <c r="E260" s="37"/>
      <c r="F260" s="13"/>
      <c r="G260" s="14"/>
      <c r="H260" s="13"/>
      <c r="I260" s="14"/>
      <c r="J260" s="13"/>
      <c r="K260" s="13"/>
      <c r="L260" s="39"/>
      <c r="M260" s="40"/>
      <c r="N260" s="41"/>
      <c r="O260" s="40"/>
      <c r="P260" s="40"/>
      <c r="Q260" s="13"/>
      <c r="R260" s="40"/>
      <c r="S260" s="13"/>
      <c r="T260" s="40"/>
      <c r="U260" s="40"/>
      <c r="V260" s="42"/>
      <c r="W260" s="42"/>
      <c r="X260" s="43"/>
      <c r="Y260" s="44"/>
      <c r="Z260" s="44"/>
      <c r="AA260" s="43"/>
      <c r="AB260" s="13"/>
      <c r="AC260" s="37"/>
      <c r="AD260" s="37"/>
      <c r="AE260" s="37"/>
      <c r="AF260" s="45"/>
      <c r="AG260" s="46"/>
      <c r="AH260" s="47"/>
      <c r="AI260" s="71"/>
      <c r="AJ260" s="71"/>
      <c r="AK260" s="71"/>
      <c r="AL260" s="71"/>
      <c r="AM260" s="84"/>
      <c r="AN260" s="68"/>
    </row>
    <row r="261" spans="2:40">
      <c r="B261" s="55">
        <v>68</v>
      </c>
      <c r="C261" s="37"/>
      <c r="D261" s="38"/>
      <c r="E261" s="37"/>
      <c r="F261" s="13"/>
      <c r="G261" s="14"/>
      <c r="H261" s="13"/>
      <c r="I261" s="14"/>
      <c r="J261" s="13"/>
      <c r="K261" s="13"/>
      <c r="L261" s="39"/>
      <c r="M261" s="40"/>
      <c r="N261" s="41"/>
      <c r="O261" s="40"/>
      <c r="P261" s="40"/>
      <c r="Q261" s="13"/>
      <c r="R261" s="40"/>
      <c r="S261" s="13"/>
      <c r="T261" s="40"/>
      <c r="U261" s="40"/>
      <c r="V261" s="42"/>
      <c r="W261" s="42"/>
      <c r="X261" s="43"/>
      <c r="Y261" s="44"/>
      <c r="Z261" s="44"/>
      <c r="AA261" s="43"/>
      <c r="AB261" s="13"/>
      <c r="AC261" s="37"/>
      <c r="AD261" s="37"/>
      <c r="AE261" s="37"/>
      <c r="AF261" s="45"/>
      <c r="AG261" s="46"/>
      <c r="AH261" s="47"/>
      <c r="AI261" s="71"/>
      <c r="AJ261" s="71"/>
      <c r="AK261" s="71"/>
      <c r="AL261" s="71"/>
      <c r="AM261" s="84"/>
      <c r="AN261" s="69"/>
    </row>
    <row r="262" spans="2:40">
      <c r="B262" s="55">
        <v>69</v>
      </c>
      <c r="C262" s="37"/>
      <c r="D262" s="38"/>
      <c r="E262" s="37"/>
      <c r="F262" s="13"/>
      <c r="G262" s="14"/>
      <c r="H262" s="13"/>
      <c r="I262" s="14"/>
      <c r="J262" s="13"/>
      <c r="K262" s="13"/>
      <c r="L262" s="39"/>
      <c r="M262" s="40"/>
      <c r="N262" s="41"/>
      <c r="O262" s="40"/>
      <c r="P262" s="40"/>
      <c r="Q262" s="13"/>
      <c r="R262" s="40"/>
      <c r="S262" s="13"/>
      <c r="T262" s="40"/>
      <c r="U262" s="40"/>
      <c r="V262" s="42"/>
      <c r="W262" s="42"/>
      <c r="X262" s="43"/>
      <c r="Y262" s="44"/>
      <c r="Z262" s="44"/>
      <c r="AA262" s="43"/>
      <c r="AB262" s="13"/>
      <c r="AC262" s="37"/>
      <c r="AD262" s="37"/>
      <c r="AE262" s="37"/>
      <c r="AF262" s="45"/>
      <c r="AG262" s="46"/>
      <c r="AH262" s="47"/>
      <c r="AI262" s="71"/>
      <c r="AJ262" s="71"/>
      <c r="AK262" s="71"/>
      <c r="AL262" s="71"/>
      <c r="AM262" s="84"/>
      <c r="AN262" s="68"/>
    </row>
    <row r="263" spans="2:40">
      <c r="B263" s="55">
        <v>70</v>
      </c>
      <c r="C263" s="37"/>
      <c r="D263" s="38"/>
      <c r="E263" s="37"/>
      <c r="F263" s="13"/>
      <c r="G263" s="14"/>
      <c r="H263" s="13"/>
      <c r="I263" s="14"/>
      <c r="J263" s="13"/>
      <c r="K263" s="13"/>
      <c r="L263" s="39"/>
      <c r="M263" s="40"/>
      <c r="N263" s="41"/>
      <c r="O263" s="40"/>
      <c r="P263" s="40"/>
      <c r="Q263" s="13"/>
      <c r="R263" s="40"/>
      <c r="S263" s="13"/>
      <c r="T263" s="40"/>
      <c r="U263" s="40"/>
      <c r="V263" s="42"/>
      <c r="W263" s="42"/>
      <c r="X263" s="43"/>
      <c r="Y263" s="44"/>
      <c r="Z263" s="44"/>
      <c r="AA263" s="43"/>
      <c r="AB263" s="13"/>
      <c r="AC263" s="37"/>
      <c r="AD263" s="37"/>
      <c r="AE263" s="37"/>
      <c r="AF263" s="45"/>
      <c r="AG263" s="46"/>
      <c r="AH263" s="47"/>
      <c r="AI263" s="71"/>
      <c r="AJ263" s="71"/>
      <c r="AK263" s="71"/>
      <c r="AL263" s="71"/>
      <c r="AM263" s="84"/>
      <c r="AN263" s="68"/>
    </row>
    <row r="264" spans="2:40">
      <c r="B264" s="55">
        <v>71</v>
      </c>
      <c r="C264" s="37"/>
      <c r="D264" s="38"/>
      <c r="E264" s="37"/>
      <c r="F264" s="13"/>
      <c r="G264" s="14"/>
      <c r="H264" s="13"/>
      <c r="I264" s="14"/>
      <c r="J264" s="13"/>
      <c r="K264" s="13"/>
      <c r="L264" s="39"/>
      <c r="M264" s="40"/>
      <c r="N264" s="88"/>
      <c r="O264" s="40"/>
      <c r="P264" s="40"/>
      <c r="Q264" s="13"/>
      <c r="R264" s="40"/>
      <c r="S264" s="13"/>
      <c r="T264" s="40"/>
      <c r="U264" s="40"/>
      <c r="V264" s="42"/>
      <c r="W264" s="42"/>
      <c r="X264" s="43"/>
      <c r="Y264" s="44"/>
      <c r="Z264" s="44"/>
      <c r="AA264" s="43"/>
      <c r="AB264" s="13"/>
      <c r="AC264" s="37"/>
      <c r="AD264" s="37"/>
      <c r="AE264" s="37"/>
      <c r="AF264" s="45"/>
      <c r="AG264" s="46"/>
      <c r="AH264" s="47"/>
      <c r="AI264" s="71"/>
      <c r="AJ264" s="71"/>
      <c r="AK264" s="71"/>
      <c r="AL264" s="71"/>
      <c r="AM264" s="84"/>
      <c r="AN264" s="68"/>
    </row>
    <row r="265" spans="2:40">
      <c r="B265" s="55">
        <v>72</v>
      </c>
      <c r="C265" s="37"/>
      <c r="D265" s="38"/>
      <c r="E265" s="37"/>
      <c r="F265" s="13"/>
      <c r="G265" s="14"/>
      <c r="H265" s="13"/>
      <c r="I265" s="14"/>
      <c r="J265" s="13"/>
      <c r="K265" s="13"/>
      <c r="L265" s="39"/>
      <c r="M265" s="40"/>
      <c r="N265" s="41"/>
      <c r="O265" s="40"/>
      <c r="P265" s="40"/>
      <c r="Q265" s="13"/>
      <c r="R265" s="40"/>
      <c r="S265" s="13"/>
      <c r="T265" s="40"/>
      <c r="U265" s="40"/>
      <c r="V265" s="42"/>
      <c r="W265" s="42"/>
      <c r="X265" s="43"/>
      <c r="Y265" s="44"/>
      <c r="Z265" s="44"/>
      <c r="AA265" s="43"/>
      <c r="AB265" s="13"/>
      <c r="AC265" s="37"/>
      <c r="AD265" s="37"/>
      <c r="AE265" s="37"/>
      <c r="AF265" s="45"/>
      <c r="AG265" s="46"/>
      <c r="AH265" s="47"/>
      <c r="AI265" s="71"/>
      <c r="AJ265" s="71"/>
      <c r="AK265" s="71"/>
      <c r="AL265" s="71"/>
      <c r="AM265" s="84"/>
      <c r="AN265" s="69"/>
    </row>
    <row r="266" spans="2:40">
      <c r="B266" s="55">
        <v>73</v>
      </c>
      <c r="C266" s="37"/>
      <c r="D266" s="38"/>
      <c r="E266" s="37"/>
      <c r="F266" s="13"/>
      <c r="G266" s="14"/>
      <c r="H266" s="13"/>
      <c r="I266" s="14"/>
      <c r="J266" s="13"/>
      <c r="K266" s="13"/>
      <c r="L266" s="39"/>
      <c r="M266" s="40"/>
      <c r="N266" s="41"/>
      <c r="O266" s="40"/>
      <c r="P266" s="40"/>
      <c r="Q266" s="13"/>
      <c r="R266" s="40"/>
      <c r="S266" s="13"/>
      <c r="T266" s="40"/>
      <c r="U266" s="40"/>
      <c r="V266" s="42"/>
      <c r="W266" s="42"/>
      <c r="X266" s="43"/>
      <c r="Y266" s="44"/>
      <c r="Z266" s="44"/>
      <c r="AA266" s="43"/>
      <c r="AB266" s="13"/>
      <c r="AC266" s="37"/>
      <c r="AD266" s="37"/>
      <c r="AE266" s="37"/>
      <c r="AF266" s="45"/>
      <c r="AG266" s="46"/>
      <c r="AH266" s="47"/>
      <c r="AI266" s="71"/>
      <c r="AJ266" s="71"/>
      <c r="AK266" s="71"/>
      <c r="AL266" s="71"/>
      <c r="AM266" s="84"/>
      <c r="AN266" s="68"/>
    </row>
    <row r="267" spans="2:40">
      <c r="B267" s="55">
        <v>74</v>
      </c>
      <c r="C267" s="37"/>
      <c r="D267" s="38"/>
      <c r="E267" s="37"/>
      <c r="F267" s="13"/>
      <c r="G267" s="14"/>
      <c r="H267" s="13"/>
      <c r="I267" s="14"/>
      <c r="J267" s="13"/>
      <c r="K267" s="13"/>
      <c r="L267" s="39"/>
      <c r="M267" s="40"/>
      <c r="N267" s="41"/>
      <c r="O267" s="40"/>
      <c r="P267" s="40"/>
      <c r="Q267" s="13"/>
      <c r="R267" s="40"/>
      <c r="S267" s="13"/>
      <c r="T267" s="40"/>
      <c r="U267" s="40"/>
      <c r="V267" s="42"/>
      <c r="W267" s="42"/>
      <c r="X267" s="43"/>
      <c r="Y267" s="44"/>
      <c r="Z267" s="44"/>
      <c r="AA267" s="43"/>
      <c r="AB267" s="13"/>
      <c r="AC267" s="37"/>
      <c r="AD267" s="37"/>
      <c r="AE267" s="37"/>
      <c r="AF267" s="45"/>
      <c r="AG267" s="46"/>
      <c r="AH267" s="47"/>
      <c r="AI267" s="71"/>
      <c r="AJ267" s="71"/>
      <c r="AK267" s="71"/>
      <c r="AL267" s="71"/>
      <c r="AM267" s="84"/>
      <c r="AN267" s="69"/>
    </row>
    <row r="268" spans="2:40">
      <c r="B268" s="55">
        <v>75</v>
      </c>
      <c r="C268" s="37"/>
      <c r="D268" s="38"/>
      <c r="E268" s="37"/>
      <c r="F268" s="13"/>
      <c r="G268" s="14"/>
      <c r="H268" s="13"/>
      <c r="I268" s="14"/>
      <c r="J268" s="13"/>
      <c r="K268" s="13"/>
      <c r="L268" s="39"/>
      <c r="M268" s="40"/>
      <c r="N268" s="41"/>
      <c r="O268" s="40"/>
      <c r="P268" s="40"/>
      <c r="Q268" s="13"/>
      <c r="R268" s="40"/>
      <c r="S268" s="13"/>
      <c r="T268" s="40"/>
      <c r="U268" s="40"/>
      <c r="V268" s="42"/>
      <c r="W268" s="42"/>
      <c r="X268" s="43"/>
      <c r="Y268" s="44"/>
      <c r="Z268" s="44"/>
      <c r="AA268" s="43"/>
      <c r="AB268" s="13"/>
      <c r="AC268" s="37"/>
      <c r="AD268" s="37"/>
      <c r="AE268" s="37"/>
      <c r="AF268" s="45"/>
      <c r="AG268" s="46"/>
      <c r="AH268" s="47"/>
    </row>
    <row r="269" spans="2:40">
      <c r="B269" s="55">
        <v>76</v>
      </c>
      <c r="C269" s="37"/>
      <c r="D269" s="38"/>
      <c r="E269" s="37"/>
      <c r="F269" s="13"/>
      <c r="G269" s="14"/>
      <c r="H269" s="13"/>
      <c r="I269" s="14"/>
      <c r="J269" s="13"/>
      <c r="K269" s="13"/>
      <c r="L269" s="39"/>
      <c r="M269" s="40"/>
      <c r="N269" s="41"/>
      <c r="O269" s="40"/>
      <c r="P269" s="40"/>
      <c r="Q269" s="13"/>
      <c r="R269" s="40"/>
      <c r="S269" s="13"/>
      <c r="T269" s="40"/>
      <c r="U269" s="40"/>
      <c r="V269" s="42"/>
      <c r="W269" s="42"/>
      <c r="X269" s="43"/>
      <c r="Y269" s="44"/>
      <c r="Z269" s="44"/>
      <c r="AA269" s="43"/>
      <c r="AB269" s="13"/>
      <c r="AC269" s="37"/>
      <c r="AD269" s="37"/>
      <c r="AE269" s="37"/>
      <c r="AF269" s="45"/>
      <c r="AG269" s="46"/>
      <c r="AH269" s="47"/>
      <c r="AI269" s="518" t="s">
        <v>165</v>
      </c>
      <c r="AJ269" s="540" t="s">
        <v>166</v>
      </c>
      <c r="AK269" s="541"/>
      <c r="AL269" s="519" t="s">
        <v>167</v>
      </c>
    </row>
    <row r="270" spans="2:40">
      <c r="B270" s="525"/>
      <c r="C270" s="526"/>
      <c r="D270" s="526"/>
      <c r="E270" s="526"/>
      <c r="F270" s="526"/>
      <c r="G270" s="526"/>
      <c r="H270" s="526"/>
      <c r="I270" s="526"/>
      <c r="J270" s="526"/>
      <c r="K270" s="526"/>
      <c r="L270" s="526"/>
      <c r="M270" s="527"/>
      <c r="N270" s="525"/>
      <c r="O270" s="526"/>
      <c r="P270" s="526"/>
      <c r="Q270" s="526"/>
      <c r="R270" s="526"/>
      <c r="S270" s="526"/>
      <c r="T270" s="526"/>
      <c r="U270" s="526"/>
      <c r="V270" s="527"/>
      <c r="W270" s="525"/>
      <c r="X270" s="526"/>
      <c r="Y270" s="526"/>
      <c r="Z270" s="526"/>
      <c r="AA270" s="526"/>
      <c r="AB270" s="526"/>
      <c r="AC270" s="526"/>
      <c r="AD270" s="526"/>
      <c r="AE270" s="526"/>
      <c r="AF270" s="526"/>
      <c r="AG270" s="527"/>
      <c r="AI270" s="531"/>
      <c r="AJ270" s="522"/>
      <c r="AK270" s="522"/>
      <c r="AL270" s="522"/>
    </row>
    <row r="271" spans="2:40">
      <c r="B271" s="528"/>
      <c r="C271" s="529"/>
      <c r="D271" s="529"/>
      <c r="E271" s="529"/>
      <c r="F271" s="529"/>
      <c r="G271" s="529"/>
      <c r="H271" s="529"/>
      <c r="I271" s="529"/>
      <c r="J271" s="529"/>
      <c r="K271" s="529"/>
      <c r="L271" s="529"/>
      <c r="M271" s="530"/>
      <c r="N271" s="528"/>
      <c r="O271" s="529"/>
      <c r="P271" s="529"/>
      <c r="Q271" s="529"/>
      <c r="R271" s="529"/>
      <c r="S271" s="529"/>
      <c r="T271" s="529"/>
      <c r="U271" s="529"/>
      <c r="V271" s="530"/>
      <c r="W271" s="528"/>
      <c r="X271" s="529"/>
      <c r="Y271" s="529"/>
      <c r="Z271" s="529"/>
      <c r="AA271" s="529"/>
      <c r="AB271" s="529"/>
      <c r="AC271" s="529"/>
      <c r="AD271" s="529"/>
      <c r="AE271" s="529"/>
      <c r="AF271" s="529"/>
      <c r="AG271" s="530"/>
      <c r="AI271" s="532"/>
      <c r="AJ271" s="523"/>
      <c r="AK271" s="523"/>
      <c r="AL271" s="523"/>
    </row>
    <row r="272" spans="2:40">
      <c r="B272" s="525"/>
      <c r="C272" s="526"/>
      <c r="D272" s="526"/>
      <c r="E272" s="526"/>
      <c r="F272" s="526"/>
      <c r="G272" s="526"/>
      <c r="H272" s="526"/>
      <c r="I272" s="526"/>
      <c r="J272" s="526"/>
      <c r="K272" s="526"/>
      <c r="L272" s="526"/>
      <c r="M272" s="527"/>
      <c r="N272" s="525"/>
      <c r="O272" s="526"/>
      <c r="P272" s="526"/>
      <c r="Q272" s="526"/>
      <c r="R272" s="526"/>
      <c r="S272" s="526"/>
      <c r="T272" s="526"/>
      <c r="U272" s="526"/>
      <c r="V272" s="527"/>
      <c r="W272" s="525"/>
      <c r="X272" s="526"/>
      <c r="Y272" s="526"/>
      <c r="Z272" s="526"/>
      <c r="AA272" s="526"/>
      <c r="AB272" s="526"/>
      <c r="AC272" s="526"/>
      <c r="AD272" s="526"/>
      <c r="AE272" s="526"/>
      <c r="AF272" s="526"/>
      <c r="AG272" s="527"/>
      <c r="AI272" s="533"/>
      <c r="AJ272" s="524"/>
      <c r="AK272" s="524"/>
      <c r="AL272" s="523"/>
    </row>
    <row r="273" spans="2:40">
      <c r="B273" s="528"/>
      <c r="C273" s="529"/>
      <c r="D273" s="529"/>
      <c r="E273" s="529"/>
      <c r="F273" s="529"/>
      <c r="G273" s="529"/>
      <c r="H273" s="529"/>
      <c r="I273" s="529"/>
      <c r="J273" s="529"/>
      <c r="K273" s="529"/>
      <c r="L273" s="529"/>
      <c r="M273" s="530"/>
      <c r="N273" s="528"/>
      <c r="O273" s="529"/>
      <c r="P273" s="529"/>
      <c r="Q273" s="529"/>
      <c r="R273" s="529"/>
      <c r="S273" s="529"/>
      <c r="T273" s="529"/>
      <c r="U273" s="529"/>
      <c r="V273" s="530"/>
      <c r="W273" s="528"/>
      <c r="X273" s="529"/>
      <c r="Y273" s="529"/>
      <c r="Z273" s="529"/>
      <c r="AA273" s="529"/>
      <c r="AB273" s="529"/>
      <c r="AC273" s="529"/>
      <c r="AD273" s="529"/>
      <c r="AE273" s="529"/>
      <c r="AF273" s="529"/>
      <c r="AG273" s="530"/>
      <c r="AI273" s="518" t="s">
        <v>168</v>
      </c>
      <c r="AJ273" s="520" t="s">
        <v>491</v>
      </c>
      <c r="AK273" s="520" t="s">
        <v>492</v>
      </c>
      <c r="AL273" s="524"/>
    </row>
    <row r="274" spans="2:40">
      <c r="B274" s="525"/>
      <c r="C274" s="526"/>
      <c r="D274" s="526"/>
      <c r="E274" s="526"/>
      <c r="F274" s="526"/>
      <c r="G274" s="526"/>
      <c r="H274" s="526"/>
      <c r="I274" s="526"/>
      <c r="J274" s="526"/>
      <c r="K274" s="526"/>
      <c r="L274" s="526"/>
      <c r="M274" s="527"/>
      <c r="N274" s="525"/>
      <c r="O274" s="526"/>
      <c r="P274" s="526"/>
      <c r="Q274" s="526"/>
      <c r="R274" s="526"/>
      <c r="S274" s="526"/>
      <c r="T274" s="526"/>
      <c r="U274" s="526"/>
      <c r="V274" s="527"/>
      <c r="W274" s="525"/>
      <c r="X274" s="526"/>
      <c r="Y274" s="526"/>
      <c r="Z274" s="526"/>
      <c r="AA274" s="526"/>
      <c r="AB274" s="526"/>
      <c r="AC274" s="526"/>
      <c r="AD274" s="526"/>
      <c r="AE274" s="526"/>
      <c r="AF274" s="526"/>
      <c r="AG274" s="527"/>
      <c r="AI274" s="522"/>
      <c r="AJ274" s="522"/>
      <c r="AK274" s="522"/>
      <c r="AL274" s="519" t="s">
        <v>169</v>
      </c>
    </row>
    <row r="275" spans="2:40">
      <c r="B275" s="528"/>
      <c r="C275" s="529"/>
      <c r="D275" s="529"/>
      <c r="E275" s="529"/>
      <c r="F275" s="529"/>
      <c r="G275" s="529"/>
      <c r="H275" s="529"/>
      <c r="I275" s="529"/>
      <c r="J275" s="529"/>
      <c r="K275" s="529"/>
      <c r="L275" s="529"/>
      <c r="M275" s="530"/>
      <c r="N275" s="528"/>
      <c r="O275" s="529"/>
      <c r="P275" s="529"/>
      <c r="Q275" s="529"/>
      <c r="R275" s="529"/>
      <c r="S275" s="529"/>
      <c r="T275" s="529"/>
      <c r="U275" s="529"/>
      <c r="V275" s="530"/>
      <c r="W275" s="528"/>
      <c r="X275" s="529"/>
      <c r="Y275" s="529"/>
      <c r="Z275" s="529"/>
      <c r="AA275" s="529"/>
      <c r="AB275" s="529"/>
      <c r="AC275" s="529"/>
      <c r="AD275" s="529"/>
      <c r="AE275" s="529"/>
      <c r="AF275" s="529"/>
      <c r="AG275" s="530"/>
      <c r="AI275" s="523"/>
      <c r="AJ275" s="523"/>
      <c r="AK275" s="523"/>
      <c r="AL275" s="522"/>
    </row>
    <row r="276" spans="2:40">
      <c r="B276" s="525"/>
      <c r="C276" s="526"/>
      <c r="D276" s="526"/>
      <c r="E276" s="526"/>
      <c r="F276" s="526"/>
      <c r="G276" s="526"/>
      <c r="H276" s="526"/>
      <c r="I276" s="526"/>
      <c r="J276" s="526"/>
      <c r="K276" s="526"/>
      <c r="L276" s="526"/>
      <c r="M276" s="527"/>
      <c r="N276" s="525"/>
      <c r="O276" s="526"/>
      <c r="P276" s="526"/>
      <c r="Q276" s="526"/>
      <c r="R276" s="526"/>
      <c r="S276" s="526"/>
      <c r="T276" s="526"/>
      <c r="U276" s="526"/>
      <c r="V276" s="527"/>
      <c r="W276" s="525"/>
      <c r="X276" s="526"/>
      <c r="Y276" s="526"/>
      <c r="Z276" s="526"/>
      <c r="AA276" s="526"/>
      <c r="AB276" s="526"/>
      <c r="AC276" s="526"/>
      <c r="AD276" s="526"/>
      <c r="AE276" s="526"/>
      <c r="AF276" s="526"/>
      <c r="AG276" s="527"/>
      <c r="AI276" s="524"/>
      <c r="AJ276" s="524"/>
      <c r="AK276" s="524"/>
      <c r="AL276" s="523"/>
    </row>
    <row r="277" spans="2:40">
      <c r="B277" s="528"/>
      <c r="C277" s="529"/>
      <c r="D277" s="529"/>
      <c r="E277" s="529"/>
      <c r="F277" s="529"/>
      <c r="G277" s="529"/>
      <c r="H277" s="529"/>
      <c r="I277" s="529"/>
      <c r="J277" s="529"/>
      <c r="K277" s="529"/>
      <c r="L277" s="529"/>
      <c r="M277" s="530"/>
      <c r="N277" s="528"/>
      <c r="O277" s="529"/>
      <c r="P277" s="529"/>
      <c r="Q277" s="529"/>
      <c r="R277" s="529"/>
      <c r="S277" s="529"/>
      <c r="T277" s="529"/>
      <c r="U277" s="529"/>
      <c r="V277" s="530"/>
      <c r="W277" s="528"/>
      <c r="X277" s="529"/>
      <c r="Y277" s="529"/>
      <c r="Z277" s="529"/>
      <c r="AA277" s="529"/>
      <c r="AB277" s="529"/>
      <c r="AC277" s="529"/>
      <c r="AD277" s="529"/>
      <c r="AE277" s="529"/>
      <c r="AF277" s="529"/>
      <c r="AG277" s="530"/>
      <c r="AI277" s="518" t="s">
        <v>168</v>
      </c>
      <c r="AJ277" s="520" t="s">
        <v>481</v>
      </c>
      <c r="AK277" s="520" t="s">
        <v>492</v>
      </c>
      <c r="AL277" s="523"/>
    </row>
    <row r="278" spans="2:40">
      <c r="B278" s="525"/>
      <c r="C278" s="526"/>
      <c r="D278" s="526"/>
      <c r="E278" s="526"/>
      <c r="F278" s="526"/>
      <c r="G278" s="526"/>
      <c r="H278" s="526"/>
      <c r="I278" s="526"/>
      <c r="J278" s="526"/>
      <c r="K278" s="526"/>
      <c r="L278" s="526"/>
      <c r="M278" s="527"/>
      <c r="N278" s="525"/>
      <c r="O278" s="526"/>
      <c r="P278" s="526"/>
      <c r="Q278" s="526"/>
      <c r="R278" s="526"/>
      <c r="S278" s="526"/>
      <c r="T278" s="526"/>
      <c r="U278" s="526"/>
      <c r="V278" s="527"/>
      <c r="W278" s="525"/>
      <c r="X278" s="526"/>
      <c r="Y278" s="526"/>
      <c r="Z278" s="526"/>
      <c r="AA278" s="526"/>
      <c r="AB278" s="526"/>
      <c r="AC278" s="526"/>
      <c r="AD278" s="526"/>
      <c r="AE278" s="526"/>
      <c r="AF278" s="526"/>
      <c r="AG278" s="527"/>
      <c r="AL278" s="524"/>
    </row>
    <row r="279" spans="2:40">
      <c r="B279" s="528"/>
      <c r="C279" s="529"/>
      <c r="D279" s="529"/>
      <c r="E279" s="529"/>
      <c r="F279" s="529"/>
      <c r="G279" s="529"/>
      <c r="H279" s="529"/>
      <c r="I279" s="529"/>
      <c r="J279" s="529"/>
      <c r="K279" s="529"/>
      <c r="L279" s="529"/>
      <c r="M279" s="530"/>
      <c r="N279" s="528"/>
      <c r="O279" s="529"/>
      <c r="P279" s="529"/>
      <c r="Q279" s="529"/>
      <c r="R279" s="529"/>
      <c r="S279" s="529"/>
      <c r="T279" s="529"/>
      <c r="U279" s="529"/>
      <c r="V279" s="530"/>
      <c r="W279" s="528"/>
      <c r="X279" s="529"/>
      <c r="Y279" s="529"/>
      <c r="Z279" s="529"/>
      <c r="AA279" s="529"/>
      <c r="AB279" s="529"/>
      <c r="AC279" s="529"/>
      <c r="AD279" s="529"/>
      <c r="AE279" s="529"/>
      <c r="AF279" s="529"/>
      <c r="AG279" s="530"/>
    </row>
    <row r="280" spans="2:40" ht="17.25">
      <c r="C280" s="49" t="s">
        <v>150</v>
      </c>
      <c r="AF280" s="534">
        <v>2020</v>
      </c>
      <c r="AG280" s="534"/>
      <c r="AH280" s="516" t="s">
        <v>151</v>
      </c>
      <c r="AI280" s="50"/>
      <c r="AJ280" s="516" t="s">
        <v>173</v>
      </c>
      <c r="AK280" s="50"/>
      <c r="AL280" s="516"/>
      <c r="AM280" s="49" t="s">
        <v>153</v>
      </c>
    </row>
    <row r="281" spans="2:40">
      <c r="AL281" s="51" t="s">
        <v>154</v>
      </c>
    </row>
    <row r="282" spans="2:40" ht="42">
      <c r="K282" s="52" t="s">
        <v>155</v>
      </c>
      <c r="X282" s="53" t="s">
        <v>156</v>
      </c>
      <c r="Y282" s="535"/>
      <c r="Z282" s="535"/>
      <c r="AA282" s="535"/>
      <c r="AB282" s="535"/>
      <c r="AC282" s="535"/>
      <c r="AD282" s="517"/>
      <c r="AE282" s="54" t="s">
        <v>170</v>
      </c>
      <c r="AF282" s="535"/>
      <c r="AG282" s="535"/>
      <c r="AH282" s="536"/>
      <c r="AI282" s="53" t="s">
        <v>158</v>
      </c>
      <c r="AJ282" s="535"/>
      <c r="AK282" s="535"/>
      <c r="AL282" s="536"/>
    </row>
    <row r="286" spans="2:40" ht="48">
      <c r="B286" s="55" t="s">
        <v>493</v>
      </c>
      <c r="C286" s="56" t="s">
        <v>494</v>
      </c>
      <c r="D286" s="56" t="s">
        <v>160</v>
      </c>
      <c r="E286" s="57" t="s">
        <v>488</v>
      </c>
      <c r="F286" s="58" t="s">
        <v>81</v>
      </c>
      <c r="G286" s="57" t="s">
        <v>82</v>
      </c>
      <c r="H286" s="57" t="s">
        <v>83</v>
      </c>
      <c r="I286" s="59" t="s">
        <v>84</v>
      </c>
      <c r="J286" s="59" t="s">
        <v>495</v>
      </c>
      <c r="K286" s="58" t="s">
        <v>490</v>
      </c>
      <c r="L286" s="60" t="s">
        <v>87</v>
      </c>
      <c r="M286" s="61" t="s">
        <v>88</v>
      </c>
      <c r="N286" s="61" t="s">
        <v>89</v>
      </c>
      <c r="O286" s="61" t="s">
        <v>90</v>
      </c>
      <c r="P286" s="61" t="s">
        <v>91</v>
      </c>
      <c r="Q286" s="61" t="s">
        <v>92</v>
      </c>
      <c r="R286" s="61" t="s">
        <v>93</v>
      </c>
      <c r="S286" s="61" t="s">
        <v>94</v>
      </c>
      <c r="T286" s="61" t="s">
        <v>95</v>
      </c>
      <c r="U286" s="61" t="s">
        <v>96</v>
      </c>
      <c r="V286" s="62" t="s">
        <v>97</v>
      </c>
      <c r="W286" s="60" t="s">
        <v>98</v>
      </c>
      <c r="X286" s="60" t="s">
        <v>99</v>
      </c>
      <c r="Y286" s="60" t="s">
        <v>100</v>
      </c>
      <c r="Z286" s="60" t="s">
        <v>101</v>
      </c>
      <c r="AA286" s="60" t="s">
        <v>102</v>
      </c>
      <c r="AB286" s="60" t="s">
        <v>103</v>
      </c>
      <c r="AC286" s="60" t="s">
        <v>104</v>
      </c>
      <c r="AD286" s="60" t="s">
        <v>105</v>
      </c>
      <c r="AE286" s="60" t="s">
        <v>106</v>
      </c>
      <c r="AF286" s="63" t="s">
        <v>162</v>
      </c>
      <c r="AG286" s="64" t="s">
        <v>171</v>
      </c>
      <c r="AH286" s="537" t="s">
        <v>164</v>
      </c>
      <c r="AI286" s="538"/>
      <c r="AJ286" s="538"/>
      <c r="AK286" s="538"/>
      <c r="AL286" s="538"/>
      <c r="AM286" s="539"/>
      <c r="AN286" s="65"/>
    </row>
    <row r="287" spans="2:40">
      <c r="B287" s="55">
        <v>1</v>
      </c>
      <c r="C287" s="37"/>
      <c r="D287" s="38"/>
      <c r="E287" s="37"/>
      <c r="F287" s="13"/>
      <c r="G287" s="14"/>
      <c r="H287" s="13"/>
      <c r="I287" s="14"/>
      <c r="J287" s="13"/>
      <c r="K287" s="13"/>
      <c r="L287" s="39"/>
      <c r="M287" s="40"/>
      <c r="N287" s="41"/>
      <c r="O287" s="41"/>
      <c r="P287" s="40"/>
      <c r="Q287" s="13"/>
      <c r="R287" s="40"/>
      <c r="S287" s="13"/>
      <c r="T287" s="40"/>
      <c r="U287" s="40"/>
      <c r="V287" s="42"/>
      <c r="W287" s="42"/>
      <c r="X287" s="43"/>
      <c r="Y287" s="44"/>
      <c r="Z287" s="44"/>
      <c r="AA287" s="43"/>
      <c r="AB287" s="13"/>
      <c r="AC287" s="37"/>
      <c r="AD287" s="37"/>
      <c r="AE287" s="37"/>
      <c r="AF287" s="45"/>
      <c r="AG287" s="46"/>
      <c r="AH287" s="91"/>
      <c r="AI287" s="71"/>
      <c r="AJ287" s="71"/>
      <c r="AK287" s="71"/>
      <c r="AL287" s="71"/>
      <c r="AM287" s="84"/>
      <c r="AN287" s="68"/>
    </row>
    <row r="288" spans="2:40">
      <c r="B288" s="55">
        <v>2</v>
      </c>
      <c r="C288" s="37"/>
      <c r="D288" s="38"/>
      <c r="E288" s="37"/>
      <c r="F288" s="13"/>
      <c r="G288" s="14"/>
      <c r="H288" s="13"/>
      <c r="I288" s="14"/>
      <c r="J288" s="13"/>
      <c r="K288" s="13"/>
      <c r="L288" s="39"/>
      <c r="M288" s="40"/>
      <c r="N288" s="41"/>
      <c r="O288" s="41"/>
      <c r="P288" s="40"/>
      <c r="Q288" s="13"/>
      <c r="R288" s="40"/>
      <c r="S288" s="13"/>
      <c r="T288" s="40"/>
      <c r="U288" s="40"/>
      <c r="V288" s="42"/>
      <c r="W288" s="42"/>
      <c r="X288" s="43"/>
      <c r="Y288" s="44"/>
      <c r="Z288" s="44"/>
      <c r="AA288" s="43"/>
      <c r="AB288" s="13"/>
      <c r="AC288" s="37"/>
      <c r="AD288" s="37"/>
      <c r="AE288" s="37"/>
      <c r="AF288" s="45"/>
      <c r="AG288" s="46"/>
      <c r="AH288" s="91"/>
      <c r="AI288" s="71"/>
      <c r="AJ288" s="71"/>
      <c r="AK288" s="71"/>
      <c r="AL288" s="71"/>
      <c r="AM288" s="84"/>
      <c r="AN288" s="69"/>
    </row>
    <row r="289" spans="2:40">
      <c r="B289" s="55">
        <v>3</v>
      </c>
      <c r="C289" s="37"/>
      <c r="D289" s="38"/>
      <c r="E289" s="37"/>
      <c r="F289" s="13"/>
      <c r="G289" s="14"/>
      <c r="H289" s="13"/>
      <c r="I289" s="14"/>
      <c r="J289" s="13"/>
      <c r="K289" s="13"/>
      <c r="L289" s="39"/>
      <c r="M289" s="40"/>
      <c r="N289" s="41"/>
      <c r="O289" s="41"/>
      <c r="P289" s="40"/>
      <c r="Q289" s="13"/>
      <c r="R289" s="40"/>
      <c r="S289" s="13"/>
      <c r="T289" s="40"/>
      <c r="U289" s="40"/>
      <c r="V289" s="42"/>
      <c r="W289" s="42"/>
      <c r="X289" s="43"/>
      <c r="Y289" s="44"/>
      <c r="Z289" s="44"/>
      <c r="AA289" s="43"/>
      <c r="AB289" s="13"/>
      <c r="AC289" s="37"/>
      <c r="AD289" s="37"/>
      <c r="AE289" s="37"/>
      <c r="AF289" s="45"/>
      <c r="AG289" s="46"/>
      <c r="AH289" s="91"/>
      <c r="AI289" s="71"/>
      <c r="AJ289" s="71"/>
      <c r="AK289" s="71"/>
      <c r="AL289" s="71"/>
      <c r="AM289" s="84"/>
      <c r="AN289" s="68"/>
    </row>
    <row r="290" spans="2:40">
      <c r="B290" s="55">
        <v>4</v>
      </c>
      <c r="C290" s="37"/>
      <c r="D290" s="38"/>
      <c r="E290" s="37"/>
      <c r="F290" s="13"/>
      <c r="G290" s="14"/>
      <c r="H290" s="13"/>
      <c r="I290" s="14"/>
      <c r="J290" s="13"/>
      <c r="K290" s="13"/>
      <c r="L290" s="39"/>
      <c r="M290" s="40"/>
      <c r="N290" s="41"/>
      <c r="O290" s="41"/>
      <c r="P290" s="40"/>
      <c r="Q290" s="13"/>
      <c r="R290" s="40"/>
      <c r="S290" s="13"/>
      <c r="T290" s="40"/>
      <c r="U290" s="40"/>
      <c r="V290" s="42"/>
      <c r="W290" s="42"/>
      <c r="X290" s="43"/>
      <c r="Y290" s="44"/>
      <c r="Z290" s="44"/>
      <c r="AA290" s="43"/>
      <c r="AB290" s="13"/>
      <c r="AC290" s="37"/>
      <c r="AD290" s="37"/>
      <c r="AE290" s="37"/>
      <c r="AF290" s="45"/>
      <c r="AG290" s="46"/>
      <c r="AH290" s="91"/>
      <c r="AI290" s="71"/>
      <c r="AJ290" s="71"/>
      <c r="AK290" s="71"/>
      <c r="AL290" s="71"/>
      <c r="AM290" s="84"/>
      <c r="AN290" s="69"/>
    </row>
    <row r="291" spans="2:40">
      <c r="B291" s="55">
        <v>5</v>
      </c>
      <c r="C291" s="37"/>
      <c r="D291" s="38"/>
      <c r="E291" s="37"/>
      <c r="F291" s="13"/>
      <c r="G291" s="14"/>
      <c r="H291" s="13"/>
      <c r="I291" s="14"/>
      <c r="J291" s="13"/>
      <c r="K291" s="13"/>
      <c r="L291" s="39"/>
      <c r="M291" s="40"/>
      <c r="N291" s="41"/>
      <c r="O291" s="41"/>
      <c r="P291" s="40"/>
      <c r="Q291" s="13"/>
      <c r="R291" s="40"/>
      <c r="S291" s="13"/>
      <c r="T291" s="40"/>
      <c r="U291" s="40"/>
      <c r="V291" s="42"/>
      <c r="W291" s="42"/>
      <c r="X291" s="43"/>
      <c r="Y291" s="44"/>
      <c r="Z291" s="44"/>
      <c r="AA291" s="43"/>
      <c r="AB291" s="13"/>
      <c r="AC291" s="37"/>
      <c r="AD291" s="37"/>
      <c r="AE291" s="37"/>
      <c r="AF291" s="45"/>
      <c r="AG291" s="46"/>
      <c r="AH291" s="91"/>
      <c r="AI291" s="71"/>
      <c r="AJ291" s="71"/>
      <c r="AK291" s="71"/>
      <c r="AL291" s="71"/>
      <c r="AM291" s="84"/>
      <c r="AN291" s="68"/>
    </row>
    <row r="292" spans="2:40">
      <c r="B292" s="55">
        <v>6</v>
      </c>
      <c r="C292" s="37"/>
      <c r="D292" s="38"/>
      <c r="E292" s="37"/>
      <c r="F292" s="13"/>
      <c r="G292" s="14"/>
      <c r="H292" s="13"/>
      <c r="I292" s="14"/>
      <c r="J292" s="13"/>
      <c r="K292" s="13"/>
      <c r="L292" s="39"/>
      <c r="M292" s="40"/>
      <c r="N292" s="41"/>
      <c r="O292" s="41"/>
      <c r="P292" s="40"/>
      <c r="Q292" s="13"/>
      <c r="R292" s="40"/>
      <c r="S292" s="13"/>
      <c r="T292" s="40"/>
      <c r="U292" s="40"/>
      <c r="V292" s="42"/>
      <c r="W292" s="42"/>
      <c r="X292" s="43"/>
      <c r="Y292" s="44"/>
      <c r="Z292" s="44"/>
      <c r="AA292" s="43"/>
      <c r="AB292" s="13"/>
      <c r="AC292" s="37"/>
      <c r="AD292" s="37"/>
      <c r="AE292" s="37"/>
      <c r="AF292" s="45"/>
      <c r="AG292" s="46"/>
      <c r="AH292" s="91"/>
      <c r="AI292" s="71"/>
      <c r="AJ292" s="71"/>
      <c r="AK292" s="71"/>
      <c r="AL292" s="71"/>
      <c r="AM292" s="84"/>
      <c r="AN292" s="69"/>
    </row>
    <row r="293" spans="2:40">
      <c r="B293" s="55">
        <v>7</v>
      </c>
      <c r="C293" s="37"/>
      <c r="D293" s="38"/>
      <c r="E293" s="37"/>
      <c r="F293" s="13"/>
      <c r="G293" s="14"/>
      <c r="H293" s="13"/>
      <c r="I293" s="14"/>
      <c r="J293" s="13"/>
      <c r="K293" s="13"/>
      <c r="L293" s="39"/>
      <c r="M293" s="40"/>
      <c r="N293" s="41"/>
      <c r="O293" s="41"/>
      <c r="P293" s="40"/>
      <c r="Q293" s="13"/>
      <c r="R293" s="40"/>
      <c r="S293" s="13"/>
      <c r="T293" s="40"/>
      <c r="U293" s="40"/>
      <c r="V293" s="42"/>
      <c r="W293" s="42"/>
      <c r="X293" s="43"/>
      <c r="Y293" s="44"/>
      <c r="Z293" s="44"/>
      <c r="AA293" s="43"/>
      <c r="AB293" s="13"/>
      <c r="AC293" s="37"/>
      <c r="AD293" s="37"/>
      <c r="AE293" s="37"/>
      <c r="AF293" s="45"/>
      <c r="AG293" s="46"/>
      <c r="AH293" s="91"/>
      <c r="AI293" s="71"/>
      <c r="AJ293" s="71"/>
      <c r="AK293" s="71"/>
      <c r="AL293" s="71"/>
      <c r="AM293" s="84"/>
      <c r="AN293" s="68"/>
    </row>
    <row r="294" spans="2:40">
      <c r="B294" s="55">
        <v>8</v>
      </c>
      <c r="C294" s="37"/>
      <c r="D294" s="38"/>
      <c r="E294" s="37"/>
      <c r="F294" s="13"/>
      <c r="G294" s="14"/>
      <c r="H294" s="13"/>
      <c r="I294" s="14"/>
      <c r="J294" s="13"/>
      <c r="K294" s="13"/>
      <c r="L294" s="39"/>
      <c r="M294" s="40"/>
      <c r="N294" s="41"/>
      <c r="O294" s="41"/>
      <c r="P294" s="40"/>
      <c r="Q294" s="13"/>
      <c r="R294" s="40"/>
      <c r="S294" s="13"/>
      <c r="T294" s="40"/>
      <c r="U294" s="40"/>
      <c r="V294" s="42"/>
      <c r="W294" s="42"/>
      <c r="X294" s="43"/>
      <c r="Y294" s="44"/>
      <c r="Z294" s="44"/>
      <c r="AA294" s="43"/>
      <c r="AB294" s="13"/>
      <c r="AC294" s="37"/>
      <c r="AD294" s="37"/>
      <c r="AE294" s="37"/>
      <c r="AF294" s="45"/>
      <c r="AG294" s="46"/>
      <c r="AH294" s="91"/>
      <c r="AI294" s="71"/>
      <c r="AJ294" s="71"/>
      <c r="AK294" s="71"/>
      <c r="AL294" s="71"/>
      <c r="AM294" s="84"/>
      <c r="AN294" s="69"/>
    </row>
    <row r="295" spans="2:40">
      <c r="B295" s="55">
        <v>9</v>
      </c>
      <c r="C295" s="37"/>
      <c r="D295" s="38"/>
      <c r="E295" s="37"/>
      <c r="F295" s="13"/>
      <c r="G295" s="14"/>
      <c r="H295" s="13"/>
      <c r="I295" s="14"/>
      <c r="J295" s="13"/>
      <c r="K295" s="13"/>
      <c r="L295" s="39"/>
      <c r="M295" s="40"/>
      <c r="N295" s="41"/>
      <c r="O295" s="41"/>
      <c r="P295" s="40"/>
      <c r="Q295" s="13"/>
      <c r="R295" s="40"/>
      <c r="S295" s="13"/>
      <c r="T295" s="40"/>
      <c r="U295" s="40"/>
      <c r="V295" s="42"/>
      <c r="W295" s="42"/>
      <c r="X295" s="43"/>
      <c r="Y295" s="44"/>
      <c r="Z295" s="44"/>
      <c r="AA295" s="43"/>
      <c r="AB295" s="13"/>
      <c r="AC295" s="37"/>
      <c r="AD295" s="37"/>
      <c r="AE295" s="37"/>
      <c r="AF295" s="45"/>
      <c r="AG295" s="46"/>
      <c r="AH295" s="91"/>
      <c r="AI295" s="71"/>
      <c r="AJ295" s="71"/>
      <c r="AK295" s="71"/>
      <c r="AL295" s="71"/>
      <c r="AM295" s="84"/>
      <c r="AN295" s="68"/>
    </row>
    <row r="296" spans="2:40">
      <c r="B296" s="55">
        <v>10</v>
      </c>
      <c r="C296" s="37"/>
      <c r="D296" s="38"/>
      <c r="E296" s="37"/>
      <c r="F296" s="13"/>
      <c r="G296" s="14"/>
      <c r="H296" s="13"/>
      <c r="I296" s="14"/>
      <c r="J296" s="13"/>
      <c r="K296" s="13"/>
      <c r="L296" s="39"/>
      <c r="M296" s="40"/>
      <c r="N296" s="41"/>
      <c r="O296" s="41"/>
      <c r="P296" s="40"/>
      <c r="Q296" s="13"/>
      <c r="R296" s="40"/>
      <c r="S296" s="13"/>
      <c r="T296" s="40"/>
      <c r="U296" s="40"/>
      <c r="V296" s="42"/>
      <c r="W296" s="42"/>
      <c r="X296" s="43"/>
      <c r="Y296" s="44"/>
      <c r="Z296" s="44"/>
      <c r="AA296" s="43"/>
      <c r="AB296" s="13"/>
      <c r="AC296" s="37"/>
      <c r="AD296" s="37"/>
      <c r="AE296" s="37"/>
      <c r="AF296" s="45"/>
      <c r="AG296" s="46"/>
      <c r="AH296" s="91"/>
      <c r="AI296" s="71"/>
      <c r="AJ296" s="71"/>
      <c r="AK296" s="71"/>
      <c r="AL296" s="71"/>
      <c r="AM296" s="84"/>
      <c r="AN296" s="69"/>
    </row>
    <row r="297" spans="2:40">
      <c r="B297" s="55">
        <v>11</v>
      </c>
      <c r="C297" s="37"/>
      <c r="D297" s="38"/>
      <c r="E297" s="37"/>
      <c r="F297" s="13"/>
      <c r="G297" s="14"/>
      <c r="H297" s="13"/>
      <c r="I297" s="14"/>
      <c r="J297" s="13"/>
      <c r="K297" s="13"/>
      <c r="L297" s="39"/>
      <c r="M297" s="40"/>
      <c r="N297" s="41"/>
      <c r="O297" s="41"/>
      <c r="P297" s="40"/>
      <c r="Q297" s="13"/>
      <c r="R297" s="40"/>
      <c r="S297" s="13"/>
      <c r="T297" s="40"/>
      <c r="U297" s="40"/>
      <c r="V297" s="42"/>
      <c r="W297" s="42"/>
      <c r="X297" s="43"/>
      <c r="Y297" s="44"/>
      <c r="Z297" s="44"/>
      <c r="AA297" s="43"/>
      <c r="AB297" s="13"/>
      <c r="AC297" s="37"/>
      <c r="AD297" s="37"/>
      <c r="AE297" s="37"/>
      <c r="AF297" s="45"/>
      <c r="AG297" s="46"/>
      <c r="AH297" s="91"/>
      <c r="AI297" s="71"/>
      <c r="AJ297" s="71"/>
      <c r="AK297" s="71"/>
      <c r="AL297" s="71"/>
      <c r="AM297" s="84"/>
      <c r="AN297" s="68"/>
    </row>
    <row r="298" spans="2:40">
      <c r="B298" s="55">
        <v>12</v>
      </c>
      <c r="C298" s="37"/>
      <c r="D298" s="38"/>
      <c r="E298" s="37"/>
      <c r="F298" s="13"/>
      <c r="G298" s="14"/>
      <c r="H298" s="13"/>
      <c r="I298" s="14"/>
      <c r="J298" s="13"/>
      <c r="K298" s="13"/>
      <c r="L298" s="39"/>
      <c r="M298" s="40"/>
      <c r="N298" s="41"/>
      <c r="O298" s="41"/>
      <c r="P298" s="40"/>
      <c r="Q298" s="13"/>
      <c r="R298" s="40"/>
      <c r="S298" s="13"/>
      <c r="T298" s="40"/>
      <c r="U298" s="40"/>
      <c r="V298" s="42"/>
      <c r="W298" s="42"/>
      <c r="X298" s="43"/>
      <c r="Y298" s="44"/>
      <c r="Z298" s="44"/>
      <c r="AA298" s="43"/>
      <c r="AB298" s="13"/>
      <c r="AC298" s="37"/>
      <c r="AD298" s="37"/>
      <c r="AE298" s="37"/>
      <c r="AF298" s="45"/>
      <c r="AG298" s="46"/>
      <c r="AH298" s="91"/>
      <c r="AI298" s="71"/>
      <c r="AJ298" s="71"/>
      <c r="AK298" s="71"/>
      <c r="AL298" s="71"/>
      <c r="AM298" s="84"/>
      <c r="AN298" s="69"/>
    </row>
    <row r="299" spans="2:40">
      <c r="B299" s="55">
        <v>13</v>
      </c>
      <c r="C299" s="37"/>
      <c r="D299" s="38"/>
      <c r="E299" s="37"/>
      <c r="F299" s="13"/>
      <c r="G299" s="13"/>
      <c r="H299" s="13"/>
      <c r="I299" s="14"/>
      <c r="J299" s="14"/>
      <c r="K299" s="13"/>
      <c r="L299" s="39"/>
      <c r="M299" s="40"/>
      <c r="N299" s="88"/>
      <c r="O299" s="88"/>
      <c r="P299" s="40"/>
      <c r="Q299" s="13"/>
      <c r="R299" s="88"/>
      <c r="S299" s="13"/>
      <c r="T299" s="88"/>
      <c r="U299" s="40"/>
      <c r="V299" s="42"/>
      <c r="W299" s="42"/>
      <c r="X299" s="43"/>
      <c r="Y299" s="44"/>
      <c r="Z299" s="44"/>
      <c r="AA299" s="43"/>
      <c r="AB299" s="13"/>
      <c r="AC299" s="37"/>
      <c r="AD299" s="37"/>
      <c r="AE299" s="37"/>
      <c r="AF299" s="45"/>
      <c r="AG299" s="46"/>
      <c r="AH299" s="47"/>
      <c r="AI299" s="71"/>
      <c r="AJ299" s="71"/>
      <c r="AK299" s="71"/>
      <c r="AL299" s="71"/>
      <c r="AM299" s="84"/>
      <c r="AN299" s="68"/>
    </row>
    <row r="300" spans="2:40">
      <c r="B300" s="55">
        <v>14</v>
      </c>
      <c r="C300" s="37"/>
      <c r="D300" s="38"/>
      <c r="E300" s="37"/>
      <c r="F300" s="13"/>
      <c r="G300" s="13"/>
      <c r="H300" s="13"/>
      <c r="I300" s="14"/>
      <c r="J300" s="14"/>
      <c r="K300" s="13"/>
      <c r="L300" s="39"/>
      <c r="M300" s="40"/>
      <c r="N300" s="88"/>
      <c r="O300" s="88"/>
      <c r="P300" s="40"/>
      <c r="Q300" s="13"/>
      <c r="R300" s="88"/>
      <c r="S300" s="13"/>
      <c r="T300" s="88"/>
      <c r="U300" s="40"/>
      <c r="V300" s="42"/>
      <c r="W300" s="42"/>
      <c r="X300" s="43"/>
      <c r="Y300" s="44"/>
      <c r="Z300" s="44"/>
      <c r="AA300" s="43"/>
      <c r="AB300" s="13"/>
      <c r="AC300" s="37"/>
      <c r="AD300" s="37"/>
      <c r="AE300" s="37"/>
      <c r="AF300" s="45"/>
      <c r="AG300" s="46"/>
      <c r="AH300" s="47"/>
      <c r="AI300" s="71"/>
      <c r="AJ300" s="71"/>
      <c r="AK300" s="71"/>
      <c r="AL300" s="71"/>
      <c r="AM300" s="84"/>
      <c r="AN300" s="69"/>
    </row>
    <row r="301" spans="2:40">
      <c r="B301" s="55">
        <v>15</v>
      </c>
      <c r="C301" s="37"/>
      <c r="D301" s="38"/>
      <c r="E301" s="37"/>
      <c r="F301" s="13"/>
      <c r="G301" s="14"/>
      <c r="H301" s="13"/>
      <c r="I301" s="14"/>
      <c r="J301" s="14"/>
      <c r="K301" s="13"/>
      <c r="L301" s="39"/>
      <c r="M301" s="40"/>
      <c r="N301" s="88"/>
      <c r="O301" s="88"/>
      <c r="P301" s="40"/>
      <c r="Q301" s="13"/>
      <c r="R301" s="88"/>
      <c r="S301" s="13"/>
      <c r="T301" s="88"/>
      <c r="U301" s="40"/>
      <c r="V301" s="42"/>
      <c r="W301" s="42"/>
      <c r="X301" s="43"/>
      <c r="Y301" s="44"/>
      <c r="Z301" s="44"/>
      <c r="AA301" s="43"/>
      <c r="AB301" s="13"/>
      <c r="AC301" s="37"/>
      <c r="AD301" s="37"/>
      <c r="AE301" s="37"/>
      <c r="AF301" s="45"/>
      <c r="AG301" s="46"/>
      <c r="AH301" s="47"/>
      <c r="AI301" s="71"/>
      <c r="AJ301" s="71"/>
      <c r="AK301" s="71"/>
      <c r="AL301" s="71"/>
      <c r="AM301" s="84"/>
      <c r="AN301" s="68"/>
    </row>
    <row r="302" spans="2:40">
      <c r="B302" s="55">
        <v>16</v>
      </c>
      <c r="C302" s="37"/>
      <c r="D302" s="38"/>
      <c r="E302" s="37"/>
      <c r="F302" s="13"/>
      <c r="G302" s="14"/>
      <c r="H302" s="13"/>
      <c r="I302" s="14"/>
      <c r="J302" s="14"/>
      <c r="K302" s="13"/>
      <c r="L302" s="39"/>
      <c r="M302" s="40"/>
      <c r="N302" s="88"/>
      <c r="O302" s="88"/>
      <c r="P302" s="40"/>
      <c r="Q302" s="13"/>
      <c r="R302" s="88"/>
      <c r="S302" s="13"/>
      <c r="T302" s="88"/>
      <c r="U302" s="40"/>
      <c r="V302" s="42"/>
      <c r="W302" s="42"/>
      <c r="X302" s="43"/>
      <c r="Y302" s="44"/>
      <c r="Z302" s="44"/>
      <c r="AA302" s="43"/>
      <c r="AB302" s="13"/>
      <c r="AC302" s="37"/>
      <c r="AD302" s="37"/>
      <c r="AE302" s="37"/>
      <c r="AF302" s="45"/>
      <c r="AG302" s="46"/>
      <c r="AH302" s="47"/>
      <c r="AI302" s="71"/>
      <c r="AJ302" s="71"/>
      <c r="AK302" s="71"/>
      <c r="AL302" s="71"/>
      <c r="AM302" s="84"/>
      <c r="AN302" s="69"/>
    </row>
    <row r="303" spans="2:40">
      <c r="B303" s="55">
        <v>17</v>
      </c>
      <c r="C303" s="72"/>
      <c r="D303" s="73"/>
      <c r="E303" s="72"/>
      <c r="F303" s="74"/>
      <c r="G303" s="75"/>
      <c r="H303" s="74"/>
      <c r="I303" s="75"/>
      <c r="J303" s="74"/>
      <c r="K303" s="74"/>
      <c r="L303" s="81"/>
      <c r="M303" s="82"/>
      <c r="N303" s="83"/>
      <c r="O303" s="82"/>
      <c r="P303" s="82"/>
      <c r="Q303" s="74"/>
      <c r="R303" s="82"/>
      <c r="S303" s="74"/>
      <c r="T303" s="82"/>
      <c r="U303" s="82"/>
      <c r="V303" s="76"/>
      <c r="W303" s="76"/>
      <c r="X303" s="77"/>
      <c r="Y303" s="78"/>
      <c r="Z303" s="78"/>
      <c r="AA303" s="77"/>
      <c r="AB303" s="74"/>
      <c r="AC303" s="72"/>
      <c r="AD303" s="72"/>
      <c r="AE303" s="72"/>
      <c r="AF303" s="79"/>
      <c r="AG303" s="80"/>
      <c r="AH303" s="47"/>
      <c r="AI303" s="71"/>
      <c r="AJ303" s="71"/>
      <c r="AK303" s="71"/>
      <c r="AL303" s="71"/>
      <c r="AM303" s="84"/>
      <c r="AN303" s="68"/>
    </row>
    <row r="304" spans="2:40">
      <c r="B304" s="55">
        <v>18</v>
      </c>
      <c r="C304" s="37"/>
      <c r="D304" s="38"/>
      <c r="E304" s="37"/>
      <c r="F304" s="13"/>
      <c r="G304" s="14"/>
      <c r="H304" s="13"/>
      <c r="I304" s="14"/>
      <c r="J304" s="13"/>
      <c r="K304" s="13"/>
      <c r="L304" s="39"/>
      <c r="M304" s="40"/>
      <c r="N304" s="40"/>
      <c r="O304" s="40"/>
      <c r="P304" s="40"/>
      <c r="Q304" s="13"/>
      <c r="R304" s="40"/>
      <c r="S304" s="13"/>
      <c r="T304" s="40"/>
      <c r="U304" s="40"/>
      <c r="V304" s="42"/>
      <c r="W304" s="42"/>
      <c r="X304" s="43"/>
      <c r="Y304" s="44"/>
      <c r="Z304" s="44"/>
      <c r="AA304" s="43"/>
      <c r="AB304" s="13"/>
      <c r="AC304" s="37"/>
      <c r="AD304" s="37"/>
      <c r="AE304" s="37"/>
      <c r="AF304" s="45"/>
      <c r="AG304" s="46"/>
      <c r="AH304" s="47"/>
      <c r="AI304" s="71"/>
      <c r="AJ304" s="71"/>
      <c r="AK304" s="71"/>
      <c r="AL304" s="71"/>
      <c r="AM304" s="84"/>
      <c r="AN304" s="69"/>
    </row>
    <row r="305" spans="2:40">
      <c r="B305" s="55">
        <v>19</v>
      </c>
      <c r="C305" s="37"/>
      <c r="D305" s="38"/>
      <c r="E305" s="37"/>
      <c r="F305" s="13"/>
      <c r="G305" s="14"/>
      <c r="H305" s="13"/>
      <c r="I305" s="14"/>
      <c r="J305" s="13"/>
      <c r="K305" s="13"/>
      <c r="L305" s="39"/>
      <c r="M305" s="40"/>
      <c r="N305" s="41"/>
      <c r="O305" s="40"/>
      <c r="P305" s="40"/>
      <c r="Q305" s="13"/>
      <c r="R305" s="40"/>
      <c r="S305" s="13"/>
      <c r="T305" s="40"/>
      <c r="U305" s="40"/>
      <c r="V305" s="42"/>
      <c r="W305" s="42"/>
      <c r="X305" s="43"/>
      <c r="Y305" s="44"/>
      <c r="Z305" s="44"/>
      <c r="AA305" s="43"/>
      <c r="AB305" s="13"/>
      <c r="AC305" s="37"/>
      <c r="AD305" s="37"/>
      <c r="AE305" s="37"/>
      <c r="AF305" s="45"/>
      <c r="AG305" s="46"/>
      <c r="AH305" s="47"/>
      <c r="AI305" s="71"/>
      <c r="AJ305" s="71"/>
      <c r="AK305" s="71"/>
      <c r="AL305" s="71"/>
      <c r="AM305" s="84"/>
      <c r="AN305" s="68"/>
    </row>
    <row r="306" spans="2:40">
      <c r="B306" s="55">
        <v>20</v>
      </c>
      <c r="C306" s="37"/>
      <c r="D306" s="38"/>
      <c r="E306" s="37"/>
      <c r="F306" s="13"/>
      <c r="G306" s="14"/>
      <c r="H306" s="13"/>
      <c r="I306" s="14"/>
      <c r="J306" s="13"/>
      <c r="K306" s="13"/>
      <c r="L306" s="39"/>
      <c r="M306" s="40"/>
      <c r="N306" s="41"/>
      <c r="O306" s="40"/>
      <c r="P306" s="40"/>
      <c r="Q306" s="13"/>
      <c r="R306" s="40"/>
      <c r="S306" s="13"/>
      <c r="T306" s="40"/>
      <c r="U306" s="40"/>
      <c r="V306" s="42"/>
      <c r="W306" s="42"/>
      <c r="X306" s="43"/>
      <c r="Y306" s="44"/>
      <c r="Z306" s="44"/>
      <c r="AA306" s="43"/>
      <c r="AB306" s="13"/>
      <c r="AC306" s="37"/>
      <c r="AD306" s="37"/>
      <c r="AE306" s="37"/>
      <c r="AF306" s="45"/>
      <c r="AG306" s="46"/>
      <c r="AH306" s="47"/>
      <c r="AI306" s="71"/>
      <c r="AJ306" s="71"/>
      <c r="AK306" s="71"/>
      <c r="AL306" s="71"/>
      <c r="AM306" s="84"/>
      <c r="AN306" s="69"/>
    </row>
    <row r="307" spans="2:40">
      <c r="B307" s="55">
        <v>21</v>
      </c>
      <c r="C307" s="37"/>
      <c r="D307" s="38"/>
      <c r="E307" s="37"/>
      <c r="F307" s="13"/>
      <c r="G307" s="13"/>
      <c r="H307" s="13"/>
      <c r="I307" s="87"/>
      <c r="J307" s="13"/>
      <c r="K307" s="13"/>
      <c r="L307" s="39"/>
      <c r="M307" s="40"/>
      <c r="N307" s="88"/>
      <c r="O307" s="40"/>
      <c r="P307" s="40"/>
      <c r="Q307" s="13"/>
      <c r="R307" s="40"/>
      <c r="S307" s="13"/>
      <c r="T307" s="40"/>
      <c r="U307" s="40"/>
      <c r="V307" s="42"/>
      <c r="W307" s="42"/>
      <c r="X307" s="43"/>
      <c r="Y307" s="44"/>
      <c r="Z307" s="44"/>
      <c r="AA307" s="43"/>
      <c r="AB307" s="13"/>
      <c r="AC307" s="37"/>
      <c r="AD307" s="37"/>
      <c r="AE307" s="37"/>
      <c r="AF307" s="45"/>
      <c r="AG307" s="46"/>
      <c r="AH307" s="91"/>
      <c r="AI307" s="71"/>
      <c r="AJ307" s="71"/>
      <c r="AK307" s="71"/>
      <c r="AL307" s="71"/>
      <c r="AM307" s="84"/>
      <c r="AN307" s="68"/>
    </row>
    <row r="308" spans="2:40">
      <c r="B308" s="55">
        <v>22</v>
      </c>
      <c r="C308" s="37"/>
      <c r="D308" s="38"/>
      <c r="E308" s="37"/>
      <c r="F308" s="13"/>
      <c r="G308" s="13"/>
      <c r="H308" s="13"/>
      <c r="I308" s="87"/>
      <c r="J308" s="13"/>
      <c r="K308" s="13"/>
      <c r="L308" s="39"/>
      <c r="M308" s="40"/>
      <c r="N308" s="88"/>
      <c r="O308" s="40"/>
      <c r="P308" s="40"/>
      <c r="Q308" s="13"/>
      <c r="R308" s="40"/>
      <c r="S308" s="13"/>
      <c r="T308" s="40"/>
      <c r="U308" s="40"/>
      <c r="V308" s="42"/>
      <c r="W308" s="42"/>
      <c r="X308" s="13"/>
      <c r="Y308" s="89"/>
      <c r="Z308" s="44"/>
      <c r="AA308" s="43"/>
      <c r="AB308" s="13"/>
      <c r="AC308" s="37"/>
      <c r="AD308" s="37"/>
      <c r="AE308" s="37"/>
      <c r="AF308" s="45"/>
      <c r="AG308" s="46"/>
      <c r="AH308" s="91"/>
      <c r="AI308" s="71"/>
      <c r="AJ308" s="71"/>
      <c r="AK308" s="71"/>
      <c r="AL308" s="71"/>
      <c r="AM308" s="84"/>
      <c r="AN308" s="69"/>
    </row>
    <row r="309" spans="2:40">
      <c r="B309" s="55">
        <v>23</v>
      </c>
      <c r="C309" s="37"/>
      <c r="D309" s="38"/>
      <c r="E309" s="37"/>
      <c r="F309" s="13"/>
      <c r="G309" s="14"/>
      <c r="H309" s="13"/>
      <c r="I309" s="87"/>
      <c r="J309" s="13"/>
      <c r="K309" s="13"/>
      <c r="L309" s="39"/>
      <c r="M309" s="40"/>
      <c r="N309" s="88"/>
      <c r="O309" s="40"/>
      <c r="P309" s="40"/>
      <c r="Q309" s="13"/>
      <c r="R309" s="40"/>
      <c r="S309" s="13"/>
      <c r="T309" s="40"/>
      <c r="U309" s="40"/>
      <c r="V309" s="42"/>
      <c r="W309" s="42"/>
      <c r="X309" s="43"/>
      <c r="Y309" s="44"/>
      <c r="Z309" s="44"/>
      <c r="AA309" s="43"/>
      <c r="AB309" s="13"/>
      <c r="AC309" s="37"/>
      <c r="AD309" s="37"/>
      <c r="AE309" s="37"/>
      <c r="AF309" s="45"/>
      <c r="AG309" s="46"/>
      <c r="AH309" s="91"/>
      <c r="AI309" s="71"/>
      <c r="AJ309" s="71"/>
      <c r="AK309" s="71"/>
      <c r="AL309" s="71"/>
      <c r="AM309" s="84"/>
      <c r="AN309" s="68"/>
    </row>
    <row r="310" spans="2:40">
      <c r="B310" s="55">
        <v>24</v>
      </c>
      <c r="C310" s="37"/>
      <c r="D310" s="38"/>
      <c r="E310" s="37"/>
      <c r="F310" s="13"/>
      <c r="G310" s="14"/>
      <c r="H310" s="13"/>
      <c r="I310" s="14"/>
      <c r="J310" s="13"/>
      <c r="K310" s="13"/>
      <c r="L310" s="39"/>
      <c r="M310" s="40"/>
      <c r="N310" s="41"/>
      <c r="O310" s="40"/>
      <c r="P310" s="40"/>
      <c r="Q310" s="13"/>
      <c r="R310" s="40"/>
      <c r="S310" s="13"/>
      <c r="T310" s="40"/>
      <c r="U310" s="40"/>
      <c r="V310" s="42"/>
      <c r="W310" s="42"/>
      <c r="X310" s="43"/>
      <c r="Y310" s="44"/>
      <c r="Z310" s="44"/>
      <c r="AA310" s="43"/>
      <c r="AB310" s="13"/>
      <c r="AC310" s="37"/>
      <c r="AD310" s="37"/>
      <c r="AE310" s="37"/>
      <c r="AF310" s="45"/>
      <c r="AG310" s="46"/>
      <c r="AH310" s="91"/>
      <c r="AI310" s="71"/>
      <c r="AJ310" s="71"/>
      <c r="AK310" s="71"/>
      <c r="AL310" s="71"/>
      <c r="AM310" s="84"/>
      <c r="AN310" s="69"/>
    </row>
    <row r="311" spans="2:40">
      <c r="B311" s="55">
        <v>25</v>
      </c>
      <c r="C311" s="37"/>
      <c r="D311" s="38"/>
      <c r="E311" s="37"/>
      <c r="F311" s="13"/>
      <c r="G311" s="13"/>
      <c r="H311" s="13"/>
      <c r="I311" s="14"/>
      <c r="J311" s="13"/>
      <c r="K311" s="13"/>
      <c r="L311" s="39"/>
      <c r="M311" s="40"/>
      <c r="N311" s="88"/>
      <c r="O311" s="40"/>
      <c r="P311" s="40"/>
      <c r="Q311" s="13"/>
      <c r="R311" s="40"/>
      <c r="S311" s="13"/>
      <c r="T311" s="40"/>
      <c r="U311" s="40"/>
      <c r="V311" s="92"/>
      <c r="W311" s="42"/>
      <c r="X311" s="13"/>
      <c r="Y311" s="89"/>
      <c r="Z311" s="44"/>
      <c r="AA311" s="43"/>
      <c r="AB311" s="13"/>
      <c r="AC311" s="37"/>
      <c r="AD311" s="37"/>
      <c r="AE311" s="37"/>
      <c r="AF311" s="45"/>
      <c r="AG311" s="46"/>
      <c r="AH311" s="91"/>
      <c r="AI311" s="71"/>
      <c r="AJ311" s="71"/>
      <c r="AK311" s="71"/>
      <c r="AL311" s="71"/>
      <c r="AM311" s="84"/>
      <c r="AN311" s="68"/>
    </row>
    <row r="312" spans="2:40">
      <c r="B312" s="55">
        <v>26</v>
      </c>
      <c r="C312" s="37"/>
      <c r="D312" s="38"/>
      <c r="E312" s="37"/>
      <c r="F312" s="13"/>
      <c r="G312" s="13"/>
      <c r="H312" s="13"/>
      <c r="I312" s="87"/>
      <c r="J312" s="13"/>
      <c r="K312" s="13"/>
      <c r="L312" s="39"/>
      <c r="M312" s="40"/>
      <c r="N312" s="88"/>
      <c r="O312" s="40"/>
      <c r="P312" s="40"/>
      <c r="Q312" s="13"/>
      <c r="R312" s="40"/>
      <c r="S312" s="13"/>
      <c r="T312" s="40"/>
      <c r="U312" s="40"/>
      <c r="V312" s="42"/>
      <c r="W312" s="42"/>
      <c r="X312" s="43"/>
      <c r="Y312" s="44"/>
      <c r="Z312" s="44"/>
      <c r="AA312" s="43"/>
      <c r="AB312" s="13"/>
      <c r="AC312" s="37"/>
      <c r="AD312" s="37"/>
      <c r="AE312" s="37"/>
      <c r="AF312" s="45"/>
      <c r="AG312" s="46"/>
      <c r="AH312" s="91"/>
      <c r="AI312" s="71"/>
      <c r="AJ312" s="71"/>
      <c r="AK312" s="71"/>
      <c r="AL312" s="71"/>
      <c r="AM312" s="84"/>
      <c r="AN312" s="69"/>
    </row>
    <row r="313" spans="2:40">
      <c r="B313" s="55">
        <v>27</v>
      </c>
      <c r="C313" s="37"/>
      <c r="D313" s="38"/>
      <c r="E313" s="37"/>
      <c r="F313" s="13"/>
      <c r="G313" s="13"/>
      <c r="H313" s="13"/>
      <c r="I313" s="87"/>
      <c r="J313" s="13"/>
      <c r="K313" s="13"/>
      <c r="L313" s="39"/>
      <c r="M313" s="40"/>
      <c r="N313" s="88"/>
      <c r="O313" s="40"/>
      <c r="P313" s="40"/>
      <c r="Q313" s="13"/>
      <c r="R313" s="40"/>
      <c r="S313" s="13"/>
      <c r="T313" s="40"/>
      <c r="U313" s="40"/>
      <c r="V313" s="42"/>
      <c r="W313" s="42"/>
      <c r="X313" s="43"/>
      <c r="Y313" s="44"/>
      <c r="Z313" s="44"/>
      <c r="AA313" s="43"/>
      <c r="AB313" s="13"/>
      <c r="AC313" s="37"/>
      <c r="AD313" s="37"/>
      <c r="AE313" s="37"/>
      <c r="AF313" s="45"/>
      <c r="AG313" s="46"/>
      <c r="AH313" s="91"/>
      <c r="AI313" s="71"/>
      <c r="AJ313" s="71"/>
      <c r="AK313" s="71"/>
      <c r="AL313" s="71"/>
      <c r="AM313" s="84"/>
      <c r="AN313" s="68"/>
    </row>
    <row r="314" spans="2:40">
      <c r="B314" s="55">
        <v>28</v>
      </c>
      <c r="C314" s="37"/>
      <c r="D314" s="38"/>
      <c r="E314" s="37"/>
      <c r="F314" s="13"/>
      <c r="G314" s="13"/>
      <c r="H314" s="13"/>
      <c r="I314" s="87"/>
      <c r="J314" s="13"/>
      <c r="K314" s="13"/>
      <c r="L314" s="39"/>
      <c r="M314" s="40"/>
      <c r="N314" s="88"/>
      <c r="O314" s="40"/>
      <c r="P314" s="40"/>
      <c r="Q314" s="13"/>
      <c r="R314" s="40"/>
      <c r="S314" s="13"/>
      <c r="T314" s="40"/>
      <c r="U314" s="40"/>
      <c r="V314" s="42"/>
      <c r="W314" s="42"/>
      <c r="X314" s="13"/>
      <c r="Y314" s="89"/>
      <c r="Z314" s="44"/>
      <c r="AA314" s="43"/>
      <c r="AB314" s="13"/>
      <c r="AC314" s="37"/>
      <c r="AD314" s="37"/>
      <c r="AE314" s="37"/>
      <c r="AF314" s="45"/>
      <c r="AG314" s="46"/>
      <c r="AH314" s="91"/>
      <c r="AI314" s="71"/>
      <c r="AJ314" s="71"/>
      <c r="AK314" s="71"/>
      <c r="AL314" s="71"/>
      <c r="AM314" s="84"/>
      <c r="AN314" s="69"/>
    </row>
    <row r="315" spans="2:40">
      <c r="B315" s="55">
        <v>29</v>
      </c>
      <c r="C315" s="37"/>
      <c r="D315" s="38"/>
      <c r="E315" s="37"/>
      <c r="F315" s="13"/>
      <c r="G315" s="14"/>
      <c r="H315" s="13"/>
      <c r="I315" s="87"/>
      <c r="J315" s="13"/>
      <c r="K315" s="13"/>
      <c r="L315" s="39"/>
      <c r="M315" s="40"/>
      <c r="N315" s="88"/>
      <c r="O315" s="40"/>
      <c r="P315" s="40"/>
      <c r="Q315" s="13"/>
      <c r="R315" s="40"/>
      <c r="S315" s="13"/>
      <c r="T315" s="40"/>
      <c r="U315" s="40"/>
      <c r="V315" s="42"/>
      <c r="W315" s="42"/>
      <c r="X315" s="43"/>
      <c r="Y315" s="44"/>
      <c r="Z315" s="44"/>
      <c r="AA315" s="43"/>
      <c r="AB315" s="13"/>
      <c r="AC315" s="37"/>
      <c r="AD315" s="37"/>
      <c r="AE315" s="37"/>
      <c r="AF315" s="45"/>
      <c r="AG315" s="46"/>
      <c r="AH315" s="47"/>
      <c r="AI315" s="71"/>
      <c r="AJ315" s="71"/>
      <c r="AK315" s="71"/>
      <c r="AL315" s="71"/>
      <c r="AM315" s="84"/>
      <c r="AN315" s="68"/>
    </row>
    <row r="316" spans="2:40">
      <c r="B316" s="55">
        <v>30</v>
      </c>
      <c r="C316" s="37"/>
      <c r="D316" s="38"/>
      <c r="E316" s="37"/>
      <c r="F316" s="13"/>
      <c r="G316" s="14"/>
      <c r="H316" s="13"/>
      <c r="I316" s="14"/>
      <c r="J316" s="13"/>
      <c r="K316" s="13"/>
      <c r="L316" s="39"/>
      <c r="M316" s="40"/>
      <c r="N316" s="41"/>
      <c r="O316" s="40"/>
      <c r="P316" s="40"/>
      <c r="Q316" s="13"/>
      <c r="R316" s="40"/>
      <c r="S316" s="13"/>
      <c r="T316" s="40"/>
      <c r="U316" s="40"/>
      <c r="V316" s="42"/>
      <c r="W316" s="42"/>
      <c r="X316" s="43"/>
      <c r="Y316" s="44"/>
      <c r="Z316" s="44"/>
      <c r="AA316" s="43"/>
      <c r="AB316" s="13"/>
      <c r="AC316" s="37"/>
      <c r="AD316" s="37"/>
      <c r="AE316" s="37"/>
      <c r="AF316" s="45"/>
      <c r="AG316" s="46"/>
      <c r="AH316" s="47"/>
      <c r="AI316" s="71"/>
      <c r="AJ316" s="71"/>
      <c r="AK316" s="71"/>
      <c r="AL316" s="71"/>
      <c r="AM316" s="84"/>
      <c r="AN316" s="69"/>
    </row>
    <row r="317" spans="2:40">
      <c r="B317" s="55">
        <v>31</v>
      </c>
      <c r="C317" s="37"/>
      <c r="D317" s="38"/>
      <c r="E317" s="37"/>
      <c r="F317" s="13"/>
      <c r="G317" s="14"/>
      <c r="H317" s="13"/>
      <c r="I317" s="14"/>
      <c r="J317" s="13"/>
      <c r="K317" s="13"/>
      <c r="L317" s="39"/>
      <c r="M317" s="40"/>
      <c r="N317" s="41"/>
      <c r="O317" s="40"/>
      <c r="P317" s="40"/>
      <c r="Q317" s="13"/>
      <c r="R317" s="40"/>
      <c r="S317" s="13"/>
      <c r="T317" s="40"/>
      <c r="U317" s="40"/>
      <c r="V317" s="42"/>
      <c r="W317" s="42"/>
      <c r="X317" s="43"/>
      <c r="Y317" s="44"/>
      <c r="Z317" s="44"/>
      <c r="AA317" s="43"/>
      <c r="AB317" s="13"/>
      <c r="AC317" s="37"/>
      <c r="AD317" s="37"/>
      <c r="AE317" s="37"/>
      <c r="AF317" s="45"/>
      <c r="AG317" s="46"/>
      <c r="AH317" s="47"/>
      <c r="AI317" s="71"/>
      <c r="AJ317" s="71"/>
      <c r="AK317" s="71"/>
      <c r="AL317" s="71"/>
      <c r="AM317" s="84"/>
      <c r="AN317" s="68"/>
    </row>
    <row r="318" spans="2:40">
      <c r="B318" s="55">
        <v>32</v>
      </c>
      <c r="C318" s="37"/>
      <c r="D318" s="38"/>
      <c r="E318" s="37"/>
      <c r="F318" s="13"/>
      <c r="G318" s="13"/>
      <c r="H318" s="13"/>
      <c r="I318" s="87"/>
      <c r="J318" s="13"/>
      <c r="K318" s="13"/>
      <c r="L318" s="39"/>
      <c r="M318" s="40"/>
      <c r="N318" s="88"/>
      <c r="O318" s="40"/>
      <c r="P318" s="40"/>
      <c r="Q318" s="13"/>
      <c r="R318" s="40"/>
      <c r="S318" s="13"/>
      <c r="T318" s="40"/>
      <c r="U318" s="40"/>
      <c r="V318" s="42"/>
      <c r="W318" s="42"/>
      <c r="X318" s="43"/>
      <c r="Y318" s="44"/>
      <c r="Z318" s="44"/>
      <c r="AA318" s="43"/>
      <c r="AB318" s="13"/>
      <c r="AC318" s="37"/>
      <c r="AD318" s="37"/>
      <c r="AE318" s="37"/>
      <c r="AF318" s="45"/>
      <c r="AG318" s="46"/>
      <c r="AH318" s="47"/>
      <c r="AI318" s="71"/>
      <c r="AJ318" s="71"/>
      <c r="AK318" s="71"/>
      <c r="AL318" s="71"/>
      <c r="AM318" s="84"/>
      <c r="AN318" s="69"/>
    </row>
    <row r="319" spans="2:40">
      <c r="B319" s="55">
        <v>33</v>
      </c>
      <c r="C319" s="37"/>
      <c r="D319" s="38"/>
      <c r="E319" s="37"/>
      <c r="F319" s="13"/>
      <c r="G319" s="13"/>
      <c r="H319" s="13"/>
      <c r="I319" s="87"/>
      <c r="J319" s="13"/>
      <c r="K319" s="13"/>
      <c r="L319" s="39"/>
      <c r="M319" s="40"/>
      <c r="N319" s="88"/>
      <c r="O319" s="40"/>
      <c r="P319" s="40"/>
      <c r="Q319" s="13"/>
      <c r="R319" s="40"/>
      <c r="S319" s="13"/>
      <c r="T319" s="40"/>
      <c r="U319" s="40"/>
      <c r="V319" s="42"/>
      <c r="W319" s="42"/>
      <c r="X319" s="43"/>
      <c r="Y319" s="44"/>
      <c r="Z319" s="44"/>
      <c r="AA319" s="43"/>
      <c r="AB319" s="13"/>
      <c r="AC319" s="37"/>
      <c r="AD319" s="37"/>
      <c r="AE319" s="37"/>
      <c r="AF319" s="45"/>
      <c r="AG319" s="46"/>
      <c r="AH319" s="47"/>
      <c r="AI319" s="71"/>
      <c r="AJ319" s="71"/>
      <c r="AK319" s="71"/>
      <c r="AL319" s="71"/>
      <c r="AM319" s="84"/>
      <c r="AN319" s="68"/>
    </row>
    <row r="320" spans="2:40">
      <c r="B320" s="55">
        <v>34</v>
      </c>
      <c r="C320" s="37"/>
      <c r="D320" s="38"/>
      <c r="E320" s="37"/>
      <c r="F320" s="13"/>
      <c r="G320" s="13"/>
      <c r="H320" s="13"/>
      <c r="I320" s="87"/>
      <c r="J320" s="13"/>
      <c r="K320" s="13"/>
      <c r="L320" s="39"/>
      <c r="M320" s="40"/>
      <c r="N320" s="88"/>
      <c r="O320" s="40"/>
      <c r="P320" s="40"/>
      <c r="Q320" s="13"/>
      <c r="R320" s="40"/>
      <c r="S320" s="13"/>
      <c r="T320" s="40"/>
      <c r="U320" s="40"/>
      <c r="V320" s="42"/>
      <c r="W320" s="42"/>
      <c r="X320" s="13"/>
      <c r="Y320" s="89"/>
      <c r="Z320" s="44"/>
      <c r="AA320" s="43"/>
      <c r="AB320" s="13"/>
      <c r="AC320" s="37"/>
      <c r="AD320" s="37"/>
      <c r="AE320" s="37"/>
      <c r="AF320" s="45"/>
      <c r="AG320" s="46"/>
      <c r="AH320" s="47"/>
      <c r="AI320" s="71"/>
      <c r="AJ320" s="71"/>
      <c r="AK320" s="71"/>
      <c r="AL320" s="71"/>
      <c r="AM320" s="84"/>
      <c r="AN320" s="69"/>
    </row>
    <row r="321" spans="2:40">
      <c r="B321" s="55">
        <v>35</v>
      </c>
      <c r="C321" s="37"/>
      <c r="D321" s="38"/>
      <c r="E321" s="37"/>
      <c r="F321" s="13"/>
      <c r="G321" s="14"/>
      <c r="H321" s="13"/>
      <c r="I321" s="87"/>
      <c r="J321" s="13"/>
      <c r="K321" s="13"/>
      <c r="L321" s="39"/>
      <c r="M321" s="40"/>
      <c r="N321" s="88"/>
      <c r="O321" s="40"/>
      <c r="P321" s="40"/>
      <c r="Q321" s="13"/>
      <c r="R321" s="40"/>
      <c r="S321" s="13"/>
      <c r="T321" s="40"/>
      <c r="U321" s="40"/>
      <c r="V321" s="42"/>
      <c r="W321" s="42"/>
      <c r="X321" s="43"/>
      <c r="Y321" s="44"/>
      <c r="Z321" s="44"/>
      <c r="AA321" s="43"/>
      <c r="AB321" s="13"/>
      <c r="AC321" s="37"/>
      <c r="AD321" s="37"/>
      <c r="AE321" s="37"/>
      <c r="AF321" s="45"/>
      <c r="AG321" s="46"/>
      <c r="AH321" s="47"/>
      <c r="AI321" s="71"/>
      <c r="AJ321" s="71"/>
      <c r="AK321" s="71"/>
      <c r="AL321" s="71"/>
      <c r="AM321" s="84"/>
      <c r="AN321" s="68"/>
    </row>
    <row r="322" spans="2:40">
      <c r="B322" s="55">
        <v>36</v>
      </c>
      <c r="C322" s="37"/>
      <c r="D322" s="38"/>
      <c r="E322" s="37"/>
      <c r="F322" s="13"/>
      <c r="G322" s="14"/>
      <c r="H322" s="13"/>
      <c r="I322" s="14"/>
      <c r="J322" s="13"/>
      <c r="K322" s="13"/>
      <c r="L322" s="39"/>
      <c r="M322" s="40"/>
      <c r="N322" s="41"/>
      <c r="O322" s="40"/>
      <c r="P322" s="40"/>
      <c r="Q322" s="13"/>
      <c r="R322" s="40"/>
      <c r="S322" s="13"/>
      <c r="T322" s="40"/>
      <c r="U322" s="40"/>
      <c r="V322" s="42"/>
      <c r="W322" s="42"/>
      <c r="X322" s="43"/>
      <c r="Y322" s="44"/>
      <c r="Z322" s="44"/>
      <c r="AA322" s="43"/>
      <c r="AB322" s="13"/>
      <c r="AC322" s="37"/>
      <c r="AD322" s="37"/>
      <c r="AE322" s="37"/>
      <c r="AF322" s="45"/>
      <c r="AG322" s="46"/>
      <c r="AH322" s="47"/>
      <c r="AI322" s="71"/>
      <c r="AJ322" s="71"/>
      <c r="AK322" s="71"/>
      <c r="AL322" s="71"/>
      <c r="AM322" s="84"/>
      <c r="AN322" s="69"/>
    </row>
    <row r="323" spans="2:40">
      <c r="B323" s="55">
        <v>37</v>
      </c>
      <c r="C323" s="37"/>
      <c r="D323" s="38"/>
      <c r="E323" s="37"/>
      <c r="F323" s="13"/>
      <c r="G323" s="14"/>
      <c r="H323" s="13"/>
      <c r="I323" s="14"/>
      <c r="J323" s="13"/>
      <c r="K323" s="13"/>
      <c r="L323" s="39"/>
      <c r="M323" s="40"/>
      <c r="N323" s="41"/>
      <c r="O323" s="40"/>
      <c r="P323" s="40"/>
      <c r="Q323" s="13"/>
      <c r="R323" s="40"/>
      <c r="S323" s="13"/>
      <c r="T323" s="40"/>
      <c r="U323" s="40"/>
      <c r="V323" s="42"/>
      <c r="W323" s="42"/>
      <c r="X323" s="43"/>
      <c r="Y323" s="44"/>
      <c r="Z323" s="44"/>
      <c r="AA323" s="43"/>
      <c r="AB323" s="13"/>
      <c r="AC323" s="37"/>
      <c r="AD323" s="37"/>
      <c r="AE323" s="37"/>
      <c r="AF323" s="45"/>
      <c r="AG323" s="46"/>
      <c r="AH323" s="47"/>
      <c r="AI323" s="71"/>
      <c r="AJ323" s="71"/>
      <c r="AK323" s="71"/>
      <c r="AL323" s="71"/>
      <c r="AM323" s="84"/>
      <c r="AN323" s="68"/>
    </row>
    <row r="324" spans="2:40">
      <c r="B324" s="55">
        <v>38</v>
      </c>
      <c r="C324" s="37"/>
      <c r="D324" s="38"/>
      <c r="E324" s="37"/>
      <c r="F324" s="13"/>
      <c r="G324" s="14"/>
      <c r="H324" s="13"/>
      <c r="I324" s="14"/>
      <c r="J324" s="13"/>
      <c r="K324" s="13"/>
      <c r="L324" s="39"/>
      <c r="M324" s="40"/>
      <c r="N324" s="41"/>
      <c r="O324" s="40"/>
      <c r="P324" s="40"/>
      <c r="Q324" s="13"/>
      <c r="R324" s="40"/>
      <c r="S324" s="13"/>
      <c r="T324" s="40"/>
      <c r="U324" s="40"/>
      <c r="V324" s="42"/>
      <c r="W324" s="42"/>
      <c r="X324" s="43"/>
      <c r="Y324" s="44"/>
      <c r="Z324" s="44"/>
      <c r="AA324" s="43"/>
      <c r="AB324" s="13"/>
      <c r="AC324" s="37"/>
      <c r="AD324" s="37"/>
      <c r="AE324" s="37"/>
      <c r="AF324" s="45"/>
      <c r="AG324" s="46"/>
      <c r="AH324" s="47"/>
      <c r="AI324" s="71"/>
      <c r="AJ324" s="71"/>
      <c r="AK324" s="71"/>
      <c r="AL324" s="71"/>
      <c r="AM324" s="84"/>
      <c r="AN324" s="69"/>
    </row>
    <row r="325" spans="2:40">
      <c r="B325" s="55">
        <v>39</v>
      </c>
      <c r="C325" s="37"/>
      <c r="D325" s="38"/>
      <c r="E325" s="37"/>
      <c r="F325" s="13"/>
      <c r="G325" s="14"/>
      <c r="H325" s="13"/>
      <c r="I325" s="14"/>
      <c r="J325" s="13"/>
      <c r="K325" s="13"/>
      <c r="L325" s="39"/>
      <c r="M325" s="40"/>
      <c r="N325" s="41"/>
      <c r="O325" s="40"/>
      <c r="P325" s="40"/>
      <c r="Q325" s="13"/>
      <c r="R325" s="40"/>
      <c r="S325" s="13"/>
      <c r="T325" s="40"/>
      <c r="U325" s="40"/>
      <c r="V325" s="42"/>
      <c r="W325" s="42"/>
      <c r="X325" s="43"/>
      <c r="Y325" s="44"/>
      <c r="Z325" s="44"/>
      <c r="AA325" s="43"/>
      <c r="AB325" s="13"/>
      <c r="AC325" s="37"/>
      <c r="AD325" s="37"/>
      <c r="AE325" s="37"/>
      <c r="AF325" s="45"/>
      <c r="AG325" s="46"/>
      <c r="AH325" s="47"/>
      <c r="AI325" s="71"/>
      <c r="AJ325" s="71"/>
      <c r="AK325" s="71"/>
      <c r="AL325" s="71"/>
      <c r="AM325" s="84"/>
      <c r="AN325" s="68"/>
    </row>
    <row r="326" spans="2:40">
      <c r="B326" s="55">
        <v>40</v>
      </c>
      <c r="C326" s="37"/>
      <c r="D326" s="38"/>
      <c r="E326" s="37"/>
      <c r="F326" s="13"/>
      <c r="G326" s="14"/>
      <c r="H326" s="13"/>
      <c r="I326" s="14"/>
      <c r="J326" s="13"/>
      <c r="K326" s="13"/>
      <c r="L326" s="39"/>
      <c r="M326" s="40"/>
      <c r="N326" s="41"/>
      <c r="O326" s="40"/>
      <c r="P326" s="40"/>
      <c r="Q326" s="13"/>
      <c r="R326" s="40"/>
      <c r="S326" s="13"/>
      <c r="T326" s="40"/>
      <c r="U326" s="40"/>
      <c r="V326" s="42"/>
      <c r="W326" s="42"/>
      <c r="X326" s="43"/>
      <c r="Y326" s="44"/>
      <c r="Z326" s="44"/>
      <c r="AA326" s="43"/>
      <c r="AB326" s="13"/>
      <c r="AC326" s="37"/>
      <c r="AD326" s="37"/>
      <c r="AE326" s="37"/>
      <c r="AF326" s="45"/>
      <c r="AG326" s="46"/>
      <c r="AH326" s="47"/>
      <c r="AI326" s="71"/>
      <c r="AJ326" s="71"/>
      <c r="AK326" s="71"/>
      <c r="AL326" s="71"/>
      <c r="AM326" s="84"/>
      <c r="AN326" s="69"/>
    </row>
    <row r="327" spans="2:40">
      <c r="B327" s="55">
        <v>41</v>
      </c>
      <c r="C327" s="37"/>
      <c r="D327" s="38"/>
      <c r="E327" s="37"/>
      <c r="F327" s="13"/>
      <c r="G327" s="14"/>
      <c r="H327" s="13"/>
      <c r="I327" s="14"/>
      <c r="J327" s="13"/>
      <c r="K327" s="13"/>
      <c r="L327" s="39"/>
      <c r="M327" s="40"/>
      <c r="N327" s="40"/>
      <c r="O327" s="40"/>
      <c r="P327" s="40"/>
      <c r="Q327" s="13"/>
      <c r="R327" s="40"/>
      <c r="S327" s="13"/>
      <c r="T327" s="40"/>
      <c r="U327" s="40"/>
      <c r="V327" s="42"/>
      <c r="W327" s="42"/>
      <c r="X327" s="43"/>
      <c r="Y327" s="44"/>
      <c r="Z327" s="44"/>
      <c r="AA327" s="43"/>
      <c r="AB327" s="13"/>
      <c r="AC327" s="37"/>
      <c r="AD327" s="37"/>
      <c r="AE327" s="37"/>
      <c r="AF327" s="45"/>
      <c r="AG327" s="46"/>
      <c r="AH327" s="47"/>
      <c r="AI327" s="71"/>
      <c r="AJ327" s="71"/>
      <c r="AK327" s="71"/>
      <c r="AL327" s="71"/>
      <c r="AM327" s="84"/>
      <c r="AN327" s="68"/>
    </row>
    <row r="328" spans="2:40">
      <c r="B328" s="55">
        <v>42</v>
      </c>
      <c r="C328" s="37"/>
      <c r="D328" s="38"/>
      <c r="E328" s="37"/>
      <c r="F328" s="13"/>
      <c r="G328" s="14"/>
      <c r="H328" s="13"/>
      <c r="I328" s="14"/>
      <c r="J328" s="13"/>
      <c r="K328" s="13"/>
      <c r="L328" s="39"/>
      <c r="M328" s="40"/>
      <c r="N328" s="41"/>
      <c r="O328" s="40"/>
      <c r="P328" s="40"/>
      <c r="Q328" s="13"/>
      <c r="R328" s="40"/>
      <c r="S328" s="13"/>
      <c r="T328" s="40"/>
      <c r="U328" s="40"/>
      <c r="V328" s="42"/>
      <c r="W328" s="42"/>
      <c r="X328" s="43"/>
      <c r="Y328" s="44"/>
      <c r="Z328" s="44"/>
      <c r="AA328" s="43"/>
      <c r="AB328" s="13"/>
      <c r="AC328" s="37"/>
      <c r="AD328" s="37"/>
      <c r="AE328" s="37"/>
      <c r="AF328" s="45"/>
      <c r="AG328" s="46"/>
      <c r="AH328" s="47"/>
      <c r="AI328" s="71"/>
      <c r="AJ328" s="71"/>
      <c r="AK328" s="71"/>
      <c r="AL328" s="71"/>
      <c r="AM328" s="84"/>
      <c r="AN328" s="69"/>
    </row>
    <row r="329" spans="2:40">
      <c r="B329" s="55">
        <v>43</v>
      </c>
      <c r="C329" s="37"/>
      <c r="D329" s="38"/>
      <c r="E329" s="37"/>
      <c r="F329" s="13"/>
      <c r="G329" s="14"/>
      <c r="H329" s="13"/>
      <c r="I329" s="14"/>
      <c r="J329" s="13"/>
      <c r="K329" s="13"/>
      <c r="L329" s="39"/>
      <c r="M329" s="40"/>
      <c r="N329" s="41"/>
      <c r="O329" s="40"/>
      <c r="P329" s="40"/>
      <c r="Q329" s="13"/>
      <c r="R329" s="40"/>
      <c r="S329" s="13"/>
      <c r="T329" s="40"/>
      <c r="U329" s="40"/>
      <c r="V329" s="42"/>
      <c r="W329" s="42"/>
      <c r="X329" s="43"/>
      <c r="Y329" s="44"/>
      <c r="Z329" s="44"/>
      <c r="AA329" s="43"/>
      <c r="AB329" s="13"/>
      <c r="AC329" s="37"/>
      <c r="AD329" s="37"/>
      <c r="AE329" s="37"/>
      <c r="AF329" s="45"/>
      <c r="AG329" s="46"/>
      <c r="AH329" s="47"/>
      <c r="AI329" s="71"/>
      <c r="AJ329" s="71"/>
      <c r="AK329" s="71"/>
      <c r="AL329" s="71"/>
      <c r="AM329" s="84"/>
      <c r="AN329" s="68"/>
    </row>
    <row r="330" spans="2:40">
      <c r="B330" s="55">
        <v>44</v>
      </c>
      <c r="C330" s="37"/>
      <c r="D330" s="38"/>
      <c r="E330" s="37"/>
      <c r="F330" s="13"/>
      <c r="G330" s="14"/>
      <c r="H330" s="13"/>
      <c r="I330" s="14"/>
      <c r="J330" s="13"/>
      <c r="K330" s="13"/>
      <c r="L330" s="39"/>
      <c r="M330" s="40"/>
      <c r="N330" s="41"/>
      <c r="O330" s="40"/>
      <c r="P330" s="40"/>
      <c r="Q330" s="13"/>
      <c r="R330" s="40"/>
      <c r="S330" s="13"/>
      <c r="T330" s="40"/>
      <c r="U330" s="40"/>
      <c r="V330" s="42"/>
      <c r="W330" s="42"/>
      <c r="X330" s="43"/>
      <c r="Y330" s="44"/>
      <c r="Z330" s="44"/>
      <c r="AA330" s="43"/>
      <c r="AB330" s="13"/>
      <c r="AC330" s="37"/>
      <c r="AD330" s="37"/>
      <c r="AE330" s="37"/>
      <c r="AF330" s="45"/>
      <c r="AG330" s="46"/>
      <c r="AH330" s="47"/>
      <c r="AI330" s="71"/>
      <c r="AJ330" s="71"/>
      <c r="AK330" s="71"/>
      <c r="AL330" s="71"/>
      <c r="AM330" s="84"/>
      <c r="AN330" s="69"/>
    </row>
    <row r="331" spans="2:40">
      <c r="B331" s="55">
        <v>45</v>
      </c>
      <c r="C331" s="37"/>
      <c r="D331" s="38"/>
      <c r="E331" s="37"/>
      <c r="F331" s="13"/>
      <c r="G331" s="14"/>
      <c r="H331" s="13"/>
      <c r="I331" s="14"/>
      <c r="J331" s="13"/>
      <c r="K331" s="13"/>
      <c r="L331" s="39"/>
      <c r="M331" s="40"/>
      <c r="N331" s="41"/>
      <c r="O331" s="40"/>
      <c r="P331" s="40"/>
      <c r="Q331" s="13"/>
      <c r="R331" s="40"/>
      <c r="S331" s="13"/>
      <c r="T331" s="40"/>
      <c r="U331" s="40"/>
      <c r="V331" s="42"/>
      <c r="W331" s="42"/>
      <c r="X331" s="43"/>
      <c r="Y331" s="44"/>
      <c r="Z331" s="44"/>
      <c r="AA331" s="43"/>
      <c r="AB331" s="13"/>
      <c r="AC331" s="37"/>
      <c r="AD331" s="37"/>
      <c r="AE331" s="37"/>
      <c r="AF331" s="45"/>
      <c r="AG331" s="46"/>
      <c r="AH331" s="47"/>
      <c r="AI331" s="71"/>
      <c r="AJ331" s="71"/>
      <c r="AK331" s="71"/>
      <c r="AL331" s="71"/>
      <c r="AM331" s="84"/>
      <c r="AN331" s="68"/>
    </row>
    <row r="332" spans="2:40">
      <c r="B332" s="55">
        <v>46</v>
      </c>
      <c r="C332" s="37"/>
      <c r="D332" s="38"/>
      <c r="E332" s="37"/>
      <c r="F332" s="13"/>
      <c r="G332" s="14"/>
      <c r="H332" s="13"/>
      <c r="I332" s="14"/>
      <c r="J332" s="13"/>
      <c r="K332" s="13"/>
      <c r="L332" s="39"/>
      <c r="M332" s="40"/>
      <c r="N332" s="41"/>
      <c r="O332" s="40"/>
      <c r="P332" s="40"/>
      <c r="Q332" s="13"/>
      <c r="R332" s="40"/>
      <c r="S332" s="13"/>
      <c r="T332" s="40"/>
      <c r="U332" s="40"/>
      <c r="V332" s="42"/>
      <c r="W332" s="42"/>
      <c r="X332" s="43"/>
      <c r="Y332" s="44"/>
      <c r="Z332" s="44"/>
      <c r="AA332" s="43"/>
      <c r="AB332" s="13"/>
      <c r="AC332" s="37"/>
      <c r="AD332" s="37"/>
      <c r="AE332" s="37"/>
      <c r="AF332" s="45"/>
      <c r="AG332" s="46"/>
      <c r="AH332" s="47"/>
      <c r="AI332" s="71"/>
      <c r="AJ332" s="71"/>
      <c r="AK332" s="71"/>
      <c r="AL332" s="71"/>
      <c r="AM332" s="84"/>
      <c r="AN332" s="69"/>
    </row>
    <row r="333" spans="2:40">
      <c r="B333" s="55">
        <v>47</v>
      </c>
      <c r="C333" s="37"/>
      <c r="D333" s="38"/>
      <c r="E333" s="37"/>
      <c r="F333" s="13"/>
      <c r="G333" s="14"/>
      <c r="H333" s="13"/>
      <c r="I333" s="14"/>
      <c r="J333" s="13"/>
      <c r="K333" s="13"/>
      <c r="L333" s="39"/>
      <c r="M333" s="40"/>
      <c r="N333" s="88"/>
      <c r="O333" s="40"/>
      <c r="P333" s="40"/>
      <c r="Q333" s="13"/>
      <c r="R333" s="40"/>
      <c r="S333" s="13"/>
      <c r="T333" s="40"/>
      <c r="U333" s="40"/>
      <c r="V333" s="42"/>
      <c r="W333" s="42"/>
      <c r="X333" s="43"/>
      <c r="Y333" s="44"/>
      <c r="Z333" s="44"/>
      <c r="AA333" s="43"/>
      <c r="AB333" s="13"/>
      <c r="AC333" s="37"/>
      <c r="AD333" s="37"/>
      <c r="AE333" s="37"/>
      <c r="AF333" s="45"/>
      <c r="AG333" s="46"/>
      <c r="AH333" s="47"/>
      <c r="AI333" s="71"/>
      <c r="AJ333" s="71"/>
      <c r="AK333" s="71"/>
      <c r="AL333" s="71"/>
      <c r="AM333" s="84"/>
      <c r="AN333" s="68"/>
    </row>
    <row r="334" spans="2:40">
      <c r="B334" s="55">
        <v>48</v>
      </c>
      <c r="C334" s="37"/>
      <c r="D334" s="38"/>
      <c r="E334" s="37"/>
      <c r="F334" s="13"/>
      <c r="G334" s="14"/>
      <c r="H334" s="13"/>
      <c r="I334" s="14"/>
      <c r="J334" s="13"/>
      <c r="K334" s="13"/>
      <c r="L334" s="39"/>
      <c r="M334" s="40"/>
      <c r="N334" s="41"/>
      <c r="O334" s="40"/>
      <c r="P334" s="40"/>
      <c r="Q334" s="13"/>
      <c r="R334" s="40"/>
      <c r="S334" s="13"/>
      <c r="T334" s="40"/>
      <c r="U334" s="40"/>
      <c r="V334" s="42"/>
      <c r="W334" s="42"/>
      <c r="X334" s="43"/>
      <c r="Y334" s="44"/>
      <c r="Z334" s="44"/>
      <c r="AA334" s="43"/>
      <c r="AB334" s="13"/>
      <c r="AC334" s="37"/>
      <c r="AD334" s="37"/>
      <c r="AE334" s="37"/>
      <c r="AF334" s="45"/>
      <c r="AG334" s="46"/>
      <c r="AH334" s="47"/>
      <c r="AI334" s="71"/>
      <c r="AJ334" s="71"/>
      <c r="AK334" s="71"/>
      <c r="AL334" s="71"/>
      <c r="AM334" s="84"/>
      <c r="AN334" s="69"/>
    </row>
    <row r="335" spans="2:40">
      <c r="B335" s="55">
        <v>49</v>
      </c>
      <c r="C335" s="37"/>
      <c r="D335" s="38"/>
      <c r="E335" s="37"/>
      <c r="F335" s="13"/>
      <c r="G335" s="14"/>
      <c r="H335" s="13"/>
      <c r="I335" s="14"/>
      <c r="J335" s="13"/>
      <c r="K335" s="13"/>
      <c r="L335" s="39"/>
      <c r="M335" s="40"/>
      <c r="N335" s="41"/>
      <c r="O335" s="40"/>
      <c r="P335" s="40"/>
      <c r="Q335" s="13"/>
      <c r="R335" s="40"/>
      <c r="S335" s="13"/>
      <c r="T335" s="40"/>
      <c r="U335" s="40"/>
      <c r="V335" s="42"/>
      <c r="W335" s="42"/>
      <c r="X335" s="43"/>
      <c r="Y335" s="44"/>
      <c r="Z335" s="44"/>
      <c r="AA335" s="43"/>
      <c r="AB335" s="13"/>
      <c r="AC335" s="37"/>
      <c r="AD335" s="37"/>
      <c r="AE335" s="37"/>
      <c r="AF335" s="45"/>
      <c r="AG335" s="46"/>
      <c r="AH335" s="47"/>
      <c r="AI335" s="71"/>
      <c r="AJ335" s="71"/>
      <c r="AK335" s="71"/>
      <c r="AL335" s="71"/>
      <c r="AM335" s="84"/>
      <c r="AN335" s="68"/>
    </row>
    <row r="336" spans="2:40">
      <c r="B336" s="55">
        <v>50</v>
      </c>
      <c r="C336" s="37"/>
      <c r="D336" s="38"/>
      <c r="E336" s="37"/>
      <c r="F336" s="13"/>
      <c r="G336" s="14"/>
      <c r="H336" s="13"/>
      <c r="I336" s="14"/>
      <c r="J336" s="13"/>
      <c r="K336" s="13"/>
      <c r="L336" s="39"/>
      <c r="M336" s="40"/>
      <c r="N336" s="41"/>
      <c r="O336" s="40"/>
      <c r="P336" s="40"/>
      <c r="Q336" s="13"/>
      <c r="R336" s="40"/>
      <c r="S336" s="13"/>
      <c r="T336" s="40"/>
      <c r="U336" s="40"/>
      <c r="V336" s="42"/>
      <c r="W336" s="42"/>
      <c r="X336" s="43"/>
      <c r="Y336" s="44"/>
      <c r="Z336" s="44"/>
      <c r="AA336" s="43"/>
      <c r="AB336" s="13"/>
      <c r="AC336" s="37"/>
      <c r="AD336" s="37"/>
      <c r="AE336" s="37"/>
      <c r="AF336" s="45"/>
      <c r="AG336" s="46"/>
      <c r="AH336" s="47"/>
      <c r="AI336" s="71"/>
      <c r="AJ336" s="71"/>
      <c r="AK336" s="71"/>
      <c r="AL336" s="71"/>
      <c r="AM336" s="84"/>
      <c r="AN336" s="69"/>
    </row>
    <row r="337" spans="2:40">
      <c r="B337" s="55">
        <v>51</v>
      </c>
      <c r="C337" s="37"/>
      <c r="D337" s="38"/>
      <c r="E337" s="37"/>
      <c r="F337" s="13"/>
      <c r="G337" s="14"/>
      <c r="H337" s="13"/>
      <c r="I337" s="14"/>
      <c r="J337" s="13"/>
      <c r="K337" s="13"/>
      <c r="L337" s="39"/>
      <c r="M337" s="40"/>
      <c r="N337" s="41"/>
      <c r="O337" s="40"/>
      <c r="P337" s="40"/>
      <c r="Q337" s="13"/>
      <c r="R337" s="40"/>
      <c r="S337" s="13"/>
      <c r="T337" s="40"/>
      <c r="U337" s="40"/>
      <c r="V337" s="42"/>
      <c r="W337" s="42"/>
      <c r="X337" s="43"/>
      <c r="Y337" s="44"/>
      <c r="Z337" s="44"/>
      <c r="AA337" s="43"/>
      <c r="AB337" s="13"/>
      <c r="AC337" s="37"/>
      <c r="AD337" s="37"/>
      <c r="AE337" s="37"/>
      <c r="AF337" s="45"/>
      <c r="AG337" s="46"/>
      <c r="AH337" s="47"/>
      <c r="AI337" s="71"/>
      <c r="AJ337" s="71"/>
      <c r="AK337" s="71"/>
      <c r="AL337" s="71"/>
      <c r="AM337" s="84"/>
      <c r="AN337" s="68"/>
    </row>
    <row r="338" spans="2:40">
      <c r="B338" s="55">
        <v>52</v>
      </c>
      <c r="C338" s="37"/>
      <c r="D338" s="38"/>
      <c r="E338" s="37"/>
      <c r="F338" s="13"/>
      <c r="G338" s="14"/>
      <c r="H338" s="13"/>
      <c r="I338" s="14"/>
      <c r="J338" s="13"/>
      <c r="K338" s="13"/>
      <c r="L338" s="39"/>
      <c r="M338" s="40"/>
      <c r="N338" s="41"/>
      <c r="O338" s="40"/>
      <c r="P338" s="40"/>
      <c r="Q338" s="13"/>
      <c r="R338" s="40"/>
      <c r="S338" s="13"/>
      <c r="T338" s="40"/>
      <c r="U338" s="40"/>
      <c r="V338" s="42"/>
      <c r="W338" s="42"/>
      <c r="X338" s="43"/>
      <c r="Y338" s="44"/>
      <c r="Z338" s="44"/>
      <c r="AA338" s="43"/>
      <c r="AB338" s="13"/>
      <c r="AC338" s="37"/>
      <c r="AD338" s="37"/>
      <c r="AE338" s="37"/>
      <c r="AF338" s="45"/>
      <c r="AG338" s="46"/>
      <c r="AH338" s="47"/>
      <c r="AI338" s="71"/>
      <c r="AJ338" s="71"/>
      <c r="AK338" s="71"/>
      <c r="AL338" s="71"/>
      <c r="AM338" s="84"/>
      <c r="AN338" s="69"/>
    </row>
    <row r="339" spans="2:40">
      <c r="B339" s="55">
        <v>53</v>
      </c>
      <c r="C339" s="37"/>
      <c r="D339" s="38"/>
      <c r="E339" s="37"/>
      <c r="F339" s="13"/>
      <c r="G339" s="14"/>
      <c r="H339" s="13"/>
      <c r="I339" s="14"/>
      <c r="J339" s="13"/>
      <c r="K339" s="13"/>
      <c r="L339" s="39"/>
      <c r="M339" s="40"/>
      <c r="N339" s="88"/>
      <c r="O339" s="40"/>
      <c r="P339" s="40"/>
      <c r="Q339" s="13"/>
      <c r="R339" s="40"/>
      <c r="S339" s="13"/>
      <c r="T339" s="40"/>
      <c r="U339" s="40"/>
      <c r="V339" s="42"/>
      <c r="W339" s="42"/>
      <c r="X339" s="43"/>
      <c r="Y339" s="44"/>
      <c r="Z339" s="44"/>
      <c r="AA339" s="43"/>
      <c r="AB339" s="13"/>
      <c r="AC339" s="37"/>
      <c r="AD339" s="37"/>
      <c r="AE339" s="37"/>
      <c r="AF339" s="45"/>
      <c r="AG339" s="46"/>
      <c r="AH339" s="47"/>
      <c r="AI339" s="71"/>
      <c r="AJ339" s="71"/>
      <c r="AK339" s="71"/>
      <c r="AL339" s="71"/>
      <c r="AM339" s="84"/>
      <c r="AN339" s="68"/>
    </row>
    <row r="340" spans="2:40">
      <c r="B340" s="55">
        <v>54</v>
      </c>
      <c r="C340" s="37"/>
      <c r="D340" s="38"/>
      <c r="E340" s="37"/>
      <c r="F340" s="13"/>
      <c r="G340" s="14"/>
      <c r="H340" s="13"/>
      <c r="I340" s="14"/>
      <c r="J340" s="13"/>
      <c r="K340" s="13"/>
      <c r="L340" s="39"/>
      <c r="M340" s="40"/>
      <c r="N340" s="41"/>
      <c r="O340" s="40"/>
      <c r="P340" s="40"/>
      <c r="Q340" s="13"/>
      <c r="R340" s="40"/>
      <c r="S340" s="13"/>
      <c r="T340" s="40"/>
      <c r="U340" s="40"/>
      <c r="V340" s="42"/>
      <c r="W340" s="42"/>
      <c r="X340" s="43"/>
      <c r="Y340" s="44"/>
      <c r="Z340" s="44"/>
      <c r="AA340" s="43"/>
      <c r="AB340" s="13"/>
      <c r="AC340" s="37"/>
      <c r="AD340" s="37"/>
      <c r="AE340" s="37"/>
      <c r="AF340" s="45"/>
      <c r="AG340" s="46"/>
      <c r="AH340" s="47"/>
      <c r="AI340" s="71"/>
      <c r="AJ340" s="71"/>
      <c r="AK340" s="71"/>
      <c r="AL340" s="71"/>
      <c r="AM340" s="84"/>
      <c r="AN340" s="69"/>
    </row>
    <row r="341" spans="2:40">
      <c r="B341" s="55">
        <v>55</v>
      </c>
      <c r="C341" s="37"/>
      <c r="D341" s="38"/>
      <c r="E341" s="37"/>
      <c r="F341" s="13"/>
      <c r="G341" s="14"/>
      <c r="H341" s="13"/>
      <c r="I341" s="14"/>
      <c r="J341" s="13"/>
      <c r="K341" s="13"/>
      <c r="L341" s="39"/>
      <c r="M341" s="40"/>
      <c r="N341" s="41"/>
      <c r="O341" s="40"/>
      <c r="P341" s="40"/>
      <c r="Q341" s="13"/>
      <c r="R341" s="40"/>
      <c r="S341" s="13"/>
      <c r="T341" s="40"/>
      <c r="U341" s="40"/>
      <c r="V341" s="42"/>
      <c r="W341" s="42"/>
      <c r="X341" s="43"/>
      <c r="Y341" s="44"/>
      <c r="Z341" s="44"/>
      <c r="AA341" s="43"/>
      <c r="AB341" s="13"/>
      <c r="AC341" s="37"/>
      <c r="AD341" s="37"/>
      <c r="AE341" s="37"/>
      <c r="AF341" s="45"/>
      <c r="AG341" s="46"/>
      <c r="AH341" s="47"/>
      <c r="AI341" s="71"/>
      <c r="AJ341" s="71"/>
      <c r="AK341" s="71"/>
      <c r="AL341" s="71"/>
      <c r="AM341" s="84"/>
      <c r="AN341" s="68"/>
    </row>
    <row r="342" spans="2:40">
      <c r="B342" s="55">
        <v>56</v>
      </c>
      <c r="C342" s="37"/>
      <c r="D342" s="38"/>
      <c r="E342" s="37"/>
      <c r="F342" s="13"/>
      <c r="G342" s="14"/>
      <c r="H342" s="13"/>
      <c r="I342" s="14"/>
      <c r="J342" s="13"/>
      <c r="K342" s="13"/>
      <c r="L342" s="39"/>
      <c r="M342" s="40"/>
      <c r="N342" s="41"/>
      <c r="O342" s="40"/>
      <c r="P342" s="40"/>
      <c r="Q342" s="13"/>
      <c r="R342" s="40"/>
      <c r="S342" s="13"/>
      <c r="T342" s="40"/>
      <c r="U342" s="40"/>
      <c r="V342" s="42"/>
      <c r="W342" s="42"/>
      <c r="X342" s="43"/>
      <c r="Y342" s="44"/>
      <c r="Z342" s="44"/>
      <c r="AA342" s="43"/>
      <c r="AB342" s="13"/>
      <c r="AC342" s="37"/>
      <c r="AD342" s="37"/>
      <c r="AE342" s="37"/>
      <c r="AF342" s="45"/>
      <c r="AG342" s="46"/>
      <c r="AH342" s="47"/>
      <c r="AI342" s="71"/>
      <c r="AJ342" s="71"/>
      <c r="AK342" s="71"/>
      <c r="AL342" s="71"/>
      <c r="AM342" s="84"/>
      <c r="AN342" s="69"/>
    </row>
    <row r="343" spans="2:40">
      <c r="B343" s="55">
        <v>57</v>
      </c>
      <c r="C343" s="37"/>
      <c r="D343" s="38"/>
      <c r="E343" s="37"/>
      <c r="F343" s="13"/>
      <c r="G343" s="14"/>
      <c r="H343" s="13"/>
      <c r="I343" s="14"/>
      <c r="J343" s="13"/>
      <c r="K343" s="13"/>
      <c r="L343" s="39"/>
      <c r="M343" s="40"/>
      <c r="N343" s="41"/>
      <c r="O343" s="40"/>
      <c r="P343" s="40"/>
      <c r="Q343" s="13"/>
      <c r="R343" s="40"/>
      <c r="S343" s="13"/>
      <c r="T343" s="40"/>
      <c r="U343" s="40"/>
      <c r="V343" s="42"/>
      <c r="W343" s="42"/>
      <c r="X343" s="43"/>
      <c r="Y343" s="44"/>
      <c r="Z343" s="44"/>
      <c r="AA343" s="43"/>
      <c r="AB343" s="13"/>
      <c r="AC343" s="37"/>
      <c r="AD343" s="37"/>
      <c r="AE343" s="37"/>
      <c r="AF343" s="45"/>
      <c r="AG343" s="46"/>
      <c r="AH343" s="47"/>
      <c r="AI343" s="71"/>
      <c r="AJ343" s="71"/>
      <c r="AK343" s="71"/>
      <c r="AL343" s="71"/>
      <c r="AM343" s="84"/>
      <c r="AN343" s="68"/>
    </row>
    <row r="344" spans="2:40">
      <c r="B344" s="55">
        <v>58</v>
      </c>
      <c r="C344" s="37"/>
      <c r="D344" s="38"/>
      <c r="E344" s="37"/>
      <c r="F344" s="13"/>
      <c r="G344" s="14"/>
      <c r="H344" s="13"/>
      <c r="I344" s="14"/>
      <c r="J344" s="13"/>
      <c r="K344" s="13"/>
      <c r="L344" s="39"/>
      <c r="M344" s="40"/>
      <c r="N344" s="41"/>
      <c r="O344" s="40"/>
      <c r="P344" s="40"/>
      <c r="Q344" s="13"/>
      <c r="R344" s="40"/>
      <c r="S344" s="13"/>
      <c r="T344" s="40"/>
      <c r="U344" s="40"/>
      <c r="V344" s="42"/>
      <c r="W344" s="42"/>
      <c r="X344" s="43"/>
      <c r="Y344" s="44"/>
      <c r="Z344" s="44"/>
      <c r="AA344" s="43"/>
      <c r="AB344" s="13"/>
      <c r="AC344" s="37"/>
      <c r="AD344" s="37"/>
      <c r="AE344" s="37"/>
      <c r="AF344" s="45"/>
      <c r="AG344" s="46"/>
      <c r="AH344" s="47"/>
      <c r="AI344" s="71"/>
      <c r="AJ344" s="71"/>
      <c r="AK344" s="71"/>
      <c r="AL344" s="71"/>
      <c r="AM344" s="84"/>
      <c r="AN344" s="69"/>
    </row>
    <row r="345" spans="2:40">
      <c r="B345" s="55">
        <v>59</v>
      </c>
      <c r="C345" s="37"/>
      <c r="D345" s="38"/>
      <c r="E345" s="37"/>
      <c r="F345" s="13"/>
      <c r="G345" s="14"/>
      <c r="H345" s="13"/>
      <c r="I345" s="14"/>
      <c r="J345" s="13"/>
      <c r="K345" s="13"/>
      <c r="L345" s="39"/>
      <c r="M345" s="40"/>
      <c r="N345" s="88"/>
      <c r="O345" s="40"/>
      <c r="P345" s="40"/>
      <c r="Q345" s="13"/>
      <c r="R345" s="40"/>
      <c r="S345" s="13"/>
      <c r="T345" s="40"/>
      <c r="U345" s="40"/>
      <c r="V345" s="42"/>
      <c r="W345" s="42"/>
      <c r="X345" s="43"/>
      <c r="Y345" s="44"/>
      <c r="Z345" s="44"/>
      <c r="AA345" s="43"/>
      <c r="AB345" s="13"/>
      <c r="AC345" s="37"/>
      <c r="AD345" s="37"/>
      <c r="AE345" s="37"/>
      <c r="AF345" s="45"/>
      <c r="AG345" s="46"/>
      <c r="AH345" s="47"/>
      <c r="AI345" s="71"/>
      <c r="AJ345" s="71"/>
      <c r="AK345" s="71"/>
      <c r="AL345" s="71"/>
      <c r="AM345" s="84"/>
      <c r="AN345" s="68"/>
    </row>
    <row r="346" spans="2:40">
      <c r="B346" s="55">
        <v>60</v>
      </c>
      <c r="C346" s="37"/>
      <c r="D346" s="38"/>
      <c r="E346" s="37"/>
      <c r="F346" s="13"/>
      <c r="G346" s="14"/>
      <c r="H346" s="13"/>
      <c r="I346" s="14"/>
      <c r="J346" s="13"/>
      <c r="K346" s="13"/>
      <c r="L346" s="39"/>
      <c r="M346" s="40"/>
      <c r="N346" s="41"/>
      <c r="O346" s="40"/>
      <c r="P346" s="40"/>
      <c r="Q346" s="13"/>
      <c r="R346" s="40"/>
      <c r="S346" s="13"/>
      <c r="T346" s="40"/>
      <c r="U346" s="40"/>
      <c r="V346" s="42"/>
      <c r="W346" s="42"/>
      <c r="X346" s="43"/>
      <c r="Y346" s="44"/>
      <c r="Z346" s="44"/>
      <c r="AA346" s="43"/>
      <c r="AB346" s="13"/>
      <c r="AC346" s="37"/>
      <c r="AD346" s="37"/>
      <c r="AE346" s="37"/>
      <c r="AF346" s="45"/>
      <c r="AG346" s="46"/>
      <c r="AH346" s="47"/>
      <c r="AI346" s="71"/>
      <c r="AJ346" s="71"/>
      <c r="AK346" s="71"/>
      <c r="AL346" s="71"/>
      <c r="AM346" s="84"/>
      <c r="AN346" s="69"/>
    </row>
    <row r="347" spans="2:40">
      <c r="B347" s="55">
        <v>61</v>
      </c>
      <c r="C347" s="37"/>
      <c r="D347" s="38"/>
      <c r="E347" s="37"/>
      <c r="F347" s="13"/>
      <c r="G347" s="14"/>
      <c r="H347" s="13"/>
      <c r="I347" s="14"/>
      <c r="J347" s="13"/>
      <c r="K347" s="13"/>
      <c r="L347" s="39"/>
      <c r="M347" s="40"/>
      <c r="N347" s="41"/>
      <c r="O347" s="40"/>
      <c r="P347" s="40"/>
      <c r="Q347" s="13"/>
      <c r="R347" s="40"/>
      <c r="S347" s="13"/>
      <c r="T347" s="40"/>
      <c r="U347" s="40"/>
      <c r="V347" s="42"/>
      <c r="W347" s="42"/>
      <c r="X347" s="43"/>
      <c r="Y347" s="44"/>
      <c r="Z347" s="44"/>
      <c r="AA347" s="43"/>
      <c r="AB347" s="13"/>
      <c r="AC347" s="37"/>
      <c r="AD347" s="37"/>
      <c r="AE347" s="37"/>
      <c r="AF347" s="45"/>
      <c r="AG347" s="46"/>
      <c r="AH347" s="47"/>
      <c r="AI347" s="71"/>
      <c r="AJ347" s="71"/>
      <c r="AK347" s="71"/>
      <c r="AL347" s="71"/>
      <c r="AM347" s="84"/>
      <c r="AN347" s="68"/>
    </row>
    <row r="348" spans="2:40">
      <c r="B348" s="55">
        <v>62</v>
      </c>
      <c r="C348" s="37"/>
      <c r="D348" s="38"/>
      <c r="E348" s="37"/>
      <c r="F348" s="13"/>
      <c r="G348" s="14"/>
      <c r="H348" s="13"/>
      <c r="I348" s="14"/>
      <c r="J348" s="13"/>
      <c r="K348" s="13"/>
      <c r="L348" s="39"/>
      <c r="M348" s="40"/>
      <c r="N348" s="41"/>
      <c r="O348" s="40"/>
      <c r="P348" s="40"/>
      <c r="Q348" s="13"/>
      <c r="R348" s="40"/>
      <c r="S348" s="13"/>
      <c r="T348" s="40"/>
      <c r="U348" s="40"/>
      <c r="V348" s="42"/>
      <c r="W348" s="42"/>
      <c r="X348" s="43"/>
      <c r="Y348" s="44"/>
      <c r="Z348" s="44"/>
      <c r="AA348" s="43"/>
      <c r="AB348" s="13"/>
      <c r="AC348" s="37"/>
      <c r="AD348" s="37"/>
      <c r="AE348" s="37"/>
      <c r="AF348" s="45"/>
      <c r="AG348" s="46"/>
      <c r="AH348" s="47"/>
      <c r="AI348" s="71"/>
      <c r="AJ348" s="71"/>
      <c r="AK348" s="71"/>
      <c r="AL348" s="71"/>
      <c r="AM348" s="84"/>
      <c r="AN348" s="69"/>
    </row>
    <row r="349" spans="2:40">
      <c r="B349" s="55">
        <v>63</v>
      </c>
      <c r="C349" s="37"/>
      <c r="D349" s="38"/>
      <c r="E349" s="37"/>
      <c r="F349" s="13"/>
      <c r="G349" s="14"/>
      <c r="H349" s="13"/>
      <c r="I349" s="14"/>
      <c r="J349" s="13"/>
      <c r="K349" s="13"/>
      <c r="L349" s="39"/>
      <c r="M349" s="40"/>
      <c r="N349" s="41"/>
      <c r="O349" s="40"/>
      <c r="P349" s="40"/>
      <c r="Q349" s="13"/>
      <c r="R349" s="40"/>
      <c r="S349" s="13"/>
      <c r="T349" s="40"/>
      <c r="U349" s="40"/>
      <c r="V349" s="42"/>
      <c r="W349" s="42"/>
      <c r="X349" s="43"/>
      <c r="Y349" s="44"/>
      <c r="Z349" s="44"/>
      <c r="AA349" s="43"/>
      <c r="AB349" s="13"/>
      <c r="AC349" s="37"/>
      <c r="AD349" s="37"/>
      <c r="AE349" s="37"/>
      <c r="AF349" s="45"/>
      <c r="AG349" s="46"/>
      <c r="AH349" s="47"/>
      <c r="AI349" s="71"/>
      <c r="AJ349" s="71"/>
      <c r="AK349" s="71"/>
      <c r="AL349" s="71"/>
      <c r="AM349" s="84"/>
      <c r="AN349" s="68"/>
    </row>
    <row r="350" spans="2:40">
      <c r="B350" s="55">
        <v>64</v>
      </c>
      <c r="C350" s="37"/>
      <c r="D350" s="38"/>
      <c r="E350" s="37"/>
      <c r="F350" s="13"/>
      <c r="G350" s="14"/>
      <c r="H350" s="13"/>
      <c r="I350" s="14"/>
      <c r="J350" s="13"/>
      <c r="K350" s="13"/>
      <c r="L350" s="39"/>
      <c r="M350" s="40"/>
      <c r="N350" s="41"/>
      <c r="O350" s="40"/>
      <c r="P350" s="40"/>
      <c r="Q350" s="13"/>
      <c r="R350" s="40"/>
      <c r="S350" s="13"/>
      <c r="T350" s="40"/>
      <c r="U350" s="40"/>
      <c r="V350" s="42"/>
      <c r="W350" s="42"/>
      <c r="X350" s="43"/>
      <c r="Y350" s="44"/>
      <c r="Z350" s="44"/>
      <c r="AA350" s="43"/>
      <c r="AB350" s="13"/>
      <c r="AC350" s="37"/>
      <c r="AD350" s="37"/>
      <c r="AE350" s="37"/>
      <c r="AF350" s="45"/>
      <c r="AG350" s="46"/>
      <c r="AH350" s="47"/>
      <c r="AI350" s="71"/>
      <c r="AJ350" s="71"/>
      <c r="AK350" s="71"/>
      <c r="AL350" s="71"/>
      <c r="AM350" s="84"/>
      <c r="AN350" s="69"/>
    </row>
    <row r="351" spans="2:40">
      <c r="B351" s="55">
        <v>65</v>
      </c>
      <c r="C351" s="37"/>
      <c r="D351" s="38"/>
      <c r="E351" s="37"/>
      <c r="F351" s="13"/>
      <c r="G351" s="14"/>
      <c r="H351" s="13"/>
      <c r="I351" s="14"/>
      <c r="J351" s="13"/>
      <c r="K351" s="13"/>
      <c r="L351" s="39"/>
      <c r="M351" s="40"/>
      <c r="N351" s="88"/>
      <c r="O351" s="40"/>
      <c r="P351" s="40"/>
      <c r="Q351" s="13"/>
      <c r="R351" s="40"/>
      <c r="S351" s="13"/>
      <c r="T351" s="40"/>
      <c r="U351" s="40"/>
      <c r="V351" s="42"/>
      <c r="W351" s="42"/>
      <c r="X351" s="43"/>
      <c r="Y351" s="44"/>
      <c r="Z351" s="44"/>
      <c r="AA351" s="43"/>
      <c r="AB351" s="13"/>
      <c r="AC351" s="37"/>
      <c r="AD351" s="37"/>
      <c r="AE351" s="37"/>
      <c r="AF351" s="45"/>
      <c r="AG351" s="46"/>
      <c r="AH351" s="47"/>
      <c r="AI351" s="71"/>
      <c r="AJ351" s="71"/>
      <c r="AK351" s="71"/>
      <c r="AL351" s="71"/>
      <c r="AM351" s="84"/>
      <c r="AN351" s="68"/>
    </row>
    <row r="352" spans="2:40">
      <c r="B352" s="55">
        <v>66</v>
      </c>
      <c r="C352" s="37"/>
      <c r="D352" s="38"/>
      <c r="E352" s="37"/>
      <c r="F352" s="13"/>
      <c r="G352" s="14"/>
      <c r="H352" s="13"/>
      <c r="I352" s="14"/>
      <c r="J352" s="13"/>
      <c r="K352" s="13"/>
      <c r="L352" s="39"/>
      <c r="M352" s="40"/>
      <c r="N352" s="41"/>
      <c r="O352" s="40"/>
      <c r="P352" s="40"/>
      <c r="Q352" s="13"/>
      <c r="R352" s="40"/>
      <c r="S352" s="13"/>
      <c r="T352" s="40"/>
      <c r="U352" s="40"/>
      <c r="V352" s="42"/>
      <c r="W352" s="42"/>
      <c r="X352" s="43"/>
      <c r="Y352" s="44"/>
      <c r="Z352" s="44"/>
      <c r="AA352" s="43"/>
      <c r="AB352" s="13"/>
      <c r="AC352" s="37"/>
      <c r="AD352" s="37"/>
      <c r="AE352" s="37"/>
      <c r="AF352" s="45"/>
      <c r="AG352" s="46"/>
      <c r="AH352" s="47"/>
      <c r="AI352" s="71"/>
      <c r="AJ352" s="71"/>
      <c r="AK352" s="71"/>
      <c r="AL352" s="71"/>
      <c r="AM352" s="84"/>
      <c r="AN352" s="69"/>
    </row>
    <row r="353" spans="2:40">
      <c r="B353" s="55">
        <v>67</v>
      </c>
      <c r="C353" s="37"/>
      <c r="D353" s="38"/>
      <c r="E353" s="37"/>
      <c r="F353" s="13"/>
      <c r="G353" s="14"/>
      <c r="H353" s="13"/>
      <c r="I353" s="14"/>
      <c r="J353" s="13"/>
      <c r="K353" s="13"/>
      <c r="L353" s="39"/>
      <c r="M353" s="40"/>
      <c r="N353" s="41"/>
      <c r="O353" s="40"/>
      <c r="P353" s="40"/>
      <c r="Q353" s="13"/>
      <c r="R353" s="40"/>
      <c r="S353" s="13"/>
      <c r="T353" s="40"/>
      <c r="U353" s="40"/>
      <c r="V353" s="42"/>
      <c r="W353" s="42"/>
      <c r="X353" s="43"/>
      <c r="Y353" s="44"/>
      <c r="Z353" s="44"/>
      <c r="AA353" s="43"/>
      <c r="AB353" s="13"/>
      <c r="AC353" s="37"/>
      <c r="AD353" s="37"/>
      <c r="AE353" s="37"/>
      <c r="AF353" s="45"/>
      <c r="AG353" s="46"/>
      <c r="AH353" s="47"/>
      <c r="AI353" s="71"/>
      <c r="AJ353" s="71"/>
      <c r="AK353" s="71"/>
      <c r="AL353" s="71"/>
      <c r="AM353" s="84"/>
      <c r="AN353" s="68"/>
    </row>
    <row r="354" spans="2:40">
      <c r="B354" s="55">
        <v>68</v>
      </c>
      <c r="C354" s="37"/>
      <c r="D354" s="38"/>
      <c r="E354" s="37"/>
      <c r="F354" s="13"/>
      <c r="G354" s="14"/>
      <c r="H354" s="13"/>
      <c r="I354" s="14"/>
      <c r="J354" s="13"/>
      <c r="K354" s="13"/>
      <c r="L354" s="39"/>
      <c r="M354" s="40"/>
      <c r="N354" s="41"/>
      <c r="O354" s="40"/>
      <c r="P354" s="40"/>
      <c r="Q354" s="13"/>
      <c r="R354" s="40"/>
      <c r="S354" s="13"/>
      <c r="T354" s="40"/>
      <c r="U354" s="40"/>
      <c r="V354" s="42"/>
      <c r="W354" s="42"/>
      <c r="X354" s="43"/>
      <c r="Y354" s="44"/>
      <c r="Z354" s="44"/>
      <c r="AA354" s="43"/>
      <c r="AB354" s="13"/>
      <c r="AC354" s="37"/>
      <c r="AD354" s="37"/>
      <c r="AE354" s="37"/>
      <c r="AF354" s="45"/>
      <c r="AG354" s="46"/>
      <c r="AH354" s="47"/>
      <c r="AI354" s="71"/>
      <c r="AJ354" s="71"/>
      <c r="AK354" s="71"/>
      <c r="AL354" s="71"/>
      <c r="AM354" s="84"/>
      <c r="AN354" s="69"/>
    </row>
    <row r="355" spans="2:40">
      <c r="B355" s="55">
        <v>69</v>
      </c>
      <c r="C355" s="37"/>
      <c r="D355" s="38"/>
      <c r="E355" s="37"/>
      <c r="F355" s="13"/>
      <c r="G355" s="14"/>
      <c r="H355" s="13"/>
      <c r="I355" s="14"/>
      <c r="J355" s="13"/>
      <c r="K355" s="13"/>
      <c r="L355" s="39"/>
      <c r="M355" s="40"/>
      <c r="N355" s="41"/>
      <c r="O355" s="40"/>
      <c r="P355" s="40"/>
      <c r="Q355" s="13"/>
      <c r="R355" s="40"/>
      <c r="S355" s="13"/>
      <c r="T355" s="40"/>
      <c r="U355" s="40"/>
      <c r="V355" s="42"/>
      <c r="W355" s="42"/>
      <c r="X355" s="43"/>
      <c r="Y355" s="44"/>
      <c r="Z355" s="44"/>
      <c r="AA355" s="43"/>
      <c r="AB355" s="13"/>
      <c r="AC355" s="37"/>
      <c r="AD355" s="37"/>
      <c r="AE355" s="37"/>
      <c r="AF355" s="45"/>
      <c r="AG355" s="46"/>
      <c r="AH355" s="47"/>
      <c r="AI355" s="71"/>
      <c r="AJ355" s="71"/>
      <c r="AK355" s="71"/>
      <c r="AL355" s="71"/>
      <c r="AM355" s="84"/>
      <c r="AN355" s="68"/>
    </row>
    <row r="356" spans="2:40">
      <c r="B356" s="55">
        <v>70</v>
      </c>
      <c r="C356" s="37"/>
      <c r="D356" s="38"/>
      <c r="E356" s="37"/>
      <c r="F356" s="13"/>
      <c r="G356" s="14"/>
      <c r="H356" s="13"/>
      <c r="I356" s="14"/>
      <c r="J356" s="13"/>
      <c r="K356" s="13"/>
      <c r="L356" s="39"/>
      <c r="M356" s="40"/>
      <c r="N356" s="41"/>
      <c r="O356" s="40"/>
      <c r="P356" s="40"/>
      <c r="Q356" s="13"/>
      <c r="R356" s="40"/>
      <c r="S356" s="13"/>
      <c r="T356" s="40"/>
      <c r="U356" s="40"/>
      <c r="V356" s="42"/>
      <c r="W356" s="42"/>
      <c r="X356" s="43"/>
      <c r="Y356" s="44"/>
      <c r="Z356" s="44"/>
      <c r="AA356" s="43"/>
      <c r="AB356" s="13"/>
      <c r="AC356" s="37"/>
      <c r="AD356" s="37"/>
      <c r="AE356" s="37"/>
      <c r="AF356" s="45"/>
      <c r="AG356" s="46"/>
      <c r="AH356" s="47"/>
      <c r="AI356" s="71"/>
      <c r="AJ356" s="71"/>
      <c r="AK356" s="71"/>
      <c r="AL356" s="71"/>
      <c r="AM356" s="84"/>
      <c r="AN356" s="68"/>
    </row>
    <row r="357" spans="2:40">
      <c r="B357" s="55">
        <v>71</v>
      </c>
      <c r="C357" s="37"/>
      <c r="D357" s="38"/>
      <c r="E357" s="37"/>
      <c r="F357" s="13"/>
      <c r="G357" s="14"/>
      <c r="H357" s="13"/>
      <c r="I357" s="14"/>
      <c r="J357" s="13"/>
      <c r="K357" s="13"/>
      <c r="L357" s="39"/>
      <c r="M357" s="40"/>
      <c r="N357" s="88"/>
      <c r="O357" s="40"/>
      <c r="P357" s="40"/>
      <c r="Q357" s="13"/>
      <c r="R357" s="40"/>
      <c r="S357" s="13"/>
      <c r="T357" s="40"/>
      <c r="U357" s="40"/>
      <c r="V357" s="42"/>
      <c r="W357" s="42"/>
      <c r="X357" s="43"/>
      <c r="Y357" s="44"/>
      <c r="Z357" s="44"/>
      <c r="AA357" s="43"/>
      <c r="AB357" s="13"/>
      <c r="AC357" s="37"/>
      <c r="AD357" s="37"/>
      <c r="AE357" s="37"/>
      <c r="AF357" s="45"/>
      <c r="AG357" s="46"/>
      <c r="AH357" s="47"/>
      <c r="AI357" s="71"/>
      <c r="AJ357" s="71"/>
      <c r="AK357" s="71"/>
      <c r="AL357" s="71"/>
      <c r="AM357" s="84"/>
      <c r="AN357" s="68"/>
    </row>
    <row r="358" spans="2:40">
      <c r="B358" s="55">
        <v>72</v>
      </c>
      <c r="C358" s="37"/>
      <c r="D358" s="38"/>
      <c r="E358" s="37"/>
      <c r="F358" s="13"/>
      <c r="G358" s="14"/>
      <c r="H358" s="13"/>
      <c r="I358" s="14"/>
      <c r="J358" s="13"/>
      <c r="K358" s="13"/>
      <c r="L358" s="39"/>
      <c r="M358" s="40"/>
      <c r="N358" s="41"/>
      <c r="O358" s="40"/>
      <c r="P358" s="40"/>
      <c r="Q358" s="13"/>
      <c r="R358" s="40"/>
      <c r="S358" s="13"/>
      <c r="T358" s="40"/>
      <c r="U358" s="40"/>
      <c r="V358" s="42"/>
      <c r="W358" s="42"/>
      <c r="X358" s="43"/>
      <c r="Y358" s="44"/>
      <c r="Z358" s="44"/>
      <c r="AA358" s="43"/>
      <c r="AB358" s="13"/>
      <c r="AC358" s="37"/>
      <c r="AD358" s="37"/>
      <c r="AE358" s="37"/>
      <c r="AF358" s="45"/>
      <c r="AG358" s="46"/>
      <c r="AH358" s="47"/>
      <c r="AI358" s="71"/>
      <c r="AJ358" s="71"/>
      <c r="AK358" s="71"/>
      <c r="AL358" s="71"/>
      <c r="AM358" s="84"/>
      <c r="AN358" s="69"/>
    </row>
    <row r="359" spans="2:40">
      <c r="B359" s="55">
        <v>73</v>
      </c>
      <c r="C359" s="37"/>
      <c r="D359" s="38"/>
      <c r="E359" s="37"/>
      <c r="F359" s="13"/>
      <c r="G359" s="14"/>
      <c r="H359" s="13"/>
      <c r="I359" s="14"/>
      <c r="J359" s="13"/>
      <c r="K359" s="13"/>
      <c r="L359" s="39"/>
      <c r="M359" s="40"/>
      <c r="N359" s="41"/>
      <c r="O359" s="40"/>
      <c r="P359" s="40"/>
      <c r="Q359" s="13"/>
      <c r="R359" s="40"/>
      <c r="S359" s="13"/>
      <c r="T359" s="40"/>
      <c r="U359" s="40"/>
      <c r="V359" s="42"/>
      <c r="W359" s="42"/>
      <c r="X359" s="43"/>
      <c r="Y359" s="44"/>
      <c r="Z359" s="44"/>
      <c r="AA359" s="43"/>
      <c r="AB359" s="13"/>
      <c r="AC359" s="37"/>
      <c r="AD359" s="37"/>
      <c r="AE359" s="37"/>
      <c r="AF359" s="45"/>
      <c r="AG359" s="46"/>
      <c r="AH359" s="47"/>
      <c r="AI359" s="71"/>
      <c r="AJ359" s="71"/>
      <c r="AK359" s="71"/>
      <c r="AL359" s="71"/>
      <c r="AM359" s="84"/>
      <c r="AN359" s="68"/>
    </row>
    <row r="360" spans="2:40">
      <c r="B360" s="55">
        <v>74</v>
      </c>
      <c r="C360" s="37"/>
      <c r="D360" s="38"/>
      <c r="E360" s="37"/>
      <c r="F360" s="13"/>
      <c r="G360" s="14"/>
      <c r="H360" s="13"/>
      <c r="I360" s="14"/>
      <c r="J360" s="13"/>
      <c r="K360" s="13"/>
      <c r="L360" s="39"/>
      <c r="M360" s="40"/>
      <c r="N360" s="41"/>
      <c r="O360" s="40"/>
      <c r="P360" s="40"/>
      <c r="Q360" s="13"/>
      <c r="R360" s="40"/>
      <c r="S360" s="13"/>
      <c r="T360" s="40"/>
      <c r="U360" s="40"/>
      <c r="V360" s="42"/>
      <c r="W360" s="42"/>
      <c r="X360" s="43"/>
      <c r="Y360" s="44"/>
      <c r="Z360" s="44"/>
      <c r="AA360" s="43"/>
      <c r="AB360" s="13"/>
      <c r="AC360" s="37"/>
      <c r="AD360" s="37"/>
      <c r="AE360" s="37"/>
      <c r="AF360" s="45"/>
      <c r="AG360" s="46"/>
      <c r="AH360" s="47"/>
      <c r="AI360" s="71"/>
      <c r="AJ360" s="71"/>
      <c r="AK360" s="71"/>
      <c r="AL360" s="71"/>
      <c r="AM360" s="84"/>
      <c r="AN360" s="69"/>
    </row>
    <row r="361" spans="2:40">
      <c r="B361" s="55">
        <v>75</v>
      </c>
      <c r="C361" s="37"/>
      <c r="D361" s="38"/>
      <c r="E361" s="37"/>
      <c r="F361" s="13"/>
      <c r="G361" s="14"/>
      <c r="H361" s="13"/>
      <c r="I361" s="14"/>
      <c r="J361" s="13"/>
      <c r="K361" s="13"/>
      <c r="L361" s="39"/>
      <c r="M361" s="40"/>
      <c r="N361" s="41"/>
      <c r="O361" s="40"/>
      <c r="P361" s="40"/>
      <c r="Q361" s="13"/>
      <c r="R361" s="40"/>
      <c r="S361" s="13"/>
      <c r="T361" s="40"/>
      <c r="U361" s="40"/>
      <c r="V361" s="42"/>
      <c r="W361" s="42"/>
      <c r="X361" s="43"/>
      <c r="Y361" s="44"/>
      <c r="Z361" s="44"/>
      <c r="AA361" s="43"/>
      <c r="AB361" s="13"/>
      <c r="AC361" s="37"/>
      <c r="AD361" s="37"/>
      <c r="AE361" s="37"/>
      <c r="AF361" s="45"/>
      <c r="AG361" s="46"/>
      <c r="AH361" s="47"/>
    </row>
    <row r="362" spans="2:40">
      <c r="B362" s="55">
        <v>76</v>
      </c>
      <c r="C362" s="37"/>
      <c r="D362" s="38"/>
      <c r="E362" s="37"/>
      <c r="F362" s="13"/>
      <c r="G362" s="14"/>
      <c r="H362" s="13"/>
      <c r="I362" s="14"/>
      <c r="J362" s="13"/>
      <c r="K362" s="13"/>
      <c r="L362" s="39"/>
      <c r="M362" s="40"/>
      <c r="N362" s="41"/>
      <c r="O362" s="40"/>
      <c r="P362" s="40"/>
      <c r="Q362" s="13"/>
      <c r="R362" s="40"/>
      <c r="S362" s="13"/>
      <c r="T362" s="40"/>
      <c r="U362" s="40"/>
      <c r="V362" s="42"/>
      <c r="W362" s="42"/>
      <c r="X362" s="43"/>
      <c r="Y362" s="44"/>
      <c r="Z362" s="44"/>
      <c r="AA362" s="43"/>
      <c r="AB362" s="13"/>
      <c r="AC362" s="37"/>
      <c r="AD362" s="37"/>
      <c r="AE362" s="37"/>
      <c r="AF362" s="45"/>
      <c r="AG362" s="46"/>
      <c r="AH362" s="47"/>
      <c r="AI362" s="518" t="s">
        <v>165</v>
      </c>
      <c r="AJ362" s="540" t="s">
        <v>166</v>
      </c>
      <c r="AK362" s="541"/>
      <c r="AL362" s="519" t="s">
        <v>167</v>
      </c>
    </row>
    <row r="363" spans="2:40">
      <c r="B363" s="525"/>
      <c r="C363" s="526"/>
      <c r="D363" s="526"/>
      <c r="E363" s="526"/>
      <c r="F363" s="526"/>
      <c r="G363" s="526"/>
      <c r="H363" s="526"/>
      <c r="I363" s="526"/>
      <c r="J363" s="526"/>
      <c r="K363" s="526"/>
      <c r="L363" s="526"/>
      <c r="M363" s="527"/>
      <c r="N363" s="525"/>
      <c r="O363" s="526"/>
      <c r="P363" s="526"/>
      <c r="Q363" s="526"/>
      <c r="R363" s="526"/>
      <c r="S363" s="526"/>
      <c r="T363" s="526"/>
      <c r="U363" s="526"/>
      <c r="V363" s="527"/>
      <c r="W363" s="525"/>
      <c r="X363" s="526"/>
      <c r="Y363" s="526"/>
      <c r="Z363" s="526"/>
      <c r="AA363" s="526"/>
      <c r="AB363" s="526"/>
      <c r="AC363" s="526"/>
      <c r="AD363" s="526"/>
      <c r="AE363" s="526"/>
      <c r="AF363" s="526"/>
      <c r="AG363" s="527"/>
      <c r="AI363" s="531"/>
      <c r="AJ363" s="522"/>
      <c r="AK363" s="522"/>
      <c r="AL363" s="522"/>
    </row>
    <row r="364" spans="2:40">
      <c r="B364" s="528"/>
      <c r="C364" s="529"/>
      <c r="D364" s="529"/>
      <c r="E364" s="529"/>
      <c r="F364" s="529"/>
      <c r="G364" s="529"/>
      <c r="H364" s="529"/>
      <c r="I364" s="529"/>
      <c r="J364" s="529"/>
      <c r="K364" s="529"/>
      <c r="L364" s="529"/>
      <c r="M364" s="530"/>
      <c r="N364" s="528"/>
      <c r="O364" s="529"/>
      <c r="P364" s="529"/>
      <c r="Q364" s="529"/>
      <c r="R364" s="529"/>
      <c r="S364" s="529"/>
      <c r="T364" s="529"/>
      <c r="U364" s="529"/>
      <c r="V364" s="530"/>
      <c r="W364" s="528"/>
      <c r="X364" s="529"/>
      <c r="Y364" s="529"/>
      <c r="Z364" s="529"/>
      <c r="AA364" s="529"/>
      <c r="AB364" s="529"/>
      <c r="AC364" s="529"/>
      <c r="AD364" s="529"/>
      <c r="AE364" s="529"/>
      <c r="AF364" s="529"/>
      <c r="AG364" s="530"/>
      <c r="AI364" s="532"/>
      <c r="AJ364" s="523"/>
      <c r="AK364" s="523"/>
      <c r="AL364" s="523"/>
    </row>
    <row r="365" spans="2:40">
      <c r="B365" s="525"/>
      <c r="C365" s="526"/>
      <c r="D365" s="526"/>
      <c r="E365" s="526"/>
      <c r="F365" s="526"/>
      <c r="G365" s="526"/>
      <c r="H365" s="526"/>
      <c r="I365" s="526"/>
      <c r="J365" s="526"/>
      <c r="K365" s="526"/>
      <c r="L365" s="526"/>
      <c r="M365" s="527"/>
      <c r="N365" s="525"/>
      <c r="O365" s="526"/>
      <c r="P365" s="526"/>
      <c r="Q365" s="526"/>
      <c r="R365" s="526"/>
      <c r="S365" s="526"/>
      <c r="T365" s="526"/>
      <c r="U365" s="526"/>
      <c r="V365" s="527"/>
      <c r="W365" s="525"/>
      <c r="X365" s="526"/>
      <c r="Y365" s="526"/>
      <c r="Z365" s="526"/>
      <c r="AA365" s="526"/>
      <c r="AB365" s="526"/>
      <c r="AC365" s="526"/>
      <c r="AD365" s="526"/>
      <c r="AE365" s="526"/>
      <c r="AF365" s="526"/>
      <c r="AG365" s="527"/>
      <c r="AI365" s="533"/>
      <c r="AJ365" s="524"/>
      <c r="AK365" s="524"/>
      <c r="AL365" s="523"/>
    </row>
    <row r="366" spans="2:40">
      <c r="B366" s="528"/>
      <c r="C366" s="529"/>
      <c r="D366" s="529"/>
      <c r="E366" s="529"/>
      <c r="F366" s="529"/>
      <c r="G366" s="529"/>
      <c r="H366" s="529"/>
      <c r="I366" s="529"/>
      <c r="J366" s="529"/>
      <c r="K366" s="529"/>
      <c r="L366" s="529"/>
      <c r="M366" s="530"/>
      <c r="N366" s="528"/>
      <c r="O366" s="529"/>
      <c r="P366" s="529"/>
      <c r="Q366" s="529"/>
      <c r="R366" s="529"/>
      <c r="S366" s="529"/>
      <c r="T366" s="529"/>
      <c r="U366" s="529"/>
      <c r="V366" s="530"/>
      <c r="W366" s="528"/>
      <c r="X366" s="529"/>
      <c r="Y366" s="529"/>
      <c r="Z366" s="529"/>
      <c r="AA366" s="529"/>
      <c r="AB366" s="529"/>
      <c r="AC366" s="529"/>
      <c r="AD366" s="529"/>
      <c r="AE366" s="529"/>
      <c r="AF366" s="529"/>
      <c r="AG366" s="530"/>
      <c r="AI366" s="518" t="s">
        <v>168</v>
      </c>
      <c r="AJ366" s="520" t="s">
        <v>491</v>
      </c>
      <c r="AK366" s="520" t="s">
        <v>486</v>
      </c>
      <c r="AL366" s="524"/>
    </row>
    <row r="367" spans="2:40">
      <c r="B367" s="525"/>
      <c r="C367" s="526"/>
      <c r="D367" s="526"/>
      <c r="E367" s="526"/>
      <c r="F367" s="526"/>
      <c r="G367" s="526"/>
      <c r="H367" s="526"/>
      <c r="I367" s="526"/>
      <c r="J367" s="526"/>
      <c r="K367" s="526"/>
      <c r="L367" s="526"/>
      <c r="M367" s="527"/>
      <c r="N367" s="525"/>
      <c r="O367" s="526"/>
      <c r="P367" s="526"/>
      <c r="Q367" s="526"/>
      <c r="R367" s="526"/>
      <c r="S367" s="526"/>
      <c r="T367" s="526"/>
      <c r="U367" s="526"/>
      <c r="V367" s="527"/>
      <c r="W367" s="525"/>
      <c r="X367" s="526"/>
      <c r="Y367" s="526"/>
      <c r="Z367" s="526"/>
      <c r="AA367" s="526"/>
      <c r="AB367" s="526"/>
      <c r="AC367" s="526"/>
      <c r="AD367" s="526"/>
      <c r="AE367" s="526"/>
      <c r="AF367" s="526"/>
      <c r="AG367" s="527"/>
      <c r="AI367" s="522"/>
      <c r="AJ367" s="522"/>
      <c r="AK367" s="522"/>
      <c r="AL367" s="519" t="s">
        <v>169</v>
      </c>
    </row>
    <row r="368" spans="2:40">
      <c r="B368" s="528"/>
      <c r="C368" s="529"/>
      <c r="D368" s="529"/>
      <c r="E368" s="529"/>
      <c r="F368" s="529"/>
      <c r="G368" s="529"/>
      <c r="H368" s="529"/>
      <c r="I368" s="529"/>
      <c r="J368" s="529"/>
      <c r="K368" s="529"/>
      <c r="L368" s="529"/>
      <c r="M368" s="530"/>
      <c r="N368" s="528"/>
      <c r="O368" s="529"/>
      <c r="P368" s="529"/>
      <c r="Q368" s="529"/>
      <c r="R368" s="529"/>
      <c r="S368" s="529"/>
      <c r="T368" s="529"/>
      <c r="U368" s="529"/>
      <c r="V368" s="530"/>
      <c r="W368" s="528"/>
      <c r="X368" s="529"/>
      <c r="Y368" s="529"/>
      <c r="Z368" s="529"/>
      <c r="AA368" s="529"/>
      <c r="AB368" s="529"/>
      <c r="AC368" s="529"/>
      <c r="AD368" s="529"/>
      <c r="AE368" s="529"/>
      <c r="AF368" s="529"/>
      <c r="AG368" s="530"/>
      <c r="AI368" s="523"/>
      <c r="AJ368" s="523"/>
      <c r="AK368" s="523"/>
      <c r="AL368" s="522"/>
    </row>
    <row r="369" spans="2:38">
      <c r="B369" s="525"/>
      <c r="C369" s="526"/>
      <c r="D369" s="526"/>
      <c r="E369" s="526"/>
      <c r="F369" s="526"/>
      <c r="G369" s="526"/>
      <c r="H369" s="526"/>
      <c r="I369" s="526"/>
      <c r="J369" s="526"/>
      <c r="K369" s="526"/>
      <c r="L369" s="526"/>
      <c r="M369" s="527"/>
      <c r="N369" s="525"/>
      <c r="O369" s="526"/>
      <c r="P369" s="526"/>
      <c r="Q369" s="526"/>
      <c r="R369" s="526"/>
      <c r="S369" s="526"/>
      <c r="T369" s="526"/>
      <c r="U369" s="526"/>
      <c r="V369" s="527"/>
      <c r="W369" s="525"/>
      <c r="X369" s="526"/>
      <c r="Y369" s="526"/>
      <c r="Z369" s="526"/>
      <c r="AA369" s="526"/>
      <c r="AB369" s="526"/>
      <c r="AC369" s="526"/>
      <c r="AD369" s="526"/>
      <c r="AE369" s="526"/>
      <c r="AF369" s="526"/>
      <c r="AG369" s="527"/>
      <c r="AI369" s="524"/>
      <c r="AJ369" s="524"/>
      <c r="AK369" s="524"/>
      <c r="AL369" s="523"/>
    </row>
    <row r="370" spans="2:38">
      <c r="B370" s="528"/>
      <c r="C370" s="529"/>
      <c r="D370" s="529"/>
      <c r="E370" s="529"/>
      <c r="F370" s="529"/>
      <c r="G370" s="529"/>
      <c r="H370" s="529"/>
      <c r="I370" s="529"/>
      <c r="J370" s="529"/>
      <c r="K370" s="529"/>
      <c r="L370" s="529"/>
      <c r="M370" s="530"/>
      <c r="N370" s="528"/>
      <c r="O370" s="529"/>
      <c r="P370" s="529"/>
      <c r="Q370" s="529"/>
      <c r="R370" s="529"/>
      <c r="S370" s="529"/>
      <c r="T370" s="529"/>
      <c r="U370" s="529"/>
      <c r="V370" s="530"/>
      <c r="W370" s="528"/>
      <c r="X370" s="529"/>
      <c r="Y370" s="529"/>
      <c r="Z370" s="529"/>
      <c r="AA370" s="529"/>
      <c r="AB370" s="529"/>
      <c r="AC370" s="529"/>
      <c r="AD370" s="529"/>
      <c r="AE370" s="529"/>
      <c r="AF370" s="529"/>
      <c r="AG370" s="530"/>
      <c r="AI370" s="518" t="s">
        <v>168</v>
      </c>
      <c r="AJ370" s="520" t="s">
        <v>486</v>
      </c>
      <c r="AK370" s="520" t="s">
        <v>496</v>
      </c>
      <c r="AL370" s="523"/>
    </row>
    <row r="371" spans="2:38">
      <c r="B371" s="525"/>
      <c r="C371" s="526"/>
      <c r="D371" s="526"/>
      <c r="E371" s="526"/>
      <c r="F371" s="526"/>
      <c r="G371" s="526"/>
      <c r="H371" s="526"/>
      <c r="I371" s="526"/>
      <c r="J371" s="526"/>
      <c r="K371" s="526"/>
      <c r="L371" s="526"/>
      <c r="M371" s="527"/>
      <c r="N371" s="525"/>
      <c r="O371" s="526"/>
      <c r="P371" s="526"/>
      <c r="Q371" s="526"/>
      <c r="R371" s="526"/>
      <c r="S371" s="526"/>
      <c r="T371" s="526"/>
      <c r="U371" s="526"/>
      <c r="V371" s="527"/>
      <c r="W371" s="525"/>
      <c r="X371" s="526"/>
      <c r="Y371" s="526"/>
      <c r="Z371" s="526"/>
      <c r="AA371" s="526"/>
      <c r="AB371" s="526"/>
      <c r="AC371" s="526"/>
      <c r="AD371" s="526"/>
      <c r="AE371" s="526"/>
      <c r="AF371" s="526"/>
      <c r="AG371" s="527"/>
      <c r="AL371" s="524"/>
    </row>
    <row r="372" spans="2:38">
      <c r="B372" s="528"/>
      <c r="C372" s="529"/>
      <c r="D372" s="529"/>
      <c r="E372" s="529"/>
      <c r="F372" s="529"/>
      <c r="G372" s="529"/>
      <c r="H372" s="529"/>
      <c r="I372" s="529"/>
      <c r="J372" s="529"/>
      <c r="K372" s="529"/>
      <c r="L372" s="529"/>
      <c r="M372" s="530"/>
      <c r="N372" s="528"/>
      <c r="O372" s="529"/>
      <c r="P372" s="529"/>
      <c r="Q372" s="529"/>
      <c r="R372" s="529"/>
      <c r="S372" s="529"/>
      <c r="T372" s="529"/>
      <c r="U372" s="529"/>
      <c r="V372" s="530"/>
      <c r="W372" s="528"/>
      <c r="X372" s="529"/>
      <c r="Y372" s="529"/>
      <c r="Z372" s="529"/>
      <c r="AA372" s="529"/>
      <c r="AB372" s="529"/>
      <c r="AC372" s="529"/>
      <c r="AD372" s="529"/>
      <c r="AE372" s="529"/>
      <c r="AF372" s="529"/>
      <c r="AG372" s="530"/>
    </row>
  </sheetData>
  <mergeCells count="116">
    <mergeCell ref="AL368:AL371"/>
    <mergeCell ref="B369:M370"/>
    <mergeCell ref="N369:V370"/>
    <mergeCell ref="W369:AG370"/>
    <mergeCell ref="B371:M372"/>
    <mergeCell ref="N371:V372"/>
    <mergeCell ref="W371:AG372"/>
    <mergeCell ref="AL363:AL366"/>
    <mergeCell ref="B365:M366"/>
    <mergeCell ref="N365:V366"/>
    <mergeCell ref="W365:AG366"/>
    <mergeCell ref="B367:M368"/>
    <mergeCell ref="N367:V368"/>
    <mergeCell ref="W367:AG368"/>
    <mergeCell ref="AI367:AI369"/>
    <mergeCell ref="AJ367:AJ369"/>
    <mergeCell ref="AK367:AK369"/>
    <mergeCell ref="B363:M364"/>
    <mergeCell ref="N363:V364"/>
    <mergeCell ref="W363:AG364"/>
    <mergeCell ref="AI363:AI365"/>
    <mergeCell ref="AJ363:AJ365"/>
    <mergeCell ref="AK363:AK365"/>
    <mergeCell ref="AF280:AG280"/>
    <mergeCell ref="Y282:AC282"/>
    <mergeCell ref="AF282:AH282"/>
    <mergeCell ref="AJ282:AL282"/>
    <mergeCell ref="AH286:AM286"/>
    <mergeCell ref="AJ362:AK362"/>
    <mergeCell ref="AL275:AL278"/>
    <mergeCell ref="B276:M277"/>
    <mergeCell ref="N276:V277"/>
    <mergeCell ref="W276:AG277"/>
    <mergeCell ref="B278:M279"/>
    <mergeCell ref="N278:V279"/>
    <mergeCell ref="W278:AG279"/>
    <mergeCell ref="AL270:AL273"/>
    <mergeCell ref="B272:M273"/>
    <mergeCell ref="N272:V273"/>
    <mergeCell ref="W272:AG273"/>
    <mergeCell ref="B274:M275"/>
    <mergeCell ref="N274:V275"/>
    <mergeCell ref="W274:AG275"/>
    <mergeCell ref="AI274:AI276"/>
    <mergeCell ref="AJ274:AJ276"/>
    <mergeCell ref="AK274:AK276"/>
    <mergeCell ref="B270:M271"/>
    <mergeCell ref="N270:V271"/>
    <mergeCell ref="W270:AG271"/>
    <mergeCell ref="AI270:AI272"/>
    <mergeCell ref="AJ270:AJ272"/>
    <mergeCell ref="AK270:AK272"/>
    <mergeCell ref="AF187:AG187"/>
    <mergeCell ref="Y189:AC189"/>
    <mergeCell ref="AF189:AH189"/>
    <mergeCell ref="AJ189:AL189"/>
    <mergeCell ref="AH193:AM193"/>
    <mergeCell ref="AJ269:AK269"/>
    <mergeCell ref="AL182:AL185"/>
    <mergeCell ref="B183:M184"/>
    <mergeCell ref="N183:V184"/>
    <mergeCell ref="W183:AG184"/>
    <mergeCell ref="B185:M186"/>
    <mergeCell ref="N185:V186"/>
    <mergeCell ref="W185:AG186"/>
    <mergeCell ref="AL177:AL180"/>
    <mergeCell ref="B179:M180"/>
    <mergeCell ref="N179:V180"/>
    <mergeCell ref="W179:AG180"/>
    <mergeCell ref="B181:M182"/>
    <mergeCell ref="N181:V182"/>
    <mergeCell ref="W181:AG182"/>
    <mergeCell ref="AI181:AI183"/>
    <mergeCell ref="AJ181:AJ183"/>
    <mergeCell ref="AK181:AK183"/>
    <mergeCell ref="B177:M178"/>
    <mergeCell ref="N177:V178"/>
    <mergeCell ref="W177:AG178"/>
    <mergeCell ref="AI177:AI179"/>
    <mergeCell ref="AJ177:AJ179"/>
    <mergeCell ref="AK177:AK179"/>
    <mergeCell ref="AF94:AG94"/>
    <mergeCell ref="Y96:AB96"/>
    <mergeCell ref="AD96:AH96"/>
    <mergeCell ref="AJ96:AL96"/>
    <mergeCell ref="AH100:AM100"/>
    <mergeCell ref="AJ176:AK176"/>
    <mergeCell ref="AL89:AL92"/>
    <mergeCell ref="B90:M91"/>
    <mergeCell ref="N90:V91"/>
    <mergeCell ref="W90:AG91"/>
    <mergeCell ref="B92:M93"/>
    <mergeCell ref="N92:V93"/>
    <mergeCell ref="W92:AG93"/>
    <mergeCell ref="AL84:AL87"/>
    <mergeCell ref="B86:M87"/>
    <mergeCell ref="N86:V87"/>
    <mergeCell ref="W86:AG87"/>
    <mergeCell ref="B88:M89"/>
    <mergeCell ref="N88:V89"/>
    <mergeCell ref="W88:AG89"/>
    <mergeCell ref="AI88:AI90"/>
    <mergeCell ref="AJ88:AJ90"/>
    <mergeCell ref="AK88:AK90"/>
    <mergeCell ref="B84:M85"/>
    <mergeCell ref="N84:V85"/>
    <mergeCell ref="W84:AG85"/>
    <mergeCell ref="AI84:AI86"/>
    <mergeCell ref="AJ84:AJ86"/>
    <mergeCell ref="AK84:AK86"/>
    <mergeCell ref="AF1:AG1"/>
    <mergeCell ref="Y3:AB3"/>
    <mergeCell ref="AD3:AH3"/>
    <mergeCell ref="AJ3:AL3"/>
    <mergeCell ref="AH7:AM7"/>
    <mergeCell ref="AJ83:AK83"/>
  </mergeCells>
  <phoneticPr fontId="4"/>
  <conditionalFormatting sqref="AF78">
    <cfRule type="cellIs" dxfId="2807" priority="1412" stopIfTrue="1" operator="notEqual">
      <formula>"FWP"</formula>
    </cfRule>
  </conditionalFormatting>
  <conditionalFormatting sqref="AE78">
    <cfRule type="containsText" dxfId="2806" priority="1407" operator="containsText" text="ＮＧ">
      <formula>NOT(ISERROR(SEARCH("ＮＧ",AE78)))</formula>
    </cfRule>
    <cfRule type="containsText" dxfId="2805" priority="1408" operator="containsText" text="保留">
      <formula>NOT(ISERROR(SEARCH("保留",AE78)))</formula>
    </cfRule>
    <cfRule type="containsText" dxfId="2804" priority="1409" operator="containsText" text="良短">
      <formula>NOT(ISERROR(SEARCH("良短",AE78)))</formula>
    </cfRule>
    <cfRule type="containsText" dxfId="2803" priority="1410" operator="containsText" text="合短">
      <formula>NOT(ISERROR(SEARCH("合短",AE78)))</formula>
    </cfRule>
    <cfRule type="containsText" dxfId="2802" priority="1411" operator="containsText" text="合定">
      <formula>NOT(ISERROR(SEARCH("合定",AE78)))</formula>
    </cfRule>
  </conditionalFormatting>
  <conditionalFormatting sqref="AF78">
    <cfRule type="cellIs" dxfId="2801" priority="1406" stopIfTrue="1" operator="notEqual">
      <formula>"FWP"</formula>
    </cfRule>
  </conditionalFormatting>
  <conditionalFormatting sqref="AE78">
    <cfRule type="containsText" dxfId="2800" priority="1401" operator="containsText" text="ＮＧ">
      <formula>NOT(ISERROR(SEARCH("ＮＧ",AE78)))</formula>
    </cfRule>
    <cfRule type="containsText" dxfId="2799" priority="1402" operator="containsText" text="保留">
      <formula>NOT(ISERROR(SEARCH("保留",AE78)))</formula>
    </cfRule>
    <cfRule type="containsText" dxfId="2798" priority="1403" operator="containsText" text="良短">
      <formula>NOT(ISERROR(SEARCH("良短",AE78)))</formula>
    </cfRule>
    <cfRule type="containsText" dxfId="2797" priority="1404" operator="containsText" text="合短">
      <formula>NOT(ISERROR(SEARCH("合短",AE78)))</formula>
    </cfRule>
    <cfRule type="containsText" dxfId="2796" priority="1405" operator="containsText" text="合定">
      <formula>NOT(ISERROR(SEARCH("合定",AE78)))</formula>
    </cfRule>
  </conditionalFormatting>
  <conditionalFormatting sqref="AF78">
    <cfRule type="cellIs" dxfId="2795" priority="1400" stopIfTrue="1" operator="notEqual">
      <formula>"FWP"</formula>
    </cfRule>
  </conditionalFormatting>
  <conditionalFormatting sqref="AE75:AE77 AE79:AE83">
    <cfRule type="containsText" dxfId="2794" priority="1425" operator="containsText" text="ＮＧ">
      <formula>NOT(ISERROR(SEARCH("ＮＧ",AE75)))</formula>
    </cfRule>
    <cfRule type="containsText" dxfId="2793" priority="1426" operator="containsText" text="保留">
      <formula>NOT(ISERROR(SEARCH("保留",AE75)))</formula>
    </cfRule>
    <cfRule type="containsText" dxfId="2792" priority="1427" operator="containsText" text="良短">
      <formula>NOT(ISERROR(SEARCH("良短",AE75)))</formula>
    </cfRule>
    <cfRule type="containsText" dxfId="2791" priority="1428" operator="containsText" text="合短">
      <formula>NOT(ISERROR(SEARCH("合短",AE75)))</formula>
    </cfRule>
    <cfRule type="containsText" dxfId="2790" priority="1429" operator="containsText" text="合定">
      <formula>NOT(ISERROR(SEARCH("合定",AE75)))</formula>
    </cfRule>
  </conditionalFormatting>
  <conditionalFormatting sqref="AF75:AF77 AF79:AF83">
    <cfRule type="cellIs" dxfId="2789" priority="1424" stopIfTrue="1" operator="notEqual">
      <formula>"FWP"</formula>
    </cfRule>
  </conditionalFormatting>
  <conditionalFormatting sqref="AE72">
    <cfRule type="containsText" dxfId="2788" priority="1449" operator="containsText" text="ＮＧ">
      <formula>NOT(ISERROR(SEARCH("ＮＧ",AE72)))</formula>
    </cfRule>
    <cfRule type="containsText" dxfId="2787" priority="1450" operator="containsText" text="保留">
      <formula>NOT(ISERROR(SEARCH("保留",AE72)))</formula>
    </cfRule>
    <cfRule type="containsText" dxfId="2786" priority="1451" operator="containsText" text="良短">
      <formula>NOT(ISERROR(SEARCH("良短",AE72)))</formula>
    </cfRule>
    <cfRule type="containsText" dxfId="2785" priority="1452" operator="containsText" text="合短">
      <formula>NOT(ISERROR(SEARCH("合短",AE72)))</formula>
    </cfRule>
    <cfRule type="containsText" dxfId="2784" priority="1453" operator="containsText" text="合定">
      <formula>NOT(ISERROR(SEARCH("合定",AE72)))</formula>
    </cfRule>
  </conditionalFormatting>
  <conditionalFormatting sqref="AF72">
    <cfRule type="cellIs" dxfId="2783" priority="1448" stopIfTrue="1" operator="notEqual">
      <formula>"FWP"</formula>
    </cfRule>
  </conditionalFormatting>
  <conditionalFormatting sqref="AE72">
    <cfRule type="containsText" dxfId="2782" priority="1443" operator="containsText" text="ＮＧ">
      <formula>NOT(ISERROR(SEARCH("ＮＧ",AE72)))</formula>
    </cfRule>
    <cfRule type="containsText" dxfId="2781" priority="1444" operator="containsText" text="保留">
      <formula>NOT(ISERROR(SEARCH("保留",AE72)))</formula>
    </cfRule>
    <cfRule type="containsText" dxfId="2780" priority="1445" operator="containsText" text="良短">
      <formula>NOT(ISERROR(SEARCH("良短",AE72)))</formula>
    </cfRule>
    <cfRule type="containsText" dxfId="2779" priority="1446" operator="containsText" text="合短">
      <formula>NOT(ISERROR(SEARCH("合短",AE72)))</formula>
    </cfRule>
    <cfRule type="containsText" dxfId="2778" priority="1447" operator="containsText" text="合定">
      <formula>NOT(ISERROR(SEARCH("合定",AE72)))</formula>
    </cfRule>
  </conditionalFormatting>
  <conditionalFormatting sqref="AF72">
    <cfRule type="cellIs" dxfId="2777" priority="1442" stopIfTrue="1" operator="notEqual">
      <formula>"FWP"</formula>
    </cfRule>
  </conditionalFormatting>
  <conditionalFormatting sqref="AE72">
    <cfRule type="containsText" dxfId="2776" priority="1437" operator="containsText" text="ＮＧ">
      <formula>NOT(ISERROR(SEARCH("ＮＧ",AE72)))</formula>
    </cfRule>
    <cfRule type="containsText" dxfId="2775" priority="1438" operator="containsText" text="保留">
      <formula>NOT(ISERROR(SEARCH("保留",AE72)))</formula>
    </cfRule>
    <cfRule type="containsText" dxfId="2774" priority="1439" operator="containsText" text="良短">
      <formula>NOT(ISERROR(SEARCH("良短",AE72)))</formula>
    </cfRule>
    <cfRule type="containsText" dxfId="2773" priority="1440" operator="containsText" text="合短">
      <formula>NOT(ISERROR(SEARCH("合短",AE72)))</formula>
    </cfRule>
    <cfRule type="containsText" dxfId="2772" priority="1441" operator="containsText" text="合定">
      <formula>NOT(ISERROR(SEARCH("合定",AE72)))</formula>
    </cfRule>
  </conditionalFormatting>
  <conditionalFormatting sqref="AF72">
    <cfRule type="cellIs" dxfId="2771" priority="1436" stopIfTrue="1" operator="notEqual">
      <formula>"FWP"</formula>
    </cfRule>
  </conditionalFormatting>
  <conditionalFormatting sqref="AE75:AE77 AE79:AE83">
    <cfRule type="containsText" dxfId="2770" priority="1431" operator="containsText" text="ＮＧ">
      <formula>NOT(ISERROR(SEARCH("ＮＧ",AE75)))</formula>
    </cfRule>
    <cfRule type="containsText" dxfId="2769" priority="1432" operator="containsText" text="保留">
      <formula>NOT(ISERROR(SEARCH("保留",AE75)))</formula>
    </cfRule>
    <cfRule type="containsText" dxfId="2768" priority="1433" operator="containsText" text="良短">
      <formula>NOT(ISERROR(SEARCH("良短",AE75)))</formula>
    </cfRule>
    <cfRule type="containsText" dxfId="2767" priority="1434" operator="containsText" text="合短">
      <formula>NOT(ISERROR(SEARCH("合短",AE75)))</formula>
    </cfRule>
    <cfRule type="containsText" dxfId="2766" priority="1435" operator="containsText" text="合定">
      <formula>NOT(ISERROR(SEARCH("合定",AE75)))</formula>
    </cfRule>
  </conditionalFormatting>
  <conditionalFormatting sqref="AF75:AF77 AF79:AF83">
    <cfRule type="cellIs" dxfId="2765" priority="1430" stopIfTrue="1" operator="notEqual">
      <formula>"FWP"</formula>
    </cfRule>
  </conditionalFormatting>
  <conditionalFormatting sqref="AE75:AE77 AE79:AE83">
    <cfRule type="containsText" dxfId="2764" priority="1419" operator="containsText" text="ＮＧ">
      <formula>NOT(ISERROR(SEARCH("ＮＧ",AE75)))</formula>
    </cfRule>
    <cfRule type="containsText" dxfId="2763" priority="1420" operator="containsText" text="保留">
      <formula>NOT(ISERROR(SEARCH("保留",AE75)))</formula>
    </cfRule>
    <cfRule type="containsText" dxfId="2762" priority="1421" operator="containsText" text="良短">
      <formula>NOT(ISERROR(SEARCH("良短",AE75)))</formula>
    </cfRule>
    <cfRule type="containsText" dxfId="2761" priority="1422" operator="containsText" text="合短">
      <formula>NOT(ISERROR(SEARCH("合短",AE75)))</formula>
    </cfRule>
    <cfRule type="containsText" dxfId="2760" priority="1423" operator="containsText" text="合定">
      <formula>NOT(ISERROR(SEARCH("合定",AE75)))</formula>
    </cfRule>
  </conditionalFormatting>
  <conditionalFormatting sqref="AF75:AF77 AF79:AF83">
    <cfRule type="cellIs" dxfId="2759" priority="1418" stopIfTrue="1" operator="notEqual">
      <formula>"FWP"</formula>
    </cfRule>
  </conditionalFormatting>
  <conditionalFormatting sqref="AE78">
    <cfRule type="containsText" dxfId="2758" priority="1413" operator="containsText" text="ＮＧ">
      <formula>NOT(ISERROR(SEARCH("ＮＧ",AE78)))</formula>
    </cfRule>
    <cfRule type="containsText" dxfId="2757" priority="1414" operator="containsText" text="保留">
      <formula>NOT(ISERROR(SEARCH("保留",AE78)))</formula>
    </cfRule>
    <cfRule type="containsText" dxfId="2756" priority="1415" operator="containsText" text="良短">
      <formula>NOT(ISERROR(SEARCH("良短",AE78)))</formula>
    </cfRule>
    <cfRule type="containsText" dxfId="2755" priority="1416" operator="containsText" text="合短">
      <formula>NOT(ISERROR(SEARCH("合短",AE78)))</formula>
    </cfRule>
    <cfRule type="containsText" dxfId="2754" priority="1417" operator="containsText" text="合定">
      <formula>NOT(ISERROR(SEARCH("合定",AE78)))</formula>
    </cfRule>
  </conditionalFormatting>
  <conditionalFormatting sqref="AF73">
    <cfRule type="cellIs" dxfId="2753" priority="1484" stopIfTrue="1" operator="notEqual">
      <formula>"FWP"</formula>
    </cfRule>
  </conditionalFormatting>
  <conditionalFormatting sqref="AE154:AE155 AE145:AE146 AE148:AE152">
    <cfRule type="containsText" dxfId="2752" priority="1395" operator="containsText" text="ＮＧ">
      <formula>NOT(ISERROR(SEARCH("ＮＧ",AE145)))</formula>
    </cfRule>
    <cfRule type="containsText" dxfId="2751" priority="1396" operator="containsText" text="保留">
      <formula>NOT(ISERROR(SEARCH("保留",AE145)))</formula>
    </cfRule>
    <cfRule type="containsText" dxfId="2750" priority="1397" operator="containsText" text="良短">
      <formula>NOT(ISERROR(SEARCH("良短",AE145)))</formula>
    </cfRule>
    <cfRule type="containsText" dxfId="2749" priority="1398" operator="containsText" text="合短">
      <formula>NOT(ISERROR(SEARCH("合短",AE145)))</formula>
    </cfRule>
    <cfRule type="containsText" dxfId="2748" priority="1399" operator="containsText" text="合定">
      <formula>NOT(ISERROR(SEARCH("合定",AE145)))</formula>
    </cfRule>
  </conditionalFormatting>
  <conditionalFormatting sqref="AF171">
    <cfRule type="cellIs" dxfId="2747" priority="1262" stopIfTrue="1" operator="notEqual">
      <formula>"FWP"</formula>
    </cfRule>
  </conditionalFormatting>
  <conditionalFormatting sqref="AE73">
    <cfRule type="containsText" dxfId="2746" priority="1485" operator="containsText" text="ＮＧ">
      <formula>NOT(ISERROR(SEARCH("ＮＧ",AE73)))</formula>
    </cfRule>
    <cfRule type="containsText" dxfId="2745" priority="1486" operator="containsText" text="保留">
      <formula>NOT(ISERROR(SEARCH("保留",AE73)))</formula>
    </cfRule>
    <cfRule type="containsText" dxfId="2744" priority="1487" operator="containsText" text="良短">
      <formula>NOT(ISERROR(SEARCH("良短",AE73)))</formula>
    </cfRule>
    <cfRule type="containsText" dxfId="2743" priority="1488" operator="containsText" text="合短">
      <formula>NOT(ISERROR(SEARCH("合短",AE73)))</formula>
    </cfRule>
    <cfRule type="containsText" dxfId="2742" priority="1489" operator="containsText" text="合定">
      <formula>NOT(ISERROR(SEARCH("合定",AE73)))</formula>
    </cfRule>
  </conditionalFormatting>
  <conditionalFormatting sqref="AE73">
    <cfRule type="containsText" dxfId="2741" priority="1479" operator="containsText" text="ＮＧ">
      <formula>NOT(ISERROR(SEARCH("ＮＧ",AE73)))</formula>
    </cfRule>
    <cfRule type="containsText" dxfId="2740" priority="1480" operator="containsText" text="保留">
      <formula>NOT(ISERROR(SEARCH("保留",AE73)))</formula>
    </cfRule>
    <cfRule type="containsText" dxfId="2739" priority="1481" operator="containsText" text="良短">
      <formula>NOT(ISERROR(SEARCH("良短",AE73)))</formula>
    </cfRule>
    <cfRule type="containsText" dxfId="2738" priority="1482" operator="containsText" text="合短">
      <formula>NOT(ISERROR(SEARCH("合短",AE73)))</formula>
    </cfRule>
    <cfRule type="containsText" dxfId="2737" priority="1483" operator="containsText" text="合定">
      <formula>NOT(ISERROR(SEARCH("合定",AE73)))</formula>
    </cfRule>
  </conditionalFormatting>
  <conditionalFormatting sqref="AF73">
    <cfRule type="cellIs" dxfId="2736" priority="1478" stopIfTrue="1" operator="notEqual">
      <formula>"FWP"</formula>
    </cfRule>
  </conditionalFormatting>
  <conditionalFormatting sqref="AE73">
    <cfRule type="containsText" dxfId="2735" priority="1473" operator="containsText" text="ＮＧ">
      <formula>NOT(ISERROR(SEARCH("ＮＧ",AE73)))</formula>
    </cfRule>
    <cfRule type="containsText" dxfId="2734" priority="1474" operator="containsText" text="保留">
      <formula>NOT(ISERROR(SEARCH("保留",AE73)))</formula>
    </cfRule>
    <cfRule type="containsText" dxfId="2733" priority="1475" operator="containsText" text="良短">
      <formula>NOT(ISERROR(SEARCH("良短",AE73)))</formula>
    </cfRule>
    <cfRule type="containsText" dxfId="2732" priority="1476" operator="containsText" text="合短">
      <formula>NOT(ISERROR(SEARCH("合短",AE73)))</formula>
    </cfRule>
    <cfRule type="containsText" dxfId="2731" priority="1477" operator="containsText" text="合定">
      <formula>NOT(ISERROR(SEARCH("合定",AE73)))</formula>
    </cfRule>
  </conditionalFormatting>
  <conditionalFormatting sqref="AF73">
    <cfRule type="cellIs" dxfId="2730" priority="1472" stopIfTrue="1" operator="notEqual">
      <formula>"FWP"</formula>
    </cfRule>
  </conditionalFormatting>
  <conditionalFormatting sqref="AE69:AE71 AE74">
    <cfRule type="containsText" dxfId="2729" priority="1467" operator="containsText" text="ＮＧ">
      <formula>NOT(ISERROR(SEARCH("ＮＧ",AE69)))</formula>
    </cfRule>
    <cfRule type="containsText" dxfId="2728" priority="1468" operator="containsText" text="保留">
      <formula>NOT(ISERROR(SEARCH("保留",AE69)))</formula>
    </cfRule>
    <cfRule type="containsText" dxfId="2727" priority="1469" operator="containsText" text="良短">
      <formula>NOT(ISERROR(SEARCH("良短",AE69)))</formula>
    </cfRule>
    <cfRule type="containsText" dxfId="2726" priority="1470" operator="containsText" text="合短">
      <formula>NOT(ISERROR(SEARCH("合短",AE69)))</formula>
    </cfRule>
    <cfRule type="containsText" dxfId="2725" priority="1471" operator="containsText" text="合定">
      <formula>NOT(ISERROR(SEARCH("合定",AE69)))</formula>
    </cfRule>
  </conditionalFormatting>
  <conditionalFormatting sqref="AF69:AF71 AF74">
    <cfRule type="cellIs" dxfId="2724" priority="1466" stopIfTrue="1" operator="notEqual">
      <formula>"FWP"</formula>
    </cfRule>
  </conditionalFormatting>
  <conditionalFormatting sqref="AE69:AE71 AE74">
    <cfRule type="containsText" dxfId="2723" priority="1461" operator="containsText" text="ＮＧ">
      <formula>NOT(ISERROR(SEARCH("ＮＧ",AE69)))</formula>
    </cfRule>
    <cfRule type="containsText" dxfId="2722" priority="1462" operator="containsText" text="保留">
      <formula>NOT(ISERROR(SEARCH("保留",AE69)))</formula>
    </cfRule>
    <cfRule type="containsText" dxfId="2721" priority="1463" operator="containsText" text="良短">
      <formula>NOT(ISERROR(SEARCH("良短",AE69)))</formula>
    </cfRule>
    <cfRule type="containsText" dxfId="2720" priority="1464" operator="containsText" text="合短">
      <formula>NOT(ISERROR(SEARCH("合短",AE69)))</formula>
    </cfRule>
    <cfRule type="containsText" dxfId="2719" priority="1465" operator="containsText" text="合定">
      <formula>NOT(ISERROR(SEARCH("合定",AE69)))</formula>
    </cfRule>
  </conditionalFormatting>
  <conditionalFormatting sqref="AF69:AF71 AF74">
    <cfRule type="cellIs" dxfId="2718" priority="1460" stopIfTrue="1" operator="notEqual">
      <formula>"FWP"</formula>
    </cfRule>
  </conditionalFormatting>
  <conditionalFormatting sqref="AE69:AE71 AE74">
    <cfRule type="containsText" dxfId="2717" priority="1455" operator="containsText" text="ＮＧ">
      <formula>NOT(ISERROR(SEARCH("ＮＧ",AE69)))</formula>
    </cfRule>
    <cfRule type="containsText" dxfId="2716" priority="1456" operator="containsText" text="保留">
      <formula>NOT(ISERROR(SEARCH("保留",AE69)))</formula>
    </cfRule>
    <cfRule type="containsText" dxfId="2715" priority="1457" operator="containsText" text="良短">
      <formula>NOT(ISERROR(SEARCH("良短",AE69)))</formula>
    </cfRule>
    <cfRule type="containsText" dxfId="2714" priority="1458" operator="containsText" text="合短">
      <formula>NOT(ISERROR(SEARCH("合短",AE69)))</formula>
    </cfRule>
    <cfRule type="containsText" dxfId="2713" priority="1459" operator="containsText" text="合定">
      <formula>NOT(ISERROR(SEARCH("合定",AE69)))</formula>
    </cfRule>
  </conditionalFormatting>
  <conditionalFormatting sqref="AF69:AF71 AF74">
    <cfRule type="cellIs" dxfId="2712" priority="1454" stopIfTrue="1" operator="notEqual">
      <formula>"FWP"</formula>
    </cfRule>
  </conditionalFormatting>
  <conditionalFormatting sqref="AE165">
    <cfRule type="containsText" dxfId="2711" priority="1305" operator="containsText" text="ＮＧ">
      <formula>NOT(ISERROR(SEARCH("ＮＧ",AE165)))</formula>
    </cfRule>
    <cfRule type="containsText" dxfId="2710" priority="1306" operator="containsText" text="保留">
      <formula>NOT(ISERROR(SEARCH("保留",AE165)))</formula>
    </cfRule>
    <cfRule type="containsText" dxfId="2709" priority="1307" operator="containsText" text="良短">
      <formula>NOT(ISERROR(SEARCH("良短",AE165)))</formula>
    </cfRule>
    <cfRule type="containsText" dxfId="2708" priority="1308" operator="containsText" text="合短">
      <formula>NOT(ISERROR(SEARCH("合短",AE165)))</formula>
    </cfRule>
    <cfRule type="containsText" dxfId="2707" priority="1309" operator="containsText" text="合定">
      <formula>NOT(ISERROR(SEARCH("合定",AE165)))</formula>
    </cfRule>
  </conditionalFormatting>
  <conditionalFormatting sqref="AF165">
    <cfRule type="cellIs" dxfId="2706" priority="1304" stopIfTrue="1" operator="notEqual">
      <formula>"FWP"</formula>
    </cfRule>
  </conditionalFormatting>
  <conditionalFormatting sqref="AE165">
    <cfRule type="containsText" dxfId="2705" priority="1299" operator="containsText" text="ＮＧ">
      <formula>NOT(ISERROR(SEARCH("ＮＧ",AE165)))</formula>
    </cfRule>
    <cfRule type="containsText" dxfId="2704" priority="1300" operator="containsText" text="保留">
      <formula>NOT(ISERROR(SEARCH("保留",AE165)))</formula>
    </cfRule>
    <cfRule type="containsText" dxfId="2703" priority="1301" operator="containsText" text="良短">
      <formula>NOT(ISERROR(SEARCH("良短",AE165)))</formula>
    </cfRule>
    <cfRule type="containsText" dxfId="2702" priority="1302" operator="containsText" text="合短">
      <formula>NOT(ISERROR(SEARCH("合短",AE165)))</formula>
    </cfRule>
    <cfRule type="containsText" dxfId="2701" priority="1303" operator="containsText" text="合定">
      <formula>NOT(ISERROR(SEARCH("合定",AE165)))</formula>
    </cfRule>
  </conditionalFormatting>
  <conditionalFormatting sqref="AF165">
    <cfRule type="cellIs" dxfId="2700" priority="1298" stopIfTrue="1" operator="notEqual">
      <formula>"FWP"</formula>
    </cfRule>
  </conditionalFormatting>
  <conditionalFormatting sqref="AE165">
    <cfRule type="containsText" dxfId="2699" priority="1293" operator="containsText" text="ＮＧ">
      <formula>NOT(ISERROR(SEARCH("ＮＧ",AE165)))</formula>
    </cfRule>
    <cfRule type="containsText" dxfId="2698" priority="1294" operator="containsText" text="保留">
      <formula>NOT(ISERROR(SEARCH("保留",AE165)))</formula>
    </cfRule>
    <cfRule type="containsText" dxfId="2697" priority="1295" operator="containsText" text="良短">
      <formula>NOT(ISERROR(SEARCH("良短",AE165)))</formula>
    </cfRule>
    <cfRule type="containsText" dxfId="2696" priority="1296" operator="containsText" text="合短">
      <formula>NOT(ISERROR(SEARCH("合短",AE165)))</formula>
    </cfRule>
    <cfRule type="containsText" dxfId="2695" priority="1297" operator="containsText" text="合定">
      <formula>NOT(ISERROR(SEARCH("合定",AE165)))</formula>
    </cfRule>
  </conditionalFormatting>
  <conditionalFormatting sqref="AF165">
    <cfRule type="cellIs" dxfId="2694" priority="1292" stopIfTrue="1" operator="notEqual">
      <formula>"FWP"</formula>
    </cfRule>
  </conditionalFormatting>
  <conditionalFormatting sqref="AE168:AE170 AE172:AE176">
    <cfRule type="containsText" dxfId="2693" priority="1287" operator="containsText" text="ＮＧ">
      <formula>NOT(ISERROR(SEARCH("ＮＧ",AE168)))</formula>
    </cfRule>
    <cfRule type="containsText" dxfId="2692" priority="1288" operator="containsText" text="保留">
      <formula>NOT(ISERROR(SEARCH("保留",AE168)))</formula>
    </cfRule>
    <cfRule type="containsText" dxfId="2691" priority="1289" operator="containsText" text="良短">
      <formula>NOT(ISERROR(SEARCH("良短",AE168)))</formula>
    </cfRule>
    <cfRule type="containsText" dxfId="2690" priority="1290" operator="containsText" text="合短">
      <formula>NOT(ISERROR(SEARCH("合短",AE168)))</formula>
    </cfRule>
    <cfRule type="containsText" dxfId="2689" priority="1291" operator="containsText" text="合定">
      <formula>NOT(ISERROR(SEARCH("合定",AE168)))</formula>
    </cfRule>
  </conditionalFormatting>
  <conditionalFormatting sqref="AF168:AF170 AF172:AF176">
    <cfRule type="cellIs" dxfId="2688" priority="1286" stopIfTrue="1" operator="notEqual">
      <formula>"FWP"</formula>
    </cfRule>
  </conditionalFormatting>
  <conditionalFormatting sqref="AE168:AE170 AE172:AE176">
    <cfRule type="containsText" dxfId="2687" priority="1281" operator="containsText" text="ＮＧ">
      <formula>NOT(ISERROR(SEARCH("ＮＧ",AE168)))</formula>
    </cfRule>
    <cfRule type="containsText" dxfId="2686" priority="1282" operator="containsText" text="保留">
      <formula>NOT(ISERROR(SEARCH("保留",AE168)))</formula>
    </cfRule>
    <cfRule type="containsText" dxfId="2685" priority="1283" operator="containsText" text="良短">
      <formula>NOT(ISERROR(SEARCH("良短",AE168)))</formula>
    </cfRule>
    <cfRule type="containsText" dxfId="2684" priority="1284" operator="containsText" text="合短">
      <formula>NOT(ISERROR(SEARCH("合短",AE168)))</formula>
    </cfRule>
    <cfRule type="containsText" dxfId="2683" priority="1285" operator="containsText" text="合定">
      <formula>NOT(ISERROR(SEARCH("合定",AE168)))</formula>
    </cfRule>
  </conditionalFormatting>
  <conditionalFormatting sqref="AF168:AF170 AF172:AF176">
    <cfRule type="cellIs" dxfId="2682" priority="1280" stopIfTrue="1" operator="notEqual">
      <formula>"FWP"</formula>
    </cfRule>
  </conditionalFormatting>
  <conditionalFormatting sqref="AE168:AE170 AE172:AE176">
    <cfRule type="containsText" dxfId="2681" priority="1275" operator="containsText" text="ＮＧ">
      <formula>NOT(ISERROR(SEARCH("ＮＧ",AE168)))</formula>
    </cfRule>
    <cfRule type="containsText" dxfId="2680" priority="1276" operator="containsText" text="保留">
      <formula>NOT(ISERROR(SEARCH("保留",AE168)))</formula>
    </cfRule>
    <cfRule type="containsText" dxfId="2679" priority="1277" operator="containsText" text="良短">
      <formula>NOT(ISERROR(SEARCH("良短",AE168)))</formula>
    </cfRule>
    <cfRule type="containsText" dxfId="2678" priority="1278" operator="containsText" text="合短">
      <formula>NOT(ISERROR(SEARCH("合短",AE168)))</formula>
    </cfRule>
    <cfRule type="containsText" dxfId="2677" priority="1279" operator="containsText" text="合定">
      <formula>NOT(ISERROR(SEARCH("合定",AE168)))</formula>
    </cfRule>
  </conditionalFormatting>
  <conditionalFormatting sqref="AF168:AF170 AF172:AF176">
    <cfRule type="cellIs" dxfId="2676" priority="1274" stopIfTrue="1" operator="notEqual">
      <formula>"FWP"</formula>
    </cfRule>
  </conditionalFormatting>
  <conditionalFormatting sqref="AE171">
    <cfRule type="containsText" dxfId="2675" priority="1269" operator="containsText" text="ＮＧ">
      <formula>NOT(ISERROR(SEARCH("ＮＧ",AE171)))</formula>
    </cfRule>
    <cfRule type="containsText" dxfId="2674" priority="1270" operator="containsText" text="保留">
      <formula>NOT(ISERROR(SEARCH("保留",AE171)))</formula>
    </cfRule>
    <cfRule type="containsText" dxfId="2673" priority="1271" operator="containsText" text="良短">
      <formula>NOT(ISERROR(SEARCH("良短",AE171)))</formula>
    </cfRule>
    <cfRule type="containsText" dxfId="2672" priority="1272" operator="containsText" text="合短">
      <formula>NOT(ISERROR(SEARCH("合短",AE171)))</formula>
    </cfRule>
    <cfRule type="containsText" dxfId="2671" priority="1273" operator="containsText" text="合定">
      <formula>NOT(ISERROR(SEARCH("合定",AE171)))</formula>
    </cfRule>
  </conditionalFormatting>
  <conditionalFormatting sqref="AF171">
    <cfRule type="cellIs" dxfId="2670" priority="1268" stopIfTrue="1" operator="notEqual">
      <formula>"FWP"</formula>
    </cfRule>
  </conditionalFormatting>
  <conditionalFormatting sqref="AE171">
    <cfRule type="containsText" dxfId="2669" priority="1263" operator="containsText" text="ＮＧ">
      <formula>NOT(ISERROR(SEARCH("ＮＧ",AE171)))</formula>
    </cfRule>
    <cfRule type="containsText" dxfId="2668" priority="1264" operator="containsText" text="保留">
      <formula>NOT(ISERROR(SEARCH("保留",AE171)))</formula>
    </cfRule>
    <cfRule type="containsText" dxfId="2667" priority="1265" operator="containsText" text="良短">
      <formula>NOT(ISERROR(SEARCH("良短",AE171)))</formula>
    </cfRule>
    <cfRule type="containsText" dxfId="2666" priority="1266" operator="containsText" text="合短">
      <formula>NOT(ISERROR(SEARCH("合短",AE171)))</formula>
    </cfRule>
    <cfRule type="containsText" dxfId="2665" priority="1267" operator="containsText" text="合定">
      <formula>NOT(ISERROR(SEARCH("合定",AE171)))</formula>
    </cfRule>
  </conditionalFormatting>
  <conditionalFormatting sqref="AE171">
    <cfRule type="containsText" dxfId="2664" priority="1257" operator="containsText" text="ＮＧ">
      <formula>NOT(ISERROR(SEARCH("ＮＧ",AE171)))</formula>
    </cfRule>
    <cfRule type="containsText" dxfId="2663" priority="1258" operator="containsText" text="保留">
      <formula>NOT(ISERROR(SEARCH("保留",AE171)))</formula>
    </cfRule>
    <cfRule type="containsText" dxfId="2662" priority="1259" operator="containsText" text="良短">
      <formula>NOT(ISERROR(SEARCH("良短",AE171)))</formula>
    </cfRule>
    <cfRule type="containsText" dxfId="2661" priority="1260" operator="containsText" text="合短">
      <formula>NOT(ISERROR(SEARCH("合短",AE171)))</formula>
    </cfRule>
    <cfRule type="containsText" dxfId="2660" priority="1261" operator="containsText" text="合定">
      <formula>NOT(ISERROR(SEARCH("合定",AE171)))</formula>
    </cfRule>
  </conditionalFormatting>
  <conditionalFormatting sqref="AF171">
    <cfRule type="cellIs" dxfId="2659" priority="1256" stopIfTrue="1" operator="notEqual">
      <formula>"FWP"</formula>
    </cfRule>
  </conditionalFormatting>
  <conditionalFormatting sqref="AF154:AF155 AF145:AF146 AF148:AF152">
    <cfRule type="cellIs" dxfId="2658" priority="1394" stopIfTrue="1" operator="notEqual">
      <formula>"FWP"</formula>
    </cfRule>
  </conditionalFormatting>
  <conditionalFormatting sqref="AE154:AE155 AE145:AE146 AE148:AE152">
    <cfRule type="containsText" dxfId="2657" priority="1389" operator="containsText" text="ＮＧ">
      <formula>NOT(ISERROR(SEARCH("ＮＧ",AE145)))</formula>
    </cfRule>
    <cfRule type="containsText" dxfId="2656" priority="1390" operator="containsText" text="保留">
      <formula>NOT(ISERROR(SEARCH("保留",AE145)))</formula>
    </cfRule>
    <cfRule type="containsText" dxfId="2655" priority="1391" operator="containsText" text="良短">
      <formula>NOT(ISERROR(SEARCH("良短",AE145)))</formula>
    </cfRule>
    <cfRule type="containsText" dxfId="2654" priority="1392" operator="containsText" text="合短">
      <formula>NOT(ISERROR(SEARCH("合短",AE145)))</formula>
    </cfRule>
    <cfRule type="containsText" dxfId="2653" priority="1393" operator="containsText" text="合定">
      <formula>NOT(ISERROR(SEARCH("合定",AE145)))</formula>
    </cfRule>
  </conditionalFormatting>
  <conditionalFormatting sqref="AF154:AF155 AF145:AF146 AF148:AF152">
    <cfRule type="cellIs" dxfId="2652" priority="1388" stopIfTrue="1" operator="notEqual">
      <formula>"FWP"</formula>
    </cfRule>
  </conditionalFormatting>
  <conditionalFormatting sqref="AE154:AE155 AE145:AE146 AE148:AE152">
    <cfRule type="containsText" dxfId="2651" priority="1383" operator="containsText" text="ＮＧ">
      <formula>NOT(ISERROR(SEARCH("ＮＧ",AE145)))</formula>
    </cfRule>
    <cfRule type="containsText" dxfId="2650" priority="1384" operator="containsText" text="保留">
      <formula>NOT(ISERROR(SEARCH("保留",AE145)))</formula>
    </cfRule>
    <cfRule type="containsText" dxfId="2649" priority="1385" operator="containsText" text="良短">
      <formula>NOT(ISERROR(SEARCH("良短",AE145)))</formula>
    </cfRule>
    <cfRule type="containsText" dxfId="2648" priority="1386" operator="containsText" text="合短">
      <formula>NOT(ISERROR(SEARCH("合短",AE145)))</formula>
    </cfRule>
    <cfRule type="containsText" dxfId="2647" priority="1387" operator="containsText" text="合定">
      <formula>NOT(ISERROR(SEARCH("合定",AE145)))</formula>
    </cfRule>
  </conditionalFormatting>
  <conditionalFormatting sqref="AF154:AF155 AF145:AF146 AF148:AF152">
    <cfRule type="cellIs" dxfId="2646" priority="1382" stopIfTrue="1" operator="notEqual">
      <formula>"FWP"</formula>
    </cfRule>
  </conditionalFormatting>
  <conditionalFormatting sqref="AE153 AE147">
    <cfRule type="containsText" dxfId="2645" priority="1377" operator="containsText" text="ＮＧ">
      <formula>NOT(ISERROR(SEARCH("ＮＧ",AE147)))</formula>
    </cfRule>
    <cfRule type="containsText" dxfId="2644" priority="1378" operator="containsText" text="保留">
      <formula>NOT(ISERROR(SEARCH("保留",AE147)))</formula>
    </cfRule>
    <cfRule type="containsText" dxfId="2643" priority="1379" operator="containsText" text="良短">
      <formula>NOT(ISERROR(SEARCH("良短",AE147)))</formula>
    </cfRule>
    <cfRule type="containsText" dxfId="2642" priority="1380" operator="containsText" text="合短">
      <formula>NOT(ISERROR(SEARCH("合短",AE147)))</formula>
    </cfRule>
    <cfRule type="containsText" dxfId="2641" priority="1381" operator="containsText" text="合定">
      <formula>NOT(ISERROR(SEARCH("合定",AE147)))</formula>
    </cfRule>
  </conditionalFormatting>
  <conditionalFormatting sqref="AF153 AF147">
    <cfRule type="cellIs" dxfId="2640" priority="1376" stopIfTrue="1" operator="notEqual">
      <formula>"FWP"</formula>
    </cfRule>
  </conditionalFormatting>
  <conditionalFormatting sqref="AE153 AE147">
    <cfRule type="containsText" dxfId="2639" priority="1371" operator="containsText" text="ＮＧ">
      <formula>NOT(ISERROR(SEARCH("ＮＧ",AE147)))</formula>
    </cfRule>
    <cfRule type="containsText" dxfId="2638" priority="1372" operator="containsText" text="保留">
      <formula>NOT(ISERROR(SEARCH("保留",AE147)))</formula>
    </cfRule>
    <cfRule type="containsText" dxfId="2637" priority="1373" operator="containsText" text="良短">
      <formula>NOT(ISERROR(SEARCH("良短",AE147)))</formula>
    </cfRule>
    <cfRule type="containsText" dxfId="2636" priority="1374" operator="containsText" text="合短">
      <formula>NOT(ISERROR(SEARCH("合短",AE147)))</formula>
    </cfRule>
    <cfRule type="containsText" dxfId="2635" priority="1375" operator="containsText" text="合定">
      <formula>NOT(ISERROR(SEARCH("合定",AE147)))</formula>
    </cfRule>
  </conditionalFormatting>
  <conditionalFormatting sqref="AF153 AF147">
    <cfRule type="cellIs" dxfId="2634" priority="1370" stopIfTrue="1" operator="notEqual">
      <formula>"FWP"</formula>
    </cfRule>
  </conditionalFormatting>
  <conditionalFormatting sqref="AE153 AE147">
    <cfRule type="containsText" dxfId="2633" priority="1365" operator="containsText" text="ＮＧ">
      <formula>NOT(ISERROR(SEARCH("ＮＧ",AE147)))</formula>
    </cfRule>
    <cfRule type="containsText" dxfId="2632" priority="1366" operator="containsText" text="保留">
      <formula>NOT(ISERROR(SEARCH("保留",AE147)))</formula>
    </cfRule>
    <cfRule type="containsText" dxfId="2631" priority="1367" operator="containsText" text="良短">
      <formula>NOT(ISERROR(SEARCH("良短",AE147)))</formula>
    </cfRule>
    <cfRule type="containsText" dxfId="2630" priority="1368" operator="containsText" text="合短">
      <formula>NOT(ISERROR(SEARCH("合短",AE147)))</formula>
    </cfRule>
    <cfRule type="containsText" dxfId="2629" priority="1369" operator="containsText" text="合定">
      <formula>NOT(ISERROR(SEARCH("合定",AE147)))</formula>
    </cfRule>
  </conditionalFormatting>
  <conditionalFormatting sqref="AF153 AF147">
    <cfRule type="cellIs" dxfId="2628" priority="1364" stopIfTrue="1" operator="notEqual">
      <formula>"FWP"</formula>
    </cfRule>
  </conditionalFormatting>
  <conditionalFormatting sqref="AE156:AE158 AE160:AE161 AE166">
    <cfRule type="containsText" dxfId="2627" priority="1359" operator="containsText" text="ＮＧ">
      <formula>NOT(ISERROR(SEARCH("ＮＧ",AE156)))</formula>
    </cfRule>
    <cfRule type="containsText" dxfId="2626" priority="1360" operator="containsText" text="保留">
      <formula>NOT(ISERROR(SEARCH("保留",AE156)))</formula>
    </cfRule>
    <cfRule type="containsText" dxfId="2625" priority="1361" operator="containsText" text="良短">
      <formula>NOT(ISERROR(SEARCH("良短",AE156)))</formula>
    </cfRule>
    <cfRule type="containsText" dxfId="2624" priority="1362" operator="containsText" text="合短">
      <formula>NOT(ISERROR(SEARCH("合短",AE156)))</formula>
    </cfRule>
    <cfRule type="containsText" dxfId="2623" priority="1363" operator="containsText" text="合定">
      <formula>NOT(ISERROR(SEARCH("合定",AE156)))</formula>
    </cfRule>
  </conditionalFormatting>
  <conditionalFormatting sqref="AF156:AF158 AF160:AF161 AF166">
    <cfRule type="cellIs" dxfId="2622" priority="1358" stopIfTrue="1" operator="notEqual">
      <formula>"FWP"</formula>
    </cfRule>
  </conditionalFormatting>
  <conditionalFormatting sqref="AE156:AE158 AE160:AE161 AE166">
    <cfRule type="containsText" dxfId="2621" priority="1353" operator="containsText" text="ＮＧ">
      <formula>NOT(ISERROR(SEARCH("ＮＧ",AE156)))</formula>
    </cfRule>
    <cfRule type="containsText" dxfId="2620" priority="1354" operator="containsText" text="保留">
      <formula>NOT(ISERROR(SEARCH("保留",AE156)))</formula>
    </cfRule>
    <cfRule type="containsText" dxfId="2619" priority="1355" operator="containsText" text="良短">
      <formula>NOT(ISERROR(SEARCH("良短",AE156)))</formula>
    </cfRule>
    <cfRule type="containsText" dxfId="2618" priority="1356" operator="containsText" text="合短">
      <formula>NOT(ISERROR(SEARCH("合短",AE156)))</formula>
    </cfRule>
    <cfRule type="containsText" dxfId="2617" priority="1357" operator="containsText" text="合定">
      <formula>NOT(ISERROR(SEARCH("合定",AE156)))</formula>
    </cfRule>
  </conditionalFormatting>
  <conditionalFormatting sqref="AF156:AF158 AF160:AF161 AF166">
    <cfRule type="cellIs" dxfId="2616" priority="1352" stopIfTrue="1" operator="notEqual">
      <formula>"FWP"</formula>
    </cfRule>
  </conditionalFormatting>
  <conditionalFormatting sqref="AE156:AE158 AE160:AE161 AE166">
    <cfRule type="containsText" dxfId="2615" priority="1347" operator="containsText" text="ＮＧ">
      <formula>NOT(ISERROR(SEARCH("ＮＧ",AE156)))</formula>
    </cfRule>
    <cfRule type="containsText" dxfId="2614" priority="1348" operator="containsText" text="保留">
      <formula>NOT(ISERROR(SEARCH("保留",AE156)))</formula>
    </cfRule>
    <cfRule type="containsText" dxfId="2613" priority="1349" operator="containsText" text="良短">
      <formula>NOT(ISERROR(SEARCH("良短",AE156)))</formula>
    </cfRule>
    <cfRule type="containsText" dxfId="2612" priority="1350" operator="containsText" text="合短">
      <formula>NOT(ISERROR(SEARCH("合短",AE156)))</formula>
    </cfRule>
    <cfRule type="containsText" dxfId="2611" priority="1351" operator="containsText" text="合定">
      <formula>NOT(ISERROR(SEARCH("合定",AE156)))</formula>
    </cfRule>
  </conditionalFormatting>
  <conditionalFormatting sqref="AF156:AF158 AF160:AF161 AF166">
    <cfRule type="cellIs" dxfId="2610" priority="1346" stopIfTrue="1" operator="notEqual">
      <formula>"FWP"</formula>
    </cfRule>
  </conditionalFormatting>
  <conditionalFormatting sqref="AE159">
    <cfRule type="containsText" dxfId="2609" priority="1341" operator="containsText" text="ＮＧ">
      <formula>NOT(ISERROR(SEARCH("ＮＧ",AE159)))</formula>
    </cfRule>
    <cfRule type="containsText" dxfId="2608" priority="1342" operator="containsText" text="保留">
      <formula>NOT(ISERROR(SEARCH("保留",AE159)))</formula>
    </cfRule>
    <cfRule type="containsText" dxfId="2607" priority="1343" operator="containsText" text="良短">
      <formula>NOT(ISERROR(SEARCH("良短",AE159)))</formula>
    </cfRule>
    <cfRule type="containsText" dxfId="2606" priority="1344" operator="containsText" text="合短">
      <formula>NOT(ISERROR(SEARCH("合短",AE159)))</formula>
    </cfRule>
    <cfRule type="containsText" dxfId="2605" priority="1345" operator="containsText" text="合定">
      <formula>NOT(ISERROR(SEARCH("合定",AE159)))</formula>
    </cfRule>
  </conditionalFormatting>
  <conditionalFormatting sqref="AF159">
    <cfRule type="cellIs" dxfId="2604" priority="1340" stopIfTrue="1" operator="notEqual">
      <formula>"FWP"</formula>
    </cfRule>
  </conditionalFormatting>
  <conditionalFormatting sqref="AE159">
    <cfRule type="containsText" dxfId="2603" priority="1335" operator="containsText" text="ＮＧ">
      <formula>NOT(ISERROR(SEARCH("ＮＧ",AE159)))</formula>
    </cfRule>
    <cfRule type="containsText" dxfId="2602" priority="1336" operator="containsText" text="保留">
      <formula>NOT(ISERROR(SEARCH("保留",AE159)))</formula>
    </cfRule>
    <cfRule type="containsText" dxfId="2601" priority="1337" operator="containsText" text="良短">
      <formula>NOT(ISERROR(SEARCH("良短",AE159)))</formula>
    </cfRule>
    <cfRule type="containsText" dxfId="2600" priority="1338" operator="containsText" text="合短">
      <formula>NOT(ISERROR(SEARCH("合短",AE159)))</formula>
    </cfRule>
    <cfRule type="containsText" dxfId="2599" priority="1339" operator="containsText" text="合定">
      <formula>NOT(ISERROR(SEARCH("合定",AE159)))</formula>
    </cfRule>
  </conditionalFormatting>
  <conditionalFormatting sqref="AF159">
    <cfRule type="cellIs" dxfId="2598" priority="1334" stopIfTrue="1" operator="notEqual">
      <formula>"FWP"</formula>
    </cfRule>
  </conditionalFormatting>
  <conditionalFormatting sqref="AE159">
    <cfRule type="containsText" dxfId="2597" priority="1329" operator="containsText" text="ＮＧ">
      <formula>NOT(ISERROR(SEARCH("ＮＧ",AE159)))</formula>
    </cfRule>
    <cfRule type="containsText" dxfId="2596" priority="1330" operator="containsText" text="保留">
      <formula>NOT(ISERROR(SEARCH("保留",AE159)))</formula>
    </cfRule>
    <cfRule type="containsText" dxfId="2595" priority="1331" operator="containsText" text="良短">
      <formula>NOT(ISERROR(SEARCH("良短",AE159)))</formula>
    </cfRule>
    <cfRule type="containsText" dxfId="2594" priority="1332" operator="containsText" text="合短">
      <formula>NOT(ISERROR(SEARCH("合短",AE159)))</formula>
    </cfRule>
    <cfRule type="containsText" dxfId="2593" priority="1333" operator="containsText" text="合定">
      <formula>NOT(ISERROR(SEARCH("合定",AE159)))</formula>
    </cfRule>
  </conditionalFormatting>
  <conditionalFormatting sqref="AF159">
    <cfRule type="cellIs" dxfId="2592" priority="1328" stopIfTrue="1" operator="notEqual">
      <formula>"FWP"</formula>
    </cfRule>
  </conditionalFormatting>
  <conditionalFormatting sqref="AE162:AE164 AE167">
    <cfRule type="containsText" dxfId="2591" priority="1323" operator="containsText" text="ＮＧ">
      <formula>NOT(ISERROR(SEARCH("ＮＧ",AE162)))</formula>
    </cfRule>
    <cfRule type="containsText" dxfId="2590" priority="1324" operator="containsText" text="保留">
      <formula>NOT(ISERROR(SEARCH("保留",AE162)))</formula>
    </cfRule>
    <cfRule type="containsText" dxfId="2589" priority="1325" operator="containsText" text="良短">
      <formula>NOT(ISERROR(SEARCH("良短",AE162)))</formula>
    </cfRule>
    <cfRule type="containsText" dxfId="2588" priority="1326" operator="containsText" text="合短">
      <formula>NOT(ISERROR(SEARCH("合短",AE162)))</formula>
    </cfRule>
    <cfRule type="containsText" dxfId="2587" priority="1327" operator="containsText" text="合定">
      <formula>NOT(ISERROR(SEARCH("合定",AE162)))</formula>
    </cfRule>
  </conditionalFormatting>
  <conditionalFormatting sqref="AF162:AF164 AF167">
    <cfRule type="cellIs" dxfId="2586" priority="1322" stopIfTrue="1" operator="notEqual">
      <formula>"FWP"</formula>
    </cfRule>
  </conditionalFormatting>
  <conditionalFormatting sqref="AE162:AE164 AE167">
    <cfRule type="containsText" dxfId="2585" priority="1317" operator="containsText" text="ＮＧ">
      <formula>NOT(ISERROR(SEARCH("ＮＧ",AE162)))</formula>
    </cfRule>
    <cfRule type="containsText" dxfId="2584" priority="1318" operator="containsText" text="保留">
      <formula>NOT(ISERROR(SEARCH("保留",AE162)))</formula>
    </cfRule>
    <cfRule type="containsText" dxfId="2583" priority="1319" operator="containsText" text="良短">
      <formula>NOT(ISERROR(SEARCH("良短",AE162)))</formula>
    </cfRule>
    <cfRule type="containsText" dxfId="2582" priority="1320" operator="containsText" text="合短">
      <formula>NOT(ISERROR(SEARCH("合短",AE162)))</formula>
    </cfRule>
    <cfRule type="containsText" dxfId="2581" priority="1321" operator="containsText" text="合定">
      <formula>NOT(ISERROR(SEARCH("合定",AE162)))</formula>
    </cfRule>
  </conditionalFormatting>
  <conditionalFormatting sqref="AF162:AF164 AF167">
    <cfRule type="cellIs" dxfId="2580" priority="1316" stopIfTrue="1" operator="notEqual">
      <formula>"FWP"</formula>
    </cfRule>
  </conditionalFormatting>
  <conditionalFormatting sqref="AE162:AE164 AE167">
    <cfRule type="containsText" dxfId="2579" priority="1311" operator="containsText" text="ＮＧ">
      <formula>NOT(ISERROR(SEARCH("ＮＧ",AE162)))</formula>
    </cfRule>
    <cfRule type="containsText" dxfId="2578" priority="1312" operator="containsText" text="保留">
      <formula>NOT(ISERROR(SEARCH("保留",AE162)))</formula>
    </cfRule>
    <cfRule type="containsText" dxfId="2577" priority="1313" operator="containsText" text="良短">
      <formula>NOT(ISERROR(SEARCH("良短",AE162)))</formula>
    </cfRule>
    <cfRule type="containsText" dxfId="2576" priority="1314" operator="containsText" text="合短">
      <formula>NOT(ISERROR(SEARCH("合短",AE162)))</formula>
    </cfRule>
    <cfRule type="containsText" dxfId="2575" priority="1315" operator="containsText" text="合定">
      <formula>NOT(ISERROR(SEARCH("合定",AE162)))</formula>
    </cfRule>
  </conditionalFormatting>
  <conditionalFormatting sqref="AF162:AF164 AF167">
    <cfRule type="cellIs" dxfId="2574" priority="1310" stopIfTrue="1" operator="notEqual">
      <formula>"FWP"</formula>
    </cfRule>
  </conditionalFormatting>
  <conditionalFormatting sqref="AE252">
    <cfRule type="containsText" dxfId="2573" priority="1197" operator="containsText" text="ＮＧ">
      <formula>NOT(ISERROR(SEARCH("ＮＧ",AE252)))</formula>
    </cfRule>
    <cfRule type="containsText" dxfId="2572" priority="1198" operator="containsText" text="保留">
      <formula>NOT(ISERROR(SEARCH("保留",AE252)))</formula>
    </cfRule>
    <cfRule type="containsText" dxfId="2571" priority="1199" operator="containsText" text="良短">
      <formula>NOT(ISERROR(SEARCH("良短",AE252)))</formula>
    </cfRule>
    <cfRule type="containsText" dxfId="2570" priority="1200" operator="containsText" text="合短">
      <formula>NOT(ISERROR(SEARCH("合短",AE252)))</formula>
    </cfRule>
    <cfRule type="containsText" dxfId="2569" priority="1201" operator="containsText" text="合定">
      <formula>NOT(ISERROR(SEARCH("合定",AE252)))</formula>
    </cfRule>
  </conditionalFormatting>
  <conditionalFormatting sqref="AF252">
    <cfRule type="cellIs" dxfId="2568" priority="1196" stopIfTrue="1" operator="notEqual">
      <formula>"FWP"</formula>
    </cfRule>
  </conditionalFormatting>
  <conditionalFormatting sqref="AE252">
    <cfRule type="containsText" dxfId="2567" priority="1191" operator="containsText" text="ＮＧ">
      <formula>NOT(ISERROR(SEARCH("ＮＧ",AE252)))</formula>
    </cfRule>
    <cfRule type="containsText" dxfId="2566" priority="1192" operator="containsText" text="保留">
      <formula>NOT(ISERROR(SEARCH("保留",AE252)))</formula>
    </cfRule>
    <cfRule type="containsText" dxfId="2565" priority="1193" operator="containsText" text="良短">
      <formula>NOT(ISERROR(SEARCH("良短",AE252)))</formula>
    </cfRule>
    <cfRule type="containsText" dxfId="2564" priority="1194" operator="containsText" text="合短">
      <formula>NOT(ISERROR(SEARCH("合短",AE252)))</formula>
    </cfRule>
    <cfRule type="containsText" dxfId="2563" priority="1195" operator="containsText" text="合定">
      <formula>NOT(ISERROR(SEARCH("合定",AE252)))</formula>
    </cfRule>
  </conditionalFormatting>
  <conditionalFormatting sqref="AF252">
    <cfRule type="cellIs" dxfId="2562" priority="1190" stopIfTrue="1" operator="notEqual">
      <formula>"FWP"</formula>
    </cfRule>
  </conditionalFormatting>
  <conditionalFormatting sqref="AE252">
    <cfRule type="containsText" dxfId="2561" priority="1185" operator="containsText" text="ＮＧ">
      <formula>NOT(ISERROR(SEARCH("ＮＧ",AE252)))</formula>
    </cfRule>
    <cfRule type="containsText" dxfId="2560" priority="1186" operator="containsText" text="保留">
      <formula>NOT(ISERROR(SEARCH("保留",AE252)))</formula>
    </cfRule>
    <cfRule type="containsText" dxfId="2559" priority="1187" operator="containsText" text="良短">
      <formula>NOT(ISERROR(SEARCH("良短",AE252)))</formula>
    </cfRule>
    <cfRule type="containsText" dxfId="2558" priority="1188" operator="containsText" text="合短">
      <formula>NOT(ISERROR(SEARCH("合短",AE252)))</formula>
    </cfRule>
    <cfRule type="containsText" dxfId="2557" priority="1189" operator="containsText" text="合定">
      <formula>NOT(ISERROR(SEARCH("合定",AE252)))</formula>
    </cfRule>
  </conditionalFormatting>
  <conditionalFormatting sqref="AF252">
    <cfRule type="cellIs" dxfId="2556" priority="1184" stopIfTrue="1" operator="notEqual">
      <formula>"FWP"</formula>
    </cfRule>
  </conditionalFormatting>
  <conditionalFormatting sqref="AE255:AE257 AE260">
    <cfRule type="containsText" dxfId="2555" priority="1179" operator="containsText" text="ＮＧ">
      <formula>NOT(ISERROR(SEARCH("ＮＧ",AE255)))</formula>
    </cfRule>
    <cfRule type="containsText" dxfId="2554" priority="1180" operator="containsText" text="保留">
      <formula>NOT(ISERROR(SEARCH("保留",AE255)))</formula>
    </cfRule>
    <cfRule type="containsText" dxfId="2553" priority="1181" operator="containsText" text="良短">
      <formula>NOT(ISERROR(SEARCH("良短",AE255)))</formula>
    </cfRule>
    <cfRule type="containsText" dxfId="2552" priority="1182" operator="containsText" text="合短">
      <formula>NOT(ISERROR(SEARCH("合短",AE255)))</formula>
    </cfRule>
    <cfRule type="containsText" dxfId="2551" priority="1183" operator="containsText" text="合定">
      <formula>NOT(ISERROR(SEARCH("合定",AE255)))</formula>
    </cfRule>
  </conditionalFormatting>
  <conditionalFormatting sqref="AF255:AF257 AF260">
    <cfRule type="cellIs" dxfId="2550" priority="1178" stopIfTrue="1" operator="notEqual">
      <formula>"FWP"</formula>
    </cfRule>
  </conditionalFormatting>
  <conditionalFormatting sqref="AE255:AE257 AE260">
    <cfRule type="containsText" dxfId="2549" priority="1167" operator="containsText" text="ＮＧ">
      <formula>NOT(ISERROR(SEARCH("ＮＧ",AE255)))</formula>
    </cfRule>
    <cfRule type="containsText" dxfId="2548" priority="1168" operator="containsText" text="保留">
      <formula>NOT(ISERROR(SEARCH("保留",AE255)))</formula>
    </cfRule>
    <cfRule type="containsText" dxfId="2547" priority="1169" operator="containsText" text="良短">
      <formula>NOT(ISERROR(SEARCH("良短",AE255)))</formula>
    </cfRule>
    <cfRule type="containsText" dxfId="2546" priority="1170" operator="containsText" text="合短">
      <formula>NOT(ISERROR(SEARCH("合短",AE255)))</formula>
    </cfRule>
    <cfRule type="containsText" dxfId="2545" priority="1171" operator="containsText" text="合定">
      <formula>NOT(ISERROR(SEARCH("合定",AE255)))</formula>
    </cfRule>
  </conditionalFormatting>
  <conditionalFormatting sqref="AF255:AF257 AF260">
    <cfRule type="cellIs" dxfId="2544" priority="1166" stopIfTrue="1" operator="notEqual">
      <formula>"FWP"</formula>
    </cfRule>
  </conditionalFormatting>
  <conditionalFormatting sqref="AE258">
    <cfRule type="containsText" dxfId="2543" priority="1161" operator="containsText" text="ＮＧ">
      <formula>NOT(ISERROR(SEARCH("ＮＧ",AE258)))</formula>
    </cfRule>
    <cfRule type="containsText" dxfId="2542" priority="1162" operator="containsText" text="保留">
      <formula>NOT(ISERROR(SEARCH("保留",AE258)))</formula>
    </cfRule>
    <cfRule type="containsText" dxfId="2541" priority="1163" operator="containsText" text="良短">
      <formula>NOT(ISERROR(SEARCH("良短",AE258)))</formula>
    </cfRule>
    <cfRule type="containsText" dxfId="2540" priority="1164" operator="containsText" text="合短">
      <formula>NOT(ISERROR(SEARCH("合短",AE258)))</formula>
    </cfRule>
    <cfRule type="containsText" dxfId="2539" priority="1165" operator="containsText" text="合定">
      <formula>NOT(ISERROR(SEARCH("合定",AE258)))</formula>
    </cfRule>
  </conditionalFormatting>
  <conditionalFormatting sqref="AF258">
    <cfRule type="cellIs" dxfId="2538" priority="1160" stopIfTrue="1" operator="notEqual">
      <formula>"FWP"</formula>
    </cfRule>
  </conditionalFormatting>
  <conditionalFormatting sqref="AE258">
    <cfRule type="containsText" dxfId="2537" priority="1155" operator="containsText" text="ＮＧ">
      <formula>NOT(ISERROR(SEARCH("ＮＧ",AE258)))</formula>
    </cfRule>
    <cfRule type="containsText" dxfId="2536" priority="1156" operator="containsText" text="保留">
      <formula>NOT(ISERROR(SEARCH("保留",AE258)))</formula>
    </cfRule>
    <cfRule type="containsText" dxfId="2535" priority="1157" operator="containsText" text="良短">
      <formula>NOT(ISERROR(SEARCH("良短",AE258)))</formula>
    </cfRule>
    <cfRule type="containsText" dxfId="2534" priority="1158" operator="containsText" text="合短">
      <formula>NOT(ISERROR(SEARCH("合短",AE258)))</formula>
    </cfRule>
    <cfRule type="containsText" dxfId="2533" priority="1159" operator="containsText" text="合定">
      <formula>NOT(ISERROR(SEARCH("合定",AE258)))</formula>
    </cfRule>
  </conditionalFormatting>
  <conditionalFormatting sqref="AF258">
    <cfRule type="cellIs" dxfId="2532" priority="1154" stopIfTrue="1" operator="notEqual">
      <formula>"FWP"</formula>
    </cfRule>
  </conditionalFormatting>
  <conditionalFormatting sqref="AE258">
    <cfRule type="containsText" dxfId="2531" priority="1149" operator="containsText" text="ＮＧ">
      <formula>NOT(ISERROR(SEARCH("ＮＧ",AE258)))</formula>
    </cfRule>
    <cfRule type="containsText" dxfId="2530" priority="1150" operator="containsText" text="保留">
      <formula>NOT(ISERROR(SEARCH("保留",AE258)))</formula>
    </cfRule>
    <cfRule type="containsText" dxfId="2529" priority="1151" operator="containsText" text="良短">
      <formula>NOT(ISERROR(SEARCH("良短",AE258)))</formula>
    </cfRule>
    <cfRule type="containsText" dxfId="2528" priority="1152" operator="containsText" text="合短">
      <formula>NOT(ISERROR(SEARCH("合短",AE258)))</formula>
    </cfRule>
    <cfRule type="containsText" dxfId="2527" priority="1153" operator="containsText" text="合定">
      <formula>NOT(ISERROR(SEARCH("合定",AE258)))</formula>
    </cfRule>
  </conditionalFormatting>
  <conditionalFormatting sqref="AF258">
    <cfRule type="cellIs" dxfId="2526" priority="1148" stopIfTrue="1" operator="notEqual">
      <formula>"FWP"</formula>
    </cfRule>
  </conditionalFormatting>
  <conditionalFormatting sqref="AE261:AE263 AE265:AE269">
    <cfRule type="containsText" dxfId="2525" priority="1143" operator="containsText" text="ＮＧ">
      <formula>NOT(ISERROR(SEARCH("ＮＧ",AE261)))</formula>
    </cfRule>
    <cfRule type="containsText" dxfId="2524" priority="1144" operator="containsText" text="保留">
      <formula>NOT(ISERROR(SEARCH("保留",AE261)))</formula>
    </cfRule>
    <cfRule type="containsText" dxfId="2523" priority="1145" operator="containsText" text="良短">
      <formula>NOT(ISERROR(SEARCH("良短",AE261)))</formula>
    </cfRule>
    <cfRule type="containsText" dxfId="2522" priority="1146" operator="containsText" text="合短">
      <formula>NOT(ISERROR(SEARCH("合短",AE261)))</formula>
    </cfRule>
    <cfRule type="containsText" dxfId="2521" priority="1147" operator="containsText" text="合定">
      <formula>NOT(ISERROR(SEARCH("合定",AE261)))</formula>
    </cfRule>
  </conditionalFormatting>
  <conditionalFormatting sqref="AF261:AF263 AF265:AF269">
    <cfRule type="cellIs" dxfId="2520" priority="1142" stopIfTrue="1" operator="notEqual">
      <formula>"FWP"</formula>
    </cfRule>
  </conditionalFormatting>
  <conditionalFormatting sqref="AE261:AE263 AE265:AE269">
    <cfRule type="containsText" dxfId="2519" priority="1137" operator="containsText" text="ＮＧ">
      <formula>NOT(ISERROR(SEARCH("ＮＧ",AE261)))</formula>
    </cfRule>
    <cfRule type="containsText" dxfId="2518" priority="1138" operator="containsText" text="保留">
      <formula>NOT(ISERROR(SEARCH("保留",AE261)))</formula>
    </cfRule>
    <cfRule type="containsText" dxfId="2517" priority="1139" operator="containsText" text="良短">
      <formula>NOT(ISERROR(SEARCH("良短",AE261)))</formula>
    </cfRule>
    <cfRule type="containsText" dxfId="2516" priority="1140" operator="containsText" text="合短">
      <formula>NOT(ISERROR(SEARCH("合短",AE261)))</formula>
    </cfRule>
    <cfRule type="containsText" dxfId="2515" priority="1141" operator="containsText" text="合定">
      <formula>NOT(ISERROR(SEARCH("合定",AE261)))</formula>
    </cfRule>
  </conditionalFormatting>
  <conditionalFormatting sqref="AF261:AF263 AF265:AF269">
    <cfRule type="cellIs" dxfId="2514" priority="1136" stopIfTrue="1" operator="notEqual">
      <formula>"FWP"</formula>
    </cfRule>
  </conditionalFormatting>
  <conditionalFormatting sqref="AE261:AE263 AE265:AE269">
    <cfRule type="containsText" dxfId="2513" priority="1131" operator="containsText" text="ＮＧ">
      <formula>NOT(ISERROR(SEARCH("ＮＧ",AE261)))</formula>
    </cfRule>
    <cfRule type="containsText" dxfId="2512" priority="1132" operator="containsText" text="保留">
      <formula>NOT(ISERROR(SEARCH("保留",AE261)))</formula>
    </cfRule>
    <cfRule type="containsText" dxfId="2511" priority="1133" operator="containsText" text="良短">
      <formula>NOT(ISERROR(SEARCH("良短",AE261)))</formula>
    </cfRule>
    <cfRule type="containsText" dxfId="2510" priority="1134" operator="containsText" text="合短">
      <formula>NOT(ISERROR(SEARCH("合短",AE261)))</formula>
    </cfRule>
    <cfRule type="containsText" dxfId="2509" priority="1135" operator="containsText" text="合定">
      <formula>NOT(ISERROR(SEARCH("合定",AE261)))</formula>
    </cfRule>
  </conditionalFormatting>
  <conditionalFormatting sqref="AF261:AF263 AF265:AF269">
    <cfRule type="cellIs" dxfId="2508" priority="1130" stopIfTrue="1" operator="notEqual">
      <formula>"FWP"</formula>
    </cfRule>
  </conditionalFormatting>
  <conditionalFormatting sqref="AE264">
    <cfRule type="containsText" dxfId="2507" priority="1125" operator="containsText" text="ＮＧ">
      <formula>NOT(ISERROR(SEARCH("ＮＧ",AE264)))</formula>
    </cfRule>
    <cfRule type="containsText" dxfId="2506" priority="1126" operator="containsText" text="保留">
      <formula>NOT(ISERROR(SEARCH("保留",AE264)))</formula>
    </cfRule>
    <cfRule type="containsText" dxfId="2505" priority="1127" operator="containsText" text="良短">
      <formula>NOT(ISERROR(SEARCH("良短",AE264)))</formula>
    </cfRule>
    <cfRule type="containsText" dxfId="2504" priority="1128" operator="containsText" text="合短">
      <formula>NOT(ISERROR(SEARCH("合短",AE264)))</formula>
    </cfRule>
    <cfRule type="containsText" dxfId="2503" priority="1129" operator="containsText" text="合定">
      <formula>NOT(ISERROR(SEARCH("合定",AE264)))</formula>
    </cfRule>
  </conditionalFormatting>
  <conditionalFormatting sqref="AF264">
    <cfRule type="cellIs" dxfId="2502" priority="1124" stopIfTrue="1" operator="notEqual">
      <formula>"FWP"</formula>
    </cfRule>
  </conditionalFormatting>
  <conditionalFormatting sqref="AE264">
    <cfRule type="containsText" dxfId="2501" priority="1119" operator="containsText" text="ＮＧ">
      <formula>NOT(ISERROR(SEARCH("ＮＧ",AE264)))</formula>
    </cfRule>
    <cfRule type="containsText" dxfId="2500" priority="1120" operator="containsText" text="保留">
      <formula>NOT(ISERROR(SEARCH("保留",AE264)))</formula>
    </cfRule>
    <cfRule type="containsText" dxfId="2499" priority="1121" operator="containsText" text="良短">
      <formula>NOT(ISERROR(SEARCH("良短",AE264)))</formula>
    </cfRule>
    <cfRule type="containsText" dxfId="2498" priority="1122" operator="containsText" text="合短">
      <formula>NOT(ISERROR(SEARCH("合短",AE264)))</formula>
    </cfRule>
    <cfRule type="containsText" dxfId="2497" priority="1123" operator="containsText" text="合定">
      <formula>NOT(ISERROR(SEARCH("合定",AE264)))</formula>
    </cfRule>
  </conditionalFormatting>
  <conditionalFormatting sqref="AF264">
    <cfRule type="cellIs" dxfId="2496" priority="1118" stopIfTrue="1" operator="notEqual">
      <formula>"FWP"</formula>
    </cfRule>
  </conditionalFormatting>
  <conditionalFormatting sqref="AE264">
    <cfRule type="containsText" dxfId="2495" priority="1113" operator="containsText" text="ＮＧ">
      <formula>NOT(ISERROR(SEARCH("ＮＧ",AE264)))</formula>
    </cfRule>
    <cfRule type="containsText" dxfId="2494" priority="1114" operator="containsText" text="保留">
      <formula>NOT(ISERROR(SEARCH("保留",AE264)))</formula>
    </cfRule>
    <cfRule type="containsText" dxfId="2493" priority="1115" operator="containsText" text="良短">
      <formula>NOT(ISERROR(SEARCH("良短",AE264)))</formula>
    </cfRule>
    <cfRule type="containsText" dxfId="2492" priority="1116" operator="containsText" text="合短">
      <formula>NOT(ISERROR(SEARCH("合短",AE264)))</formula>
    </cfRule>
    <cfRule type="containsText" dxfId="2491" priority="1117" operator="containsText" text="合定">
      <formula>NOT(ISERROR(SEARCH("合定",AE264)))</formula>
    </cfRule>
  </conditionalFormatting>
  <conditionalFormatting sqref="AF264">
    <cfRule type="cellIs" dxfId="2490" priority="1112" stopIfTrue="1" operator="notEqual">
      <formula>"FWP"</formula>
    </cfRule>
  </conditionalFormatting>
  <conditionalFormatting sqref="AE249:AE251 AE253:AE254 AE259">
    <cfRule type="containsText" dxfId="2489" priority="1203" operator="containsText" text="ＮＧ">
      <formula>NOT(ISERROR(SEARCH("ＮＧ",AE249)))</formula>
    </cfRule>
    <cfRule type="containsText" dxfId="2488" priority="1204" operator="containsText" text="保留">
      <formula>NOT(ISERROR(SEARCH("保留",AE249)))</formula>
    </cfRule>
    <cfRule type="containsText" dxfId="2487" priority="1205" operator="containsText" text="良短">
      <formula>NOT(ISERROR(SEARCH("良短",AE249)))</formula>
    </cfRule>
    <cfRule type="containsText" dxfId="2486" priority="1206" operator="containsText" text="合短">
      <formula>NOT(ISERROR(SEARCH("合短",AE249)))</formula>
    </cfRule>
    <cfRule type="containsText" dxfId="2485" priority="1207" operator="containsText" text="合定">
      <formula>NOT(ISERROR(SEARCH("合定",AE249)))</formula>
    </cfRule>
  </conditionalFormatting>
  <conditionalFormatting sqref="AF249:AF251 AF253:AF254 AF259">
    <cfRule type="cellIs" dxfId="2484" priority="1202" stopIfTrue="1" operator="notEqual">
      <formula>"FWP"</formula>
    </cfRule>
  </conditionalFormatting>
  <conditionalFormatting sqref="AE255:AE257 AE260">
    <cfRule type="containsText" dxfId="2483" priority="1173" operator="containsText" text="ＮＧ">
      <formula>NOT(ISERROR(SEARCH("ＮＧ",AE255)))</formula>
    </cfRule>
    <cfRule type="containsText" dxfId="2482" priority="1174" operator="containsText" text="保留">
      <formula>NOT(ISERROR(SEARCH("保留",AE255)))</formula>
    </cfRule>
    <cfRule type="containsText" dxfId="2481" priority="1175" operator="containsText" text="良短">
      <formula>NOT(ISERROR(SEARCH("良短",AE255)))</formula>
    </cfRule>
    <cfRule type="containsText" dxfId="2480" priority="1176" operator="containsText" text="合短">
      <formula>NOT(ISERROR(SEARCH("合短",AE255)))</formula>
    </cfRule>
    <cfRule type="containsText" dxfId="2479" priority="1177" operator="containsText" text="合定">
      <formula>NOT(ISERROR(SEARCH("合定",AE255)))</formula>
    </cfRule>
  </conditionalFormatting>
  <conditionalFormatting sqref="AF255:AF257 AF260">
    <cfRule type="cellIs" dxfId="2478" priority="1172" stopIfTrue="1" operator="notEqual">
      <formula>"FWP"</formula>
    </cfRule>
  </conditionalFormatting>
  <conditionalFormatting sqref="AE247:AE248 AE241:AE245">
    <cfRule type="containsText" dxfId="2477" priority="1251" operator="containsText" text="ＮＧ">
      <formula>NOT(ISERROR(SEARCH("ＮＧ",AE241)))</formula>
    </cfRule>
    <cfRule type="containsText" dxfId="2476" priority="1252" operator="containsText" text="保留">
      <formula>NOT(ISERROR(SEARCH("保留",AE241)))</formula>
    </cfRule>
    <cfRule type="containsText" dxfId="2475" priority="1253" operator="containsText" text="良短">
      <formula>NOT(ISERROR(SEARCH("良短",AE241)))</formula>
    </cfRule>
    <cfRule type="containsText" dxfId="2474" priority="1254" operator="containsText" text="合短">
      <formula>NOT(ISERROR(SEARCH("合短",AE241)))</formula>
    </cfRule>
    <cfRule type="containsText" dxfId="2473" priority="1255" operator="containsText" text="合定">
      <formula>NOT(ISERROR(SEARCH("合定",AE241)))</formula>
    </cfRule>
  </conditionalFormatting>
  <conditionalFormatting sqref="AF247:AF248 AF241:AF245">
    <cfRule type="cellIs" dxfId="2472" priority="1250" stopIfTrue="1" operator="notEqual">
      <formula>"FWP"</formula>
    </cfRule>
  </conditionalFormatting>
  <conditionalFormatting sqref="AE247:AE248 AE241:AE245">
    <cfRule type="containsText" dxfId="2471" priority="1245" operator="containsText" text="ＮＧ">
      <formula>NOT(ISERROR(SEARCH("ＮＧ",AE241)))</formula>
    </cfRule>
    <cfRule type="containsText" dxfId="2470" priority="1246" operator="containsText" text="保留">
      <formula>NOT(ISERROR(SEARCH("保留",AE241)))</formula>
    </cfRule>
    <cfRule type="containsText" dxfId="2469" priority="1247" operator="containsText" text="良短">
      <formula>NOT(ISERROR(SEARCH("良短",AE241)))</formula>
    </cfRule>
    <cfRule type="containsText" dxfId="2468" priority="1248" operator="containsText" text="合短">
      <formula>NOT(ISERROR(SEARCH("合短",AE241)))</formula>
    </cfRule>
    <cfRule type="containsText" dxfId="2467" priority="1249" operator="containsText" text="合定">
      <formula>NOT(ISERROR(SEARCH("合定",AE241)))</formula>
    </cfRule>
  </conditionalFormatting>
  <conditionalFormatting sqref="AF247:AF248 AF241:AF245">
    <cfRule type="cellIs" dxfId="2466" priority="1244" stopIfTrue="1" operator="notEqual">
      <formula>"FWP"</formula>
    </cfRule>
  </conditionalFormatting>
  <conditionalFormatting sqref="AE247:AE248 AE241:AE245">
    <cfRule type="containsText" dxfId="2465" priority="1239" operator="containsText" text="ＮＧ">
      <formula>NOT(ISERROR(SEARCH("ＮＧ",AE241)))</formula>
    </cfRule>
    <cfRule type="containsText" dxfId="2464" priority="1240" operator="containsText" text="保留">
      <formula>NOT(ISERROR(SEARCH("保留",AE241)))</formula>
    </cfRule>
    <cfRule type="containsText" dxfId="2463" priority="1241" operator="containsText" text="良短">
      <formula>NOT(ISERROR(SEARCH("良短",AE241)))</formula>
    </cfRule>
    <cfRule type="containsText" dxfId="2462" priority="1242" operator="containsText" text="合短">
      <formula>NOT(ISERROR(SEARCH("合短",AE241)))</formula>
    </cfRule>
    <cfRule type="containsText" dxfId="2461" priority="1243" operator="containsText" text="合定">
      <formula>NOT(ISERROR(SEARCH("合定",AE241)))</formula>
    </cfRule>
  </conditionalFormatting>
  <conditionalFormatting sqref="AF247:AF248 AF241:AF245">
    <cfRule type="cellIs" dxfId="2460" priority="1238" stopIfTrue="1" operator="notEqual">
      <formula>"FWP"</formula>
    </cfRule>
  </conditionalFormatting>
  <conditionalFormatting sqref="AE246 AE240">
    <cfRule type="containsText" dxfId="2459" priority="1233" operator="containsText" text="ＮＧ">
      <formula>NOT(ISERROR(SEARCH("ＮＧ",AE240)))</formula>
    </cfRule>
    <cfRule type="containsText" dxfId="2458" priority="1234" operator="containsText" text="保留">
      <formula>NOT(ISERROR(SEARCH("保留",AE240)))</formula>
    </cfRule>
    <cfRule type="containsText" dxfId="2457" priority="1235" operator="containsText" text="良短">
      <formula>NOT(ISERROR(SEARCH("良短",AE240)))</formula>
    </cfRule>
    <cfRule type="containsText" dxfId="2456" priority="1236" operator="containsText" text="合短">
      <formula>NOT(ISERROR(SEARCH("合短",AE240)))</formula>
    </cfRule>
    <cfRule type="containsText" dxfId="2455" priority="1237" operator="containsText" text="合定">
      <formula>NOT(ISERROR(SEARCH("合定",AE240)))</formula>
    </cfRule>
  </conditionalFormatting>
  <conditionalFormatting sqref="AF246 AF240">
    <cfRule type="cellIs" dxfId="2454" priority="1232" stopIfTrue="1" operator="notEqual">
      <formula>"FWP"</formula>
    </cfRule>
  </conditionalFormatting>
  <conditionalFormatting sqref="AE246 AE240">
    <cfRule type="containsText" dxfId="2453" priority="1227" operator="containsText" text="ＮＧ">
      <formula>NOT(ISERROR(SEARCH("ＮＧ",AE240)))</formula>
    </cfRule>
    <cfRule type="containsText" dxfId="2452" priority="1228" operator="containsText" text="保留">
      <formula>NOT(ISERROR(SEARCH("保留",AE240)))</formula>
    </cfRule>
    <cfRule type="containsText" dxfId="2451" priority="1229" operator="containsText" text="良短">
      <formula>NOT(ISERROR(SEARCH("良短",AE240)))</formula>
    </cfRule>
    <cfRule type="containsText" dxfId="2450" priority="1230" operator="containsText" text="合短">
      <formula>NOT(ISERROR(SEARCH("合短",AE240)))</formula>
    </cfRule>
    <cfRule type="containsText" dxfId="2449" priority="1231" operator="containsText" text="合定">
      <formula>NOT(ISERROR(SEARCH("合定",AE240)))</formula>
    </cfRule>
  </conditionalFormatting>
  <conditionalFormatting sqref="AF246 AF240">
    <cfRule type="cellIs" dxfId="2448" priority="1226" stopIfTrue="1" operator="notEqual">
      <formula>"FWP"</formula>
    </cfRule>
  </conditionalFormatting>
  <conditionalFormatting sqref="AE246 AE240">
    <cfRule type="containsText" dxfId="2447" priority="1221" operator="containsText" text="ＮＧ">
      <formula>NOT(ISERROR(SEARCH("ＮＧ",AE240)))</formula>
    </cfRule>
    <cfRule type="containsText" dxfId="2446" priority="1222" operator="containsText" text="保留">
      <formula>NOT(ISERROR(SEARCH("保留",AE240)))</formula>
    </cfRule>
    <cfRule type="containsText" dxfId="2445" priority="1223" operator="containsText" text="良短">
      <formula>NOT(ISERROR(SEARCH("良短",AE240)))</formula>
    </cfRule>
    <cfRule type="containsText" dxfId="2444" priority="1224" operator="containsText" text="合短">
      <formula>NOT(ISERROR(SEARCH("合短",AE240)))</formula>
    </cfRule>
    <cfRule type="containsText" dxfId="2443" priority="1225" operator="containsText" text="合定">
      <formula>NOT(ISERROR(SEARCH("合定",AE240)))</formula>
    </cfRule>
  </conditionalFormatting>
  <conditionalFormatting sqref="AF246 AF240">
    <cfRule type="cellIs" dxfId="2442" priority="1220" stopIfTrue="1" operator="notEqual">
      <formula>"FWP"</formula>
    </cfRule>
  </conditionalFormatting>
  <conditionalFormatting sqref="AE249:AE251 AE253:AE254 AE259">
    <cfRule type="containsText" dxfId="2441" priority="1215" operator="containsText" text="ＮＧ">
      <formula>NOT(ISERROR(SEARCH("ＮＧ",AE249)))</formula>
    </cfRule>
    <cfRule type="containsText" dxfId="2440" priority="1216" operator="containsText" text="保留">
      <formula>NOT(ISERROR(SEARCH("保留",AE249)))</formula>
    </cfRule>
    <cfRule type="containsText" dxfId="2439" priority="1217" operator="containsText" text="良短">
      <formula>NOT(ISERROR(SEARCH("良短",AE249)))</formula>
    </cfRule>
    <cfRule type="containsText" dxfId="2438" priority="1218" operator="containsText" text="合短">
      <formula>NOT(ISERROR(SEARCH("合短",AE249)))</formula>
    </cfRule>
    <cfRule type="containsText" dxfId="2437" priority="1219" operator="containsText" text="合定">
      <formula>NOT(ISERROR(SEARCH("合定",AE249)))</formula>
    </cfRule>
  </conditionalFormatting>
  <conditionalFormatting sqref="AF249:AF251 AF253:AF254 AF259">
    <cfRule type="cellIs" dxfId="2436" priority="1214" stopIfTrue="1" operator="notEqual">
      <formula>"FWP"</formula>
    </cfRule>
  </conditionalFormatting>
  <conditionalFormatting sqref="AE249:AE251 AE253:AE254 AE259">
    <cfRule type="containsText" dxfId="2435" priority="1209" operator="containsText" text="ＮＧ">
      <formula>NOT(ISERROR(SEARCH("ＮＧ",AE249)))</formula>
    </cfRule>
    <cfRule type="containsText" dxfId="2434" priority="1210" operator="containsText" text="保留">
      <formula>NOT(ISERROR(SEARCH("保留",AE249)))</formula>
    </cfRule>
    <cfRule type="containsText" dxfId="2433" priority="1211" operator="containsText" text="良短">
      <formula>NOT(ISERROR(SEARCH("良短",AE249)))</formula>
    </cfRule>
    <cfRule type="containsText" dxfId="2432" priority="1212" operator="containsText" text="合短">
      <formula>NOT(ISERROR(SEARCH("合短",AE249)))</formula>
    </cfRule>
    <cfRule type="containsText" dxfId="2431" priority="1213" operator="containsText" text="合定">
      <formula>NOT(ISERROR(SEARCH("合定",AE249)))</formula>
    </cfRule>
  </conditionalFormatting>
  <conditionalFormatting sqref="AF249:AF251 AF253:AF254 AF259">
    <cfRule type="cellIs" dxfId="2430" priority="1208" stopIfTrue="1" operator="notEqual">
      <formula>"FWP"</formula>
    </cfRule>
  </conditionalFormatting>
  <conditionalFormatting sqref="AE345">
    <cfRule type="containsText" dxfId="2429" priority="942" operator="containsText" text="ＮＧ">
      <formula>NOT(ISERROR(SEARCH("ＮＧ",AE345)))</formula>
    </cfRule>
    <cfRule type="containsText" dxfId="2428" priority="943" operator="containsText" text="保留">
      <formula>NOT(ISERROR(SEARCH("保留",AE345)))</formula>
    </cfRule>
    <cfRule type="containsText" dxfId="2427" priority="944" operator="containsText" text="良短">
      <formula>NOT(ISERROR(SEARCH("良短",AE345)))</formula>
    </cfRule>
    <cfRule type="containsText" dxfId="2426" priority="945" operator="containsText" text="合短">
      <formula>NOT(ISERROR(SEARCH("合短",AE345)))</formula>
    </cfRule>
    <cfRule type="containsText" dxfId="2425" priority="946" operator="containsText" text="合定">
      <formula>NOT(ISERROR(SEARCH("合定",AE345)))</formula>
    </cfRule>
  </conditionalFormatting>
  <conditionalFormatting sqref="AF345">
    <cfRule type="cellIs" dxfId="2424" priority="941" stopIfTrue="1" operator="notEqual">
      <formula>"FWP"</formula>
    </cfRule>
  </conditionalFormatting>
  <conditionalFormatting sqref="AE345">
    <cfRule type="containsText" dxfId="2423" priority="936" operator="containsText" text="ＮＧ">
      <formula>NOT(ISERROR(SEARCH("ＮＧ",AE345)))</formula>
    </cfRule>
    <cfRule type="containsText" dxfId="2422" priority="937" operator="containsText" text="保留">
      <formula>NOT(ISERROR(SEARCH("保留",AE345)))</formula>
    </cfRule>
    <cfRule type="containsText" dxfId="2421" priority="938" operator="containsText" text="良短">
      <formula>NOT(ISERROR(SEARCH("良短",AE345)))</formula>
    </cfRule>
    <cfRule type="containsText" dxfId="2420" priority="939" operator="containsText" text="合短">
      <formula>NOT(ISERROR(SEARCH("合短",AE345)))</formula>
    </cfRule>
    <cfRule type="containsText" dxfId="2419" priority="940" operator="containsText" text="合定">
      <formula>NOT(ISERROR(SEARCH("合定",AE345)))</formula>
    </cfRule>
  </conditionalFormatting>
  <conditionalFormatting sqref="AF345">
    <cfRule type="cellIs" dxfId="2418" priority="935" stopIfTrue="1" operator="notEqual">
      <formula>"FWP"</formula>
    </cfRule>
  </conditionalFormatting>
  <conditionalFormatting sqref="AE345">
    <cfRule type="containsText" dxfId="2417" priority="930" operator="containsText" text="ＮＧ">
      <formula>NOT(ISERROR(SEARCH("ＮＧ",AE345)))</formula>
    </cfRule>
    <cfRule type="containsText" dxfId="2416" priority="931" operator="containsText" text="保留">
      <formula>NOT(ISERROR(SEARCH("保留",AE345)))</formula>
    </cfRule>
    <cfRule type="containsText" dxfId="2415" priority="932" operator="containsText" text="良短">
      <formula>NOT(ISERROR(SEARCH("良短",AE345)))</formula>
    </cfRule>
    <cfRule type="containsText" dxfId="2414" priority="933" operator="containsText" text="合短">
      <formula>NOT(ISERROR(SEARCH("合短",AE345)))</formula>
    </cfRule>
    <cfRule type="containsText" dxfId="2413" priority="934" operator="containsText" text="合定">
      <formula>NOT(ISERROR(SEARCH("合定",AE345)))</formula>
    </cfRule>
  </conditionalFormatting>
  <conditionalFormatting sqref="AF345">
    <cfRule type="cellIs" dxfId="2412" priority="929" stopIfTrue="1" operator="notEqual">
      <formula>"FWP"</formula>
    </cfRule>
  </conditionalFormatting>
  <conditionalFormatting sqref="AE348:AE350 AE353">
    <cfRule type="containsText" dxfId="2411" priority="924" operator="containsText" text="ＮＧ">
      <formula>NOT(ISERROR(SEARCH("ＮＧ",AE348)))</formula>
    </cfRule>
    <cfRule type="containsText" dxfId="2410" priority="925" operator="containsText" text="保留">
      <formula>NOT(ISERROR(SEARCH("保留",AE348)))</formula>
    </cfRule>
    <cfRule type="containsText" dxfId="2409" priority="926" operator="containsText" text="良短">
      <formula>NOT(ISERROR(SEARCH("良短",AE348)))</formula>
    </cfRule>
    <cfRule type="containsText" dxfId="2408" priority="927" operator="containsText" text="合短">
      <formula>NOT(ISERROR(SEARCH("合短",AE348)))</formula>
    </cfRule>
    <cfRule type="containsText" dxfId="2407" priority="928" operator="containsText" text="合定">
      <formula>NOT(ISERROR(SEARCH("合定",AE348)))</formula>
    </cfRule>
  </conditionalFormatting>
  <conditionalFormatting sqref="AF348:AF350 AF353">
    <cfRule type="cellIs" dxfId="2406" priority="923" stopIfTrue="1" operator="notEqual">
      <formula>"FWP"</formula>
    </cfRule>
  </conditionalFormatting>
  <conditionalFormatting sqref="AE348:AE350 AE353">
    <cfRule type="containsText" dxfId="2405" priority="912" operator="containsText" text="ＮＧ">
      <formula>NOT(ISERROR(SEARCH("ＮＧ",AE348)))</formula>
    </cfRule>
    <cfRule type="containsText" dxfId="2404" priority="913" operator="containsText" text="保留">
      <formula>NOT(ISERROR(SEARCH("保留",AE348)))</formula>
    </cfRule>
    <cfRule type="containsText" dxfId="2403" priority="914" operator="containsText" text="良短">
      <formula>NOT(ISERROR(SEARCH("良短",AE348)))</formula>
    </cfRule>
    <cfRule type="containsText" dxfId="2402" priority="915" operator="containsText" text="合短">
      <formula>NOT(ISERROR(SEARCH("合短",AE348)))</formula>
    </cfRule>
    <cfRule type="containsText" dxfId="2401" priority="916" operator="containsText" text="合定">
      <formula>NOT(ISERROR(SEARCH("合定",AE348)))</formula>
    </cfRule>
  </conditionalFormatting>
  <conditionalFormatting sqref="AF348:AF350 AF353">
    <cfRule type="cellIs" dxfId="2400" priority="911" stopIfTrue="1" operator="notEqual">
      <formula>"FWP"</formula>
    </cfRule>
  </conditionalFormatting>
  <conditionalFormatting sqref="AE351">
    <cfRule type="containsText" dxfId="2399" priority="906" operator="containsText" text="ＮＧ">
      <formula>NOT(ISERROR(SEARCH("ＮＧ",AE351)))</formula>
    </cfRule>
    <cfRule type="containsText" dxfId="2398" priority="907" operator="containsText" text="保留">
      <formula>NOT(ISERROR(SEARCH("保留",AE351)))</formula>
    </cfRule>
    <cfRule type="containsText" dxfId="2397" priority="908" operator="containsText" text="良短">
      <formula>NOT(ISERROR(SEARCH("良短",AE351)))</formula>
    </cfRule>
    <cfRule type="containsText" dxfId="2396" priority="909" operator="containsText" text="合短">
      <formula>NOT(ISERROR(SEARCH("合短",AE351)))</formula>
    </cfRule>
    <cfRule type="containsText" dxfId="2395" priority="910" operator="containsText" text="合定">
      <formula>NOT(ISERROR(SEARCH("合定",AE351)))</formula>
    </cfRule>
  </conditionalFormatting>
  <conditionalFormatting sqref="AF351">
    <cfRule type="cellIs" dxfId="2394" priority="905" stopIfTrue="1" operator="notEqual">
      <formula>"FWP"</formula>
    </cfRule>
  </conditionalFormatting>
  <conditionalFormatting sqref="AE351">
    <cfRule type="containsText" dxfId="2393" priority="900" operator="containsText" text="ＮＧ">
      <formula>NOT(ISERROR(SEARCH("ＮＧ",AE351)))</formula>
    </cfRule>
    <cfRule type="containsText" dxfId="2392" priority="901" operator="containsText" text="保留">
      <formula>NOT(ISERROR(SEARCH("保留",AE351)))</formula>
    </cfRule>
    <cfRule type="containsText" dxfId="2391" priority="902" operator="containsText" text="良短">
      <formula>NOT(ISERROR(SEARCH("良短",AE351)))</formula>
    </cfRule>
    <cfRule type="containsText" dxfId="2390" priority="903" operator="containsText" text="合短">
      <formula>NOT(ISERROR(SEARCH("合短",AE351)))</formula>
    </cfRule>
    <cfRule type="containsText" dxfId="2389" priority="904" operator="containsText" text="合定">
      <formula>NOT(ISERROR(SEARCH("合定",AE351)))</formula>
    </cfRule>
  </conditionalFormatting>
  <conditionalFormatting sqref="AF351">
    <cfRule type="cellIs" dxfId="2388" priority="899" stopIfTrue="1" operator="notEqual">
      <formula>"FWP"</formula>
    </cfRule>
  </conditionalFormatting>
  <conditionalFormatting sqref="AE351">
    <cfRule type="containsText" dxfId="2387" priority="894" operator="containsText" text="ＮＧ">
      <formula>NOT(ISERROR(SEARCH("ＮＧ",AE351)))</formula>
    </cfRule>
    <cfRule type="containsText" dxfId="2386" priority="895" operator="containsText" text="保留">
      <formula>NOT(ISERROR(SEARCH("保留",AE351)))</formula>
    </cfRule>
    <cfRule type="containsText" dxfId="2385" priority="896" operator="containsText" text="良短">
      <formula>NOT(ISERROR(SEARCH("良短",AE351)))</formula>
    </cfRule>
    <cfRule type="containsText" dxfId="2384" priority="897" operator="containsText" text="合短">
      <formula>NOT(ISERROR(SEARCH("合短",AE351)))</formula>
    </cfRule>
    <cfRule type="containsText" dxfId="2383" priority="898" operator="containsText" text="合定">
      <formula>NOT(ISERROR(SEARCH("合定",AE351)))</formula>
    </cfRule>
  </conditionalFormatting>
  <conditionalFormatting sqref="AF351">
    <cfRule type="cellIs" dxfId="2382" priority="893" stopIfTrue="1" operator="notEqual">
      <formula>"FWP"</formula>
    </cfRule>
  </conditionalFormatting>
  <conditionalFormatting sqref="AE354:AE356 AE358:AE362">
    <cfRule type="containsText" dxfId="2381" priority="888" operator="containsText" text="ＮＧ">
      <formula>NOT(ISERROR(SEARCH("ＮＧ",AE354)))</formula>
    </cfRule>
    <cfRule type="containsText" dxfId="2380" priority="889" operator="containsText" text="保留">
      <formula>NOT(ISERROR(SEARCH("保留",AE354)))</formula>
    </cfRule>
    <cfRule type="containsText" dxfId="2379" priority="890" operator="containsText" text="良短">
      <formula>NOT(ISERROR(SEARCH("良短",AE354)))</formula>
    </cfRule>
    <cfRule type="containsText" dxfId="2378" priority="891" operator="containsText" text="合短">
      <formula>NOT(ISERROR(SEARCH("合短",AE354)))</formula>
    </cfRule>
    <cfRule type="containsText" dxfId="2377" priority="892" operator="containsText" text="合定">
      <formula>NOT(ISERROR(SEARCH("合定",AE354)))</formula>
    </cfRule>
  </conditionalFormatting>
  <conditionalFormatting sqref="AF354:AF356 AF358:AF362">
    <cfRule type="cellIs" dxfId="2376" priority="887" stopIfTrue="1" operator="notEqual">
      <formula>"FWP"</formula>
    </cfRule>
  </conditionalFormatting>
  <conditionalFormatting sqref="AE354:AE356 AE358:AE362">
    <cfRule type="containsText" dxfId="2375" priority="882" operator="containsText" text="ＮＧ">
      <formula>NOT(ISERROR(SEARCH("ＮＧ",AE354)))</formula>
    </cfRule>
    <cfRule type="containsText" dxfId="2374" priority="883" operator="containsText" text="保留">
      <formula>NOT(ISERROR(SEARCH("保留",AE354)))</formula>
    </cfRule>
    <cfRule type="containsText" dxfId="2373" priority="884" operator="containsText" text="良短">
      <formula>NOT(ISERROR(SEARCH("良短",AE354)))</formula>
    </cfRule>
    <cfRule type="containsText" dxfId="2372" priority="885" operator="containsText" text="合短">
      <formula>NOT(ISERROR(SEARCH("合短",AE354)))</formula>
    </cfRule>
    <cfRule type="containsText" dxfId="2371" priority="886" operator="containsText" text="合定">
      <formula>NOT(ISERROR(SEARCH("合定",AE354)))</formula>
    </cfRule>
  </conditionalFormatting>
  <conditionalFormatting sqref="AF354:AF356 AF358:AF362">
    <cfRule type="cellIs" dxfId="2370" priority="881" stopIfTrue="1" operator="notEqual">
      <formula>"FWP"</formula>
    </cfRule>
  </conditionalFormatting>
  <conditionalFormatting sqref="AE354:AE356 AE358:AE362">
    <cfRule type="containsText" dxfId="2369" priority="876" operator="containsText" text="ＮＧ">
      <formula>NOT(ISERROR(SEARCH("ＮＧ",AE354)))</formula>
    </cfRule>
    <cfRule type="containsText" dxfId="2368" priority="877" operator="containsText" text="保留">
      <formula>NOT(ISERROR(SEARCH("保留",AE354)))</formula>
    </cfRule>
    <cfRule type="containsText" dxfId="2367" priority="878" operator="containsText" text="良短">
      <formula>NOT(ISERROR(SEARCH("良短",AE354)))</formula>
    </cfRule>
    <cfRule type="containsText" dxfId="2366" priority="879" operator="containsText" text="合短">
      <formula>NOT(ISERROR(SEARCH("合短",AE354)))</formula>
    </cfRule>
    <cfRule type="containsText" dxfId="2365" priority="880" operator="containsText" text="合定">
      <formula>NOT(ISERROR(SEARCH("合定",AE354)))</formula>
    </cfRule>
  </conditionalFormatting>
  <conditionalFormatting sqref="AF354:AF356 AF358:AF362">
    <cfRule type="cellIs" dxfId="2364" priority="875" stopIfTrue="1" operator="notEqual">
      <formula>"FWP"</formula>
    </cfRule>
  </conditionalFormatting>
  <conditionalFormatting sqref="AE357">
    <cfRule type="containsText" dxfId="2363" priority="870" operator="containsText" text="ＮＧ">
      <formula>NOT(ISERROR(SEARCH("ＮＧ",AE357)))</formula>
    </cfRule>
    <cfRule type="containsText" dxfId="2362" priority="871" operator="containsText" text="保留">
      <formula>NOT(ISERROR(SEARCH("保留",AE357)))</formula>
    </cfRule>
    <cfRule type="containsText" dxfId="2361" priority="872" operator="containsText" text="良短">
      <formula>NOT(ISERROR(SEARCH("良短",AE357)))</formula>
    </cfRule>
    <cfRule type="containsText" dxfId="2360" priority="873" operator="containsText" text="合短">
      <formula>NOT(ISERROR(SEARCH("合短",AE357)))</formula>
    </cfRule>
    <cfRule type="containsText" dxfId="2359" priority="874" operator="containsText" text="合定">
      <formula>NOT(ISERROR(SEARCH("合定",AE357)))</formula>
    </cfRule>
  </conditionalFormatting>
  <conditionalFormatting sqref="AF357">
    <cfRule type="cellIs" dxfId="2358" priority="869" stopIfTrue="1" operator="notEqual">
      <formula>"FWP"</formula>
    </cfRule>
  </conditionalFormatting>
  <conditionalFormatting sqref="AE357">
    <cfRule type="containsText" dxfId="2357" priority="864" operator="containsText" text="ＮＧ">
      <formula>NOT(ISERROR(SEARCH("ＮＧ",AE357)))</formula>
    </cfRule>
    <cfRule type="containsText" dxfId="2356" priority="865" operator="containsText" text="保留">
      <formula>NOT(ISERROR(SEARCH("保留",AE357)))</formula>
    </cfRule>
    <cfRule type="containsText" dxfId="2355" priority="866" operator="containsText" text="良短">
      <formula>NOT(ISERROR(SEARCH("良短",AE357)))</formula>
    </cfRule>
    <cfRule type="containsText" dxfId="2354" priority="867" operator="containsText" text="合短">
      <formula>NOT(ISERROR(SEARCH("合短",AE357)))</formula>
    </cfRule>
    <cfRule type="containsText" dxfId="2353" priority="868" operator="containsText" text="合定">
      <formula>NOT(ISERROR(SEARCH("合定",AE357)))</formula>
    </cfRule>
  </conditionalFormatting>
  <conditionalFormatting sqref="AF357">
    <cfRule type="cellIs" dxfId="2352" priority="863" stopIfTrue="1" operator="notEqual">
      <formula>"FWP"</formula>
    </cfRule>
  </conditionalFormatting>
  <conditionalFormatting sqref="AE357">
    <cfRule type="containsText" dxfId="2351" priority="858" operator="containsText" text="ＮＧ">
      <formula>NOT(ISERROR(SEARCH("ＮＧ",AE357)))</formula>
    </cfRule>
    <cfRule type="containsText" dxfId="2350" priority="859" operator="containsText" text="保留">
      <formula>NOT(ISERROR(SEARCH("保留",AE357)))</formula>
    </cfRule>
    <cfRule type="containsText" dxfId="2349" priority="860" operator="containsText" text="良短">
      <formula>NOT(ISERROR(SEARCH("良短",AE357)))</formula>
    </cfRule>
    <cfRule type="containsText" dxfId="2348" priority="861" operator="containsText" text="合短">
      <formula>NOT(ISERROR(SEARCH("合短",AE357)))</formula>
    </cfRule>
    <cfRule type="containsText" dxfId="2347" priority="862" operator="containsText" text="合定">
      <formula>NOT(ISERROR(SEARCH("合定",AE357)))</formula>
    </cfRule>
  </conditionalFormatting>
  <conditionalFormatting sqref="AF357">
    <cfRule type="cellIs" dxfId="2346" priority="857" stopIfTrue="1" operator="notEqual">
      <formula>"FWP"</formula>
    </cfRule>
  </conditionalFormatting>
  <conditionalFormatting sqref="AE292:AE293">
    <cfRule type="containsText" dxfId="2345" priority="718" operator="containsText" text="ＮＧ">
      <formula>NOT(ISERROR(SEARCH("ＮＧ",AE292)))</formula>
    </cfRule>
    <cfRule type="containsText" dxfId="2344" priority="719" operator="containsText" text="保留">
      <formula>NOT(ISERROR(SEARCH("保留",AE292)))</formula>
    </cfRule>
    <cfRule type="containsText" dxfId="2343" priority="720" operator="containsText" text="良短">
      <formula>NOT(ISERROR(SEARCH("良短",AE292)))</formula>
    </cfRule>
    <cfRule type="containsText" dxfId="2342" priority="721" operator="containsText" text="合短">
      <formula>NOT(ISERROR(SEARCH("合短",AE292)))</formula>
    </cfRule>
    <cfRule type="containsText" dxfId="2341" priority="722" operator="containsText" text="合定">
      <formula>NOT(ISERROR(SEARCH("合定",AE292)))</formula>
    </cfRule>
  </conditionalFormatting>
  <conditionalFormatting sqref="AF322:AF326 AF328:AF329">
    <cfRule type="cellIs" dxfId="2340" priority="1030" stopIfTrue="1" operator="notEqual">
      <formula>"FWP"</formula>
    </cfRule>
  </conditionalFormatting>
  <conditionalFormatting sqref="AE316:AE317">
    <cfRule type="containsText" dxfId="2339" priority="1081" operator="containsText" text="ＮＧ">
      <formula>NOT(ISERROR(SEARCH("ＮＧ",AE316)))</formula>
    </cfRule>
    <cfRule type="containsText" dxfId="2338" priority="1082" operator="containsText" text="保留">
      <formula>NOT(ISERROR(SEARCH("保留",AE316)))</formula>
    </cfRule>
    <cfRule type="containsText" dxfId="2337" priority="1083" operator="containsText" text="良短">
      <formula>NOT(ISERROR(SEARCH("良短",AE316)))</formula>
    </cfRule>
    <cfRule type="containsText" dxfId="2336" priority="1084" operator="containsText" text="合短">
      <formula>NOT(ISERROR(SEARCH("合短",AE316)))</formula>
    </cfRule>
    <cfRule type="containsText" dxfId="2335" priority="1085" operator="containsText" text="合定">
      <formula>NOT(ISERROR(SEARCH("合定",AE316)))</formula>
    </cfRule>
  </conditionalFormatting>
  <conditionalFormatting sqref="Y311">
    <cfRule type="containsText" dxfId="2334" priority="1058" operator="containsText" text="ＮＧ">
      <formula>NOT(ISERROR(SEARCH("ＮＧ",Y311)))</formula>
    </cfRule>
    <cfRule type="containsText" dxfId="2333" priority="1059" operator="containsText" text="保留">
      <formula>NOT(ISERROR(SEARCH("保留",Y311)))</formula>
    </cfRule>
    <cfRule type="containsText" dxfId="2332" priority="1060" operator="containsText" text="良短">
      <formula>NOT(ISERROR(SEARCH("良短",Y311)))</formula>
    </cfRule>
    <cfRule type="containsText" dxfId="2331" priority="1061" operator="containsText" text="合短">
      <formula>NOT(ISERROR(SEARCH("合短",Y311)))</formula>
    </cfRule>
    <cfRule type="containsText" dxfId="2330" priority="1062" operator="containsText" text="合定">
      <formula>NOT(ISERROR(SEARCH("合定",Y311)))</formula>
    </cfRule>
  </conditionalFormatting>
  <conditionalFormatting sqref="AF308:AF309">
    <cfRule type="cellIs" dxfId="2329" priority="1094" stopIfTrue="1" operator="notEqual">
      <formula>"FWP"</formula>
    </cfRule>
  </conditionalFormatting>
  <conditionalFormatting sqref="AF313">
    <cfRule type="cellIs" dxfId="2328" priority="1022" stopIfTrue="1" operator="notEqual">
      <formula>"FWP"</formula>
    </cfRule>
  </conditionalFormatting>
  <conditionalFormatting sqref="Y319:Y321">
    <cfRule type="containsText" dxfId="2327" priority="1025" operator="containsText" text="ＮＧ">
      <formula>NOT(ISERROR(SEARCH("ＮＧ",Y319)))</formula>
    </cfRule>
    <cfRule type="containsText" dxfId="2326" priority="1026" operator="containsText" text="保留">
      <formula>NOT(ISERROR(SEARCH("保留",Y319)))</formula>
    </cfRule>
    <cfRule type="containsText" dxfId="2325" priority="1027" operator="containsText" text="良短">
      <formula>NOT(ISERROR(SEARCH("良短",Y319)))</formula>
    </cfRule>
    <cfRule type="containsText" dxfId="2324" priority="1028" operator="containsText" text="合短">
      <formula>NOT(ISERROR(SEARCH("合短",Y319)))</formula>
    </cfRule>
    <cfRule type="containsText" dxfId="2323" priority="1029" operator="containsText" text="合定">
      <formula>NOT(ISERROR(SEARCH("合定",Y319)))</formula>
    </cfRule>
  </conditionalFormatting>
  <conditionalFormatting sqref="AF313">
    <cfRule type="cellIs" dxfId="2322" priority="1024" stopIfTrue="1" operator="notEqual">
      <formula>"FWP"</formula>
    </cfRule>
  </conditionalFormatting>
  <conditionalFormatting sqref="AE307:AE310 Y311:Y315">
    <cfRule type="containsText" dxfId="2321" priority="1107" operator="containsText" text="ＮＧ">
      <formula>NOT(ISERROR(SEARCH("ＮＧ",Y307)))</formula>
    </cfRule>
    <cfRule type="containsText" dxfId="2320" priority="1108" operator="containsText" text="保留">
      <formula>NOT(ISERROR(SEARCH("保留",Y307)))</formula>
    </cfRule>
    <cfRule type="containsText" dxfId="2319" priority="1109" operator="containsText" text="良短">
      <formula>NOT(ISERROR(SEARCH("良短",Y307)))</formula>
    </cfRule>
    <cfRule type="containsText" dxfId="2318" priority="1110" operator="containsText" text="合短">
      <formula>NOT(ISERROR(SEARCH("合短",Y307)))</formula>
    </cfRule>
    <cfRule type="containsText" dxfId="2317" priority="1111" operator="containsText" text="合定">
      <formula>NOT(ISERROR(SEARCH("合定",Y307)))</formula>
    </cfRule>
  </conditionalFormatting>
  <conditionalFormatting sqref="AF307:AF310">
    <cfRule type="cellIs" dxfId="2316" priority="1106" stopIfTrue="1" operator="notEqual">
      <formula>"FWP"</formula>
    </cfRule>
  </conditionalFormatting>
  <conditionalFormatting sqref="AF307">
    <cfRule type="cellIs" dxfId="2315" priority="1086" stopIfTrue="1" operator="notEqual">
      <formula>"FWP"</formula>
    </cfRule>
  </conditionalFormatting>
  <conditionalFormatting sqref="AF307">
    <cfRule type="cellIs" dxfId="2314" priority="1087" stopIfTrue="1" operator="notEqual">
      <formula>"FWP"</formula>
    </cfRule>
  </conditionalFormatting>
  <conditionalFormatting sqref="AE307:AE310">
    <cfRule type="containsText" dxfId="2313" priority="1101" operator="containsText" text="ＮＧ">
      <formula>NOT(ISERROR(SEARCH("ＮＧ",AE307)))</formula>
    </cfRule>
    <cfRule type="containsText" dxfId="2312" priority="1102" operator="containsText" text="保留">
      <formula>NOT(ISERROR(SEARCH("保留",AE307)))</formula>
    </cfRule>
    <cfRule type="containsText" dxfId="2311" priority="1103" operator="containsText" text="良短">
      <formula>NOT(ISERROR(SEARCH("良短",AE307)))</formula>
    </cfRule>
    <cfRule type="containsText" dxfId="2310" priority="1104" operator="containsText" text="合短">
      <formula>NOT(ISERROR(SEARCH("合短",AE307)))</formula>
    </cfRule>
    <cfRule type="containsText" dxfId="2309" priority="1105" operator="containsText" text="合定">
      <formula>NOT(ISERROR(SEARCH("合定",AE307)))</formula>
    </cfRule>
  </conditionalFormatting>
  <conditionalFormatting sqref="AF307:AF310">
    <cfRule type="cellIs" dxfId="2308" priority="1100" stopIfTrue="1" operator="notEqual">
      <formula>"FWP"</formula>
    </cfRule>
  </conditionalFormatting>
  <conditionalFormatting sqref="AF316:AF317">
    <cfRule type="cellIs" dxfId="2307" priority="1080" stopIfTrue="1" operator="notEqual">
      <formula>"FWP"</formula>
    </cfRule>
  </conditionalFormatting>
  <conditionalFormatting sqref="AE307">
    <cfRule type="containsText" dxfId="2306" priority="1095" operator="containsText" text="ＮＧ">
      <formula>NOT(ISERROR(SEARCH("ＮＧ",AE307)))</formula>
    </cfRule>
    <cfRule type="containsText" dxfId="2305" priority="1096" operator="containsText" text="保留">
      <formula>NOT(ISERROR(SEARCH("保留",AE307)))</formula>
    </cfRule>
    <cfRule type="containsText" dxfId="2304" priority="1097" operator="containsText" text="良短">
      <formula>NOT(ISERROR(SEARCH("良短",AE307)))</formula>
    </cfRule>
    <cfRule type="containsText" dxfId="2303" priority="1098" operator="containsText" text="合短">
      <formula>NOT(ISERROR(SEARCH("合短",AE307)))</formula>
    </cfRule>
    <cfRule type="containsText" dxfId="2302" priority="1099" operator="containsText" text="合定">
      <formula>NOT(ISERROR(SEARCH("合定",AE307)))</formula>
    </cfRule>
  </conditionalFormatting>
  <conditionalFormatting sqref="AE308:AE310">
    <cfRule type="containsText" dxfId="2301" priority="1089" operator="containsText" text="ＮＧ">
      <formula>NOT(ISERROR(SEARCH("ＮＧ",AE308)))</formula>
    </cfRule>
    <cfRule type="containsText" dxfId="2300" priority="1090" operator="containsText" text="保留">
      <formula>NOT(ISERROR(SEARCH("保留",AE308)))</formula>
    </cfRule>
    <cfRule type="containsText" dxfId="2299" priority="1091" operator="containsText" text="良短">
      <formula>NOT(ISERROR(SEARCH("良短",AE308)))</formula>
    </cfRule>
    <cfRule type="containsText" dxfId="2298" priority="1092" operator="containsText" text="合短">
      <formula>NOT(ISERROR(SEARCH("合短",AE308)))</formula>
    </cfRule>
    <cfRule type="containsText" dxfId="2297" priority="1093" operator="containsText" text="合定">
      <formula>NOT(ISERROR(SEARCH("合定",AE308)))</formula>
    </cfRule>
  </conditionalFormatting>
  <conditionalFormatting sqref="AF310">
    <cfRule type="cellIs" dxfId="2296" priority="1088" stopIfTrue="1" operator="notEqual">
      <formula>"FWP"</formula>
    </cfRule>
  </conditionalFormatting>
  <conditionalFormatting sqref="AE316:AE317">
    <cfRule type="containsText" dxfId="2295" priority="1075" operator="containsText" text="ＮＧ">
      <formula>NOT(ISERROR(SEARCH("ＮＧ",AE316)))</formula>
    </cfRule>
    <cfRule type="containsText" dxfId="2294" priority="1076" operator="containsText" text="保留">
      <formula>NOT(ISERROR(SEARCH("保留",AE316)))</formula>
    </cfRule>
    <cfRule type="containsText" dxfId="2293" priority="1077" operator="containsText" text="良短">
      <formula>NOT(ISERROR(SEARCH("良短",AE316)))</formula>
    </cfRule>
    <cfRule type="containsText" dxfId="2292" priority="1078" operator="containsText" text="合短">
      <formula>NOT(ISERROR(SEARCH("合短",AE316)))</formula>
    </cfRule>
    <cfRule type="containsText" dxfId="2291" priority="1079" operator="containsText" text="合定">
      <formula>NOT(ISERROR(SEARCH("合定",AE316)))</formula>
    </cfRule>
  </conditionalFormatting>
  <conditionalFormatting sqref="AF316:AF317">
    <cfRule type="cellIs" dxfId="2290" priority="1074" stopIfTrue="1" operator="notEqual">
      <formula>"FWP"</formula>
    </cfRule>
  </conditionalFormatting>
  <conditionalFormatting sqref="Y311">
    <cfRule type="containsText" dxfId="2289" priority="1063" operator="containsText" text="ＮＧ">
      <formula>NOT(ISERROR(SEARCH("ＮＧ",Y311)))</formula>
    </cfRule>
    <cfRule type="containsText" dxfId="2288" priority="1064" operator="containsText" text="保留">
      <formula>NOT(ISERROR(SEARCH("保留",Y311)))</formula>
    </cfRule>
    <cfRule type="containsText" dxfId="2287" priority="1065" operator="containsText" text="良短">
      <formula>NOT(ISERROR(SEARCH("良短",Y311)))</formula>
    </cfRule>
    <cfRule type="containsText" dxfId="2286" priority="1066" operator="containsText" text="合短">
      <formula>NOT(ISERROR(SEARCH("合短",Y311)))</formula>
    </cfRule>
    <cfRule type="containsText" dxfId="2285" priority="1067" operator="containsText" text="合定">
      <formula>NOT(ISERROR(SEARCH("合定",Y311)))</formula>
    </cfRule>
  </conditionalFormatting>
  <conditionalFormatting sqref="AE316:AE317">
    <cfRule type="containsText" dxfId="2284" priority="1069" operator="containsText" text="ＮＧ">
      <formula>NOT(ISERROR(SEARCH("ＮＧ",AE316)))</formula>
    </cfRule>
    <cfRule type="containsText" dxfId="2283" priority="1070" operator="containsText" text="保留">
      <formula>NOT(ISERROR(SEARCH("保留",AE316)))</formula>
    </cfRule>
    <cfRule type="containsText" dxfId="2282" priority="1071" operator="containsText" text="良短">
      <formula>NOT(ISERROR(SEARCH("良短",AE316)))</formula>
    </cfRule>
    <cfRule type="containsText" dxfId="2281" priority="1072" operator="containsText" text="合短">
      <formula>NOT(ISERROR(SEARCH("合短",AE316)))</formula>
    </cfRule>
    <cfRule type="containsText" dxfId="2280" priority="1073" operator="containsText" text="合定">
      <formula>NOT(ISERROR(SEARCH("合定",AE316)))</formula>
    </cfRule>
  </conditionalFormatting>
  <conditionalFormatting sqref="AF316:AF317">
    <cfRule type="cellIs" dxfId="2279" priority="1068" stopIfTrue="1" operator="notEqual">
      <formula>"FWP"</formula>
    </cfRule>
  </conditionalFormatting>
  <conditionalFormatting sqref="Y313:Y315">
    <cfRule type="containsText" dxfId="2278" priority="1053" operator="containsText" text="ＮＧ">
      <formula>NOT(ISERROR(SEARCH("ＮＧ",Y313)))</formula>
    </cfRule>
    <cfRule type="containsText" dxfId="2277" priority="1054" operator="containsText" text="保留">
      <formula>NOT(ISERROR(SEARCH("保留",Y313)))</formula>
    </cfRule>
    <cfRule type="containsText" dxfId="2276" priority="1055" operator="containsText" text="良短">
      <formula>NOT(ISERROR(SEARCH("良短",Y313)))</formula>
    </cfRule>
    <cfRule type="containsText" dxfId="2275" priority="1056" operator="containsText" text="合短">
      <formula>NOT(ISERROR(SEARCH("合短",Y313)))</formula>
    </cfRule>
    <cfRule type="containsText" dxfId="2274" priority="1057" operator="containsText" text="合定">
      <formula>NOT(ISERROR(SEARCH("合定",Y313)))</formula>
    </cfRule>
  </conditionalFormatting>
  <conditionalFormatting sqref="Y318:Y321">
    <cfRule type="containsText" dxfId="2273" priority="1048" operator="containsText" text="ＮＧ">
      <formula>NOT(ISERROR(SEARCH("ＮＧ",Y318)))</formula>
    </cfRule>
    <cfRule type="containsText" dxfId="2272" priority="1049" operator="containsText" text="保留">
      <formula>NOT(ISERROR(SEARCH("保留",Y318)))</formula>
    </cfRule>
    <cfRule type="containsText" dxfId="2271" priority="1050" operator="containsText" text="良短">
      <formula>NOT(ISERROR(SEARCH("良短",Y318)))</formula>
    </cfRule>
    <cfRule type="containsText" dxfId="2270" priority="1051" operator="containsText" text="合短">
      <formula>NOT(ISERROR(SEARCH("合短",Y318)))</formula>
    </cfRule>
    <cfRule type="containsText" dxfId="2269" priority="1052" operator="containsText" text="合定">
      <formula>NOT(ISERROR(SEARCH("合定",Y318)))</formula>
    </cfRule>
  </conditionalFormatting>
  <conditionalFormatting sqref="AE322:AE326 AE328:AE329">
    <cfRule type="containsText" dxfId="2268" priority="1043" operator="containsText" text="ＮＧ">
      <formula>NOT(ISERROR(SEARCH("ＮＧ",AE322)))</formula>
    </cfRule>
    <cfRule type="containsText" dxfId="2267" priority="1044" operator="containsText" text="保留">
      <formula>NOT(ISERROR(SEARCH("保留",AE322)))</formula>
    </cfRule>
    <cfRule type="containsText" dxfId="2266" priority="1045" operator="containsText" text="良短">
      <formula>NOT(ISERROR(SEARCH("良短",AE322)))</formula>
    </cfRule>
    <cfRule type="containsText" dxfId="2265" priority="1046" operator="containsText" text="合短">
      <formula>NOT(ISERROR(SEARCH("合短",AE322)))</formula>
    </cfRule>
    <cfRule type="containsText" dxfId="2264" priority="1047" operator="containsText" text="合定">
      <formula>NOT(ISERROR(SEARCH("合定",AE322)))</formula>
    </cfRule>
  </conditionalFormatting>
  <conditionalFormatting sqref="AF322:AF326 AF328:AF329">
    <cfRule type="cellIs" dxfId="2263" priority="1042" stopIfTrue="1" operator="notEqual">
      <formula>"FWP"</formula>
    </cfRule>
  </conditionalFormatting>
  <conditionalFormatting sqref="AE322:AE326 AE328:AE329">
    <cfRule type="containsText" dxfId="2262" priority="1037" operator="containsText" text="ＮＧ">
      <formula>NOT(ISERROR(SEARCH("ＮＧ",AE322)))</formula>
    </cfRule>
    <cfRule type="containsText" dxfId="2261" priority="1038" operator="containsText" text="保留">
      <formula>NOT(ISERROR(SEARCH("保留",AE322)))</formula>
    </cfRule>
    <cfRule type="containsText" dxfId="2260" priority="1039" operator="containsText" text="良短">
      <formula>NOT(ISERROR(SEARCH("良短",AE322)))</formula>
    </cfRule>
    <cfRule type="containsText" dxfId="2259" priority="1040" operator="containsText" text="合短">
      <formula>NOT(ISERROR(SEARCH("合短",AE322)))</formula>
    </cfRule>
    <cfRule type="containsText" dxfId="2258" priority="1041" operator="containsText" text="合定">
      <formula>NOT(ISERROR(SEARCH("合定",AE322)))</formula>
    </cfRule>
  </conditionalFormatting>
  <conditionalFormatting sqref="AF322:AF326 AF328:AF329">
    <cfRule type="cellIs" dxfId="2257" priority="1036" stopIfTrue="1" operator="notEqual">
      <formula>"FWP"</formula>
    </cfRule>
  </conditionalFormatting>
  <conditionalFormatting sqref="AE322:AE326 AE328:AE329">
    <cfRule type="containsText" dxfId="2256" priority="1031" operator="containsText" text="ＮＧ">
      <formula>NOT(ISERROR(SEARCH("ＮＧ",AE322)))</formula>
    </cfRule>
    <cfRule type="containsText" dxfId="2255" priority="1032" operator="containsText" text="保留">
      <formula>NOT(ISERROR(SEARCH("保留",AE322)))</formula>
    </cfRule>
    <cfRule type="containsText" dxfId="2254" priority="1033" operator="containsText" text="良短">
      <formula>NOT(ISERROR(SEARCH("良短",AE322)))</formula>
    </cfRule>
    <cfRule type="containsText" dxfId="2253" priority="1034" operator="containsText" text="合短">
      <formula>NOT(ISERROR(SEARCH("合短",AE322)))</formula>
    </cfRule>
    <cfRule type="containsText" dxfId="2252" priority="1035" operator="containsText" text="合定">
      <formula>NOT(ISERROR(SEARCH("合定",AE322)))</formula>
    </cfRule>
  </conditionalFormatting>
  <conditionalFormatting sqref="AF313">
    <cfRule type="cellIs" dxfId="2251" priority="1023" stopIfTrue="1" operator="notEqual">
      <formula>"FWP"</formula>
    </cfRule>
  </conditionalFormatting>
  <conditionalFormatting sqref="AF319">
    <cfRule type="cellIs" dxfId="2250" priority="1021" stopIfTrue="1" operator="notEqual">
      <formula>"FWP"</formula>
    </cfRule>
  </conditionalFormatting>
  <conditionalFormatting sqref="AF319">
    <cfRule type="cellIs" dxfId="2249" priority="1020" stopIfTrue="1" operator="notEqual">
      <formula>"FWP"</formula>
    </cfRule>
  </conditionalFormatting>
  <conditionalFormatting sqref="AF319">
    <cfRule type="cellIs" dxfId="2248" priority="1019" stopIfTrue="1" operator="notEqual">
      <formula>"FWP"</formula>
    </cfRule>
  </conditionalFormatting>
  <conditionalFormatting sqref="AE327">
    <cfRule type="containsText" dxfId="2247" priority="1014" operator="containsText" text="ＮＧ">
      <formula>NOT(ISERROR(SEARCH("ＮＧ",AE327)))</formula>
    </cfRule>
    <cfRule type="containsText" dxfId="2246" priority="1015" operator="containsText" text="保留">
      <formula>NOT(ISERROR(SEARCH("保留",AE327)))</formula>
    </cfRule>
    <cfRule type="containsText" dxfId="2245" priority="1016" operator="containsText" text="良短">
      <formula>NOT(ISERROR(SEARCH("良短",AE327)))</formula>
    </cfRule>
    <cfRule type="containsText" dxfId="2244" priority="1017" operator="containsText" text="合短">
      <formula>NOT(ISERROR(SEARCH("合短",AE327)))</formula>
    </cfRule>
    <cfRule type="containsText" dxfId="2243" priority="1018" operator="containsText" text="合定">
      <formula>NOT(ISERROR(SEARCH("合定",AE327)))</formula>
    </cfRule>
  </conditionalFormatting>
  <conditionalFormatting sqref="AF327">
    <cfRule type="cellIs" dxfId="2242" priority="1013" stopIfTrue="1" operator="notEqual">
      <formula>"FWP"</formula>
    </cfRule>
  </conditionalFormatting>
  <conditionalFormatting sqref="AE327">
    <cfRule type="containsText" dxfId="2241" priority="1008" operator="containsText" text="ＮＧ">
      <formula>NOT(ISERROR(SEARCH("ＮＧ",AE327)))</formula>
    </cfRule>
    <cfRule type="containsText" dxfId="2240" priority="1009" operator="containsText" text="保留">
      <formula>NOT(ISERROR(SEARCH("保留",AE327)))</formula>
    </cfRule>
    <cfRule type="containsText" dxfId="2239" priority="1010" operator="containsText" text="良短">
      <formula>NOT(ISERROR(SEARCH("良短",AE327)))</formula>
    </cfRule>
    <cfRule type="containsText" dxfId="2238" priority="1011" operator="containsText" text="合短">
      <formula>NOT(ISERROR(SEARCH("合短",AE327)))</formula>
    </cfRule>
    <cfRule type="containsText" dxfId="2237" priority="1012" operator="containsText" text="合定">
      <formula>NOT(ISERROR(SEARCH("合定",AE327)))</formula>
    </cfRule>
  </conditionalFormatting>
  <conditionalFormatting sqref="AF327">
    <cfRule type="cellIs" dxfId="2236" priority="1007" stopIfTrue="1" operator="notEqual">
      <formula>"FWP"</formula>
    </cfRule>
  </conditionalFormatting>
  <conditionalFormatting sqref="AE327">
    <cfRule type="containsText" dxfId="2235" priority="1002" operator="containsText" text="ＮＧ">
      <formula>NOT(ISERROR(SEARCH("ＮＧ",AE327)))</formula>
    </cfRule>
    <cfRule type="containsText" dxfId="2234" priority="1003" operator="containsText" text="保留">
      <formula>NOT(ISERROR(SEARCH("保留",AE327)))</formula>
    </cfRule>
    <cfRule type="containsText" dxfId="2233" priority="1004" operator="containsText" text="良短">
      <formula>NOT(ISERROR(SEARCH("良短",AE327)))</formula>
    </cfRule>
    <cfRule type="containsText" dxfId="2232" priority="1005" operator="containsText" text="合短">
      <formula>NOT(ISERROR(SEARCH("合短",AE327)))</formula>
    </cfRule>
    <cfRule type="containsText" dxfId="2231" priority="1006" operator="containsText" text="合定">
      <formula>NOT(ISERROR(SEARCH("合定",AE327)))</formula>
    </cfRule>
  </conditionalFormatting>
  <conditionalFormatting sqref="AF327">
    <cfRule type="cellIs" dxfId="2230" priority="1001" stopIfTrue="1" operator="notEqual">
      <formula>"FWP"</formula>
    </cfRule>
  </conditionalFormatting>
  <conditionalFormatting sqref="AE340:AE341 AE330:AE332 AE334:AE338">
    <cfRule type="containsText" dxfId="2229" priority="996" operator="containsText" text="ＮＧ">
      <formula>NOT(ISERROR(SEARCH("ＮＧ",AE330)))</formula>
    </cfRule>
    <cfRule type="containsText" dxfId="2228" priority="997" operator="containsText" text="保留">
      <formula>NOT(ISERROR(SEARCH("保留",AE330)))</formula>
    </cfRule>
    <cfRule type="containsText" dxfId="2227" priority="998" operator="containsText" text="良短">
      <formula>NOT(ISERROR(SEARCH("良短",AE330)))</formula>
    </cfRule>
    <cfRule type="containsText" dxfId="2226" priority="999" operator="containsText" text="合短">
      <formula>NOT(ISERROR(SEARCH("合短",AE330)))</formula>
    </cfRule>
    <cfRule type="containsText" dxfId="2225" priority="1000" operator="containsText" text="合定">
      <formula>NOT(ISERROR(SEARCH("合定",AE330)))</formula>
    </cfRule>
  </conditionalFormatting>
  <conditionalFormatting sqref="AF340:AF341 AF330:AF332 AF334:AF338">
    <cfRule type="cellIs" dxfId="2224" priority="995" stopIfTrue="1" operator="notEqual">
      <formula>"FWP"</formula>
    </cfRule>
  </conditionalFormatting>
  <conditionalFormatting sqref="AE340:AE341 AE330:AE332 AE334:AE338">
    <cfRule type="containsText" dxfId="2223" priority="990" operator="containsText" text="ＮＧ">
      <formula>NOT(ISERROR(SEARCH("ＮＧ",AE330)))</formula>
    </cfRule>
    <cfRule type="containsText" dxfId="2222" priority="991" operator="containsText" text="保留">
      <formula>NOT(ISERROR(SEARCH("保留",AE330)))</formula>
    </cfRule>
    <cfRule type="containsText" dxfId="2221" priority="992" operator="containsText" text="良短">
      <formula>NOT(ISERROR(SEARCH("良短",AE330)))</formula>
    </cfRule>
    <cfRule type="containsText" dxfId="2220" priority="993" operator="containsText" text="合短">
      <formula>NOT(ISERROR(SEARCH("合短",AE330)))</formula>
    </cfRule>
    <cfRule type="containsText" dxfId="2219" priority="994" operator="containsText" text="合定">
      <formula>NOT(ISERROR(SEARCH("合定",AE330)))</formula>
    </cfRule>
  </conditionalFormatting>
  <conditionalFormatting sqref="AF340:AF341 AF330:AF332 AF334:AF338">
    <cfRule type="cellIs" dxfId="2218" priority="989" stopIfTrue="1" operator="notEqual">
      <formula>"FWP"</formula>
    </cfRule>
  </conditionalFormatting>
  <conditionalFormatting sqref="AE340:AE341 AE330:AE332 AE334:AE338">
    <cfRule type="containsText" dxfId="2217" priority="984" operator="containsText" text="ＮＧ">
      <formula>NOT(ISERROR(SEARCH("ＮＧ",AE330)))</formula>
    </cfRule>
    <cfRule type="containsText" dxfId="2216" priority="985" operator="containsText" text="保留">
      <formula>NOT(ISERROR(SEARCH("保留",AE330)))</formula>
    </cfRule>
    <cfRule type="containsText" dxfId="2215" priority="986" operator="containsText" text="良短">
      <formula>NOT(ISERROR(SEARCH("良短",AE330)))</formula>
    </cfRule>
    <cfRule type="containsText" dxfId="2214" priority="987" operator="containsText" text="合短">
      <formula>NOT(ISERROR(SEARCH("合短",AE330)))</formula>
    </cfRule>
    <cfRule type="containsText" dxfId="2213" priority="988" operator="containsText" text="合定">
      <formula>NOT(ISERROR(SEARCH("合定",AE330)))</formula>
    </cfRule>
  </conditionalFormatting>
  <conditionalFormatting sqref="AF340:AF341 AF330:AF332 AF334:AF338">
    <cfRule type="cellIs" dxfId="2212" priority="983" stopIfTrue="1" operator="notEqual">
      <formula>"FWP"</formula>
    </cfRule>
  </conditionalFormatting>
  <conditionalFormatting sqref="AE339 AE333">
    <cfRule type="containsText" dxfId="2211" priority="978" operator="containsText" text="ＮＧ">
      <formula>NOT(ISERROR(SEARCH("ＮＧ",AE333)))</formula>
    </cfRule>
    <cfRule type="containsText" dxfId="2210" priority="979" operator="containsText" text="保留">
      <formula>NOT(ISERROR(SEARCH("保留",AE333)))</formula>
    </cfRule>
    <cfRule type="containsText" dxfId="2209" priority="980" operator="containsText" text="良短">
      <formula>NOT(ISERROR(SEARCH("良短",AE333)))</formula>
    </cfRule>
    <cfRule type="containsText" dxfId="2208" priority="981" operator="containsText" text="合短">
      <formula>NOT(ISERROR(SEARCH("合短",AE333)))</formula>
    </cfRule>
    <cfRule type="containsText" dxfId="2207" priority="982" operator="containsText" text="合定">
      <formula>NOT(ISERROR(SEARCH("合定",AE333)))</formula>
    </cfRule>
  </conditionalFormatting>
  <conditionalFormatting sqref="AF339 AF333">
    <cfRule type="cellIs" dxfId="2206" priority="977" stopIfTrue="1" operator="notEqual">
      <formula>"FWP"</formula>
    </cfRule>
  </conditionalFormatting>
  <conditionalFormatting sqref="AE339 AE333">
    <cfRule type="containsText" dxfId="2205" priority="972" operator="containsText" text="ＮＧ">
      <formula>NOT(ISERROR(SEARCH("ＮＧ",AE333)))</formula>
    </cfRule>
    <cfRule type="containsText" dxfId="2204" priority="973" operator="containsText" text="保留">
      <formula>NOT(ISERROR(SEARCH("保留",AE333)))</formula>
    </cfRule>
    <cfRule type="containsText" dxfId="2203" priority="974" operator="containsText" text="良短">
      <formula>NOT(ISERROR(SEARCH("良短",AE333)))</formula>
    </cfRule>
    <cfRule type="containsText" dxfId="2202" priority="975" operator="containsText" text="合短">
      <formula>NOT(ISERROR(SEARCH("合短",AE333)))</formula>
    </cfRule>
    <cfRule type="containsText" dxfId="2201" priority="976" operator="containsText" text="合定">
      <formula>NOT(ISERROR(SEARCH("合定",AE333)))</formula>
    </cfRule>
  </conditionalFormatting>
  <conditionalFormatting sqref="AF339 AF333">
    <cfRule type="cellIs" dxfId="2200" priority="971" stopIfTrue="1" operator="notEqual">
      <formula>"FWP"</formula>
    </cfRule>
  </conditionalFormatting>
  <conditionalFormatting sqref="AE339 AE333">
    <cfRule type="containsText" dxfId="2199" priority="966" operator="containsText" text="ＮＧ">
      <formula>NOT(ISERROR(SEARCH("ＮＧ",AE333)))</formula>
    </cfRule>
    <cfRule type="containsText" dxfId="2198" priority="967" operator="containsText" text="保留">
      <formula>NOT(ISERROR(SEARCH("保留",AE333)))</formula>
    </cfRule>
    <cfRule type="containsText" dxfId="2197" priority="968" operator="containsText" text="良短">
      <formula>NOT(ISERROR(SEARCH("良短",AE333)))</formula>
    </cfRule>
    <cfRule type="containsText" dxfId="2196" priority="969" operator="containsText" text="合短">
      <formula>NOT(ISERROR(SEARCH("合短",AE333)))</formula>
    </cfRule>
    <cfRule type="containsText" dxfId="2195" priority="970" operator="containsText" text="合定">
      <formula>NOT(ISERROR(SEARCH("合定",AE333)))</formula>
    </cfRule>
  </conditionalFormatting>
  <conditionalFormatting sqref="AF339 AF333">
    <cfRule type="cellIs" dxfId="2194" priority="965" stopIfTrue="1" operator="notEqual">
      <formula>"FWP"</formula>
    </cfRule>
  </conditionalFormatting>
  <conditionalFormatting sqref="AE342:AE344 AE346:AE347 AE352">
    <cfRule type="containsText" dxfId="2193" priority="960" operator="containsText" text="ＮＧ">
      <formula>NOT(ISERROR(SEARCH("ＮＧ",AE342)))</formula>
    </cfRule>
    <cfRule type="containsText" dxfId="2192" priority="961" operator="containsText" text="保留">
      <formula>NOT(ISERROR(SEARCH("保留",AE342)))</formula>
    </cfRule>
    <cfRule type="containsText" dxfId="2191" priority="962" operator="containsText" text="良短">
      <formula>NOT(ISERROR(SEARCH("良短",AE342)))</formula>
    </cfRule>
    <cfRule type="containsText" dxfId="2190" priority="963" operator="containsText" text="合短">
      <formula>NOT(ISERROR(SEARCH("合短",AE342)))</formula>
    </cfRule>
    <cfRule type="containsText" dxfId="2189" priority="964" operator="containsText" text="合定">
      <formula>NOT(ISERROR(SEARCH("合定",AE342)))</formula>
    </cfRule>
  </conditionalFormatting>
  <conditionalFormatting sqref="AF342:AF344 AF346:AF347 AF352">
    <cfRule type="cellIs" dxfId="2188" priority="959" stopIfTrue="1" operator="notEqual">
      <formula>"FWP"</formula>
    </cfRule>
  </conditionalFormatting>
  <conditionalFormatting sqref="AE342:AE344 AE346:AE347 AE352">
    <cfRule type="containsText" dxfId="2187" priority="954" operator="containsText" text="ＮＧ">
      <formula>NOT(ISERROR(SEARCH("ＮＧ",AE342)))</formula>
    </cfRule>
    <cfRule type="containsText" dxfId="2186" priority="955" operator="containsText" text="保留">
      <formula>NOT(ISERROR(SEARCH("保留",AE342)))</formula>
    </cfRule>
    <cfRule type="containsText" dxfId="2185" priority="956" operator="containsText" text="良短">
      <formula>NOT(ISERROR(SEARCH("良短",AE342)))</formula>
    </cfRule>
    <cfRule type="containsText" dxfId="2184" priority="957" operator="containsText" text="合短">
      <formula>NOT(ISERROR(SEARCH("合短",AE342)))</formula>
    </cfRule>
    <cfRule type="containsText" dxfId="2183" priority="958" operator="containsText" text="合定">
      <formula>NOT(ISERROR(SEARCH("合定",AE342)))</formula>
    </cfRule>
  </conditionalFormatting>
  <conditionalFormatting sqref="AF342:AF344 AF346:AF347 AF352">
    <cfRule type="cellIs" dxfId="2182" priority="953" stopIfTrue="1" operator="notEqual">
      <formula>"FWP"</formula>
    </cfRule>
  </conditionalFormatting>
  <conditionalFormatting sqref="AE342:AE344 AE346:AE347 AE352">
    <cfRule type="containsText" dxfId="2181" priority="948" operator="containsText" text="ＮＧ">
      <formula>NOT(ISERROR(SEARCH("ＮＧ",AE342)))</formula>
    </cfRule>
    <cfRule type="containsText" dxfId="2180" priority="949" operator="containsText" text="保留">
      <formula>NOT(ISERROR(SEARCH("保留",AE342)))</formula>
    </cfRule>
    <cfRule type="containsText" dxfId="2179" priority="950" operator="containsText" text="良短">
      <formula>NOT(ISERROR(SEARCH("良短",AE342)))</formula>
    </cfRule>
    <cfRule type="containsText" dxfId="2178" priority="951" operator="containsText" text="合短">
      <formula>NOT(ISERROR(SEARCH("合短",AE342)))</formula>
    </cfRule>
    <cfRule type="containsText" dxfId="2177" priority="952" operator="containsText" text="合定">
      <formula>NOT(ISERROR(SEARCH("合定",AE342)))</formula>
    </cfRule>
  </conditionalFormatting>
  <conditionalFormatting sqref="AF342:AF344 AF346:AF347 AF352">
    <cfRule type="cellIs" dxfId="2176" priority="947" stopIfTrue="1" operator="notEqual">
      <formula>"FWP"</formula>
    </cfRule>
  </conditionalFormatting>
  <conditionalFormatting sqref="AE348:AE350 AE353">
    <cfRule type="containsText" dxfId="2175" priority="918" operator="containsText" text="ＮＧ">
      <formula>NOT(ISERROR(SEARCH("ＮＧ",AE348)))</formula>
    </cfRule>
    <cfRule type="containsText" dxfId="2174" priority="919" operator="containsText" text="保留">
      <formula>NOT(ISERROR(SEARCH("保留",AE348)))</formula>
    </cfRule>
    <cfRule type="containsText" dxfId="2173" priority="920" operator="containsText" text="良短">
      <formula>NOT(ISERROR(SEARCH("良短",AE348)))</formula>
    </cfRule>
    <cfRule type="containsText" dxfId="2172" priority="921" operator="containsText" text="合短">
      <formula>NOT(ISERROR(SEARCH("合短",AE348)))</formula>
    </cfRule>
    <cfRule type="containsText" dxfId="2171" priority="922" operator="containsText" text="合定">
      <formula>NOT(ISERROR(SEARCH("合定",AE348)))</formula>
    </cfRule>
  </conditionalFormatting>
  <conditionalFormatting sqref="AF348:AF350 AF353">
    <cfRule type="cellIs" dxfId="2170" priority="917" stopIfTrue="1" operator="notEqual">
      <formula>"FWP"</formula>
    </cfRule>
  </conditionalFormatting>
  <conditionalFormatting sqref="AE303:AE304">
    <cfRule type="containsText" dxfId="2169" priority="852" operator="containsText" text="ＮＧ">
      <formula>NOT(ISERROR(SEARCH("ＮＧ",AE303)))</formula>
    </cfRule>
    <cfRule type="containsText" dxfId="2168" priority="853" operator="containsText" text="保留">
      <formula>NOT(ISERROR(SEARCH("保留",AE303)))</formula>
    </cfRule>
    <cfRule type="containsText" dxfId="2167" priority="854" operator="containsText" text="良短">
      <formula>NOT(ISERROR(SEARCH("良短",AE303)))</formula>
    </cfRule>
    <cfRule type="containsText" dxfId="2166" priority="855" operator="containsText" text="合短">
      <formula>NOT(ISERROR(SEARCH("合短",AE303)))</formula>
    </cfRule>
    <cfRule type="containsText" dxfId="2165" priority="856" operator="containsText" text="合定">
      <formula>NOT(ISERROR(SEARCH("合定",AE303)))</formula>
    </cfRule>
  </conditionalFormatting>
  <conditionalFormatting sqref="AF303:AF304">
    <cfRule type="cellIs" dxfId="2164" priority="851" stopIfTrue="1" operator="notEqual">
      <formula>"FWP"</formula>
    </cfRule>
  </conditionalFormatting>
  <conditionalFormatting sqref="AE305:AE306">
    <cfRule type="containsText" dxfId="2163" priority="846" operator="containsText" text="ＮＧ">
      <formula>NOT(ISERROR(SEARCH("ＮＧ",AE305)))</formula>
    </cfRule>
    <cfRule type="containsText" dxfId="2162" priority="847" operator="containsText" text="保留">
      <formula>NOT(ISERROR(SEARCH("保留",AE305)))</formula>
    </cfRule>
    <cfRule type="containsText" dxfId="2161" priority="848" operator="containsText" text="良短">
      <formula>NOT(ISERROR(SEARCH("良短",AE305)))</formula>
    </cfRule>
    <cfRule type="containsText" dxfId="2160" priority="849" operator="containsText" text="合短">
      <formula>NOT(ISERROR(SEARCH("合短",AE305)))</formula>
    </cfRule>
    <cfRule type="containsText" dxfId="2159" priority="850" operator="containsText" text="合定">
      <formula>NOT(ISERROR(SEARCH("合定",AE305)))</formula>
    </cfRule>
  </conditionalFormatting>
  <conditionalFormatting sqref="AF305:AF306">
    <cfRule type="cellIs" dxfId="2158" priority="845" stopIfTrue="1" operator="notEqual">
      <formula>"FWP"</formula>
    </cfRule>
  </conditionalFormatting>
  <conditionalFormatting sqref="AE302">
    <cfRule type="containsText" dxfId="2157" priority="840" operator="containsText" text="ＮＧ">
      <formula>NOT(ISERROR(SEARCH("ＮＧ",AE302)))</formula>
    </cfRule>
    <cfRule type="containsText" dxfId="2156" priority="841" operator="containsText" text="保留">
      <formula>NOT(ISERROR(SEARCH("保留",AE302)))</formula>
    </cfRule>
    <cfRule type="containsText" dxfId="2155" priority="842" operator="containsText" text="良短">
      <formula>NOT(ISERROR(SEARCH("良短",AE302)))</formula>
    </cfRule>
    <cfRule type="containsText" dxfId="2154" priority="843" operator="containsText" text="合短">
      <formula>NOT(ISERROR(SEARCH("合短",AE302)))</formula>
    </cfRule>
    <cfRule type="containsText" dxfId="2153" priority="844" operator="containsText" text="合定">
      <formula>NOT(ISERROR(SEARCH("合定",AE302)))</formula>
    </cfRule>
  </conditionalFormatting>
  <conditionalFormatting sqref="AF302">
    <cfRule type="cellIs" dxfId="2152" priority="839" stopIfTrue="1" operator="notEqual">
      <formula>"FWP"</formula>
    </cfRule>
  </conditionalFormatting>
  <conditionalFormatting sqref="AE299:AE301">
    <cfRule type="containsText" dxfId="2151" priority="834" operator="containsText" text="ＮＧ">
      <formula>NOT(ISERROR(SEARCH("ＮＧ",AE299)))</formula>
    </cfRule>
    <cfRule type="containsText" dxfId="2150" priority="835" operator="containsText" text="保留">
      <formula>NOT(ISERROR(SEARCH("保留",AE299)))</formula>
    </cfRule>
    <cfRule type="containsText" dxfId="2149" priority="836" operator="containsText" text="良短">
      <formula>NOT(ISERROR(SEARCH("良短",AE299)))</formula>
    </cfRule>
    <cfRule type="containsText" dxfId="2148" priority="837" operator="containsText" text="合短">
      <formula>NOT(ISERROR(SEARCH("合短",AE299)))</formula>
    </cfRule>
    <cfRule type="containsText" dxfId="2147" priority="838" operator="containsText" text="合定">
      <formula>NOT(ISERROR(SEARCH("合定",AE299)))</formula>
    </cfRule>
  </conditionalFormatting>
  <conditionalFormatting sqref="AF299:AF301">
    <cfRule type="cellIs" dxfId="2146" priority="833" stopIfTrue="1" operator="notEqual">
      <formula>"FWP"</formula>
    </cfRule>
  </conditionalFormatting>
  <conditionalFormatting sqref="AE296:AE298">
    <cfRule type="containsText" dxfId="2145" priority="828" operator="containsText" text="ＮＧ">
      <formula>NOT(ISERROR(SEARCH("ＮＧ",AE296)))</formula>
    </cfRule>
    <cfRule type="containsText" dxfId="2144" priority="829" operator="containsText" text="保留">
      <formula>NOT(ISERROR(SEARCH("保留",AE296)))</formula>
    </cfRule>
    <cfRule type="containsText" dxfId="2143" priority="830" operator="containsText" text="良短">
      <formula>NOT(ISERROR(SEARCH("良短",AE296)))</formula>
    </cfRule>
    <cfRule type="containsText" dxfId="2142" priority="831" operator="containsText" text="合短">
      <formula>NOT(ISERROR(SEARCH("合短",AE296)))</formula>
    </cfRule>
    <cfRule type="containsText" dxfId="2141" priority="832" operator="containsText" text="合定">
      <formula>NOT(ISERROR(SEARCH("合定",AE296)))</formula>
    </cfRule>
  </conditionalFormatting>
  <conditionalFormatting sqref="AF296:AF298">
    <cfRule type="cellIs" dxfId="2140" priority="827" stopIfTrue="1" operator="notEqual">
      <formula>"FWP"</formula>
    </cfRule>
  </conditionalFormatting>
  <conditionalFormatting sqref="AE296:AE298">
    <cfRule type="containsText" dxfId="2139" priority="822" operator="containsText" text="ＮＧ">
      <formula>NOT(ISERROR(SEARCH("ＮＧ",AE296)))</formula>
    </cfRule>
    <cfRule type="containsText" dxfId="2138" priority="823" operator="containsText" text="保留">
      <formula>NOT(ISERROR(SEARCH("保留",AE296)))</formula>
    </cfRule>
    <cfRule type="containsText" dxfId="2137" priority="824" operator="containsText" text="良短">
      <formula>NOT(ISERROR(SEARCH("良短",AE296)))</formula>
    </cfRule>
    <cfRule type="containsText" dxfId="2136" priority="825" operator="containsText" text="合短">
      <formula>NOT(ISERROR(SEARCH("合短",AE296)))</formula>
    </cfRule>
    <cfRule type="containsText" dxfId="2135" priority="826" operator="containsText" text="合定">
      <formula>NOT(ISERROR(SEARCH("合定",AE296)))</formula>
    </cfRule>
  </conditionalFormatting>
  <conditionalFormatting sqref="AF296:AF298">
    <cfRule type="cellIs" dxfId="2134" priority="821" stopIfTrue="1" operator="notEqual">
      <formula>"FWP"</formula>
    </cfRule>
  </conditionalFormatting>
  <conditionalFormatting sqref="AE296:AE298">
    <cfRule type="containsText" dxfId="2133" priority="816" operator="containsText" text="ＮＧ">
      <formula>NOT(ISERROR(SEARCH("ＮＧ",AE296)))</formula>
    </cfRule>
    <cfRule type="containsText" dxfId="2132" priority="817" operator="containsText" text="保留">
      <formula>NOT(ISERROR(SEARCH("保留",AE296)))</formula>
    </cfRule>
    <cfRule type="containsText" dxfId="2131" priority="818" operator="containsText" text="良短">
      <formula>NOT(ISERROR(SEARCH("良短",AE296)))</formula>
    </cfRule>
    <cfRule type="containsText" dxfId="2130" priority="819" operator="containsText" text="合短">
      <formula>NOT(ISERROR(SEARCH("合短",AE296)))</formula>
    </cfRule>
    <cfRule type="containsText" dxfId="2129" priority="820" operator="containsText" text="合定">
      <formula>NOT(ISERROR(SEARCH("合定",AE296)))</formula>
    </cfRule>
  </conditionalFormatting>
  <conditionalFormatting sqref="AF296:AF298">
    <cfRule type="cellIs" dxfId="2128" priority="815" stopIfTrue="1" operator="notEqual">
      <formula>"FWP"</formula>
    </cfRule>
  </conditionalFormatting>
  <conditionalFormatting sqref="AE296:AE298">
    <cfRule type="containsText" dxfId="2127" priority="810" operator="containsText" text="ＮＧ">
      <formula>NOT(ISERROR(SEARCH("ＮＧ",AE296)))</formula>
    </cfRule>
    <cfRule type="containsText" dxfId="2126" priority="811" operator="containsText" text="保留">
      <formula>NOT(ISERROR(SEARCH("保留",AE296)))</formula>
    </cfRule>
    <cfRule type="containsText" dxfId="2125" priority="812" operator="containsText" text="良短">
      <formula>NOT(ISERROR(SEARCH("良短",AE296)))</formula>
    </cfRule>
    <cfRule type="containsText" dxfId="2124" priority="813" operator="containsText" text="合短">
      <formula>NOT(ISERROR(SEARCH("合短",AE296)))</formula>
    </cfRule>
    <cfRule type="containsText" dxfId="2123" priority="814" operator="containsText" text="合定">
      <formula>NOT(ISERROR(SEARCH("合定",AE296)))</formula>
    </cfRule>
  </conditionalFormatting>
  <conditionalFormatting sqref="AF296:AF298">
    <cfRule type="cellIs" dxfId="2122" priority="809" stopIfTrue="1" operator="notEqual">
      <formula>"FWP"</formula>
    </cfRule>
  </conditionalFormatting>
  <conditionalFormatting sqref="AE296:AE298">
    <cfRule type="containsText" dxfId="2121" priority="804" operator="containsText" text="ＮＧ">
      <formula>NOT(ISERROR(SEARCH("ＮＧ",AE296)))</formula>
    </cfRule>
    <cfRule type="containsText" dxfId="2120" priority="805" operator="containsText" text="保留">
      <formula>NOT(ISERROR(SEARCH("保留",AE296)))</formula>
    </cfRule>
    <cfRule type="containsText" dxfId="2119" priority="806" operator="containsText" text="良短">
      <formula>NOT(ISERROR(SEARCH("良短",AE296)))</formula>
    </cfRule>
    <cfRule type="containsText" dxfId="2118" priority="807" operator="containsText" text="合短">
      <formula>NOT(ISERROR(SEARCH("合短",AE296)))</formula>
    </cfRule>
    <cfRule type="containsText" dxfId="2117" priority="808" operator="containsText" text="合定">
      <formula>NOT(ISERROR(SEARCH("合定",AE296)))</formula>
    </cfRule>
  </conditionalFormatting>
  <conditionalFormatting sqref="AF296:AF298">
    <cfRule type="cellIs" dxfId="2116" priority="803" stopIfTrue="1" operator="notEqual">
      <formula>"FWP"</formula>
    </cfRule>
  </conditionalFormatting>
  <conditionalFormatting sqref="AE291">
    <cfRule type="containsText" dxfId="2115" priority="798" operator="containsText" text="ＮＧ">
      <formula>NOT(ISERROR(SEARCH("ＮＧ",AE291)))</formula>
    </cfRule>
    <cfRule type="containsText" dxfId="2114" priority="799" operator="containsText" text="保留">
      <formula>NOT(ISERROR(SEARCH("保留",AE291)))</formula>
    </cfRule>
    <cfRule type="containsText" dxfId="2113" priority="800" operator="containsText" text="良短">
      <formula>NOT(ISERROR(SEARCH("良短",AE291)))</formula>
    </cfRule>
    <cfRule type="containsText" dxfId="2112" priority="801" operator="containsText" text="合短">
      <formula>NOT(ISERROR(SEARCH("合短",AE291)))</formula>
    </cfRule>
    <cfRule type="containsText" dxfId="2111" priority="802" operator="containsText" text="合定">
      <formula>NOT(ISERROR(SEARCH("合定",AE291)))</formula>
    </cfRule>
  </conditionalFormatting>
  <conditionalFormatting sqref="AF291">
    <cfRule type="cellIs" dxfId="2110" priority="797" stopIfTrue="1" operator="notEqual">
      <formula>"FWP"</formula>
    </cfRule>
  </conditionalFormatting>
  <conditionalFormatting sqref="AE291">
    <cfRule type="containsText" dxfId="2109" priority="792" operator="containsText" text="ＮＧ">
      <formula>NOT(ISERROR(SEARCH("ＮＧ",AE291)))</formula>
    </cfRule>
    <cfRule type="containsText" dxfId="2108" priority="793" operator="containsText" text="保留">
      <formula>NOT(ISERROR(SEARCH("保留",AE291)))</formula>
    </cfRule>
    <cfRule type="containsText" dxfId="2107" priority="794" operator="containsText" text="良短">
      <formula>NOT(ISERROR(SEARCH("良短",AE291)))</formula>
    </cfRule>
    <cfRule type="containsText" dxfId="2106" priority="795" operator="containsText" text="合短">
      <formula>NOT(ISERROR(SEARCH("合短",AE291)))</formula>
    </cfRule>
    <cfRule type="containsText" dxfId="2105" priority="796" operator="containsText" text="合定">
      <formula>NOT(ISERROR(SEARCH("合定",AE291)))</formula>
    </cfRule>
  </conditionalFormatting>
  <conditionalFormatting sqref="AF291">
    <cfRule type="cellIs" dxfId="2104" priority="791" stopIfTrue="1" operator="notEqual">
      <formula>"FWP"</formula>
    </cfRule>
  </conditionalFormatting>
  <conditionalFormatting sqref="AE291">
    <cfRule type="containsText" dxfId="2103" priority="786" operator="containsText" text="ＮＧ">
      <formula>NOT(ISERROR(SEARCH("ＮＧ",AE291)))</formula>
    </cfRule>
    <cfRule type="containsText" dxfId="2102" priority="787" operator="containsText" text="保留">
      <formula>NOT(ISERROR(SEARCH("保留",AE291)))</formula>
    </cfRule>
    <cfRule type="containsText" dxfId="2101" priority="788" operator="containsText" text="良短">
      <formula>NOT(ISERROR(SEARCH("良短",AE291)))</formula>
    </cfRule>
    <cfRule type="containsText" dxfId="2100" priority="789" operator="containsText" text="合短">
      <formula>NOT(ISERROR(SEARCH("合短",AE291)))</formula>
    </cfRule>
    <cfRule type="containsText" dxfId="2099" priority="790" operator="containsText" text="合定">
      <formula>NOT(ISERROR(SEARCH("合定",AE291)))</formula>
    </cfRule>
  </conditionalFormatting>
  <conditionalFormatting sqref="AF291">
    <cfRule type="cellIs" dxfId="2098" priority="785" stopIfTrue="1" operator="notEqual">
      <formula>"FWP"</formula>
    </cfRule>
  </conditionalFormatting>
  <conditionalFormatting sqref="AE291">
    <cfRule type="containsText" dxfId="2097" priority="780" operator="containsText" text="ＮＧ">
      <formula>NOT(ISERROR(SEARCH("ＮＧ",AE291)))</formula>
    </cfRule>
    <cfRule type="containsText" dxfId="2096" priority="781" operator="containsText" text="保留">
      <formula>NOT(ISERROR(SEARCH("保留",AE291)))</formula>
    </cfRule>
    <cfRule type="containsText" dxfId="2095" priority="782" operator="containsText" text="良短">
      <formula>NOT(ISERROR(SEARCH("良短",AE291)))</formula>
    </cfRule>
    <cfRule type="containsText" dxfId="2094" priority="783" operator="containsText" text="合短">
      <formula>NOT(ISERROR(SEARCH("合短",AE291)))</formula>
    </cfRule>
    <cfRule type="containsText" dxfId="2093" priority="784" operator="containsText" text="合定">
      <formula>NOT(ISERROR(SEARCH("合定",AE291)))</formula>
    </cfRule>
  </conditionalFormatting>
  <conditionalFormatting sqref="AF291">
    <cfRule type="cellIs" dxfId="2092" priority="779" stopIfTrue="1" operator="notEqual">
      <formula>"FWP"</formula>
    </cfRule>
  </conditionalFormatting>
  <conditionalFormatting sqref="AE291">
    <cfRule type="containsText" dxfId="2091" priority="774" operator="containsText" text="ＮＧ">
      <formula>NOT(ISERROR(SEARCH("ＮＧ",AE291)))</formula>
    </cfRule>
    <cfRule type="containsText" dxfId="2090" priority="775" operator="containsText" text="保留">
      <formula>NOT(ISERROR(SEARCH("保留",AE291)))</formula>
    </cfRule>
    <cfRule type="containsText" dxfId="2089" priority="776" operator="containsText" text="良短">
      <formula>NOT(ISERROR(SEARCH("良短",AE291)))</formula>
    </cfRule>
    <cfRule type="containsText" dxfId="2088" priority="777" operator="containsText" text="合短">
      <formula>NOT(ISERROR(SEARCH("合短",AE291)))</formula>
    </cfRule>
    <cfRule type="containsText" dxfId="2087" priority="778" operator="containsText" text="合定">
      <formula>NOT(ISERROR(SEARCH("合定",AE291)))</formula>
    </cfRule>
  </conditionalFormatting>
  <conditionalFormatting sqref="AF291">
    <cfRule type="cellIs" dxfId="2086" priority="773" stopIfTrue="1" operator="notEqual">
      <formula>"FWP"</formula>
    </cfRule>
  </conditionalFormatting>
  <conditionalFormatting sqref="AE292:AE293">
    <cfRule type="containsText" dxfId="2085" priority="738" operator="containsText" text="ＮＧ">
      <formula>NOT(ISERROR(SEARCH("ＮＧ",AE292)))</formula>
    </cfRule>
    <cfRule type="containsText" dxfId="2084" priority="739" operator="containsText" text="保留">
      <formula>NOT(ISERROR(SEARCH("保留",AE292)))</formula>
    </cfRule>
    <cfRule type="containsText" dxfId="2083" priority="740" operator="containsText" text="良短">
      <formula>NOT(ISERROR(SEARCH("良短",AE292)))</formula>
    </cfRule>
    <cfRule type="containsText" dxfId="2082" priority="741" operator="containsText" text="合短">
      <formula>NOT(ISERROR(SEARCH("合短",AE292)))</formula>
    </cfRule>
    <cfRule type="containsText" dxfId="2081" priority="742" operator="containsText" text="合定">
      <formula>NOT(ISERROR(SEARCH("合定",AE292)))</formula>
    </cfRule>
  </conditionalFormatting>
  <conditionalFormatting sqref="AE294:AE295">
    <cfRule type="containsText" dxfId="2080" priority="768" operator="containsText" text="ＮＧ">
      <formula>NOT(ISERROR(SEARCH("ＮＧ",AE294)))</formula>
    </cfRule>
    <cfRule type="containsText" dxfId="2079" priority="769" operator="containsText" text="保留">
      <formula>NOT(ISERROR(SEARCH("保留",AE294)))</formula>
    </cfRule>
    <cfRule type="containsText" dxfId="2078" priority="770" operator="containsText" text="良短">
      <formula>NOT(ISERROR(SEARCH("良短",AE294)))</formula>
    </cfRule>
    <cfRule type="containsText" dxfId="2077" priority="771" operator="containsText" text="合短">
      <formula>NOT(ISERROR(SEARCH("合短",AE294)))</formula>
    </cfRule>
    <cfRule type="containsText" dxfId="2076" priority="772" operator="containsText" text="合定">
      <formula>NOT(ISERROR(SEARCH("合定",AE294)))</formula>
    </cfRule>
  </conditionalFormatting>
  <conditionalFormatting sqref="AF292:AF295">
    <cfRule type="cellIs" dxfId="2075" priority="767" stopIfTrue="1" operator="notEqual">
      <formula>"FWP"</formula>
    </cfRule>
  </conditionalFormatting>
  <conditionalFormatting sqref="AE294:AE295">
    <cfRule type="containsText" dxfId="2074" priority="762" operator="containsText" text="ＮＧ">
      <formula>NOT(ISERROR(SEARCH("ＮＧ",AE294)))</formula>
    </cfRule>
    <cfRule type="containsText" dxfId="2073" priority="763" operator="containsText" text="保留">
      <formula>NOT(ISERROR(SEARCH("保留",AE294)))</formula>
    </cfRule>
    <cfRule type="containsText" dxfId="2072" priority="764" operator="containsText" text="良短">
      <formula>NOT(ISERROR(SEARCH("良短",AE294)))</formula>
    </cfRule>
    <cfRule type="containsText" dxfId="2071" priority="765" operator="containsText" text="合短">
      <formula>NOT(ISERROR(SEARCH("合短",AE294)))</formula>
    </cfRule>
    <cfRule type="containsText" dxfId="2070" priority="766" operator="containsText" text="合定">
      <formula>NOT(ISERROR(SEARCH("合定",AE294)))</formula>
    </cfRule>
  </conditionalFormatting>
  <conditionalFormatting sqref="AF292:AF295">
    <cfRule type="cellIs" dxfId="2069" priority="761" stopIfTrue="1" operator="notEqual">
      <formula>"FWP"</formula>
    </cfRule>
  </conditionalFormatting>
  <conditionalFormatting sqref="AE294:AE295">
    <cfRule type="containsText" dxfId="2068" priority="756" operator="containsText" text="ＮＧ">
      <formula>NOT(ISERROR(SEARCH("ＮＧ",AE294)))</formula>
    </cfRule>
    <cfRule type="containsText" dxfId="2067" priority="757" operator="containsText" text="保留">
      <formula>NOT(ISERROR(SEARCH("保留",AE294)))</formula>
    </cfRule>
    <cfRule type="containsText" dxfId="2066" priority="758" operator="containsText" text="良短">
      <formula>NOT(ISERROR(SEARCH("良短",AE294)))</formula>
    </cfRule>
    <cfRule type="containsText" dxfId="2065" priority="759" operator="containsText" text="合短">
      <formula>NOT(ISERROR(SEARCH("合短",AE294)))</formula>
    </cfRule>
    <cfRule type="containsText" dxfId="2064" priority="760" operator="containsText" text="合定">
      <formula>NOT(ISERROR(SEARCH("合定",AE294)))</formula>
    </cfRule>
  </conditionalFormatting>
  <conditionalFormatting sqref="AF292:AF295">
    <cfRule type="cellIs" dxfId="2063" priority="755" stopIfTrue="1" operator="notEqual">
      <formula>"FWP"</formula>
    </cfRule>
  </conditionalFormatting>
  <conditionalFormatting sqref="AE294:AE295">
    <cfRule type="containsText" dxfId="2062" priority="750" operator="containsText" text="ＮＧ">
      <formula>NOT(ISERROR(SEARCH("ＮＧ",AE294)))</formula>
    </cfRule>
    <cfRule type="containsText" dxfId="2061" priority="751" operator="containsText" text="保留">
      <formula>NOT(ISERROR(SEARCH("保留",AE294)))</formula>
    </cfRule>
    <cfRule type="containsText" dxfId="2060" priority="752" operator="containsText" text="良短">
      <formula>NOT(ISERROR(SEARCH("良短",AE294)))</formula>
    </cfRule>
    <cfRule type="containsText" dxfId="2059" priority="753" operator="containsText" text="合短">
      <formula>NOT(ISERROR(SEARCH("合短",AE294)))</formula>
    </cfRule>
    <cfRule type="containsText" dxfId="2058" priority="754" operator="containsText" text="合定">
      <formula>NOT(ISERROR(SEARCH("合定",AE294)))</formula>
    </cfRule>
  </conditionalFormatting>
  <conditionalFormatting sqref="AF292:AF295">
    <cfRule type="cellIs" dxfId="2057" priority="749" stopIfTrue="1" operator="notEqual">
      <formula>"FWP"</formula>
    </cfRule>
  </conditionalFormatting>
  <conditionalFormatting sqref="AE294:AE295">
    <cfRule type="containsText" dxfId="2056" priority="744" operator="containsText" text="ＮＧ">
      <formula>NOT(ISERROR(SEARCH("ＮＧ",AE294)))</formula>
    </cfRule>
    <cfRule type="containsText" dxfId="2055" priority="745" operator="containsText" text="保留">
      <formula>NOT(ISERROR(SEARCH("保留",AE294)))</formula>
    </cfRule>
    <cfRule type="containsText" dxfId="2054" priority="746" operator="containsText" text="良短">
      <formula>NOT(ISERROR(SEARCH("良短",AE294)))</formula>
    </cfRule>
    <cfRule type="containsText" dxfId="2053" priority="747" operator="containsText" text="合短">
      <formula>NOT(ISERROR(SEARCH("合短",AE294)))</formula>
    </cfRule>
    <cfRule type="containsText" dxfId="2052" priority="748" operator="containsText" text="合定">
      <formula>NOT(ISERROR(SEARCH("合定",AE294)))</formula>
    </cfRule>
  </conditionalFormatting>
  <conditionalFormatting sqref="AF292:AF295">
    <cfRule type="cellIs" dxfId="2051" priority="743" stopIfTrue="1" operator="notEqual">
      <formula>"FWP"</formula>
    </cfRule>
  </conditionalFormatting>
  <conditionalFormatting sqref="AE292:AE293">
    <cfRule type="containsText" dxfId="2050" priority="733" operator="containsText" text="ＮＧ">
      <formula>NOT(ISERROR(SEARCH("ＮＧ",AE292)))</formula>
    </cfRule>
    <cfRule type="containsText" dxfId="2049" priority="734" operator="containsText" text="保留">
      <formula>NOT(ISERROR(SEARCH("保留",AE292)))</formula>
    </cfRule>
    <cfRule type="containsText" dxfId="2048" priority="735" operator="containsText" text="良短">
      <formula>NOT(ISERROR(SEARCH("良短",AE292)))</formula>
    </cfRule>
    <cfRule type="containsText" dxfId="2047" priority="736" operator="containsText" text="合短">
      <formula>NOT(ISERROR(SEARCH("合短",AE292)))</formula>
    </cfRule>
    <cfRule type="containsText" dxfId="2046" priority="737" operator="containsText" text="合定">
      <formula>NOT(ISERROR(SEARCH("合定",AE292)))</formula>
    </cfRule>
  </conditionalFormatting>
  <conditionalFormatting sqref="AE292:AE293">
    <cfRule type="containsText" dxfId="2045" priority="728" operator="containsText" text="ＮＧ">
      <formula>NOT(ISERROR(SEARCH("ＮＧ",AE292)))</formula>
    </cfRule>
    <cfRule type="containsText" dxfId="2044" priority="729" operator="containsText" text="保留">
      <formula>NOT(ISERROR(SEARCH("保留",AE292)))</formula>
    </cfRule>
    <cfRule type="containsText" dxfId="2043" priority="730" operator="containsText" text="良短">
      <formula>NOT(ISERROR(SEARCH("良短",AE292)))</formula>
    </cfRule>
    <cfRule type="containsText" dxfId="2042" priority="731" operator="containsText" text="合短">
      <formula>NOT(ISERROR(SEARCH("合短",AE292)))</formula>
    </cfRule>
    <cfRule type="containsText" dxfId="2041" priority="732" operator="containsText" text="合定">
      <formula>NOT(ISERROR(SEARCH("合定",AE292)))</formula>
    </cfRule>
  </conditionalFormatting>
  <conditionalFormatting sqref="AE292:AE293">
    <cfRule type="containsText" dxfId="2040" priority="723" operator="containsText" text="ＮＧ">
      <formula>NOT(ISERROR(SEARCH("ＮＧ",AE292)))</formula>
    </cfRule>
    <cfRule type="containsText" dxfId="2039" priority="724" operator="containsText" text="保留">
      <formula>NOT(ISERROR(SEARCH("保留",AE292)))</formula>
    </cfRule>
    <cfRule type="containsText" dxfId="2038" priority="725" operator="containsText" text="良短">
      <formula>NOT(ISERROR(SEARCH("良短",AE292)))</formula>
    </cfRule>
    <cfRule type="containsText" dxfId="2037" priority="726" operator="containsText" text="合短">
      <formula>NOT(ISERROR(SEARCH("合短",AE292)))</formula>
    </cfRule>
    <cfRule type="containsText" dxfId="2036" priority="727" operator="containsText" text="合定">
      <formula>NOT(ISERROR(SEARCH("合定",AE292)))</formula>
    </cfRule>
  </conditionalFormatting>
  <conditionalFormatting sqref="AE287:AE290">
    <cfRule type="containsText" dxfId="2035" priority="713" operator="containsText" text="ＮＧ">
      <formula>NOT(ISERROR(SEARCH("ＮＧ",AE287)))</formula>
    </cfRule>
    <cfRule type="containsText" dxfId="2034" priority="714" operator="containsText" text="保留">
      <formula>NOT(ISERROR(SEARCH("保留",AE287)))</formula>
    </cfRule>
    <cfRule type="containsText" dxfId="2033" priority="715" operator="containsText" text="良短">
      <formula>NOT(ISERROR(SEARCH("良短",AE287)))</formula>
    </cfRule>
    <cfRule type="containsText" dxfId="2032" priority="716" operator="containsText" text="合短">
      <formula>NOT(ISERROR(SEARCH("合短",AE287)))</formula>
    </cfRule>
    <cfRule type="containsText" dxfId="2031" priority="717" operator="containsText" text="合定">
      <formula>NOT(ISERROR(SEARCH("合定",AE287)))</formula>
    </cfRule>
  </conditionalFormatting>
  <conditionalFormatting sqref="AF287:AF290">
    <cfRule type="cellIs" dxfId="2030" priority="712" stopIfTrue="1" operator="notEqual">
      <formula>"FWP"</formula>
    </cfRule>
  </conditionalFormatting>
  <conditionalFormatting sqref="AE287:AE290">
    <cfRule type="containsText" dxfId="2029" priority="707" operator="containsText" text="ＮＧ">
      <formula>NOT(ISERROR(SEARCH("ＮＧ",AE287)))</formula>
    </cfRule>
    <cfRule type="containsText" dxfId="2028" priority="708" operator="containsText" text="保留">
      <formula>NOT(ISERROR(SEARCH("保留",AE287)))</formula>
    </cfRule>
    <cfRule type="containsText" dxfId="2027" priority="709" operator="containsText" text="良短">
      <formula>NOT(ISERROR(SEARCH("良短",AE287)))</formula>
    </cfRule>
    <cfRule type="containsText" dxfId="2026" priority="710" operator="containsText" text="合短">
      <formula>NOT(ISERROR(SEARCH("合短",AE287)))</formula>
    </cfRule>
    <cfRule type="containsText" dxfId="2025" priority="711" operator="containsText" text="合定">
      <formula>NOT(ISERROR(SEARCH("合定",AE287)))</formula>
    </cfRule>
  </conditionalFormatting>
  <conditionalFormatting sqref="AF287:AF290">
    <cfRule type="cellIs" dxfId="2024" priority="706" stopIfTrue="1" operator="notEqual">
      <formula>"FWP"</formula>
    </cfRule>
  </conditionalFormatting>
  <conditionalFormatting sqref="AE287:AE290">
    <cfRule type="containsText" dxfId="2023" priority="701" operator="containsText" text="ＮＧ">
      <formula>NOT(ISERROR(SEARCH("ＮＧ",AE287)))</formula>
    </cfRule>
    <cfRule type="containsText" dxfId="2022" priority="702" operator="containsText" text="保留">
      <formula>NOT(ISERROR(SEARCH("保留",AE287)))</formula>
    </cfRule>
    <cfRule type="containsText" dxfId="2021" priority="703" operator="containsText" text="良短">
      <formula>NOT(ISERROR(SEARCH("良短",AE287)))</formula>
    </cfRule>
    <cfRule type="containsText" dxfId="2020" priority="704" operator="containsText" text="合短">
      <formula>NOT(ISERROR(SEARCH("合短",AE287)))</formula>
    </cfRule>
    <cfRule type="containsText" dxfId="2019" priority="705" operator="containsText" text="合定">
      <formula>NOT(ISERROR(SEARCH("合定",AE287)))</formula>
    </cfRule>
  </conditionalFormatting>
  <conditionalFormatting sqref="AF287:AF290">
    <cfRule type="cellIs" dxfId="2018" priority="700" stopIfTrue="1" operator="notEqual">
      <formula>"FWP"</formula>
    </cfRule>
  </conditionalFormatting>
  <conditionalFormatting sqref="AE287:AE290">
    <cfRule type="containsText" dxfId="2017" priority="695" operator="containsText" text="ＮＧ">
      <formula>NOT(ISERROR(SEARCH("ＮＧ",AE287)))</formula>
    </cfRule>
    <cfRule type="containsText" dxfId="2016" priority="696" operator="containsText" text="保留">
      <formula>NOT(ISERROR(SEARCH("保留",AE287)))</formula>
    </cfRule>
    <cfRule type="containsText" dxfId="2015" priority="697" operator="containsText" text="良短">
      <formula>NOT(ISERROR(SEARCH("良短",AE287)))</formula>
    </cfRule>
    <cfRule type="containsText" dxfId="2014" priority="698" operator="containsText" text="合短">
      <formula>NOT(ISERROR(SEARCH("合短",AE287)))</formula>
    </cfRule>
    <cfRule type="containsText" dxfId="2013" priority="699" operator="containsText" text="合定">
      <formula>NOT(ISERROR(SEARCH("合定",AE287)))</formula>
    </cfRule>
  </conditionalFormatting>
  <conditionalFormatting sqref="AF287:AF290">
    <cfRule type="cellIs" dxfId="2012" priority="694" stopIfTrue="1" operator="notEqual">
      <formula>"FWP"</formula>
    </cfRule>
  </conditionalFormatting>
  <conditionalFormatting sqref="AE287:AE290">
    <cfRule type="containsText" dxfId="2011" priority="689" operator="containsText" text="ＮＧ">
      <formula>NOT(ISERROR(SEARCH("ＮＧ",AE287)))</formula>
    </cfRule>
    <cfRule type="containsText" dxfId="2010" priority="690" operator="containsText" text="保留">
      <formula>NOT(ISERROR(SEARCH("保留",AE287)))</formula>
    </cfRule>
    <cfRule type="containsText" dxfId="2009" priority="691" operator="containsText" text="良短">
      <formula>NOT(ISERROR(SEARCH("良短",AE287)))</formula>
    </cfRule>
    <cfRule type="containsText" dxfId="2008" priority="692" operator="containsText" text="合短">
      <formula>NOT(ISERROR(SEARCH("合短",AE287)))</formula>
    </cfRule>
    <cfRule type="containsText" dxfId="2007" priority="693" operator="containsText" text="合定">
      <formula>NOT(ISERROR(SEARCH("合定",AE287)))</formula>
    </cfRule>
  </conditionalFormatting>
  <conditionalFormatting sqref="AF287:AF290">
    <cfRule type="cellIs" dxfId="2006" priority="688" stopIfTrue="1" operator="notEqual">
      <formula>"FWP"</formula>
    </cfRule>
  </conditionalFormatting>
  <conditionalFormatting sqref="AE199 AE203">
    <cfRule type="containsText" dxfId="2005" priority="671" operator="containsText" text="ＮＧ">
      <formula>NOT(ISERROR(SEARCH("ＮＧ",AE199)))</formula>
    </cfRule>
    <cfRule type="containsText" dxfId="2004" priority="672" operator="containsText" text="保留">
      <formula>NOT(ISERROR(SEARCH("保留",AE199)))</formula>
    </cfRule>
    <cfRule type="containsText" dxfId="2003" priority="673" operator="containsText" text="良短">
      <formula>NOT(ISERROR(SEARCH("良短",AE199)))</formula>
    </cfRule>
    <cfRule type="containsText" dxfId="2002" priority="674" operator="containsText" text="合短">
      <formula>NOT(ISERROR(SEARCH("合短",AE199)))</formula>
    </cfRule>
    <cfRule type="containsText" dxfId="2001" priority="675" operator="containsText" text="合定">
      <formula>NOT(ISERROR(SEARCH("合定",AE199)))</formula>
    </cfRule>
  </conditionalFormatting>
  <conditionalFormatting sqref="AF194:AF198">
    <cfRule type="cellIs" dxfId="2000" priority="676" stopIfTrue="1" operator="notEqual">
      <formula>"FWP"</formula>
    </cfRule>
  </conditionalFormatting>
  <conditionalFormatting sqref="AE200:AE202">
    <cfRule type="containsText" dxfId="1999" priority="622" operator="containsText" text="ＮＧ">
      <formula>NOT(ISERROR(SEARCH("ＮＧ",AE200)))</formula>
    </cfRule>
    <cfRule type="containsText" dxfId="1998" priority="623" operator="containsText" text="保留">
      <formula>NOT(ISERROR(SEARCH("保留",AE200)))</formula>
    </cfRule>
    <cfRule type="containsText" dxfId="1997" priority="624" operator="containsText" text="良短">
      <formula>NOT(ISERROR(SEARCH("良短",AE200)))</formula>
    </cfRule>
    <cfRule type="containsText" dxfId="1996" priority="625" operator="containsText" text="合短">
      <formula>NOT(ISERROR(SEARCH("合短",AE200)))</formula>
    </cfRule>
    <cfRule type="containsText" dxfId="1995" priority="626" operator="containsText" text="合定">
      <formula>NOT(ISERROR(SEARCH("合定",AE200)))</formula>
    </cfRule>
  </conditionalFormatting>
  <conditionalFormatting sqref="AF200:AF202">
    <cfRule type="cellIs" dxfId="1994" priority="621" stopIfTrue="1" operator="notEqual">
      <formula>"FWP"</formula>
    </cfRule>
  </conditionalFormatting>
  <conditionalFormatting sqref="AE229 AE233">
    <cfRule type="containsText" dxfId="1993" priority="635" operator="containsText" text="ＮＧ">
      <formula>NOT(ISERROR(SEARCH("ＮＧ",AE229)))</formula>
    </cfRule>
    <cfRule type="containsText" dxfId="1992" priority="636" operator="containsText" text="保留">
      <formula>NOT(ISERROR(SEARCH("保留",AE229)))</formula>
    </cfRule>
    <cfRule type="containsText" dxfId="1991" priority="637" operator="containsText" text="良短">
      <formula>NOT(ISERROR(SEARCH("良短",AE229)))</formula>
    </cfRule>
    <cfRule type="containsText" dxfId="1990" priority="638" operator="containsText" text="合短">
      <formula>NOT(ISERROR(SEARCH("合短",AE229)))</formula>
    </cfRule>
    <cfRule type="containsText" dxfId="1989" priority="639" operator="containsText" text="合定">
      <formula>NOT(ISERROR(SEARCH("合定",AE229)))</formula>
    </cfRule>
  </conditionalFormatting>
  <conditionalFormatting sqref="AF229:AF233">
    <cfRule type="cellIs" dxfId="1988" priority="634" stopIfTrue="1" operator="notEqual">
      <formula>"FWP"</formula>
    </cfRule>
  </conditionalFormatting>
  <conditionalFormatting sqref="AE239">
    <cfRule type="containsText" dxfId="1987" priority="683" operator="containsText" text="ＮＧ">
      <formula>NOT(ISERROR(SEARCH("ＮＧ",AE239)))</formula>
    </cfRule>
    <cfRule type="containsText" dxfId="1986" priority="684" operator="containsText" text="保留">
      <formula>NOT(ISERROR(SEARCH("保留",AE239)))</formula>
    </cfRule>
    <cfRule type="containsText" dxfId="1985" priority="685" operator="containsText" text="良短">
      <formula>NOT(ISERROR(SEARCH("良短",AE239)))</formula>
    </cfRule>
    <cfRule type="containsText" dxfId="1984" priority="686" operator="containsText" text="合短">
      <formula>NOT(ISERROR(SEARCH("合短",AE239)))</formula>
    </cfRule>
    <cfRule type="containsText" dxfId="1983" priority="687" operator="containsText" text="合定">
      <formula>NOT(ISERROR(SEARCH("合定",AE239)))</formula>
    </cfRule>
  </conditionalFormatting>
  <conditionalFormatting sqref="AF239">
    <cfRule type="cellIs" dxfId="1982" priority="682" stopIfTrue="1" operator="notEqual">
      <formula>"FWP"</formula>
    </cfRule>
  </conditionalFormatting>
  <conditionalFormatting sqref="AE194:AE198">
    <cfRule type="containsText" dxfId="1981" priority="677" operator="containsText" text="ＮＧ">
      <formula>NOT(ISERROR(SEARCH("ＮＧ",AE194)))</formula>
    </cfRule>
    <cfRule type="containsText" dxfId="1980" priority="678" operator="containsText" text="保留">
      <formula>NOT(ISERROR(SEARCH("保留",AE194)))</formula>
    </cfRule>
    <cfRule type="containsText" dxfId="1979" priority="679" operator="containsText" text="良短">
      <formula>NOT(ISERROR(SEARCH("良短",AE194)))</formula>
    </cfRule>
    <cfRule type="containsText" dxfId="1978" priority="680" operator="containsText" text="合短">
      <formula>NOT(ISERROR(SEARCH("合短",AE194)))</formula>
    </cfRule>
    <cfRule type="containsText" dxfId="1977" priority="681" operator="containsText" text="合定">
      <formula>NOT(ISERROR(SEARCH("合定",AE194)))</formula>
    </cfRule>
  </conditionalFormatting>
  <conditionalFormatting sqref="AF199 AF203">
    <cfRule type="cellIs" dxfId="1976" priority="670" stopIfTrue="1" operator="notEqual">
      <formula>"FWP"</formula>
    </cfRule>
  </conditionalFormatting>
  <conditionalFormatting sqref="AE204 AE208">
    <cfRule type="containsText" dxfId="1975" priority="665" operator="containsText" text="ＮＧ">
      <formula>NOT(ISERROR(SEARCH("ＮＧ",AE204)))</formula>
    </cfRule>
    <cfRule type="containsText" dxfId="1974" priority="666" operator="containsText" text="保留">
      <formula>NOT(ISERROR(SEARCH("保留",AE204)))</formula>
    </cfRule>
    <cfRule type="containsText" dxfId="1973" priority="667" operator="containsText" text="良短">
      <formula>NOT(ISERROR(SEARCH("良短",AE204)))</formula>
    </cfRule>
    <cfRule type="containsText" dxfId="1972" priority="668" operator="containsText" text="合短">
      <formula>NOT(ISERROR(SEARCH("合短",AE204)))</formula>
    </cfRule>
    <cfRule type="containsText" dxfId="1971" priority="669" operator="containsText" text="合定">
      <formula>NOT(ISERROR(SEARCH("合定",AE204)))</formula>
    </cfRule>
  </conditionalFormatting>
  <conditionalFormatting sqref="AF204 AF208">
    <cfRule type="cellIs" dxfId="1970" priority="664" stopIfTrue="1" operator="notEqual">
      <formula>"FWP"</formula>
    </cfRule>
  </conditionalFormatting>
  <conditionalFormatting sqref="AE209:AE213">
    <cfRule type="containsText" dxfId="1969" priority="659" operator="containsText" text="ＮＧ">
      <formula>NOT(ISERROR(SEARCH("ＮＧ",AE209)))</formula>
    </cfRule>
    <cfRule type="containsText" dxfId="1968" priority="660" operator="containsText" text="保留">
      <formula>NOT(ISERROR(SEARCH("保留",AE209)))</formula>
    </cfRule>
    <cfRule type="containsText" dxfId="1967" priority="661" operator="containsText" text="良短">
      <formula>NOT(ISERROR(SEARCH("良短",AE209)))</formula>
    </cfRule>
    <cfRule type="containsText" dxfId="1966" priority="662" operator="containsText" text="合短">
      <formula>NOT(ISERROR(SEARCH("合短",AE209)))</formula>
    </cfRule>
    <cfRule type="containsText" dxfId="1965" priority="663" operator="containsText" text="合定">
      <formula>NOT(ISERROR(SEARCH("合定",AE209)))</formula>
    </cfRule>
  </conditionalFormatting>
  <conditionalFormatting sqref="AF209:AF213">
    <cfRule type="cellIs" dxfId="1964" priority="658" stopIfTrue="1" operator="notEqual">
      <formula>"FWP"</formula>
    </cfRule>
  </conditionalFormatting>
  <conditionalFormatting sqref="AE214:AE218">
    <cfRule type="containsText" dxfId="1963" priority="653" operator="containsText" text="ＮＧ">
      <formula>NOT(ISERROR(SEARCH("ＮＧ",AE214)))</formula>
    </cfRule>
    <cfRule type="containsText" dxfId="1962" priority="654" operator="containsText" text="保留">
      <formula>NOT(ISERROR(SEARCH("保留",AE214)))</formula>
    </cfRule>
    <cfRule type="containsText" dxfId="1961" priority="655" operator="containsText" text="良短">
      <formula>NOT(ISERROR(SEARCH("良短",AE214)))</formula>
    </cfRule>
    <cfRule type="containsText" dxfId="1960" priority="656" operator="containsText" text="合短">
      <formula>NOT(ISERROR(SEARCH("合短",AE214)))</formula>
    </cfRule>
    <cfRule type="containsText" dxfId="1959" priority="657" operator="containsText" text="合定">
      <formula>NOT(ISERROR(SEARCH("合定",AE214)))</formula>
    </cfRule>
  </conditionalFormatting>
  <conditionalFormatting sqref="AF214:AF218">
    <cfRule type="cellIs" dxfId="1958" priority="652" stopIfTrue="1" operator="notEqual">
      <formula>"FWP"</formula>
    </cfRule>
  </conditionalFormatting>
  <conditionalFormatting sqref="AE219:AE223">
    <cfRule type="containsText" dxfId="1957" priority="647" operator="containsText" text="ＮＧ">
      <formula>NOT(ISERROR(SEARCH("ＮＧ",AE219)))</formula>
    </cfRule>
    <cfRule type="containsText" dxfId="1956" priority="648" operator="containsText" text="保留">
      <formula>NOT(ISERROR(SEARCH("保留",AE219)))</formula>
    </cfRule>
    <cfRule type="containsText" dxfId="1955" priority="649" operator="containsText" text="良短">
      <formula>NOT(ISERROR(SEARCH("良短",AE219)))</formula>
    </cfRule>
    <cfRule type="containsText" dxfId="1954" priority="650" operator="containsText" text="合短">
      <formula>NOT(ISERROR(SEARCH("合短",AE219)))</formula>
    </cfRule>
    <cfRule type="containsText" dxfId="1953" priority="651" operator="containsText" text="合定">
      <formula>NOT(ISERROR(SEARCH("合定",AE219)))</formula>
    </cfRule>
  </conditionalFormatting>
  <conditionalFormatting sqref="AF219:AF223">
    <cfRule type="cellIs" dxfId="1952" priority="646" stopIfTrue="1" operator="notEqual">
      <formula>"FWP"</formula>
    </cfRule>
  </conditionalFormatting>
  <conditionalFormatting sqref="AE224:AE228">
    <cfRule type="containsText" dxfId="1951" priority="641" operator="containsText" text="ＮＧ">
      <formula>NOT(ISERROR(SEARCH("ＮＧ",AE224)))</formula>
    </cfRule>
    <cfRule type="containsText" dxfId="1950" priority="642" operator="containsText" text="保留">
      <formula>NOT(ISERROR(SEARCH("保留",AE224)))</formula>
    </cfRule>
    <cfRule type="containsText" dxfId="1949" priority="643" operator="containsText" text="良短">
      <formula>NOT(ISERROR(SEARCH("良短",AE224)))</formula>
    </cfRule>
    <cfRule type="containsText" dxfId="1948" priority="644" operator="containsText" text="合短">
      <formula>NOT(ISERROR(SEARCH("合短",AE224)))</formula>
    </cfRule>
    <cfRule type="containsText" dxfId="1947" priority="645" operator="containsText" text="合定">
      <formula>NOT(ISERROR(SEARCH("合定",AE224)))</formula>
    </cfRule>
  </conditionalFormatting>
  <conditionalFormatting sqref="AF224:AF228">
    <cfRule type="cellIs" dxfId="1946" priority="640" stopIfTrue="1" operator="notEqual">
      <formula>"FWP"</formula>
    </cfRule>
  </conditionalFormatting>
  <conditionalFormatting sqref="AF238">
    <cfRule type="cellIs" dxfId="1945" priority="633" stopIfTrue="1" operator="notEqual">
      <formula>"FWP"</formula>
    </cfRule>
  </conditionalFormatting>
  <conditionalFormatting sqref="AE234">
    <cfRule type="containsText" dxfId="1944" priority="628" operator="containsText" text="ＮＧ">
      <formula>NOT(ISERROR(SEARCH("ＮＧ",AE234)))</formula>
    </cfRule>
    <cfRule type="containsText" dxfId="1943" priority="629" operator="containsText" text="保留">
      <formula>NOT(ISERROR(SEARCH("保留",AE234)))</formula>
    </cfRule>
    <cfRule type="containsText" dxfId="1942" priority="630" operator="containsText" text="良短">
      <formula>NOT(ISERROR(SEARCH("良短",AE234)))</formula>
    </cfRule>
    <cfRule type="containsText" dxfId="1941" priority="631" operator="containsText" text="合短">
      <formula>NOT(ISERROR(SEARCH("合短",AE234)))</formula>
    </cfRule>
    <cfRule type="containsText" dxfId="1940" priority="632" operator="containsText" text="合定">
      <formula>NOT(ISERROR(SEARCH("合定",AE234)))</formula>
    </cfRule>
  </conditionalFormatting>
  <conditionalFormatting sqref="AF234">
    <cfRule type="cellIs" dxfId="1939" priority="627" stopIfTrue="1" operator="notEqual">
      <formula>"FWP"</formula>
    </cfRule>
  </conditionalFormatting>
  <conditionalFormatting sqref="AE205:AE207">
    <cfRule type="containsText" dxfId="1938" priority="616" operator="containsText" text="ＮＧ">
      <formula>NOT(ISERROR(SEARCH("ＮＧ",AE205)))</formula>
    </cfRule>
    <cfRule type="containsText" dxfId="1937" priority="617" operator="containsText" text="保留">
      <formula>NOT(ISERROR(SEARCH("保留",AE205)))</formula>
    </cfRule>
    <cfRule type="containsText" dxfId="1936" priority="618" operator="containsText" text="良短">
      <formula>NOT(ISERROR(SEARCH("良短",AE205)))</formula>
    </cfRule>
    <cfRule type="containsText" dxfId="1935" priority="619" operator="containsText" text="合短">
      <formula>NOT(ISERROR(SEARCH("合短",AE205)))</formula>
    </cfRule>
    <cfRule type="containsText" dxfId="1934" priority="620" operator="containsText" text="合定">
      <formula>NOT(ISERROR(SEARCH("合定",AE205)))</formula>
    </cfRule>
  </conditionalFormatting>
  <conditionalFormatting sqref="AF205:AF207">
    <cfRule type="cellIs" dxfId="1933" priority="615" stopIfTrue="1" operator="notEqual">
      <formula>"FWP"</formula>
    </cfRule>
  </conditionalFormatting>
  <conditionalFormatting sqref="AE230:AE232">
    <cfRule type="containsText" dxfId="1932" priority="610" operator="containsText" text="ＮＧ">
      <formula>NOT(ISERROR(SEARCH("ＮＧ",AE230)))</formula>
    </cfRule>
    <cfRule type="containsText" dxfId="1931" priority="611" operator="containsText" text="保留">
      <formula>NOT(ISERROR(SEARCH("保留",AE230)))</formula>
    </cfRule>
    <cfRule type="containsText" dxfId="1930" priority="612" operator="containsText" text="良短">
      <formula>NOT(ISERROR(SEARCH("良短",AE230)))</formula>
    </cfRule>
    <cfRule type="containsText" dxfId="1929" priority="613" operator="containsText" text="合短">
      <formula>NOT(ISERROR(SEARCH("合短",AE230)))</formula>
    </cfRule>
    <cfRule type="containsText" dxfId="1928" priority="614" operator="containsText" text="合定">
      <formula>NOT(ISERROR(SEARCH("合定",AE230)))</formula>
    </cfRule>
  </conditionalFormatting>
  <conditionalFormatting sqref="AF235:AF237">
    <cfRule type="cellIs" dxfId="1927" priority="609" stopIfTrue="1" operator="notEqual">
      <formula>"FWP"</formula>
    </cfRule>
  </conditionalFormatting>
  <conditionalFormatting sqref="AE235:AE238">
    <cfRule type="containsText" dxfId="1926" priority="604" operator="containsText" text="ＮＧ">
      <formula>NOT(ISERROR(SEARCH("ＮＧ",AE235)))</formula>
    </cfRule>
    <cfRule type="containsText" dxfId="1925" priority="605" operator="containsText" text="保留">
      <formula>NOT(ISERROR(SEARCH("保留",AE235)))</formula>
    </cfRule>
    <cfRule type="containsText" dxfId="1924" priority="606" operator="containsText" text="良短">
      <formula>NOT(ISERROR(SEARCH("良短",AE235)))</formula>
    </cfRule>
    <cfRule type="containsText" dxfId="1923" priority="607" operator="containsText" text="合短">
      <formula>NOT(ISERROR(SEARCH("合短",AE235)))</formula>
    </cfRule>
    <cfRule type="containsText" dxfId="1922" priority="608" operator="containsText" text="合定">
      <formula>NOT(ISERROR(SEARCH("合定",AE235)))</formula>
    </cfRule>
  </conditionalFormatting>
  <conditionalFormatting sqref="AE65">
    <cfRule type="cellIs" dxfId="1921" priority="548" operator="equal">
      <formula>"ＮＧ"</formula>
    </cfRule>
    <cfRule type="cellIs" dxfId="1920" priority="549" operator="equal">
      <formula>"良短"</formula>
    </cfRule>
    <cfRule type="cellIs" dxfId="1919" priority="550" operator="equal">
      <formula>"保留"</formula>
    </cfRule>
    <cfRule type="cellIs" dxfId="1918" priority="551" operator="equal">
      <formula>"合短"</formula>
    </cfRule>
  </conditionalFormatting>
  <conditionalFormatting sqref="AE65">
    <cfRule type="cellIs" dxfId="1917" priority="583" operator="equal">
      <formula>"良短"</formula>
    </cfRule>
    <cfRule type="cellIs" dxfId="1916" priority="584" operator="equal">
      <formula>"保留"</formula>
    </cfRule>
    <cfRule type="cellIs" dxfId="1915" priority="585" operator="equal">
      <formula>"合短"</formula>
    </cfRule>
  </conditionalFormatting>
  <conditionalFormatting sqref="AE65">
    <cfRule type="cellIs" dxfId="1914" priority="552" operator="equal">
      <formula>"良短"</formula>
    </cfRule>
    <cfRule type="cellIs" dxfId="1913" priority="553" operator="equal">
      <formula>"保留"</formula>
    </cfRule>
    <cfRule type="cellIs" dxfId="1912" priority="554" operator="equal">
      <formula>"合短"</formula>
    </cfRule>
  </conditionalFormatting>
  <conditionalFormatting sqref="AE65">
    <cfRule type="cellIs" dxfId="1911" priority="545" operator="equal">
      <formula>"良短"</formula>
    </cfRule>
    <cfRule type="cellIs" dxfId="1910" priority="546" operator="equal">
      <formula>"保留"</formula>
    </cfRule>
    <cfRule type="cellIs" dxfId="1909" priority="547" operator="equal">
      <formula>"合短"</formula>
    </cfRule>
  </conditionalFormatting>
  <conditionalFormatting sqref="AE65">
    <cfRule type="cellIs" dxfId="1908" priority="542" operator="equal">
      <formula>"良短"</formula>
    </cfRule>
    <cfRule type="cellIs" dxfId="1907" priority="543" operator="equal">
      <formula>"保留"</formula>
    </cfRule>
    <cfRule type="cellIs" dxfId="1906" priority="544" operator="equal">
      <formula>"合短"</formula>
    </cfRule>
  </conditionalFormatting>
  <conditionalFormatting sqref="AE65">
    <cfRule type="cellIs" dxfId="1905" priority="517" operator="equal">
      <formula>"ＮＧ"</formula>
    </cfRule>
    <cfRule type="cellIs" dxfId="1904" priority="518" operator="equal">
      <formula>"良短"</formula>
    </cfRule>
    <cfRule type="cellIs" dxfId="1903" priority="519" operator="equal">
      <formula>"保留"</formula>
    </cfRule>
    <cfRule type="cellIs" dxfId="1902" priority="520" operator="equal">
      <formula>"合短"</formula>
    </cfRule>
  </conditionalFormatting>
  <conditionalFormatting sqref="AE66:AE68">
    <cfRule type="cellIs" dxfId="1901" priority="513" operator="equal">
      <formula>"ＮＧ"</formula>
    </cfRule>
    <cfRule type="cellIs" dxfId="1900" priority="514" operator="equal">
      <formula>"良短"</formula>
    </cfRule>
    <cfRule type="cellIs" dxfId="1899" priority="515" operator="equal">
      <formula>"保留"</formula>
    </cfRule>
    <cfRule type="cellIs" dxfId="1898" priority="516" operator="equal">
      <formula>"合短"</formula>
    </cfRule>
  </conditionalFormatting>
  <conditionalFormatting sqref="AE66:AE68">
    <cfRule type="cellIs" dxfId="1897" priority="509" operator="equal">
      <formula>"ＮＧ"</formula>
    </cfRule>
    <cfRule type="cellIs" dxfId="1896" priority="510" operator="equal">
      <formula>"良短"</formula>
    </cfRule>
    <cfRule type="cellIs" dxfId="1895" priority="511" operator="equal">
      <formula>"保留"</formula>
    </cfRule>
    <cfRule type="cellIs" dxfId="1894" priority="512" operator="equal">
      <formula>"合短"</formula>
    </cfRule>
  </conditionalFormatting>
  <conditionalFormatting sqref="AE65">
    <cfRule type="cellIs" dxfId="1893" priority="601" operator="equal">
      <formula>"良短"</formula>
    </cfRule>
    <cfRule type="cellIs" dxfId="1892" priority="602" operator="equal">
      <formula>"保留"</formula>
    </cfRule>
    <cfRule type="cellIs" dxfId="1891" priority="603" operator="equal">
      <formula>"合短"</formula>
    </cfRule>
  </conditionalFormatting>
  <conditionalFormatting sqref="AE65">
    <cfRule type="cellIs" dxfId="1890" priority="597" operator="equal">
      <formula>"ＮＧ"</formula>
    </cfRule>
    <cfRule type="cellIs" dxfId="1889" priority="598" operator="equal">
      <formula>"良短"</formula>
    </cfRule>
    <cfRule type="cellIs" dxfId="1888" priority="599" operator="equal">
      <formula>"保留"</formula>
    </cfRule>
    <cfRule type="cellIs" dxfId="1887" priority="600" operator="equal">
      <formula>"合短"</formula>
    </cfRule>
  </conditionalFormatting>
  <conditionalFormatting sqref="AE65">
    <cfRule type="cellIs" dxfId="1886" priority="593" operator="equal">
      <formula>"ＮＧ"</formula>
    </cfRule>
    <cfRule type="cellIs" dxfId="1885" priority="594" operator="equal">
      <formula>"良短"</formula>
    </cfRule>
    <cfRule type="cellIs" dxfId="1884" priority="595" operator="equal">
      <formula>"保留"</formula>
    </cfRule>
    <cfRule type="cellIs" dxfId="1883" priority="596" operator="equal">
      <formula>"合短"</formula>
    </cfRule>
  </conditionalFormatting>
  <conditionalFormatting sqref="AE65">
    <cfRule type="cellIs" dxfId="1882" priority="590" operator="equal">
      <formula>"良短"</formula>
    </cfRule>
    <cfRule type="cellIs" dxfId="1881" priority="591" operator="equal">
      <formula>"保留"</formula>
    </cfRule>
    <cfRule type="cellIs" dxfId="1880" priority="592" operator="equal">
      <formula>"合短"</formula>
    </cfRule>
  </conditionalFormatting>
  <conditionalFormatting sqref="AE65">
    <cfRule type="cellIs" dxfId="1879" priority="586" operator="equal">
      <formula>"ＮＧ"</formula>
    </cfRule>
    <cfRule type="cellIs" dxfId="1878" priority="587" operator="equal">
      <formula>"良短"</formula>
    </cfRule>
    <cfRule type="cellIs" dxfId="1877" priority="588" operator="equal">
      <formula>"保留"</formula>
    </cfRule>
    <cfRule type="cellIs" dxfId="1876" priority="589" operator="equal">
      <formula>"合短"</formula>
    </cfRule>
  </conditionalFormatting>
  <conditionalFormatting sqref="AE65">
    <cfRule type="cellIs" dxfId="1875" priority="580" operator="equal">
      <formula>"良短"</formula>
    </cfRule>
    <cfRule type="cellIs" dxfId="1874" priority="581" operator="equal">
      <formula>"保留"</formula>
    </cfRule>
    <cfRule type="cellIs" dxfId="1873" priority="582" operator="equal">
      <formula>"合短"</formula>
    </cfRule>
  </conditionalFormatting>
  <conditionalFormatting sqref="AE65">
    <cfRule type="cellIs" dxfId="1872" priority="577" operator="equal">
      <formula>"良短"</formula>
    </cfRule>
    <cfRule type="cellIs" dxfId="1871" priority="578" operator="equal">
      <formula>"保留"</formula>
    </cfRule>
    <cfRule type="cellIs" dxfId="1870" priority="579" operator="equal">
      <formula>"合短"</formula>
    </cfRule>
  </conditionalFormatting>
  <conditionalFormatting sqref="AE65">
    <cfRule type="cellIs" dxfId="1869" priority="574" operator="equal">
      <formula>"良短"</formula>
    </cfRule>
    <cfRule type="cellIs" dxfId="1868" priority="575" operator="equal">
      <formula>"保留"</formula>
    </cfRule>
    <cfRule type="cellIs" dxfId="1867" priority="576" operator="equal">
      <formula>"合短"</formula>
    </cfRule>
  </conditionalFormatting>
  <conditionalFormatting sqref="AE65">
    <cfRule type="cellIs" dxfId="1866" priority="571" operator="equal">
      <formula>"良短"</formula>
    </cfRule>
    <cfRule type="cellIs" dxfId="1865" priority="572" operator="equal">
      <formula>"保留"</formula>
    </cfRule>
    <cfRule type="cellIs" dxfId="1864" priority="573" operator="equal">
      <formula>"合短"</formula>
    </cfRule>
  </conditionalFormatting>
  <conditionalFormatting sqref="AE65">
    <cfRule type="cellIs" dxfId="1863" priority="567" operator="equal">
      <formula>"ＮＧ"</formula>
    </cfRule>
    <cfRule type="cellIs" dxfId="1862" priority="568" operator="equal">
      <formula>"良短"</formula>
    </cfRule>
    <cfRule type="cellIs" dxfId="1861" priority="569" operator="equal">
      <formula>"保留"</formula>
    </cfRule>
    <cfRule type="cellIs" dxfId="1860" priority="570" operator="equal">
      <formula>"合短"</formula>
    </cfRule>
  </conditionalFormatting>
  <conditionalFormatting sqref="AE65">
    <cfRule type="cellIs" dxfId="1859" priority="563" operator="equal">
      <formula>"ＮＧ"</formula>
    </cfRule>
    <cfRule type="cellIs" dxfId="1858" priority="564" operator="equal">
      <formula>"良短"</formula>
    </cfRule>
    <cfRule type="cellIs" dxfId="1857" priority="565" operator="equal">
      <formula>"保留"</formula>
    </cfRule>
    <cfRule type="cellIs" dxfId="1856" priority="566" operator="equal">
      <formula>"合短"</formula>
    </cfRule>
  </conditionalFormatting>
  <conditionalFormatting sqref="AE65">
    <cfRule type="cellIs" dxfId="1855" priority="559" operator="equal">
      <formula>"ＮＧ"</formula>
    </cfRule>
    <cfRule type="cellIs" dxfId="1854" priority="560" operator="equal">
      <formula>"良短"</formula>
    </cfRule>
    <cfRule type="cellIs" dxfId="1853" priority="561" operator="equal">
      <formula>"保留"</formula>
    </cfRule>
    <cfRule type="cellIs" dxfId="1852" priority="562" operator="equal">
      <formula>"合短"</formula>
    </cfRule>
  </conditionalFormatting>
  <conditionalFormatting sqref="AE65">
    <cfRule type="cellIs" dxfId="1851" priority="555" operator="equal">
      <formula>"ＮＧ"</formula>
    </cfRule>
    <cfRule type="cellIs" dxfId="1850" priority="556" operator="equal">
      <formula>"良短"</formula>
    </cfRule>
    <cfRule type="cellIs" dxfId="1849" priority="557" operator="equal">
      <formula>"保留"</formula>
    </cfRule>
    <cfRule type="cellIs" dxfId="1848" priority="558" operator="equal">
      <formula>"合短"</formula>
    </cfRule>
  </conditionalFormatting>
  <conditionalFormatting sqref="AE65">
    <cfRule type="cellIs" dxfId="1847" priority="539" operator="equal">
      <formula>"良短"</formula>
    </cfRule>
    <cfRule type="cellIs" dxfId="1846" priority="540" operator="equal">
      <formula>"保留"</formula>
    </cfRule>
    <cfRule type="cellIs" dxfId="1845" priority="541" operator="equal">
      <formula>"合短"</formula>
    </cfRule>
  </conditionalFormatting>
  <conditionalFormatting sqref="AE65">
    <cfRule type="cellIs" dxfId="1844" priority="536" operator="equal">
      <formula>"良短"</formula>
    </cfRule>
    <cfRule type="cellIs" dxfId="1843" priority="537" operator="equal">
      <formula>"保留"</formula>
    </cfRule>
    <cfRule type="cellIs" dxfId="1842" priority="538" operator="equal">
      <formula>"合短"</formula>
    </cfRule>
  </conditionalFormatting>
  <conditionalFormatting sqref="AE65">
    <cfRule type="cellIs" dxfId="1841" priority="533" operator="equal">
      <formula>"良短"</formula>
    </cfRule>
    <cfRule type="cellIs" dxfId="1840" priority="534" operator="equal">
      <formula>"保留"</formula>
    </cfRule>
    <cfRule type="cellIs" dxfId="1839" priority="535" operator="equal">
      <formula>"合短"</formula>
    </cfRule>
  </conditionalFormatting>
  <conditionalFormatting sqref="AE65">
    <cfRule type="cellIs" dxfId="1838" priority="529" operator="equal">
      <formula>"ＮＧ"</formula>
    </cfRule>
    <cfRule type="cellIs" dxfId="1837" priority="530" operator="equal">
      <formula>"良短"</formula>
    </cfRule>
    <cfRule type="cellIs" dxfId="1836" priority="531" operator="equal">
      <formula>"保留"</formula>
    </cfRule>
    <cfRule type="cellIs" dxfId="1835" priority="532" operator="equal">
      <formula>"合短"</formula>
    </cfRule>
  </conditionalFormatting>
  <conditionalFormatting sqref="AE65">
    <cfRule type="cellIs" dxfId="1834" priority="525" operator="equal">
      <formula>"ＮＧ"</formula>
    </cfRule>
    <cfRule type="cellIs" dxfId="1833" priority="526" operator="equal">
      <formula>"良短"</formula>
    </cfRule>
    <cfRule type="cellIs" dxfId="1832" priority="527" operator="equal">
      <formula>"保留"</formula>
    </cfRule>
    <cfRule type="cellIs" dxfId="1831" priority="528" operator="equal">
      <formula>"合短"</formula>
    </cfRule>
  </conditionalFormatting>
  <conditionalFormatting sqref="AE65">
    <cfRule type="cellIs" dxfId="1830" priority="521" operator="equal">
      <formula>"ＮＧ"</formula>
    </cfRule>
    <cfRule type="cellIs" dxfId="1829" priority="522" operator="equal">
      <formula>"良短"</formula>
    </cfRule>
    <cfRule type="cellIs" dxfId="1828" priority="523" operator="equal">
      <formula>"保留"</formula>
    </cfRule>
    <cfRule type="cellIs" dxfId="1827" priority="524" operator="equal">
      <formula>"合短"</formula>
    </cfRule>
  </conditionalFormatting>
  <conditionalFormatting sqref="AE63">
    <cfRule type="cellIs" dxfId="1826" priority="500" operator="equal">
      <formula>"良短"</formula>
    </cfRule>
    <cfRule type="cellIs" dxfId="1825" priority="501" operator="equal">
      <formula>"保留"</formula>
    </cfRule>
    <cfRule type="cellIs" dxfId="1824" priority="502" operator="equal">
      <formula>"合短"</formula>
    </cfRule>
  </conditionalFormatting>
  <conditionalFormatting sqref="AE63">
    <cfRule type="cellIs" dxfId="1823" priority="496" operator="equal">
      <formula>"ＮＧ"</formula>
    </cfRule>
    <cfRule type="cellIs" dxfId="1822" priority="497" operator="equal">
      <formula>"良短"</formula>
    </cfRule>
    <cfRule type="cellIs" dxfId="1821" priority="498" operator="equal">
      <formula>"保留"</formula>
    </cfRule>
    <cfRule type="cellIs" dxfId="1820" priority="499" operator="equal">
      <formula>"合短"</formula>
    </cfRule>
  </conditionalFormatting>
  <conditionalFormatting sqref="AF64">
    <cfRule type="cellIs" dxfId="1819" priority="506" operator="equal">
      <formula>"良短"</formula>
    </cfRule>
    <cfRule type="cellIs" dxfId="1818" priority="507" operator="equal">
      <formula>"保留"</formula>
    </cfRule>
    <cfRule type="cellIs" dxfId="1817" priority="508" operator="equal">
      <formula>"合短"</formula>
    </cfRule>
  </conditionalFormatting>
  <conditionalFormatting sqref="AE64">
    <cfRule type="cellIs" dxfId="1816" priority="503" operator="equal">
      <formula>"良短"</formula>
    </cfRule>
    <cfRule type="cellIs" dxfId="1815" priority="504" operator="equal">
      <formula>"保留"</formula>
    </cfRule>
    <cfRule type="cellIs" dxfId="1814" priority="505" operator="equal">
      <formula>"合短"</formula>
    </cfRule>
  </conditionalFormatting>
  <conditionalFormatting sqref="AE135:AE138">
    <cfRule type="cellIs" dxfId="1813" priority="297" operator="equal">
      <formula>"ＮＧ"</formula>
    </cfRule>
    <cfRule type="cellIs" dxfId="1812" priority="298" operator="equal">
      <formula>"良短"</formula>
    </cfRule>
    <cfRule type="cellIs" dxfId="1811" priority="299" operator="equal">
      <formula>"保留"</formula>
    </cfRule>
    <cfRule type="cellIs" dxfId="1810" priority="300" operator="equal">
      <formula>"合短"</formula>
    </cfRule>
  </conditionalFormatting>
  <conditionalFormatting sqref="AF141:AF142">
    <cfRule type="cellIs" dxfId="1809" priority="267" operator="equal">
      <formula>"ＮＧ"</formula>
    </cfRule>
    <cfRule type="cellIs" dxfId="1808" priority="268" operator="equal">
      <formula>"良短"</formula>
    </cfRule>
    <cfRule type="cellIs" dxfId="1807" priority="269" operator="equal">
      <formula>"保留"</formula>
    </cfRule>
    <cfRule type="cellIs" dxfId="1806" priority="270" operator="equal">
      <formula>"合短"</formula>
    </cfRule>
  </conditionalFormatting>
  <conditionalFormatting sqref="AE113:AE115">
    <cfRule type="cellIs" dxfId="1805" priority="247" operator="equal">
      <formula>"ＮＧ"</formula>
    </cfRule>
    <cfRule type="cellIs" dxfId="1804" priority="248" operator="equal">
      <formula>"良短"</formula>
    </cfRule>
    <cfRule type="cellIs" dxfId="1803" priority="249" operator="equal">
      <formula>"保留"</formula>
    </cfRule>
    <cfRule type="cellIs" dxfId="1802" priority="250" operator="equal">
      <formula>"合短"</formula>
    </cfRule>
  </conditionalFormatting>
  <conditionalFormatting sqref="AE121">
    <cfRule type="cellIs" dxfId="1801" priority="493" operator="equal">
      <formula>"良短"</formula>
    </cfRule>
    <cfRule type="cellIs" dxfId="1800" priority="494" operator="equal">
      <formula>"保留"</formula>
    </cfRule>
    <cfRule type="cellIs" dxfId="1799" priority="495" operator="equal">
      <formula>"合短"</formula>
    </cfRule>
  </conditionalFormatting>
  <conditionalFormatting sqref="AF101">
    <cfRule type="cellIs" dxfId="1798" priority="490" operator="equal">
      <formula>"良短"</formula>
    </cfRule>
    <cfRule type="cellIs" dxfId="1797" priority="491" operator="equal">
      <formula>"保留"</formula>
    </cfRule>
    <cfRule type="cellIs" dxfId="1796" priority="492" operator="equal">
      <formula>"合短"</formula>
    </cfRule>
  </conditionalFormatting>
  <conditionalFormatting sqref="AE101">
    <cfRule type="cellIs" dxfId="1795" priority="487" operator="equal">
      <formula>"良短"</formula>
    </cfRule>
    <cfRule type="cellIs" dxfId="1794" priority="488" operator="equal">
      <formula>"保留"</formula>
    </cfRule>
    <cfRule type="cellIs" dxfId="1793" priority="489" operator="equal">
      <formula>"合短"</formula>
    </cfRule>
  </conditionalFormatting>
  <conditionalFormatting sqref="AE103:AE105">
    <cfRule type="cellIs" dxfId="1792" priority="483" operator="equal">
      <formula>"ＮＧ"</formula>
    </cfRule>
    <cfRule type="cellIs" dxfId="1791" priority="484" operator="equal">
      <formula>"良短"</formula>
    </cfRule>
    <cfRule type="cellIs" dxfId="1790" priority="485" operator="equal">
      <formula>"保留"</formula>
    </cfRule>
    <cfRule type="cellIs" dxfId="1789" priority="486" operator="equal">
      <formula>"合短"</formula>
    </cfRule>
  </conditionalFormatting>
  <conditionalFormatting sqref="AE103:AE105">
    <cfRule type="cellIs" dxfId="1788" priority="479" operator="equal">
      <formula>"ＮＧ"</formula>
    </cfRule>
    <cfRule type="cellIs" dxfId="1787" priority="480" operator="equal">
      <formula>"良短"</formula>
    </cfRule>
    <cfRule type="cellIs" dxfId="1786" priority="481" operator="equal">
      <formula>"保留"</formula>
    </cfRule>
    <cfRule type="cellIs" dxfId="1785" priority="482" operator="equal">
      <formula>"合短"</formula>
    </cfRule>
  </conditionalFormatting>
  <conditionalFormatting sqref="AE102">
    <cfRule type="cellIs" dxfId="1784" priority="475" operator="equal">
      <formula>"ＮＧ"</formula>
    </cfRule>
    <cfRule type="cellIs" dxfId="1783" priority="476" operator="equal">
      <formula>"良短"</formula>
    </cfRule>
    <cfRule type="cellIs" dxfId="1782" priority="477" operator="equal">
      <formula>"保留"</formula>
    </cfRule>
    <cfRule type="cellIs" dxfId="1781" priority="478" operator="equal">
      <formula>"合短"</formula>
    </cfRule>
  </conditionalFormatting>
  <conditionalFormatting sqref="AE102">
    <cfRule type="cellIs" dxfId="1780" priority="471" operator="equal">
      <formula>"ＮＧ"</formula>
    </cfRule>
    <cfRule type="cellIs" dxfId="1779" priority="472" operator="equal">
      <formula>"良短"</formula>
    </cfRule>
    <cfRule type="cellIs" dxfId="1778" priority="473" operator="equal">
      <formula>"保留"</formula>
    </cfRule>
    <cfRule type="cellIs" dxfId="1777" priority="474" operator="equal">
      <formula>"合短"</formula>
    </cfRule>
  </conditionalFormatting>
  <conditionalFormatting sqref="AF106">
    <cfRule type="cellIs" dxfId="1776" priority="468" operator="equal">
      <formula>"良短"</formula>
    </cfRule>
    <cfRule type="cellIs" dxfId="1775" priority="469" operator="equal">
      <formula>"保留"</formula>
    </cfRule>
    <cfRule type="cellIs" dxfId="1774" priority="470" operator="equal">
      <formula>"合短"</formula>
    </cfRule>
  </conditionalFormatting>
  <conditionalFormatting sqref="AE106">
    <cfRule type="cellIs" dxfId="1773" priority="465" operator="equal">
      <formula>"良短"</formula>
    </cfRule>
    <cfRule type="cellIs" dxfId="1772" priority="466" operator="equal">
      <formula>"保留"</formula>
    </cfRule>
    <cfRule type="cellIs" dxfId="1771" priority="467" operator="equal">
      <formula>"合短"</formula>
    </cfRule>
  </conditionalFormatting>
  <conditionalFormatting sqref="AE108:AE110">
    <cfRule type="cellIs" dxfId="1770" priority="461" operator="equal">
      <formula>"ＮＧ"</formula>
    </cfRule>
    <cfRule type="cellIs" dxfId="1769" priority="462" operator="equal">
      <formula>"良短"</formula>
    </cfRule>
    <cfRule type="cellIs" dxfId="1768" priority="463" operator="equal">
      <formula>"保留"</formula>
    </cfRule>
    <cfRule type="cellIs" dxfId="1767" priority="464" operator="equal">
      <formula>"合短"</formula>
    </cfRule>
  </conditionalFormatting>
  <conditionalFormatting sqref="AE108:AE110">
    <cfRule type="cellIs" dxfId="1766" priority="457" operator="equal">
      <formula>"ＮＧ"</formula>
    </cfRule>
    <cfRule type="cellIs" dxfId="1765" priority="458" operator="equal">
      <formula>"良短"</formula>
    </cfRule>
    <cfRule type="cellIs" dxfId="1764" priority="459" operator="equal">
      <formula>"保留"</formula>
    </cfRule>
    <cfRule type="cellIs" dxfId="1763" priority="460" operator="equal">
      <formula>"合短"</formula>
    </cfRule>
  </conditionalFormatting>
  <conditionalFormatting sqref="AE107">
    <cfRule type="cellIs" dxfId="1762" priority="453" operator="equal">
      <formula>"ＮＧ"</formula>
    </cfRule>
    <cfRule type="cellIs" dxfId="1761" priority="454" operator="equal">
      <formula>"良短"</formula>
    </cfRule>
    <cfRule type="cellIs" dxfId="1760" priority="455" operator="equal">
      <formula>"保留"</formula>
    </cfRule>
    <cfRule type="cellIs" dxfId="1759" priority="456" operator="equal">
      <formula>"合短"</formula>
    </cfRule>
  </conditionalFormatting>
  <conditionalFormatting sqref="AE107">
    <cfRule type="cellIs" dxfId="1758" priority="449" operator="equal">
      <formula>"ＮＧ"</formula>
    </cfRule>
    <cfRule type="cellIs" dxfId="1757" priority="450" operator="equal">
      <formula>"良短"</formula>
    </cfRule>
    <cfRule type="cellIs" dxfId="1756" priority="451" operator="equal">
      <formula>"保留"</formula>
    </cfRule>
    <cfRule type="cellIs" dxfId="1755" priority="452" operator="equal">
      <formula>"合短"</formula>
    </cfRule>
  </conditionalFormatting>
  <conditionalFormatting sqref="AF111">
    <cfRule type="cellIs" dxfId="1754" priority="446" operator="equal">
      <formula>"良短"</formula>
    </cfRule>
    <cfRule type="cellIs" dxfId="1753" priority="447" operator="equal">
      <formula>"保留"</formula>
    </cfRule>
    <cfRule type="cellIs" dxfId="1752" priority="448" operator="equal">
      <formula>"合短"</formula>
    </cfRule>
  </conditionalFormatting>
  <conditionalFormatting sqref="AE111">
    <cfRule type="cellIs" dxfId="1751" priority="443" operator="equal">
      <formula>"良短"</formula>
    </cfRule>
    <cfRule type="cellIs" dxfId="1750" priority="444" operator="equal">
      <formula>"保留"</formula>
    </cfRule>
    <cfRule type="cellIs" dxfId="1749" priority="445" operator="equal">
      <formula>"合短"</formula>
    </cfRule>
  </conditionalFormatting>
  <conditionalFormatting sqref="AE112">
    <cfRule type="cellIs" dxfId="1748" priority="439" operator="equal">
      <formula>"ＮＧ"</formula>
    </cfRule>
    <cfRule type="cellIs" dxfId="1747" priority="440" operator="equal">
      <formula>"良短"</formula>
    </cfRule>
    <cfRule type="cellIs" dxfId="1746" priority="441" operator="equal">
      <formula>"保留"</formula>
    </cfRule>
    <cfRule type="cellIs" dxfId="1745" priority="442" operator="equal">
      <formula>"合短"</formula>
    </cfRule>
  </conditionalFormatting>
  <conditionalFormatting sqref="AE112">
    <cfRule type="cellIs" dxfId="1744" priority="435" operator="equal">
      <formula>"ＮＧ"</formula>
    </cfRule>
    <cfRule type="cellIs" dxfId="1743" priority="436" operator="equal">
      <formula>"良短"</formula>
    </cfRule>
    <cfRule type="cellIs" dxfId="1742" priority="437" operator="equal">
      <formula>"保留"</formula>
    </cfRule>
    <cfRule type="cellIs" dxfId="1741" priority="438" operator="equal">
      <formula>"合短"</formula>
    </cfRule>
  </conditionalFormatting>
  <conditionalFormatting sqref="AF116">
    <cfRule type="cellIs" dxfId="1740" priority="432" operator="equal">
      <formula>"良短"</formula>
    </cfRule>
    <cfRule type="cellIs" dxfId="1739" priority="433" operator="equal">
      <formula>"保留"</formula>
    </cfRule>
    <cfRule type="cellIs" dxfId="1738" priority="434" operator="equal">
      <formula>"合短"</formula>
    </cfRule>
  </conditionalFormatting>
  <conditionalFormatting sqref="AE116">
    <cfRule type="cellIs" dxfId="1737" priority="429" operator="equal">
      <formula>"良短"</formula>
    </cfRule>
    <cfRule type="cellIs" dxfId="1736" priority="430" operator="equal">
      <formula>"保留"</formula>
    </cfRule>
    <cfRule type="cellIs" dxfId="1735" priority="431" operator="equal">
      <formula>"合短"</formula>
    </cfRule>
  </conditionalFormatting>
  <conditionalFormatting sqref="AE117">
    <cfRule type="cellIs" dxfId="1734" priority="425" operator="equal">
      <formula>"ＮＧ"</formula>
    </cfRule>
    <cfRule type="cellIs" dxfId="1733" priority="426" operator="equal">
      <formula>"良短"</formula>
    </cfRule>
    <cfRule type="cellIs" dxfId="1732" priority="427" operator="equal">
      <formula>"保留"</formula>
    </cfRule>
    <cfRule type="cellIs" dxfId="1731" priority="428" operator="equal">
      <formula>"合短"</formula>
    </cfRule>
  </conditionalFormatting>
  <conditionalFormatting sqref="AE117">
    <cfRule type="cellIs" dxfId="1730" priority="421" operator="equal">
      <formula>"ＮＧ"</formula>
    </cfRule>
    <cfRule type="cellIs" dxfId="1729" priority="422" operator="equal">
      <formula>"良短"</formula>
    </cfRule>
    <cfRule type="cellIs" dxfId="1728" priority="423" operator="equal">
      <formula>"保留"</formula>
    </cfRule>
    <cfRule type="cellIs" dxfId="1727" priority="424" operator="equal">
      <formula>"合短"</formula>
    </cfRule>
  </conditionalFormatting>
  <conditionalFormatting sqref="AF122">
    <cfRule type="cellIs" dxfId="1726" priority="410" operator="equal">
      <formula>"ＮＧ"</formula>
    </cfRule>
    <cfRule type="cellIs" dxfId="1725" priority="411" operator="equal">
      <formula>"良短"</formula>
    </cfRule>
    <cfRule type="cellIs" dxfId="1724" priority="412" operator="equal">
      <formula>"保留"</formula>
    </cfRule>
    <cfRule type="cellIs" dxfId="1723" priority="413" operator="equal">
      <formula>"合短"</formula>
    </cfRule>
  </conditionalFormatting>
  <conditionalFormatting sqref="AF127">
    <cfRule type="cellIs" dxfId="1722" priority="414" operator="equal">
      <formula>"ＮＧ"</formula>
    </cfRule>
    <cfRule type="cellIs" dxfId="1721" priority="415" operator="equal">
      <formula>"良短"</formula>
    </cfRule>
    <cfRule type="cellIs" dxfId="1720" priority="416" operator="equal">
      <formula>"保留"</formula>
    </cfRule>
    <cfRule type="cellIs" dxfId="1719" priority="417" operator="equal">
      <formula>"合短"</formula>
    </cfRule>
  </conditionalFormatting>
  <conditionalFormatting sqref="AE129:AE132">
    <cfRule type="cellIs" dxfId="1718" priority="349" operator="equal">
      <formula>"ＮＧ"</formula>
    </cfRule>
    <cfRule type="cellIs" dxfId="1717" priority="350" operator="equal">
      <formula>"良短"</formula>
    </cfRule>
    <cfRule type="cellIs" dxfId="1716" priority="351" operator="equal">
      <formula>"保留"</formula>
    </cfRule>
    <cfRule type="cellIs" dxfId="1715" priority="352" operator="equal">
      <formula>"合短"</formula>
    </cfRule>
  </conditionalFormatting>
  <conditionalFormatting sqref="AF131:AF132">
    <cfRule type="cellIs" dxfId="1714" priority="345" operator="equal">
      <formula>"ＮＧ"</formula>
    </cfRule>
    <cfRule type="cellIs" dxfId="1713" priority="346" operator="equal">
      <formula>"良短"</formula>
    </cfRule>
    <cfRule type="cellIs" dxfId="1712" priority="347" operator="equal">
      <formula>"保留"</formula>
    </cfRule>
    <cfRule type="cellIs" dxfId="1711" priority="348" operator="equal">
      <formula>"合短"</formula>
    </cfRule>
  </conditionalFormatting>
  <conditionalFormatting sqref="AF127">
    <cfRule type="cellIs" dxfId="1710" priority="418" operator="equal">
      <formula>"良短"</formula>
    </cfRule>
    <cfRule type="cellIs" dxfId="1709" priority="419" operator="equal">
      <formula>"保留"</formula>
    </cfRule>
    <cfRule type="cellIs" dxfId="1708" priority="420" operator="equal">
      <formula>"合短"</formula>
    </cfRule>
  </conditionalFormatting>
  <conditionalFormatting sqref="AF122">
    <cfRule type="cellIs" dxfId="1707" priority="407" operator="equal">
      <formula>"良短"</formula>
    </cfRule>
    <cfRule type="cellIs" dxfId="1706" priority="408" operator="equal">
      <formula>"保留"</formula>
    </cfRule>
    <cfRule type="cellIs" dxfId="1705" priority="409" operator="equal">
      <formula>"合短"</formula>
    </cfRule>
  </conditionalFormatting>
  <conditionalFormatting sqref="AF128">
    <cfRule type="cellIs" dxfId="1704" priority="396" operator="equal">
      <formula>"ＮＧ"</formula>
    </cfRule>
    <cfRule type="cellIs" dxfId="1703" priority="397" operator="equal">
      <formula>"良短"</formula>
    </cfRule>
    <cfRule type="cellIs" dxfId="1702" priority="398" operator="equal">
      <formula>"保留"</formula>
    </cfRule>
    <cfRule type="cellIs" dxfId="1701" priority="399" operator="equal">
      <formula>"合短"</formula>
    </cfRule>
  </conditionalFormatting>
  <conditionalFormatting sqref="AF133">
    <cfRule type="cellIs" dxfId="1700" priority="404" operator="equal">
      <formula>"良短"</formula>
    </cfRule>
    <cfRule type="cellIs" dxfId="1699" priority="405" operator="equal">
      <formula>"保留"</formula>
    </cfRule>
    <cfRule type="cellIs" dxfId="1698" priority="406" operator="equal">
      <formula>"合短"</formula>
    </cfRule>
  </conditionalFormatting>
  <conditionalFormatting sqref="AF133">
    <cfRule type="cellIs" dxfId="1697" priority="400" operator="equal">
      <formula>"ＮＧ"</formula>
    </cfRule>
    <cfRule type="cellIs" dxfId="1696" priority="401" operator="equal">
      <formula>"良短"</formula>
    </cfRule>
    <cfRule type="cellIs" dxfId="1695" priority="402" operator="equal">
      <formula>"保留"</formula>
    </cfRule>
    <cfRule type="cellIs" dxfId="1694" priority="403" operator="equal">
      <formula>"合短"</formula>
    </cfRule>
  </conditionalFormatting>
  <conditionalFormatting sqref="AF128">
    <cfRule type="cellIs" dxfId="1693" priority="393" operator="equal">
      <formula>"良短"</formula>
    </cfRule>
    <cfRule type="cellIs" dxfId="1692" priority="394" operator="equal">
      <formula>"保留"</formula>
    </cfRule>
    <cfRule type="cellIs" dxfId="1691" priority="395" operator="equal">
      <formula>"合短"</formula>
    </cfRule>
  </conditionalFormatting>
  <conditionalFormatting sqref="AE127">
    <cfRule type="cellIs" dxfId="1690" priority="390" operator="equal">
      <formula>"良短"</formula>
    </cfRule>
    <cfRule type="cellIs" dxfId="1689" priority="391" operator="equal">
      <formula>"保留"</formula>
    </cfRule>
    <cfRule type="cellIs" dxfId="1688" priority="392" operator="equal">
      <formula>"合短"</formula>
    </cfRule>
  </conditionalFormatting>
  <conditionalFormatting sqref="AE127">
    <cfRule type="cellIs" dxfId="1687" priority="386" operator="equal">
      <formula>"ＮＧ"</formula>
    </cfRule>
    <cfRule type="cellIs" dxfId="1686" priority="387" operator="equal">
      <formula>"良短"</formula>
    </cfRule>
    <cfRule type="cellIs" dxfId="1685" priority="388" operator="equal">
      <formula>"保留"</formula>
    </cfRule>
    <cfRule type="cellIs" dxfId="1684" priority="389" operator="equal">
      <formula>"合短"</formula>
    </cfRule>
  </conditionalFormatting>
  <conditionalFormatting sqref="AE122">
    <cfRule type="cellIs" dxfId="1683" priority="382" operator="equal">
      <formula>"ＮＧ"</formula>
    </cfRule>
    <cfRule type="cellIs" dxfId="1682" priority="383" operator="equal">
      <formula>"良短"</formula>
    </cfRule>
    <cfRule type="cellIs" dxfId="1681" priority="384" operator="equal">
      <formula>"保留"</formula>
    </cfRule>
    <cfRule type="cellIs" dxfId="1680" priority="385" operator="equal">
      <formula>"合短"</formula>
    </cfRule>
  </conditionalFormatting>
  <conditionalFormatting sqref="AE122">
    <cfRule type="cellIs" dxfId="1679" priority="379" operator="equal">
      <formula>"良短"</formula>
    </cfRule>
    <cfRule type="cellIs" dxfId="1678" priority="380" operator="equal">
      <formula>"保留"</formula>
    </cfRule>
    <cfRule type="cellIs" dxfId="1677" priority="381" operator="equal">
      <formula>"合短"</formula>
    </cfRule>
  </conditionalFormatting>
  <conditionalFormatting sqref="AE128">
    <cfRule type="cellIs" dxfId="1676" priority="368" operator="equal">
      <formula>"ＮＧ"</formula>
    </cfRule>
    <cfRule type="cellIs" dxfId="1675" priority="369" operator="equal">
      <formula>"良短"</formula>
    </cfRule>
    <cfRule type="cellIs" dxfId="1674" priority="370" operator="equal">
      <formula>"保留"</formula>
    </cfRule>
    <cfRule type="cellIs" dxfId="1673" priority="371" operator="equal">
      <formula>"合短"</formula>
    </cfRule>
  </conditionalFormatting>
  <conditionalFormatting sqref="AE133">
    <cfRule type="cellIs" dxfId="1672" priority="376" operator="equal">
      <formula>"良短"</formula>
    </cfRule>
    <cfRule type="cellIs" dxfId="1671" priority="377" operator="equal">
      <formula>"保留"</formula>
    </cfRule>
    <cfRule type="cellIs" dxfId="1670" priority="378" operator="equal">
      <formula>"合短"</formula>
    </cfRule>
  </conditionalFormatting>
  <conditionalFormatting sqref="AE133">
    <cfRule type="cellIs" dxfId="1669" priority="372" operator="equal">
      <formula>"ＮＧ"</formula>
    </cfRule>
    <cfRule type="cellIs" dxfId="1668" priority="373" operator="equal">
      <formula>"良短"</formula>
    </cfRule>
    <cfRule type="cellIs" dxfId="1667" priority="374" operator="equal">
      <formula>"保留"</formula>
    </cfRule>
    <cfRule type="cellIs" dxfId="1666" priority="375" operator="equal">
      <formula>"合短"</formula>
    </cfRule>
  </conditionalFormatting>
  <conditionalFormatting sqref="AE128">
    <cfRule type="cellIs" dxfId="1665" priority="365" operator="equal">
      <formula>"良短"</formula>
    </cfRule>
    <cfRule type="cellIs" dxfId="1664" priority="366" operator="equal">
      <formula>"保留"</formula>
    </cfRule>
    <cfRule type="cellIs" dxfId="1663" priority="367" operator="equal">
      <formula>"合短"</formula>
    </cfRule>
  </conditionalFormatting>
  <conditionalFormatting sqref="AF129:AF130">
    <cfRule type="cellIs" dxfId="1662" priority="361" operator="equal">
      <formula>"ＮＧ"</formula>
    </cfRule>
    <cfRule type="cellIs" dxfId="1661" priority="362" operator="equal">
      <formula>"良短"</formula>
    </cfRule>
    <cfRule type="cellIs" dxfId="1660" priority="363" operator="equal">
      <formula>"保留"</formula>
    </cfRule>
    <cfRule type="cellIs" dxfId="1659" priority="364" operator="equal">
      <formula>"合短"</formula>
    </cfRule>
  </conditionalFormatting>
  <conditionalFormatting sqref="AF129:AF130">
    <cfRule type="cellIs" dxfId="1658" priority="357" operator="equal">
      <formula>"ＮＧ"</formula>
    </cfRule>
    <cfRule type="cellIs" dxfId="1657" priority="358" operator="equal">
      <formula>"良短"</formula>
    </cfRule>
    <cfRule type="cellIs" dxfId="1656" priority="359" operator="equal">
      <formula>"保留"</formula>
    </cfRule>
    <cfRule type="cellIs" dxfId="1655" priority="360" operator="equal">
      <formula>"合短"</formula>
    </cfRule>
  </conditionalFormatting>
  <conditionalFormatting sqref="AE129:AE132">
    <cfRule type="cellIs" dxfId="1654" priority="353" operator="equal">
      <formula>"ＮＧ"</formula>
    </cfRule>
    <cfRule type="cellIs" dxfId="1653" priority="354" operator="equal">
      <formula>"良短"</formula>
    </cfRule>
    <cfRule type="cellIs" dxfId="1652" priority="355" operator="equal">
      <formula>"保留"</formula>
    </cfRule>
    <cfRule type="cellIs" dxfId="1651" priority="356" operator="equal">
      <formula>"合短"</formula>
    </cfRule>
  </conditionalFormatting>
  <conditionalFormatting sqref="AF131:AF132">
    <cfRule type="cellIs" dxfId="1650" priority="341" operator="equal">
      <formula>"ＮＧ"</formula>
    </cfRule>
    <cfRule type="cellIs" dxfId="1649" priority="342" operator="equal">
      <formula>"良短"</formula>
    </cfRule>
    <cfRule type="cellIs" dxfId="1648" priority="343" operator="equal">
      <formula>"保留"</formula>
    </cfRule>
    <cfRule type="cellIs" dxfId="1647" priority="344" operator="equal">
      <formula>"合短"</formula>
    </cfRule>
  </conditionalFormatting>
  <conditionalFormatting sqref="AF135:AF136">
    <cfRule type="cellIs" dxfId="1646" priority="326" operator="equal">
      <formula>"ＮＧ"</formula>
    </cfRule>
    <cfRule type="cellIs" dxfId="1645" priority="327" operator="equal">
      <formula>"良短"</formula>
    </cfRule>
    <cfRule type="cellIs" dxfId="1644" priority="328" operator="equal">
      <formula>"保留"</formula>
    </cfRule>
    <cfRule type="cellIs" dxfId="1643" priority="329" operator="equal">
      <formula>"合短"</formula>
    </cfRule>
  </conditionalFormatting>
  <conditionalFormatting sqref="AF134">
    <cfRule type="cellIs" dxfId="1642" priority="322" operator="equal">
      <formula>"ＮＧ"</formula>
    </cfRule>
    <cfRule type="cellIs" dxfId="1641" priority="323" operator="equal">
      <formula>"良短"</formula>
    </cfRule>
    <cfRule type="cellIs" dxfId="1640" priority="324" operator="equal">
      <formula>"保留"</formula>
    </cfRule>
    <cfRule type="cellIs" dxfId="1639" priority="325" operator="equal">
      <formula>"合短"</formula>
    </cfRule>
  </conditionalFormatting>
  <conditionalFormatting sqref="AE135:AE138">
    <cfRule type="cellIs" dxfId="1638" priority="301" operator="equal">
      <formula>"ＮＧ"</formula>
    </cfRule>
    <cfRule type="cellIs" dxfId="1637" priority="302" operator="equal">
      <formula>"良短"</formula>
    </cfRule>
    <cfRule type="cellIs" dxfId="1636" priority="303" operator="equal">
      <formula>"保留"</formula>
    </cfRule>
    <cfRule type="cellIs" dxfId="1635" priority="304" operator="equal">
      <formula>"合短"</formula>
    </cfRule>
  </conditionalFormatting>
  <conditionalFormatting sqref="AF137:AF138">
    <cfRule type="cellIs" dxfId="1634" priority="279" operator="equal">
      <formula>"ＮＧ"</formula>
    </cfRule>
    <cfRule type="cellIs" dxfId="1633" priority="280" operator="equal">
      <formula>"良短"</formula>
    </cfRule>
    <cfRule type="cellIs" dxfId="1632" priority="281" operator="equal">
      <formula>"保留"</formula>
    </cfRule>
    <cfRule type="cellIs" dxfId="1631" priority="282" operator="equal">
      <formula>"合短"</formula>
    </cfRule>
  </conditionalFormatting>
  <conditionalFormatting sqref="AF135:AF136">
    <cfRule type="cellIs" dxfId="1630" priority="330" operator="equal">
      <formula>"ＮＧ"</formula>
    </cfRule>
    <cfRule type="cellIs" dxfId="1629" priority="331" operator="equal">
      <formula>"良短"</formula>
    </cfRule>
    <cfRule type="cellIs" dxfId="1628" priority="332" operator="equal">
      <formula>"保留"</formula>
    </cfRule>
    <cfRule type="cellIs" dxfId="1627" priority="333" operator="equal">
      <formula>"合短"</formula>
    </cfRule>
  </conditionalFormatting>
  <conditionalFormatting sqref="AF139">
    <cfRule type="cellIs" dxfId="1626" priority="334" operator="equal">
      <formula>"ＮＧ"</formula>
    </cfRule>
    <cfRule type="cellIs" dxfId="1625" priority="335" operator="equal">
      <formula>"良短"</formula>
    </cfRule>
    <cfRule type="cellIs" dxfId="1624" priority="336" operator="equal">
      <formula>"保留"</formula>
    </cfRule>
    <cfRule type="cellIs" dxfId="1623" priority="337" operator="equal">
      <formula>"合短"</formula>
    </cfRule>
  </conditionalFormatting>
  <conditionalFormatting sqref="AE141:AE144">
    <cfRule type="cellIs" dxfId="1622" priority="259" operator="equal">
      <formula>"ＮＧ"</formula>
    </cfRule>
    <cfRule type="cellIs" dxfId="1621" priority="260" operator="equal">
      <formula>"良短"</formula>
    </cfRule>
    <cfRule type="cellIs" dxfId="1620" priority="261" operator="equal">
      <formula>"保留"</formula>
    </cfRule>
    <cfRule type="cellIs" dxfId="1619" priority="262" operator="equal">
      <formula>"合短"</formula>
    </cfRule>
  </conditionalFormatting>
  <conditionalFormatting sqref="AF143:AF144">
    <cfRule type="cellIs" dxfId="1618" priority="255" operator="equal">
      <formula>"ＮＧ"</formula>
    </cfRule>
    <cfRule type="cellIs" dxfId="1617" priority="256" operator="equal">
      <formula>"良短"</formula>
    </cfRule>
    <cfRule type="cellIs" dxfId="1616" priority="257" operator="equal">
      <formula>"保留"</formula>
    </cfRule>
    <cfRule type="cellIs" dxfId="1615" priority="258" operator="equal">
      <formula>"合短"</formula>
    </cfRule>
  </conditionalFormatting>
  <conditionalFormatting sqref="AF139">
    <cfRule type="cellIs" dxfId="1614" priority="338" operator="equal">
      <formula>"良短"</formula>
    </cfRule>
    <cfRule type="cellIs" dxfId="1613" priority="339" operator="equal">
      <formula>"保留"</formula>
    </cfRule>
    <cfRule type="cellIs" dxfId="1612" priority="340" operator="equal">
      <formula>"合短"</formula>
    </cfRule>
  </conditionalFormatting>
  <conditionalFormatting sqref="AF134">
    <cfRule type="cellIs" dxfId="1611" priority="319" operator="equal">
      <formula>"良短"</formula>
    </cfRule>
    <cfRule type="cellIs" dxfId="1610" priority="320" operator="equal">
      <formula>"保留"</formula>
    </cfRule>
    <cfRule type="cellIs" dxfId="1609" priority="321" operator="equal">
      <formula>"合短"</formula>
    </cfRule>
  </conditionalFormatting>
  <conditionalFormatting sqref="AF140">
    <cfRule type="cellIs" dxfId="1608" priority="315" operator="equal">
      <formula>"ＮＧ"</formula>
    </cfRule>
    <cfRule type="cellIs" dxfId="1607" priority="316" operator="equal">
      <formula>"良短"</formula>
    </cfRule>
    <cfRule type="cellIs" dxfId="1606" priority="317" operator="equal">
      <formula>"保留"</formula>
    </cfRule>
    <cfRule type="cellIs" dxfId="1605" priority="318" operator="equal">
      <formula>"合短"</formula>
    </cfRule>
  </conditionalFormatting>
  <conditionalFormatting sqref="AF140">
    <cfRule type="cellIs" dxfId="1604" priority="312" operator="equal">
      <formula>"良短"</formula>
    </cfRule>
    <cfRule type="cellIs" dxfId="1603" priority="313" operator="equal">
      <formula>"保留"</formula>
    </cfRule>
    <cfRule type="cellIs" dxfId="1602" priority="314" operator="equal">
      <formula>"合短"</formula>
    </cfRule>
  </conditionalFormatting>
  <conditionalFormatting sqref="AE139">
    <cfRule type="cellIs" dxfId="1601" priority="309" operator="equal">
      <formula>"良短"</formula>
    </cfRule>
    <cfRule type="cellIs" dxfId="1600" priority="310" operator="equal">
      <formula>"保留"</formula>
    </cfRule>
    <cfRule type="cellIs" dxfId="1599" priority="311" operator="equal">
      <formula>"合短"</formula>
    </cfRule>
  </conditionalFormatting>
  <conditionalFormatting sqref="AE139">
    <cfRule type="cellIs" dxfId="1598" priority="305" operator="equal">
      <formula>"ＮＧ"</formula>
    </cfRule>
    <cfRule type="cellIs" dxfId="1597" priority="306" operator="equal">
      <formula>"良短"</formula>
    </cfRule>
    <cfRule type="cellIs" dxfId="1596" priority="307" operator="equal">
      <formula>"保留"</formula>
    </cfRule>
    <cfRule type="cellIs" dxfId="1595" priority="308" operator="equal">
      <formula>"合短"</formula>
    </cfRule>
  </conditionalFormatting>
  <conditionalFormatting sqref="AE134">
    <cfRule type="cellIs" dxfId="1594" priority="293" operator="equal">
      <formula>"ＮＧ"</formula>
    </cfRule>
    <cfRule type="cellIs" dxfId="1593" priority="294" operator="equal">
      <formula>"良短"</formula>
    </cfRule>
    <cfRule type="cellIs" dxfId="1592" priority="295" operator="equal">
      <formula>"保留"</formula>
    </cfRule>
    <cfRule type="cellIs" dxfId="1591" priority="296" operator="equal">
      <formula>"合短"</formula>
    </cfRule>
  </conditionalFormatting>
  <conditionalFormatting sqref="AE134">
    <cfRule type="cellIs" dxfId="1590" priority="290" operator="equal">
      <formula>"良短"</formula>
    </cfRule>
    <cfRule type="cellIs" dxfId="1589" priority="291" operator="equal">
      <formula>"保留"</formula>
    </cfRule>
    <cfRule type="cellIs" dxfId="1588" priority="292" operator="equal">
      <formula>"合短"</formula>
    </cfRule>
  </conditionalFormatting>
  <conditionalFormatting sqref="AE140">
    <cfRule type="cellIs" dxfId="1587" priority="286" operator="equal">
      <formula>"ＮＧ"</formula>
    </cfRule>
    <cfRule type="cellIs" dxfId="1586" priority="287" operator="equal">
      <formula>"良短"</formula>
    </cfRule>
    <cfRule type="cellIs" dxfId="1585" priority="288" operator="equal">
      <formula>"保留"</formula>
    </cfRule>
    <cfRule type="cellIs" dxfId="1584" priority="289" operator="equal">
      <formula>"合短"</formula>
    </cfRule>
  </conditionalFormatting>
  <conditionalFormatting sqref="AE140">
    <cfRule type="cellIs" dxfId="1583" priority="283" operator="equal">
      <formula>"良短"</formula>
    </cfRule>
    <cfRule type="cellIs" dxfId="1582" priority="284" operator="equal">
      <formula>"保留"</formula>
    </cfRule>
    <cfRule type="cellIs" dxfId="1581" priority="285" operator="equal">
      <formula>"合短"</formula>
    </cfRule>
  </conditionalFormatting>
  <conditionalFormatting sqref="AF137:AF138">
    <cfRule type="cellIs" dxfId="1580" priority="275" operator="equal">
      <formula>"ＮＧ"</formula>
    </cfRule>
    <cfRule type="cellIs" dxfId="1579" priority="276" operator="equal">
      <formula>"良短"</formula>
    </cfRule>
    <cfRule type="cellIs" dxfId="1578" priority="277" operator="equal">
      <formula>"保留"</formula>
    </cfRule>
    <cfRule type="cellIs" dxfId="1577" priority="278" operator="equal">
      <formula>"合短"</formula>
    </cfRule>
  </conditionalFormatting>
  <conditionalFormatting sqref="AF141:AF142">
    <cfRule type="cellIs" dxfId="1576" priority="271" operator="equal">
      <formula>"ＮＧ"</formula>
    </cfRule>
    <cfRule type="cellIs" dxfId="1575" priority="272" operator="equal">
      <formula>"良短"</formula>
    </cfRule>
    <cfRule type="cellIs" dxfId="1574" priority="273" operator="equal">
      <formula>"保留"</formula>
    </cfRule>
    <cfRule type="cellIs" dxfId="1573" priority="274" operator="equal">
      <formula>"合短"</formula>
    </cfRule>
  </conditionalFormatting>
  <conditionalFormatting sqref="AE141:AE144">
    <cfRule type="cellIs" dxfId="1572" priority="263" operator="equal">
      <formula>"ＮＧ"</formula>
    </cfRule>
    <cfRule type="cellIs" dxfId="1571" priority="264" operator="equal">
      <formula>"良短"</formula>
    </cfRule>
    <cfRule type="cellIs" dxfId="1570" priority="265" operator="equal">
      <formula>"保留"</formula>
    </cfRule>
    <cfRule type="cellIs" dxfId="1569" priority="266" operator="equal">
      <formula>"合短"</formula>
    </cfRule>
  </conditionalFormatting>
  <conditionalFormatting sqref="AF143:AF144">
    <cfRule type="cellIs" dxfId="1568" priority="251" operator="equal">
      <formula>"ＮＧ"</formula>
    </cfRule>
    <cfRule type="cellIs" dxfId="1567" priority="252" operator="equal">
      <formula>"良短"</formula>
    </cfRule>
    <cfRule type="cellIs" dxfId="1566" priority="253" operator="equal">
      <formula>"保留"</formula>
    </cfRule>
    <cfRule type="cellIs" dxfId="1565" priority="254" operator="equal">
      <formula>"合短"</formula>
    </cfRule>
  </conditionalFormatting>
  <conditionalFormatting sqref="AE113:AE115">
    <cfRule type="cellIs" dxfId="1564" priority="243" operator="equal">
      <formula>"ＮＧ"</formula>
    </cfRule>
    <cfRule type="cellIs" dxfId="1563" priority="244" operator="equal">
      <formula>"良短"</formula>
    </cfRule>
    <cfRule type="cellIs" dxfId="1562" priority="245" operator="equal">
      <formula>"保留"</formula>
    </cfRule>
    <cfRule type="cellIs" dxfId="1561" priority="246" operator="equal">
      <formula>"合短"</formula>
    </cfRule>
  </conditionalFormatting>
  <conditionalFormatting sqref="AE118:AE120">
    <cfRule type="cellIs" dxfId="1560" priority="239" operator="equal">
      <formula>"ＮＧ"</formula>
    </cfRule>
    <cfRule type="cellIs" dxfId="1559" priority="240" operator="equal">
      <formula>"良短"</formula>
    </cfRule>
    <cfRule type="cellIs" dxfId="1558" priority="241" operator="equal">
      <formula>"保留"</formula>
    </cfRule>
    <cfRule type="cellIs" dxfId="1557" priority="242" operator="equal">
      <formula>"合短"</formula>
    </cfRule>
  </conditionalFormatting>
  <conditionalFormatting sqref="AE118:AE120">
    <cfRule type="cellIs" dxfId="1556" priority="235" operator="equal">
      <formula>"ＮＧ"</formula>
    </cfRule>
    <cfRule type="cellIs" dxfId="1555" priority="236" operator="equal">
      <formula>"良短"</formula>
    </cfRule>
    <cfRule type="cellIs" dxfId="1554" priority="237" operator="equal">
      <formula>"保留"</formula>
    </cfRule>
    <cfRule type="cellIs" dxfId="1553" priority="238" operator="equal">
      <formula>"合短"</formula>
    </cfRule>
  </conditionalFormatting>
  <conditionalFormatting sqref="AE123:AE126">
    <cfRule type="cellIs" dxfId="1552" priority="231" operator="equal">
      <formula>"ＮＧ"</formula>
    </cfRule>
    <cfRule type="cellIs" dxfId="1551" priority="232" operator="equal">
      <formula>"良短"</formula>
    </cfRule>
    <cfRule type="cellIs" dxfId="1550" priority="233" operator="equal">
      <formula>"保留"</formula>
    </cfRule>
    <cfRule type="cellIs" dxfId="1549" priority="234" operator="equal">
      <formula>"合短"</formula>
    </cfRule>
  </conditionalFormatting>
  <conditionalFormatting sqref="AE123:AE126">
    <cfRule type="cellIs" dxfId="1548" priority="227" operator="equal">
      <formula>"ＮＧ"</formula>
    </cfRule>
    <cfRule type="cellIs" dxfId="1547" priority="228" operator="equal">
      <formula>"良短"</formula>
    </cfRule>
    <cfRule type="cellIs" dxfId="1546" priority="229" operator="equal">
      <formula>"保留"</formula>
    </cfRule>
    <cfRule type="cellIs" dxfId="1545" priority="230" operator="equal">
      <formula>"合短"</formula>
    </cfRule>
  </conditionalFormatting>
  <conditionalFormatting sqref="AE61">
    <cfRule type="cellIs" dxfId="1544" priority="212" operator="equal">
      <formula>"ＮＧ"</formula>
    </cfRule>
    <cfRule type="cellIs" dxfId="1543" priority="213" operator="equal">
      <formula>"良短"</formula>
    </cfRule>
    <cfRule type="cellIs" dxfId="1542" priority="214" operator="equal">
      <formula>"保留"</formula>
    </cfRule>
    <cfRule type="cellIs" dxfId="1541" priority="215" operator="equal">
      <formula>"合短"</formula>
    </cfRule>
  </conditionalFormatting>
  <conditionalFormatting sqref="AE62">
    <cfRule type="cellIs" dxfId="1540" priority="224" operator="equal">
      <formula>"良短"</formula>
    </cfRule>
    <cfRule type="cellIs" dxfId="1539" priority="225" operator="equal">
      <formula>"保留"</formula>
    </cfRule>
    <cfRule type="cellIs" dxfId="1538" priority="226" operator="equal">
      <formula>"合短"</formula>
    </cfRule>
  </conditionalFormatting>
  <conditionalFormatting sqref="AE62">
    <cfRule type="cellIs" dxfId="1537" priority="220" operator="equal">
      <formula>"ＮＧ"</formula>
    </cfRule>
    <cfRule type="cellIs" dxfId="1536" priority="221" operator="equal">
      <formula>"良短"</formula>
    </cfRule>
    <cfRule type="cellIs" dxfId="1535" priority="222" operator="equal">
      <formula>"保留"</formula>
    </cfRule>
    <cfRule type="cellIs" dxfId="1534" priority="223" operator="equal">
      <formula>"合短"</formula>
    </cfRule>
  </conditionalFormatting>
  <conditionalFormatting sqref="AE61">
    <cfRule type="cellIs" dxfId="1533" priority="216" operator="equal">
      <formula>"ＮＧ"</formula>
    </cfRule>
    <cfRule type="cellIs" dxfId="1532" priority="217" operator="equal">
      <formula>"良短"</formula>
    </cfRule>
    <cfRule type="cellIs" dxfId="1531" priority="218" operator="equal">
      <formula>"保留"</formula>
    </cfRule>
    <cfRule type="cellIs" dxfId="1530" priority="219" operator="equal">
      <formula>"合短"</formula>
    </cfRule>
  </conditionalFormatting>
  <conditionalFormatting sqref="AE60">
    <cfRule type="cellIs" dxfId="1529" priority="209" operator="equal">
      <formula>"良短"</formula>
    </cfRule>
    <cfRule type="cellIs" dxfId="1528" priority="210" operator="equal">
      <formula>"保留"</formula>
    </cfRule>
    <cfRule type="cellIs" dxfId="1527" priority="211" operator="equal">
      <formula>"合短"</formula>
    </cfRule>
  </conditionalFormatting>
  <conditionalFormatting sqref="AE60">
    <cfRule type="cellIs" dxfId="1526" priority="205" operator="equal">
      <formula>"ＮＧ"</formula>
    </cfRule>
    <cfRule type="cellIs" dxfId="1525" priority="206" operator="equal">
      <formula>"良短"</formula>
    </cfRule>
    <cfRule type="cellIs" dxfId="1524" priority="207" operator="equal">
      <formula>"保留"</formula>
    </cfRule>
    <cfRule type="cellIs" dxfId="1523" priority="208" operator="equal">
      <formula>"合短"</formula>
    </cfRule>
  </conditionalFormatting>
  <conditionalFormatting sqref="AE54:AE56">
    <cfRule type="cellIs" dxfId="1522" priority="190" operator="equal">
      <formula>"ＮＧ"</formula>
    </cfRule>
    <cfRule type="cellIs" dxfId="1521" priority="191" operator="equal">
      <formula>"良短"</formula>
    </cfRule>
    <cfRule type="cellIs" dxfId="1520" priority="192" operator="equal">
      <formula>"保留"</formula>
    </cfRule>
    <cfRule type="cellIs" dxfId="1519" priority="193" operator="equal">
      <formula>"合短"</formula>
    </cfRule>
  </conditionalFormatting>
  <conditionalFormatting sqref="AE57:AE59">
    <cfRule type="cellIs" dxfId="1518" priority="201" operator="equal">
      <formula>"ＮＧ"</formula>
    </cfRule>
    <cfRule type="cellIs" dxfId="1517" priority="202" operator="equal">
      <formula>"良短"</formula>
    </cfRule>
    <cfRule type="cellIs" dxfId="1516" priority="203" operator="equal">
      <formula>"保留"</formula>
    </cfRule>
    <cfRule type="cellIs" dxfId="1515" priority="204" operator="equal">
      <formula>"合短"</formula>
    </cfRule>
  </conditionalFormatting>
  <conditionalFormatting sqref="AE57:AE59">
    <cfRule type="cellIs" dxfId="1514" priority="197" operator="equal">
      <formula>"ＮＧ"</formula>
    </cfRule>
    <cfRule type="cellIs" dxfId="1513" priority="198" operator="equal">
      <formula>"良短"</formula>
    </cfRule>
    <cfRule type="cellIs" dxfId="1512" priority="199" operator="equal">
      <formula>"保留"</formula>
    </cfRule>
    <cfRule type="cellIs" dxfId="1511" priority="200" operator="equal">
      <formula>"合短"</formula>
    </cfRule>
  </conditionalFormatting>
  <conditionalFormatting sqref="AE54:AE56">
    <cfRule type="cellIs" dxfId="1510" priority="194" operator="equal">
      <formula>"良短"</formula>
    </cfRule>
    <cfRule type="cellIs" dxfId="1509" priority="195" operator="equal">
      <formula>"保留"</formula>
    </cfRule>
    <cfRule type="cellIs" dxfId="1508" priority="196" operator="equal">
      <formula>"合短"</formula>
    </cfRule>
  </conditionalFormatting>
  <conditionalFormatting sqref="AE15:AE18">
    <cfRule type="cellIs" dxfId="1507" priority="110" operator="equal">
      <formula>"ＮＧ"</formula>
    </cfRule>
    <cfRule type="cellIs" dxfId="1506" priority="111" operator="equal">
      <formula>"良短"</formula>
    </cfRule>
    <cfRule type="cellIs" dxfId="1505" priority="112" operator="equal">
      <formula>"保留"</formula>
    </cfRule>
    <cfRule type="cellIs" dxfId="1504" priority="113" operator="equal">
      <formula>"合短"</formula>
    </cfRule>
  </conditionalFormatting>
  <conditionalFormatting sqref="AE13 AE19 AE25 AE31 AE35">
    <cfRule type="cellIs" dxfId="1503" priority="114" operator="equal">
      <formula>"ＮＧ"</formula>
    </cfRule>
    <cfRule type="cellIs" dxfId="1502" priority="115" operator="equal">
      <formula>"良短"</formula>
    </cfRule>
    <cfRule type="cellIs" dxfId="1501" priority="116" operator="equal">
      <formula>"保留"</formula>
    </cfRule>
    <cfRule type="cellIs" dxfId="1500" priority="117" operator="equal">
      <formula>"合短"</formula>
    </cfRule>
  </conditionalFormatting>
  <conditionalFormatting sqref="AE14">
    <cfRule type="cellIs" dxfId="1499" priority="107" operator="equal">
      <formula>"良短"</formula>
    </cfRule>
    <cfRule type="cellIs" dxfId="1498" priority="108" operator="equal">
      <formula>"保留"</formula>
    </cfRule>
    <cfRule type="cellIs" dxfId="1497" priority="109" operator="equal">
      <formula>"合短"</formula>
    </cfRule>
  </conditionalFormatting>
  <conditionalFormatting sqref="AE20">
    <cfRule type="cellIs" dxfId="1496" priority="103" operator="equal">
      <formula>"ＮＧ"</formula>
    </cfRule>
    <cfRule type="cellIs" dxfId="1495" priority="104" operator="equal">
      <formula>"良短"</formula>
    </cfRule>
    <cfRule type="cellIs" dxfId="1494" priority="105" operator="equal">
      <formula>"保留"</formula>
    </cfRule>
    <cfRule type="cellIs" dxfId="1493" priority="106" operator="equal">
      <formula>"合短"</formula>
    </cfRule>
  </conditionalFormatting>
  <conditionalFormatting sqref="AE47:AE50">
    <cfRule type="cellIs" dxfId="1492" priority="121" operator="equal">
      <formula>"良短"</formula>
    </cfRule>
    <cfRule type="cellIs" dxfId="1491" priority="122" operator="equal">
      <formula>"保留"</formula>
    </cfRule>
    <cfRule type="cellIs" dxfId="1490" priority="123" operator="equal">
      <formula>"合短"</formula>
    </cfRule>
  </conditionalFormatting>
  <conditionalFormatting sqref="AE53">
    <cfRule type="cellIs" dxfId="1489" priority="186" operator="equal">
      <formula>"ＮＧ"</formula>
    </cfRule>
    <cfRule type="cellIs" dxfId="1488" priority="187" operator="equal">
      <formula>"良短"</formula>
    </cfRule>
    <cfRule type="cellIs" dxfId="1487" priority="188" operator="equal">
      <formula>"保留"</formula>
    </cfRule>
    <cfRule type="cellIs" dxfId="1486" priority="189" operator="equal">
      <formula>"合短"</formula>
    </cfRule>
  </conditionalFormatting>
  <conditionalFormatting sqref="AE53">
    <cfRule type="cellIs" dxfId="1485" priority="182" operator="equal">
      <formula>"ＮＧ"</formula>
    </cfRule>
    <cfRule type="cellIs" dxfId="1484" priority="183" operator="equal">
      <formula>"良短"</formula>
    </cfRule>
    <cfRule type="cellIs" dxfId="1483" priority="184" operator="equal">
      <formula>"保留"</formula>
    </cfRule>
    <cfRule type="cellIs" dxfId="1482" priority="185" operator="equal">
      <formula>"合短"</formula>
    </cfRule>
  </conditionalFormatting>
  <conditionalFormatting sqref="AE53">
    <cfRule type="cellIs" dxfId="1481" priority="178" operator="equal">
      <formula>"ＮＧ"</formula>
    </cfRule>
    <cfRule type="cellIs" dxfId="1480" priority="179" operator="equal">
      <formula>"良短"</formula>
    </cfRule>
    <cfRule type="cellIs" dxfId="1479" priority="180" operator="equal">
      <formula>"保留"</formula>
    </cfRule>
    <cfRule type="cellIs" dxfId="1478" priority="181" operator="equal">
      <formula>"合短"</formula>
    </cfRule>
  </conditionalFormatting>
  <conditionalFormatting sqref="AE53">
    <cfRule type="cellIs" dxfId="1477" priority="175" operator="equal">
      <formula>"良短"</formula>
    </cfRule>
    <cfRule type="cellIs" dxfId="1476" priority="176" operator="equal">
      <formula>"保留"</formula>
    </cfRule>
    <cfRule type="cellIs" dxfId="1475" priority="177" operator="equal">
      <formula>"合短"</formula>
    </cfRule>
  </conditionalFormatting>
  <conditionalFormatting sqref="AE53">
    <cfRule type="cellIs" dxfId="1474" priority="172" operator="equal">
      <formula>"良短"</formula>
    </cfRule>
    <cfRule type="cellIs" dxfId="1473" priority="173" operator="equal">
      <formula>"保留"</formula>
    </cfRule>
    <cfRule type="cellIs" dxfId="1472" priority="174" operator="equal">
      <formula>"合短"</formula>
    </cfRule>
  </conditionalFormatting>
  <conditionalFormatting sqref="AE53">
    <cfRule type="cellIs" dxfId="1471" priority="168" operator="equal">
      <formula>"ＮＧ"</formula>
    </cfRule>
    <cfRule type="cellIs" dxfId="1470" priority="169" operator="equal">
      <formula>"良短"</formula>
    </cfRule>
    <cfRule type="cellIs" dxfId="1469" priority="170" operator="equal">
      <formula>"保留"</formula>
    </cfRule>
    <cfRule type="cellIs" dxfId="1468" priority="171" operator="equal">
      <formula>"合短"</formula>
    </cfRule>
  </conditionalFormatting>
  <conditionalFormatting sqref="AE53">
    <cfRule type="cellIs" dxfId="1467" priority="164" operator="equal">
      <formula>"ＮＧ"</formula>
    </cfRule>
    <cfRule type="cellIs" dxfId="1466" priority="165" operator="equal">
      <formula>"良短"</formula>
    </cfRule>
    <cfRule type="cellIs" dxfId="1465" priority="166" operator="equal">
      <formula>"保留"</formula>
    </cfRule>
    <cfRule type="cellIs" dxfId="1464" priority="167" operator="equal">
      <formula>"合短"</formula>
    </cfRule>
  </conditionalFormatting>
  <conditionalFormatting sqref="AE52">
    <cfRule type="cellIs" dxfId="1463" priority="160" operator="equal">
      <formula>"ＮＧ"</formula>
    </cfRule>
    <cfRule type="cellIs" dxfId="1462" priority="161" operator="equal">
      <formula>"良短"</formula>
    </cfRule>
    <cfRule type="cellIs" dxfId="1461" priority="162" operator="equal">
      <formula>"保留"</formula>
    </cfRule>
    <cfRule type="cellIs" dxfId="1460" priority="163" operator="equal">
      <formula>"合短"</formula>
    </cfRule>
  </conditionalFormatting>
  <conditionalFormatting sqref="AE52">
    <cfRule type="cellIs" dxfId="1459" priority="156" operator="equal">
      <formula>"ＮＧ"</formula>
    </cfRule>
    <cfRule type="cellIs" dxfId="1458" priority="157" operator="equal">
      <formula>"良短"</formula>
    </cfRule>
    <cfRule type="cellIs" dxfId="1457" priority="158" operator="equal">
      <formula>"保留"</formula>
    </cfRule>
    <cfRule type="cellIs" dxfId="1456" priority="159" operator="equal">
      <formula>"合短"</formula>
    </cfRule>
  </conditionalFormatting>
  <conditionalFormatting sqref="AE52">
    <cfRule type="cellIs" dxfId="1455" priority="152" operator="equal">
      <formula>"ＮＧ"</formula>
    </cfRule>
    <cfRule type="cellIs" dxfId="1454" priority="153" operator="equal">
      <formula>"良短"</formula>
    </cfRule>
    <cfRule type="cellIs" dxfId="1453" priority="154" operator="equal">
      <formula>"保留"</formula>
    </cfRule>
    <cfRule type="cellIs" dxfId="1452" priority="155" operator="equal">
      <formula>"合短"</formula>
    </cfRule>
  </conditionalFormatting>
  <conditionalFormatting sqref="AE52">
    <cfRule type="cellIs" dxfId="1451" priority="149" operator="equal">
      <formula>"良短"</formula>
    </cfRule>
    <cfRule type="cellIs" dxfId="1450" priority="150" operator="equal">
      <formula>"保留"</formula>
    </cfRule>
    <cfRule type="cellIs" dxfId="1449" priority="151" operator="equal">
      <formula>"合短"</formula>
    </cfRule>
  </conditionalFormatting>
  <conditionalFormatting sqref="AE45 AE51">
    <cfRule type="cellIs" dxfId="1448" priority="146" operator="equal">
      <formula>"良短"</formula>
    </cfRule>
    <cfRule type="cellIs" dxfId="1447" priority="147" operator="equal">
      <formula>"保留"</formula>
    </cfRule>
    <cfRule type="cellIs" dxfId="1446" priority="148" operator="equal">
      <formula>"合短"</formula>
    </cfRule>
  </conditionalFormatting>
  <conditionalFormatting sqref="AE45 AE51">
    <cfRule type="cellIs" dxfId="1445" priority="142" operator="equal">
      <formula>"ＮＧ"</formula>
    </cfRule>
    <cfRule type="cellIs" dxfId="1444" priority="143" operator="equal">
      <formula>"良短"</formula>
    </cfRule>
    <cfRule type="cellIs" dxfId="1443" priority="144" operator="equal">
      <formula>"保留"</formula>
    </cfRule>
    <cfRule type="cellIs" dxfId="1442" priority="145" operator="equal">
      <formula>"合短"</formula>
    </cfRule>
  </conditionalFormatting>
  <conditionalFormatting sqref="AF28">
    <cfRule type="cellIs" dxfId="1441" priority="52" operator="equal">
      <formula>"ＮＧ"</formula>
    </cfRule>
    <cfRule type="cellIs" dxfId="1440" priority="53" operator="equal">
      <formula>"良短"</formula>
    </cfRule>
    <cfRule type="cellIs" dxfId="1439" priority="54" operator="equal">
      <formula>"保留"</formula>
    </cfRule>
    <cfRule type="cellIs" dxfId="1438" priority="55" operator="equal">
      <formula>"合短"</formula>
    </cfRule>
  </conditionalFormatting>
  <conditionalFormatting sqref="AE46">
    <cfRule type="cellIs" dxfId="1437" priority="138" operator="equal">
      <formula>"ＮＧ"</formula>
    </cfRule>
    <cfRule type="cellIs" dxfId="1436" priority="139" operator="equal">
      <formula>"良短"</formula>
    </cfRule>
    <cfRule type="cellIs" dxfId="1435" priority="140" operator="equal">
      <formula>"保留"</formula>
    </cfRule>
    <cfRule type="cellIs" dxfId="1434" priority="141" operator="equal">
      <formula>"合短"</formula>
    </cfRule>
  </conditionalFormatting>
  <conditionalFormatting sqref="AE46">
    <cfRule type="cellIs" dxfId="1433" priority="135" operator="equal">
      <formula>"良短"</formula>
    </cfRule>
    <cfRule type="cellIs" dxfId="1432" priority="136" operator="equal">
      <formula>"保留"</formula>
    </cfRule>
    <cfRule type="cellIs" dxfId="1431" priority="137" operator="equal">
      <formula>"合短"</formula>
    </cfRule>
  </conditionalFormatting>
  <conditionalFormatting sqref="AE42:AE44">
    <cfRule type="cellIs" dxfId="1430" priority="131" operator="equal">
      <formula>"ＮＧ"</formula>
    </cfRule>
    <cfRule type="cellIs" dxfId="1429" priority="132" operator="equal">
      <formula>"良短"</formula>
    </cfRule>
    <cfRule type="cellIs" dxfId="1428" priority="133" operator="equal">
      <formula>"保留"</formula>
    </cfRule>
    <cfRule type="cellIs" dxfId="1427" priority="134" operator="equal">
      <formula>"合短"</formula>
    </cfRule>
  </conditionalFormatting>
  <conditionalFormatting sqref="AE42:AE44">
    <cfRule type="cellIs" dxfId="1426" priority="128" operator="equal">
      <formula>"良短"</formula>
    </cfRule>
    <cfRule type="cellIs" dxfId="1425" priority="129" operator="equal">
      <formula>"保留"</formula>
    </cfRule>
    <cfRule type="cellIs" dxfId="1424" priority="130" operator="equal">
      <formula>"合短"</formula>
    </cfRule>
  </conditionalFormatting>
  <conditionalFormatting sqref="AE47:AE50">
    <cfRule type="cellIs" dxfId="1423" priority="124" operator="equal">
      <formula>"ＮＧ"</formula>
    </cfRule>
    <cfRule type="cellIs" dxfId="1422" priority="125" operator="equal">
      <formula>"良短"</formula>
    </cfRule>
    <cfRule type="cellIs" dxfId="1421" priority="126" operator="equal">
      <formula>"保留"</formula>
    </cfRule>
    <cfRule type="cellIs" dxfId="1420" priority="127" operator="equal">
      <formula>"合短"</formula>
    </cfRule>
  </conditionalFormatting>
  <conditionalFormatting sqref="AE13 AE19 AE25 AE31 AE35">
    <cfRule type="cellIs" dxfId="1419" priority="118" operator="equal">
      <formula>"良短"</formula>
    </cfRule>
    <cfRule type="cellIs" dxfId="1418" priority="119" operator="equal">
      <formula>"保留"</formula>
    </cfRule>
    <cfRule type="cellIs" dxfId="1417" priority="120" operator="equal">
      <formula>"合短"</formula>
    </cfRule>
  </conditionalFormatting>
  <conditionalFormatting sqref="AE20">
    <cfRule type="cellIs" dxfId="1416" priority="100" operator="equal">
      <formula>"良短"</formula>
    </cfRule>
    <cfRule type="cellIs" dxfId="1415" priority="101" operator="equal">
      <formula>"保留"</formula>
    </cfRule>
    <cfRule type="cellIs" dxfId="1414" priority="102" operator="equal">
      <formula>"合短"</formula>
    </cfRule>
  </conditionalFormatting>
  <conditionalFormatting sqref="AE28">
    <cfRule type="cellIs" dxfId="1413" priority="96" operator="equal">
      <formula>"ＮＧ"</formula>
    </cfRule>
    <cfRule type="cellIs" dxfId="1412" priority="97" operator="equal">
      <formula>"良短"</formula>
    </cfRule>
    <cfRule type="cellIs" dxfId="1411" priority="98" operator="equal">
      <formula>"保留"</formula>
    </cfRule>
    <cfRule type="cellIs" dxfId="1410" priority="99" operator="equal">
      <formula>"合短"</formula>
    </cfRule>
  </conditionalFormatting>
  <conditionalFormatting sqref="AE15:AE18">
    <cfRule type="cellIs" dxfId="1409" priority="93" operator="equal">
      <formula>"良短"</formula>
    </cfRule>
    <cfRule type="cellIs" dxfId="1408" priority="94" operator="equal">
      <formula>"保留"</formula>
    </cfRule>
    <cfRule type="cellIs" dxfId="1407" priority="95" operator="equal">
      <formula>"合短"</formula>
    </cfRule>
  </conditionalFormatting>
  <conditionalFormatting sqref="AE14">
    <cfRule type="cellIs" dxfId="1406" priority="89" operator="equal">
      <formula>"ＮＧ"</formula>
    </cfRule>
    <cfRule type="cellIs" dxfId="1405" priority="90" operator="equal">
      <formula>"良短"</formula>
    </cfRule>
    <cfRule type="cellIs" dxfId="1404" priority="91" operator="equal">
      <formula>"保留"</formula>
    </cfRule>
    <cfRule type="cellIs" dxfId="1403" priority="92" operator="equal">
      <formula>"合短"</formula>
    </cfRule>
  </conditionalFormatting>
  <conditionalFormatting sqref="AF26">
    <cfRule type="cellIs" dxfId="1402" priority="86" operator="equal">
      <formula>"良短"</formula>
    </cfRule>
    <cfRule type="cellIs" dxfId="1401" priority="87" operator="equal">
      <formula>"保留"</formula>
    </cfRule>
    <cfRule type="cellIs" dxfId="1400" priority="88" operator="equal">
      <formula>"合短"</formula>
    </cfRule>
  </conditionalFormatting>
  <conditionalFormatting sqref="AE21:AE24">
    <cfRule type="cellIs" dxfId="1399" priority="82" operator="equal">
      <formula>"ＮＧ"</formula>
    </cfRule>
    <cfRule type="cellIs" dxfId="1398" priority="83" operator="equal">
      <formula>"良短"</formula>
    </cfRule>
    <cfRule type="cellIs" dxfId="1397" priority="84" operator="equal">
      <formula>"保留"</formula>
    </cfRule>
    <cfRule type="cellIs" dxfId="1396" priority="85" operator="equal">
      <formula>"合短"</formula>
    </cfRule>
  </conditionalFormatting>
  <conditionalFormatting sqref="AE21:AE24">
    <cfRule type="cellIs" dxfId="1395" priority="79" operator="equal">
      <formula>"良短"</formula>
    </cfRule>
    <cfRule type="cellIs" dxfId="1394" priority="80" operator="equal">
      <formula>"保留"</formula>
    </cfRule>
    <cfRule type="cellIs" dxfId="1393" priority="81" operator="equal">
      <formula>"合短"</formula>
    </cfRule>
  </conditionalFormatting>
  <conditionalFormatting sqref="AE26">
    <cfRule type="cellIs" dxfId="1392" priority="76" operator="equal">
      <formula>"良短"</formula>
    </cfRule>
    <cfRule type="cellIs" dxfId="1391" priority="77" operator="equal">
      <formula>"保留"</formula>
    </cfRule>
    <cfRule type="cellIs" dxfId="1390" priority="78" operator="equal">
      <formula>"合短"</formula>
    </cfRule>
  </conditionalFormatting>
  <conditionalFormatting sqref="AF27 AF29:AF30">
    <cfRule type="cellIs" dxfId="1389" priority="72" operator="equal">
      <formula>"ＮＧ"</formula>
    </cfRule>
    <cfRule type="cellIs" dxfId="1388" priority="73" operator="equal">
      <formula>"良短"</formula>
    </cfRule>
    <cfRule type="cellIs" dxfId="1387" priority="74" operator="equal">
      <formula>"保留"</formula>
    </cfRule>
    <cfRule type="cellIs" dxfId="1386" priority="75" operator="equal">
      <formula>"合短"</formula>
    </cfRule>
  </conditionalFormatting>
  <conditionalFormatting sqref="AF27 AF29:AF30">
    <cfRule type="cellIs" dxfId="1385" priority="68" operator="equal">
      <formula>"ＮＧ"</formula>
    </cfRule>
    <cfRule type="cellIs" dxfId="1384" priority="69" operator="equal">
      <formula>"良短"</formula>
    </cfRule>
    <cfRule type="cellIs" dxfId="1383" priority="70" operator="equal">
      <formula>"保留"</formula>
    </cfRule>
    <cfRule type="cellIs" dxfId="1382" priority="71" operator="equal">
      <formula>"合短"</formula>
    </cfRule>
  </conditionalFormatting>
  <conditionalFormatting sqref="AE27 AE29:AE30">
    <cfRule type="cellIs" dxfId="1381" priority="64" operator="equal">
      <formula>"ＮＧ"</formula>
    </cfRule>
    <cfRule type="cellIs" dxfId="1380" priority="65" operator="equal">
      <formula>"良短"</formula>
    </cfRule>
    <cfRule type="cellIs" dxfId="1379" priority="66" operator="equal">
      <formula>"保留"</formula>
    </cfRule>
    <cfRule type="cellIs" dxfId="1378" priority="67" operator="equal">
      <formula>"合短"</formula>
    </cfRule>
  </conditionalFormatting>
  <conditionalFormatting sqref="AE27 AE29:AE30">
    <cfRule type="cellIs" dxfId="1377" priority="60" operator="equal">
      <formula>"ＮＧ"</formula>
    </cfRule>
    <cfRule type="cellIs" dxfId="1376" priority="61" operator="equal">
      <formula>"良短"</formula>
    </cfRule>
    <cfRule type="cellIs" dxfId="1375" priority="62" operator="equal">
      <formula>"保留"</formula>
    </cfRule>
    <cfRule type="cellIs" dxfId="1374" priority="63" operator="equal">
      <formula>"合短"</formula>
    </cfRule>
  </conditionalFormatting>
  <conditionalFormatting sqref="AF28">
    <cfRule type="cellIs" dxfId="1373" priority="56" operator="equal">
      <formula>"ＮＧ"</formula>
    </cfRule>
    <cfRule type="cellIs" dxfId="1372" priority="57" operator="equal">
      <formula>"良短"</formula>
    </cfRule>
    <cfRule type="cellIs" dxfId="1371" priority="58" operator="equal">
      <formula>"保留"</formula>
    </cfRule>
    <cfRule type="cellIs" dxfId="1370" priority="59" operator="equal">
      <formula>"合短"</formula>
    </cfRule>
  </conditionalFormatting>
  <conditionalFormatting sqref="AE28">
    <cfRule type="cellIs" dxfId="1369" priority="48" operator="equal">
      <formula>"ＮＧ"</formula>
    </cfRule>
    <cfRule type="cellIs" dxfId="1368" priority="49" operator="equal">
      <formula>"良短"</formula>
    </cfRule>
    <cfRule type="cellIs" dxfId="1367" priority="50" operator="equal">
      <formula>"保留"</formula>
    </cfRule>
    <cfRule type="cellIs" dxfId="1366" priority="51" operator="equal">
      <formula>"合短"</formula>
    </cfRule>
  </conditionalFormatting>
  <conditionalFormatting sqref="AF32:AF34">
    <cfRule type="cellIs" dxfId="1365" priority="44" operator="equal">
      <formula>"ＮＧ"</formula>
    </cfRule>
    <cfRule type="cellIs" dxfId="1364" priority="45" operator="equal">
      <formula>"良短"</formula>
    </cfRule>
    <cfRule type="cellIs" dxfId="1363" priority="46" operator="equal">
      <formula>"保留"</formula>
    </cfRule>
    <cfRule type="cellIs" dxfId="1362" priority="47" operator="equal">
      <formula>"合短"</formula>
    </cfRule>
  </conditionalFormatting>
  <conditionalFormatting sqref="AE32:AE34">
    <cfRule type="cellIs" dxfId="1361" priority="40" operator="equal">
      <formula>"ＮＧ"</formula>
    </cfRule>
    <cfRule type="cellIs" dxfId="1360" priority="41" operator="equal">
      <formula>"良短"</formula>
    </cfRule>
    <cfRule type="cellIs" dxfId="1359" priority="42" operator="equal">
      <formula>"保留"</formula>
    </cfRule>
    <cfRule type="cellIs" dxfId="1358" priority="43" operator="equal">
      <formula>"合短"</formula>
    </cfRule>
  </conditionalFormatting>
  <conditionalFormatting sqref="AE32:AE34">
    <cfRule type="cellIs" dxfId="1357" priority="36" operator="equal">
      <formula>"ＮＧ"</formula>
    </cfRule>
    <cfRule type="cellIs" dxfId="1356" priority="37" operator="equal">
      <formula>"良短"</formula>
    </cfRule>
    <cfRule type="cellIs" dxfId="1355" priority="38" operator="equal">
      <formula>"保留"</formula>
    </cfRule>
    <cfRule type="cellIs" dxfId="1354" priority="39" operator="equal">
      <formula>"合短"</formula>
    </cfRule>
  </conditionalFormatting>
  <conditionalFormatting sqref="AF32:AF34">
    <cfRule type="cellIs" dxfId="1353" priority="32" operator="equal">
      <formula>"ＮＧ"</formula>
    </cfRule>
    <cfRule type="cellIs" dxfId="1352" priority="33" operator="equal">
      <formula>"良短"</formula>
    </cfRule>
    <cfRule type="cellIs" dxfId="1351" priority="34" operator="equal">
      <formula>"保留"</formula>
    </cfRule>
    <cfRule type="cellIs" dxfId="1350" priority="35" operator="equal">
      <formula>"合短"</formula>
    </cfRule>
  </conditionalFormatting>
  <conditionalFormatting sqref="AE36:AE41">
    <cfRule type="cellIs" dxfId="1349" priority="29" operator="equal">
      <formula>"良短"</formula>
    </cfRule>
    <cfRule type="cellIs" dxfId="1348" priority="30" operator="equal">
      <formula>"保留"</formula>
    </cfRule>
    <cfRule type="cellIs" dxfId="1347" priority="31" operator="equal">
      <formula>"合短"</formula>
    </cfRule>
  </conditionalFormatting>
  <conditionalFormatting sqref="AE36:AE41">
    <cfRule type="cellIs" dxfId="1346" priority="25" operator="equal">
      <formula>"ＮＧ"</formula>
    </cfRule>
    <cfRule type="cellIs" dxfId="1345" priority="26" operator="equal">
      <formula>"良短"</formula>
    </cfRule>
    <cfRule type="cellIs" dxfId="1344" priority="27" operator="equal">
      <formula>"保留"</formula>
    </cfRule>
    <cfRule type="cellIs" dxfId="1343" priority="28" operator="equal">
      <formula>"合短"</formula>
    </cfRule>
  </conditionalFormatting>
  <conditionalFormatting sqref="AE36">
    <cfRule type="cellIs" dxfId="1342" priority="21" operator="equal">
      <formula>"ＮＧ"</formula>
    </cfRule>
    <cfRule type="cellIs" dxfId="1341" priority="22" operator="equal">
      <formula>"良短"</formula>
    </cfRule>
    <cfRule type="cellIs" dxfId="1340" priority="23" operator="equal">
      <formula>"保留"</formula>
    </cfRule>
    <cfRule type="cellIs" dxfId="1339" priority="24" operator="equal">
      <formula>"合短"</formula>
    </cfRule>
  </conditionalFormatting>
  <conditionalFormatting sqref="AE37:AE41">
    <cfRule type="cellIs" dxfId="1338" priority="17" operator="equal">
      <formula>"ＮＧ"</formula>
    </cfRule>
    <cfRule type="cellIs" dxfId="1337" priority="18" operator="equal">
      <formula>"良短"</formula>
    </cfRule>
    <cfRule type="cellIs" dxfId="1336" priority="19" operator="equal">
      <formula>"保留"</formula>
    </cfRule>
    <cfRule type="cellIs" dxfId="1335" priority="20" operator="equal">
      <formula>"合短"</formula>
    </cfRule>
  </conditionalFormatting>
  <conditionalFormatting sqref="AE36:AE41">
    <cfRule type="cellIs" dxfId="1334" priority="14" operator="equal">
      <formula>"良短"</formula>
    </cfRule>
    <cfRule type="cellIs" dxfId="1333" priority="15" operator="equal">
      <formula>"保留"</formula>
    </cfRule>
    <cfRule type="cellIs" dxfId="1332" priority="16" operator="equal">
      <formula>"合短"</formula>
    </cfRule>
  </conditionalFormatting>
  <conditionalFormatting sqref="AE11:AE12">
    <cfRule type="cellIs" dxfId="1331" priority="10" operator="equal">
      <formula>"ＮＧ"</formula>
    </cfRule>
    <cfRule type="cellIs" dxfId="1330" priority="11" operator="equal">
      <formula>"良短"</formula>
    </cfRule>
    <cfRule type="cellIs" dxfId="1329" priority="12" operator="equal">
      <formula>"保留"</formula>
    </cfRule>
    <cfRule type="cellIs" dxfId="1328" priority="13" operator="equal">
      <formula>"合短"</formula>
    </cfRule>
  </conditionalFormatting>
  <conditionalFormatting sqref="AE11:AE12">
    <cfRule type="cellIs" dxfId="1327" priority="7" operator="equal">
      <formula>"良短"</formula>
    </cfRule>
    <cfRule type="cellIs" dxfId="1326" priority="8" operator="equal">
      <formula>"保留"</formula>
    </cfRule>
    <cfRule type="cellIs" dxfId="1325" priority="9" operator="equal">
      <formula>"合短"</formula>
    </cfRule>
  </conditionalFormatting>
  <conditionalFormatting sqref="AE9:AE10">
    <cfRule type="cellIs" dxfId="1324" priority="4" operator="equal">
      <formula>"ＮＧ"</formula>
    </cfRule>
    <cfRule type="cellIs" dxfId="1323" priority="5" operator="equal">
      <formula>"合短"</formula>
    </cfRule>
    <cfRule type="cellIs" dxfId="1322" priority="6" operator="equal">
      <formula>"保留"</formula>
    </cfRule>
  </conditionalFormatting>
  <conditionalFormatting sqref="AE8">
    <cfRule type="cellIs" dxfId="1321" priority="1" operator="equal">
      <formula>"ＮＧ"</formula>
    </cfRule>
    <cfRule type="cellIs" dxfId="1320" priority="2" operator="equal">
      <formula>"合短"</formula>
    </cfRule>
    <cfRule type="cellIs" dxfId="1319" priority="3" operator="equal">
      <formula>"保留"</formula>
    </cfRule>
  </conditionalFormatting>
  <dataValidations count="37">
    <dataValidation type="list" allowBlank="1" showInputMessage="1" showErrorMessage="1" sqref="D194:D239 D101:D144 D63:D68 D8:D10">
      <formula1>$I$2:$I$15</formula1>
    </dataValidation>
    <dataValidation type="list" allowBlank="1" showInputMessage="1" showErrorMessage="1" sqref="D287:D302">
      <formula1>$I$2:$I$14</formula1>
    </dataValidation>
    <dataValidation type="list" allowBlank="1" showInputMessage="1" showErrorMessage="1" sqref="E194:E239 E287:E302 E101:E144 E63:E68 E61 E57:E59 E26:E30 E32:E34 E8:E10">
      <formula1>$J$2:$J$5</formula1>
    </dataValidation>
    <dataValidation type="list" allowBlank="1" showInputMessage="1" showErrorMessage="1" sqref="AN8 AN80 AN76:AN78 AN74 AN72 AN70 AN68 AN66 AN64 AN62 AN60 AN58 AN56 AN54 AN52 AN50 AN48 AN46 AN44 AN42 AN40 AN38 AN36 AN34 AN32 AN30 AN28 AN26 AN24 AN22 AN20 AN18 AN16 AN14 AN12 AN10 AN101 AN173 AN169:AN171 AN167 AN165 AN163 AN161 AN159 AN157 AN155 AN153 AN151 AN149 AN147 AN145 AN143 AN141 AN139 AN137 AN135 AN133 AN131 AN129 AN127 AN125 AN123 AN121 AN119 AN117 AN115 AN113 AN111 AN109 AN107 AN105 AN103 AN194 AN266 AN262:AN264 AN260 AN258 AN256 AN254 AN252 AN250 AN248 AN246 AN244 AN242 AN240 AN238 AN236 AN234 AN232 AN230 AN228 AN226 AN224 AN222 AN220 AN218 AN216 AN214 AN212 AN210 AN208 AN206 AN204 AN202 AN200 AN198 AN196 AN287 AN359 AN355:AN357 AN353 AN351 AN349 AN347 AN345 AN343 AN341 AN339 AN337 AN335 AN333 AN331 AN329 AN327 AN325 AN323 AN321 AN319 AN317 AN315 AN313 AN311 AN309 AN307 AN305 AN303 AN301 AN299 AN297 AN295 AN293 AN291 AN289">
      <formula1>$AT$2:$AT$3</formula1>
    </dataValidation>
    <dataValidation type="list" allowBlank="1" showInputMessage="1" showErrorMessage="1" sqref="AE194:AE269 AE287:AE362 AE101:AE176 AE63:AE83 AE61 AE57:AE59 AE52">
      <formula1>$AJ$2:$AJ$7</formula1>
    </dataValidation>
    <dataValidation type="list" allowBlank="1" showInputMessage="1" showErrorMessage="1" sqref="D69:D83 D303:D362 D240:D269 D145:D176 D61 D57:D59 D32:D34">
      <formula1>$I$2:$I$11</formula1>
    </dataValidation>
    <dataValidation type="list" allowBlank="1" showInputMessage="1" showErrorMessage="1" sqref="E69:E83 E303:E362 E240:E269 E145:E176">
      <formula1>$J$2:$J$4</formula1>
    </dataValidation>
    <dataValidation type="list" allowBlank="1" showInputMessage="1" showErrorMessage="1" sqref="C287:C362 C194:C269 C101:C176 C11:C83">
      <formula1>$H$2:$H$4</formula1>
    </dataValidation>
    <dataValidation type="list" allowBlank="1" showInputMessage="1" showErrorMessage="1" sqref="AF287:AF362 AF194:AF269 AF101:AF176 AF63:AF83 AF61 AF57:AF59">
      <formula1>$AK$2:$AK$7</formula1>
    </dataValidation>
    <dataValidation type="list" allowBlank="1" showInputMessage="1" showErrorMessage="1" sqref="AC287:AD362 AC194:AD269 AC69:AD83 AC145:AD176 AC62:AD62 AC60:AD60 AC54:AD56">
      <formula1>$AH$2:$AH$3</formula1>
    </dataValidation>
    <dataValidation type="list" allowBlank="1" showInputMessage="1" showErrorMessage="1" sqref="AB194:AB269 AB287:AB362 AB65:AB83 AB117:AB120 AB123:AB126 AB129:AB132 AB135:AB138 AB141:AB176 AB102:AB105 AB107:AB110 AB112:AB115 AB63">
      <formula1>$AG$2:$AG$13</formula1>
    </dataValidation>
    <dataValidation type="list" allowBlank="1" showInputMessage="1" showErrorMessage="1" sqref="AB127:AB128 AB64 AB133:AB134 AB139:AB140 AB101 AB116 AB106 AB111 AB121:AB122 AB8:AB51">
      <formula1>$AG$2:$AG$12</formula1>
    </dataValidation>
    <dataValidation type="list" allowBlank="1" showInputMessage="1" showErrorMessage="1" sqref="AC101:AD144 AC63:AD68 AC61:AD61 AC57:AD59 AC8:AC51">
      <formula1>$AH$2:$AH$4</formula1>
    </dataValidation>
    <dataValidation type="list" allowBlank="1" showInputMessage="1" showErrorMessage="1" sqref="AI101:AI107">
      <formula1>$AN$2:$AN$9</formula1>
    </dataValidation>
    <dataValidation type="list" allowBlank="1" showInputMessage="1" showErrorMessage="1" sqref="AB62 AB60 AB54:AB56">
      <formula1>$AG$2:$AG$4</formula1>
    </dataValidation>
    <dataValidation type="list" allowBlank="1" showInputMessage="1" showErrorMessage="1" sqref="D62 D60 D54:D56 D51 D45 D13 D19 D25 D31 D35">
      <formula1>$I$2:$I$6</formula1>
    </dataValidation>
    <dataValidation type="list" allowBlank="1" showInputMessage="1" showErrorMessage="1" sqref="AF62 AF60 AF54:AF56">
      <formula1>$AK$2:$AK$3</formula1>
    </dataValidation>
    <dataValidation type="list" allowBlank="1" showInputMessage="1" showErrorMessage="1" sqref="E62 E60 E54:E56 E51 E45 E13 E19 E25 E31 E35">
      <formula1>$J$2:$J$3</formula1>
    </dataValidation>
    <dataValidation type="list" allowBlank="1" showInputMessage="1" showErrorMessage="1" sqref="AE62 AE60 AE54:AE56">
      <formula1>$AJ$2:$AJ$3</formula1>
    </dataValidation>
    <dataValidation type="list" allowBlank="1" showInputMessage="1" sqref="J194:J239">
      <formula1>$O$2:$O$19</formula1>
    </dataValidation>
    <dataValidation type="list" allowBlank="1" showInputMessage="1" sqref="J287:J302 J76:J79">
      <formula1>$O$2:$O$18</formula1>
    </dataValidation>
    <dataValidation type="list" allowBlank="1" showInputMessage="1" sqref="J80:J83 J145:J176 J240:J269 J303:J362">
      <formula1>$O$2:$O$10</formula1>
    </dataValidation>
    <dataValidation type="list" allowBlank="1" showInputMessage="1" sqref="J101:J144 J64:J75 J60 J54:J56 J51 J45 J13 J19 J25 J31 J35 J8:J10">
      <formula1>$O$2:$O$23</formula1>
    </dataValidation>
    <dataValidation type="list" allowBlank="1" showInputMessage="1" showErrorMessage="1" sqref="AB61 AB57:AB59">
      <formula1>$AG$2:$AG$11</formula1>
    </dataValidation>
    <dataValidation type="list" allowBlank="1" showInputMessage="1" sqref="J61:J63 J57:J59 J32:J34">
      <formula1>$O$2:$O$42</formula1>
    </dataValidation>
    <dataValidation type="list" allowBlank="1" showInputMessage="1" sqref="J52:J53 J36:J44 J46:J50 J20:J24 J14:J18 J11:J12">
      <formula1>$O$2:$O$47</formula1>
    </dataValidation>
    <dataValidation type="list" allowBlank="1" showInputMessage="1" showErrorMessage="1" sqref="AC52:AD53">
      <formula1>$AH$2:$AH$10</formula1>
    </dataValidation>
    <dataValidation type="list" allowBlank="1" showInputMessage="1" showErrorMessage="1" sqref="AF52:AF53">
      <formula1>$AK$2:$AK$13</formula1>
    </dataValidation>
    <dataValidation type="list" allowBlank="1" showInputMessage="1" showErrorMessage="1" sqref="E52:E53 E36:E44 E46:E50 E20:E24 E14:E18 E11:E12">
      <formula1>$J$2:$J$11</formula1>
    </dataValidation>
    <dataValidation type="list" allowBlank="1" showInputMessage="1" showErrorMessage="1" sqref="AE53">
      <formula1>$AJ$2:$AJ$13</formula1>
    </dataValidation>
    <dataValidation type="list" allowBlank="1" showInputMessage="1" showErrorMessage="1" sqref="D52:D53 D36:D44 D46:D50 D20:D24 D14:D18 D11:D12">
      <formula1>$I$2:$I$33</formula1>
    </dataValidation>
    <dataValidation type="list" allowBlank="1" showInputMessage="1" showErrorMessage="1" sqref="AB52:AB53">
      <formula1>$AG$2:$AG$31</formula1>
    </dataValidation>
    <dataValidation type="list" allowBlank="1" showInputMessage="1" showErrorMessage="1" sqref="AF8:AF51">
      <formula1>$AK$2:$AK$5</formula1>
    </dataValidation>
    <dataValidation type="list" allowBlank="1" showInputMessage="1" showErrorMessage="1" sqref="AD8:AD51">
      <formula1>$AI$2:$AI$4</formula1>
    </dataValidation>
    <dataValidation type="list" allowBlank="1" showInputMessage="1" showErrorMessage="1" sqref="AE8:AE51">
      <formula1>$AJ$2:$AJ$6</formula1>
    </dataValidation>
    <dataValidation type="list" allowBlank="1" showInputMessage="1" sqref="J26:J30">
      <formula1>$O$2:$O$24</formula1>
    </dataValidation>
    <dataValidation type="list" allowBlank="1" showInputMessage="1" showErrorMessage="1" sqref="D26:D30">
      <formula1>$I$2:$I$16</formula1>
    </dataValidation>
  </dataValidations>
  <printOptions horizontalCentered="1" verticalCentered="1"/>
  <pageMargins left="0.23622047244094491" right="0.23622047244094491" top="0.74803149606299213" bottom="0.74803149606299213" header="0.31496062992125984" footer="0.31496062992125984"/>
  <pageSetup paperSize="8" scale="60" fitToHeight="4"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4"/>
  <sheetViews>
    <sheetView workbookViewId="0">
      <selection activeCell="B2" sqref="B2:D4"/>
    </sheetView>
  </sheetViews>
  <sheetFormatPr defaultRowHeight="13.5"/>
  <cols>
    <col min="5" max="6" width="9.25" customWidth="1"/>
  </cols>
  <sheetData>
    <row r="2" spans="2:8">
      <c r="B2" t="s">
        <v>1329</v>
      </c>
      <c r="F2" s="853">
        <v>45020</v>
      </c>
    </row>
    <row r="3" spans="2:8" ht="15.75" customHeight="1">
      <c r="B3" s="835" t="s">
        <v>1323</v>
      </c>
      <c r="C3" s="835" t="s">
        <v>1324</v>
      </c>
      <c r="D3" s="835" t="s">
        <v>1325</v>
      </c>
      <c r="F3" s="835" t="s">
        <v>1323</v>
      </c>
      <c r="G3" s="835" t="s">
        <v>1324</v>
      </c>
      <c r="H3" s="835" t="s">
        <v>1325</v>
      </c>
    </row>
    <row r="4" spans="2:8">
      <c r="B4" s="48" t="s">
        <v>1326</v>
      </c>
      <c r="C4" s="48" t="s">
        <v>1327</v>
      </c>
      <c r="D4" s="48" t="s">
        <v>1328</v>
      </c>
      <c r="F4" s="845" t="s">
        <v>1359</v>
      </c>
      <c r="G4" s="845" t="s">
        <v>1360</v>
      </c>
      <c r="H4" s="845" t="s">
        <v>1361</v>
      </c>
    </row>
  </sheetData>
  <phoneticPr fontId="4"/>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4:F28"/>
  <sheetViews>
    <sheetView workbookViewId="0">
      <selection activeCell="B43" sqref="B43"/>
    </sheetView>
  </sheetViews>
  <sheetFormatPr defaultRowHeight="13.5"/>
  <cols>
    <col min="2" max="2" width="47.375" bestFit="1" customWidth="1"/>
  </cols>
  <sheetData>
    <row r="4" spans="2:6">
      <c r="F4" t="s">
        <v>770</v>
      </c>
    </row>
    <row r="5" spans="2:6">
      <c r="B5" t="s">
        <v>768</v>
      </c>
    </row>
    <row r="7" spans="2:6">
      <c r="B7" t="s">
        <v>215</v>
      </c>
      <c r="C7" t="s">
        <v>769</v>
      </c>
      <c r="D7" t="s">
        <v>766</v>
      </c>
    </row>
    <row r="8" spans="2:6">
      <c r="B8" s="39" t="s">
        <v>724</v>
      </c>
      <c r="C8" s="39">
        <v>50</v>
      </c>
      <c r="D8" s="39">
        <v>8000</v>
      </c>
    </row>
    <row r="9" spans="2:6">
      <c r="B9" s="39" t="s">
        <v>708</v>
      </c>
      <c r="C9" s="39">
        <v>50</v>
      </c>
      <c r="D9" s="39">
        <v>8000</v>
      </c>
    </row>
    <row r="10" spans="2:6">
      <c r="B10" s="39" t="s">
        <v>767</v>
      </c>
      <c r="C10" s="39">
        <v>25</v>
      </c>
      <c r="D10" s="39">
        <v>16000</v>
      </c>
    </row>
    <row r="11" spans="2:6">
      <c r="B11" s="39" t="s">
        <v>767</v>
      </c>
      <c r="C11" s="39">
        <v>38</v>
      </c>
      <c r="D11" s="39">
        <v>8000</v>
      </c>
    </row>
    <row r="12" spans="2:6">
      <c r="B12" s="39" t="s">
        <v>767</v>
      </c>
      <c r="C12" s="39">
        <v>38</v>
      </c>
      <c r="D12" s="39">
        <v>8200</v>
      </c>
    </row>
    <row r="13" spans="2:6">
      <c r="B13" s="39" t="s">
        <v>767</v>
      </c>
      <c r="C13" s="39">
        <v>50</v>
      </c>
      <c r="D13" s="39">
        <v>8000</v>
      </c>
    </row>
    <row r="14" spans="2:6">
      <c r="B14" s="39" t="s">
        <v>767</v>
      </c>
      <c r="C14" s="39">
        <v>50</v>
      </c>
      <c r="D14" s="39">
        <v>8200</v>
      </c>
    </row>
    <row r="15" spans="2:6">
      <c r="B15" s="39" t="s">
        <v>767</v>
      </c>
      <c r="C15" s="39">
        <v>75</v>
      </c>
      <c r="D15" s="39">
        <v>4000</v>
      </c>
    </row>
    <row r="16" spans="2:6">
      <c r="B16" s="39" t="s">
        <v>686</v>
      </c>
      <c r="C16" s="39">
        <v>25</v>
      </c>
      <c r="D16" s="39">
        <v>8000</v>
      </c>
    </row>
    <row r="17" spans="2:4">
      <c r="B17" s="39" t="s">
        <v>686</v>
      </c>
      <c r="C17" s="39">
        <v>50</v>
      </c>
      <c r="D17" s="39">
        <v>8000</v>
      </c>
    </row>
    <row r="18" spans="2:4">
      <c r="B18" s="39" t="s">
        <v>686</v>
      </c>
      <c r="C18" s="39">
        <v>75</v>
      </c>
      <c r="D18" s="39">
        <v>4000</v>
      </c>
    </row>
    <row r="19" spans="2:4">
      <c r="B19" s="39" t="s">
        <v>711</v>
      </c>
      <c r="C19" s="39">
        <v>25</v>
      </c>
      <c r="D19" s="39">
        <v>16000</v>
      </c>
    </row>
    <row r="20" spans="2:4">
      <c r="B20" s="39" t="s">
        <v>711</v>
      </c>
      <c r="C20" s="39">
        <v>50</v>
      </c>
      <c r="D20" s="39">
        <v>8000</v>
      </c>
    </row>
    <row r="21" spans="2:4">
      <c r="B21" s="39" t="s">
        <v>716</v>
      </c>
      <c r="C21" s="39">
        <v>25</v>
      </c>
      <c r="D21" s="39">
        <v>16000</v>
      </c>
    </row>
    <row r="22" spans="2:4">
      <c r="B22" s="39" t="s">
        <v>716</v>
      </c>
      <c r="C22" s="39">
        <v>50</v>
      </c>
      <c r="D22" s="39">
        <v>8000</v>
      </c>
    </row>
    <row r="23" spans="2:4">
      <c r="B23" s="39" t="s">
        <v>717</v>
      </c>
      <c r="C23" s="39">
        <v>25</v>
      </c>
      <c r="D23" s="39">
        <v>16000</v>
      </c>
    </row>
    <row r="24" spans="2:4">
      <c r="B24" s="39" t="s">
        <v>717</v>
      </c>
      <c r="C24" s="39">
        <v>50</v>
      </c>
      <c r="D24" s="39">
        <v>8000</v>
      </c>
    </row>
    <row r="25" spans="2:4">
      <c r="B25" s="39" t="s">
        <v>718</v>
      </c>
      <c r="C25" s="39">
        <v>25</v>
      </c>
      <c r="D25" s="39">
        <v>16000</v>
      </c>
    </row>
    <row r="26" spans="2:4">
      <c r="B26" s="39" t="s">
        <v>718</v>
      </c>
      <c r="C26" s="39">
        <v>50</v>
      </c>
      <c r="D26" s="39">
        <v>8000</v>
      </c>
    </row>
    <row r="27" spans="2:4">
      <c r="B27" s="39" t="s">
        <v>719</v>
      </c>
      <c r="C27" s="39">
        <v>25</v>
      </c>
      <c r="D27" s="39">
        <v>16000</v>
      </c>
    </row>
    <row r="28" spans="2:4">
      <c r="B28" s="39" t="s">
        <v>719</v>
      </c>
      <c r="C28" s="39">
        <v>50</v>
      </c>
      <c r="D28" s="39">
        <v>8000</v>
      </c>
    </row>
  </sheetData>
  <phoneticPr fontId="4"/>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theme="9"/>
  </sheetPr>
  <dimension ref="B2:F50"/>
  <sheetViews>
    <sheetView workbookViewId="0">
      <selection activeCell="F40" sqref="F40"/>
    </sheetView>
  </sheetViews>
  <sheetFormatPr defaultRowHeight="13.5"/>
  <cols>
    <col min="2" max="2" width="41.25" style="261" bestFit="1" customWidth="1"/>
    <col min="3" max="3" width="39.625" customWidth="1"/>
  </cols>
  <sheetData>
    <row r="2" spans="2:3" ht="28.5">
      <c r="B2" s="262"/>
    </row>
    <row r="4" spans="2:3">
      <c r="B4" s="264" t="s">
        <v>692</v>
      </c>
      <c r="C4" s="265" t="s">
        <v>732</v>
      </c>
    </row>
    <row r="5" spans="2:3">
      <c r="B5" s="263" t="s">
        <v>693</v>
      </c>
      <c r="C5" s="39" t="s">
        <v>661</v>
      </c>
    </row>
    <row r="6" spans="2:3">
      <c r="B6" s="263" t="s">
        <v>694</v>
      </c>
      <c r="C6" s="232" t="s">
        <v>608</v>
      </c>
    </row>
    <row r="7" spans="2:3">
      <c r="B7" s="263" t="s">
        <v>695</v>
      </c>
      <c r="C7" s="39" t="s">
        <v>636</v>
      </c>
    </row>
    <row r="8" spans="2:3">
      <c r="B8" s="263" t="s">
        <v>696</v>
      </c>
      <c r="C8" s="39" t="s">
        <v>742</v>
      </c>
    </row>
    <row r="9" spans="2:3">
      <c r="B9" s="263" t="s">
        <v>697</v>
      </c>
      <c r="C9" s="39" t="s">
        <v>641</v>
      </c>
    </row>
    <row r="10" spans="2:3">
      <c r="B10" s="263" t="s">
        <v>698</v>
      </c>
      <c r="C10" s="39"/>
    </row>
    <row r="11" spans="2:3">
      <c r="B11" s="263" t="s">
        <v>874</v>
      </c>
      <c r="C11" s="39" t="s">
        <v>873</v>
      </c>
    </row>
    <row r="12" spans="2:3">
      <c r="B12" s="263" t="s">
        <v>699</v>
      </c>
      <c r="C12" s="39" t="s">
        <v>626</v>
      </c>
    </row>
    <row r="13" spans="2:3">
      <c r="B13" s="263" t="s">
        <v>690</v>
      </c>
      <c r="C13" s="39" t="s">
        <v>744</v>
      </c>
    </row>
    <row r="14" spans="2:3">
      <c r="B14" s="263" t="s">
        <v>700</v>
      </c>
      <c r="C14" s="232" t="s">
        <v>602</v>
      </c>
    </row>
    <row r="15" spans="2:3">
      <c r="B15" s="263" t="s">
        <v>701</v>
      </c>
      <c r="C15" s="39" t="s">
        <v>736</v>
      </c>
    </row>
    <row r="16" spans="2:3">
      <c r="B16" s="263" t="s">
        <v>691</v>
      </c>
      <c r="C16" s="14" t="s">
        <v>621</v>
      </c>
    </row>
    <row r="17" spans="2:3">
      <c r="B17" s="263" t="s">
        <v>689</v>
      </c>
      <c r="C17" s="232" t="s">
        <v>600</v>
      </c>
    </row>
    <row r="18" spans="2:3">
      <c r="B18" s="263" t="s">
        <v>702</v>
      </c>
      <c r="C18" s="39" t="s">
        <v>678</v>
      </c>
    </row>
    <row r="19" spans="2:3">
      <c r="B19" s="263" t="s">
        <v>703</v>
      </c>
      <c r="C19" s="39" t="s">
        <v>649</v>
      </c>
    </row>
    <row r="20" spans="2:3">
      <c r="B20" s="263" t="s">
        <v>704</v>
      </c>
      <c r="C20" s="14" t="s">
        <v>872</v>
      </c>
    </row>
    <row r="21" spans="2:3">
      <c r="B21" s="263" t="s">
        <v>688</v>
      </c>
      <c r="C21" s="14" t="s">
        <v>233</v>
      </c>
    </row>
    <row r="22" spans="2:3">
      <c r="B22" s="263" t="s">
        <v>705</v>
      </c>
      <c r="C22" s="39" t="s">
        <v>745</v>
      </c>
    </row>
    <row r="23" spans="2:3">
      <c r="B23" s="263" t="s">
        <v>706</v>
      </c>
      <c r="C23" s="39" t="s">
        <v>746</v>
      </c>
    </row>
    <row r="24" spans="2:3">
      <c r="B24" s="263" t="s">
        <v>707</v>
      </c>
      <c r="C24" s="39" t="s">
        <v>644</v>
      </c>
    </row>
    <row r="25" spans="2:3">
      <c r="B25" s="263" t="s">
        <v>708</v>
      </c>
      <c r="C25" s="39" t="s">
        <v>747</v>
      </c>
    </row>
    <row r="26" spans="2:3">
      <c r="B26" s="263" t="s">
        <v>709</v>
      </c>
      <c r="C26" s="14" t="s">
        <v>748</v>
      </c>
    </row>
    <row r="27" spans="2:3">
      <c r="B27" s="263" t="s">
        <v>686</v>
      </c>
      <c r="C27" s="14" t="s">
        <v>618</v>
      </c>
    </row>
    <row r="28" spans="2:3">
      <c r="B28" s="263" t="s">
        <v>710</v>
      </c>
      <c r="C28" s="39" t="s">
        <v>731</v>
      </c>
    </row>
    <row r="29" spans="2:3">
      <c r="B29" s="263" t="s">
        <v>711</v>
      </c>
      <c r="C29" s="14" t="s">
        <v>646</v>
      </c>
    </row>
    <row r="30" spans="2:3">
      <c r="B30" s="263" t="s">
        <v>712</v>
      </c>
      <c r="C30" s="14" t="s">
        <v>635</v>
      </c>
    </row>
    <row r="31" spans="2:3">
      <c r="B31" s="263" t="s">
        <v>713</v>
      </c>
      <c r="C31" s="39" t="s">
        <v>639</v>
      </c>
    </row>
    <row r="32" spans="2:3">
      <c r="B32" s="263" t="s">
        <v>714</v>
      </c>
      <c r="C32" s="14" t="s">
        <v>645</v>
      </c>
    </row>
    <row r="33" spans="2:6">
      <c r="B33" s="263" t="s">
        <v>715</v>
      </c>
      <c r="C33" s="39" t="s">
        <v>673</v>
      </c>
    </row>
    <row r="34" spans="2:6">
      <c r="B34" s="263" t="s">
        <v>716</v>
      </c>
      <c r="C34" s="14" t="s">
        <v>739</v>
      </c>
      <c r="F34" t="s">
        <v>878</v>
      </c>
    </row>
    <row r="35" spans="2:6">
      <c r="B35" s="263" t="s">
        <v>717</v>
      </c>
      <c r="C35" s="14" t="s">
        <v>640</v>
      </c>
    </row>
    <row r="36" spans="2:6">
      <c r="B36" s="263" t="s">
        <v>718</v>
      </c>
      <c r="C36" s="39" t="s">
        <v>741</v>
      </c>
    </row>
    <row r="37" spans="2:6">
      <c r="B37" s="263" t="s">
        <v>719</v>
      </c>
      <c r="C37" s="39" t="s">
        <v>743</v>
      </c>
    </row>
    <row r="38" spans="2:6">
      <c r="B38" s="263" t="s">
        <v>720</v>
      </c>
      <c r="C38" s="39" t="s">
        <v>643</v>
      </c>
    </row>
    <row r="39" spans="2:6">
      <c r="B39" s="263" t="s">
        <v>721</v>
      </c>
      <c r="C39" s="39" t="s">
        <v>749</v>
      </c>
    </row>
    <row r="40" spans="2:6">
      <c r="B40" s="263" t="s">
        <v>722</v>
      </c>
      <c r="C40" s="39" t="s">
        <v>730</v>
      </c>
    </row>
    <row r="41" spans="2:6">
      <c r="B41" s="263" t="s">
        <v>723</v>
      </c>
      <c r="C41" s="39"/>
    </row>
    <row r="42" spans="2:6">
      <c r="B42" s="263" t="s">
        <v>724</v>
      </c>
      <c r="C42" s="39"/>
    </row>
    <row r="43" spans="2:6">
      <c r="B43" s="263" t="s">
        <v>725</v>
      </c>
      <c r="C43" s="39"/>
    </row>
    <row r="44" spans="2:6">
      <c r="B44" s="263" t="s">
        <v>726</v>
      </c>
      <c r="C44" s="39" t="s">
        <v>648</v>
      </c>
    </row>
    <row r="45" spans="2:6">
      <c r="B45" s="263" t="s">
        <v>727</v>
      </c>
      <c r="C45" s="232" t="s">
        <v>604</v>
      </c>
    </row>
    <row r="46" spans="2:6">
      <c r="B46" s="263" t="s">
        <v>728</v>
      </c>
      <c r="C46" s="39" t="s">
        <v>751</v>
      </c>
    </row>
    <row r="47" spans="2:6">
      <c r="B47" s="263" t="s">
        <v>729</v>
      </c>
      <c r="C47" s="39"/>
    </row>
    <row r="48" spans="2:6">
      <c r="B48" s="14" t="s">
        <v>757</v>
      </c>
      <c r="C48" s="14" t="s">
        <v>755</v>
      </c>
    </row>
    <row r="49" spans="2:3">
      <c r="B49" s="263" t="s">
        <v>702</v>
      </c>
      <c r="C49" s="317" t="s">
        <v>892</v>
      </c>
    </row>
    <row r="50" spans="2:3">
      <c r="B50" s="263" t="s">
        <v>721</v>
      </c>
      <c r="C50" s="39" t="s">
        <v>925</v>
      </c>
    </row>
  </sheetData>
  <phoneticPr fontId="4"/>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theme="9"/>
  </sheetPr>
  <dimension ref="A3:AR154"/>
  <sheetViews>
    <sheetView zoomScale="70" zoomScaleNormal="70" workbookViewId="0">
      <selection activeCell="N132" sqref="N132"/>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1" width="8.625" customWidth="1"/>
    <col min="22" max="22" width="5.125" customWidth="1"/>
    <col min="23" max="23" width="8.625" customWidth="1"/>
    <col min="24" max="24" width="5.625" customWidth="1"/>
    <col min="25" max="26" width="8.625" customWidth="1"/>
    <col min="27" max="28" width="18.625" customWidth="1"/>
    <col min="29" max="32" width="5.875" bestFit="1" customWidth="1"/>
    <col min="33" max="33" width="10.5" customWidth="1"/>
    <col min="34" max="34" width="4.375" bestFit="1" customWidth="1"/>
    <col min="35" max="35" width="4.625" customWidth="1"/>
    <col min="36" max="36" width="5.25" bestFit="1" customWidth="1"/>
    <col min="37" max="37" width="5.625" customWidth="1"/>
    <col min="38" max="38" width="5.5" customWidth="1"/>
    <col min="39" max="39" width="58.5" customWidth="1"/>
    <col min="40" max="40" width="7.375" customWidth="1"/>
    <col min="41" max="41" width="8.25" bestFit="1" customWidth="1"/>
  </cols>
  <sheetData>
    <row r="3" spans="1:42" ht="54">
      <c r="B3" s="19" t="s">
        <v>72</v>
      </c>
      <c r="C3" s="19" t="s">
        <v>73</v>
      </c>
      <c r="D3" s="19" t="s">
        <v>74</v>
      </c>
      <c r="E3" s="19" t="s">
        <v>75</v>
      </c>
      <c r="F3" s="19" t="s">
        <v>76</v>
      </c>
      <c r="G3" s="19" t="s">
        <v>77</v>
      </c>
      <c r="H3" s="19" t="s">
        <v>78</v>
      </c>
      <c r="I3" s="19" t="s">
        <v>79</v>
      </c>
      <c r="J3" s="20" t="s">
        <v>80</v>
      </c>
      <c r="K3" s="21" t="s">
        <v>81</v>
      </c>
      <c r="L3" s="22" t="s">
        <v>82</v>
      </c>
      <c r="M3" s="20" t="s">
        <v>83</v>
      </c>
      <c r="N3" s="23" t="s">
        <v>84</v>
      </c>
      <c r="O3" s="23" t="s">
        <v>85</v>
      </c>
      <c r="P3" s="24" t="s">
        <v>86</v>
      </c>
      <c r="Q3" s="22" t="s">
        <v>87</v>
      </c>
      <c r="R3" s="25" t="s">
        <v>88</v>
      </c>
      <c r="S3" s="25" t="s">
        <v>89</v>
      </c>
      <c r="T3" s="25" t="s">
        <v>90</v>
      </c>
      <c r="U3" s="25" t="s">
        <v>91</v>
      </c>
      <c r="V3" s="26" t="s">
        <v>92</v>
      </c>
      <c r="W3" s="25" t="s">
        <v>93</v>
      </c>
      <c r="X3" s="26" t="s">
        <v>94</v>
      </c>
      <c r="Y3" s="25" t="s">
        <v>95</v>
      </c>
      <c r="Z3" s="25" t="s">
        <v>96</v>
      </c>
      <c r="AA3" s="27" t="s">
        <v>97</v>
      </c>
      <c r="AB3" s="20" t="s">
        <v>98</v>
      </c>
      <c r="AC3" s="28" t="s">
        <v>99</v>
      </c>
      <c r="AD3" s="28" t="s">
        <v>100</v>
      </c>
      <c r="AE3" s="28" t="s">
        <v>101</v>
      </c>
      <c r="AF3" s="28" t="s">
        <v>102</v>
      </c>
      <c r="AG3" s="28" t="s">
        <v>103</v>
      </c>
      <c r="AH3" s="28" t="s">
        <v>104</v>
      </c>
      <c r="AI3" s="28" t="s">
        <v>105</v>
      </c>
      <c r="AJ3" s="28" t="s">
        <v>106</v>
      </c>
      <c r="AK3" s="29" t="s">
        <v>107</v>
      </c>
      <c r="AL3" s="30" t="s">
        <v>108</v>
      </c>
      <c r="AM3" s="31" t="s">
        <v>109</v>
      </c>
      <c r="AN3" s="32" t="s">
        <v>110</v>
      </c>
      <c r="AO3" s="28" t="s">
        <v>111</v>
      </c>
      <c r="AP3" s="33" t="s">
        <v>112</v>
      </c>
    </row>
    <row r="4" spans="1:42">
      <c r="B4" s="34">
        <v>2022</v>
      </c>
      <c r="C4" s="34">
        <v>5</v>
      </c>
      <c r="D4" s="34">
        <v>12</v>
      </c>
      <c r="E4" s="35" t="s">
        <v>629</v>
      </c>
      <c r="F4" s="34"/>
      <c r="G4" s="36"/>
      <c r="H4" s="37" t="s">
        <v>595</v>
      </c>
      <c r="I4" s="38" t="s">
        <v>58</v>
      </c>
      <c r="J4" s="37" t="s">
        <v>596</v>
      </c>
      <c r="K4" s="13"/>
      <c r="L4" s="14"/>
      <c r="M4" s="14"/>
      <c r="N4" s="75"/>
      <c r="O4" s="13"/>
      <c r="P4" s="13">
        <v>12</v>
      </c>
      <c r="Q4" s="39" t="s">
        <v>612</v>
      </c>
      <c r="R4" s="40">
        <v>1005</v>
      </c>
      <c r="S4" s="41" t="s">
        <v>30</v>
      </c>
      <c r="T4" s="40">
        <v>200</v>
      </c>
      <c r="U4" s="40">
        <v>1005</v>
      </c>
      <c r="V4" s="13">
        <v>1</v>
      </c>
      <c r="W4" s="40">
        <v>200</v>
      </c>
      <c r="X4" s="13">
        <v>1</v>
      </c>
      <c r="Y4" s="40">
        <v>200</v>
      </c>
      <c r="Z4" s="40"/>
      <c r="AA4" s="75"/>
      <c r="AB4" s="238" t="s">
        <v>613</v>
      </c>
      <c r="AC4" s="77"/>
      <c r="AD4" s="44"/>
      <c r="AE4" s="44"/>
      <c r="AF4" s="43"/>
      <c r="AG4" s="13"/>
      <c r="AH4" s="37"/>
      <c r="AI4" s="37"/>
      <c r="AJ4" s="37"/>
      <c r="AK4" s="45"/>
      <c r="AL4" s="46"/>
      <c r="AM4" s="236"/>
      <c r="AN4" s="236"/>
      <c r="AO4" s="233"/>
      <c r="AP4" s="233"/>
    </row>
    <row r="5" spans="1:42">
      <c r="A5">
        <v>1</v>
      </c>
      <c r="B5" s="34">
        <v>2022</v>
      </c>
      <c r="C5" s="34">
        <v>5</v>
      </c>
      <c r="D5" s="34">
        <v>12</v>
      </c>
      <c r="E5" s="35" t="s">
        <v>629</v>
      </c>
      <c r="F5" s="34">
        <v>3</v>
      </c>
      <c r="G5" s="36" t="s">
        <v>614</v>
      </c>
      <c r="H5" s="37" t="s">
        <v>595</v>
      </c>
      <c r="I5" s="38" t="s">
        <v>47</v>
      </c>
      <c r="J5" s="37" t="s">
        <v>596</v>
      </c>
      <c r="K5" s="13"/>
      <c r="L5" s="14"/>
      <c r="M5" s="14"/>
      <c r="N5" s="14" t="s">
        <v>659</v>
      </c>
      <c r="O5" s="13" t="s">
        <v>597</v>
      </c>
      <c r="P5" s="13">
        <v>38</v>
      </c>
      <c r="Q5" s="39" t="s">
        <v>624</v>
      </c>
      <c r="R5" s="40">
        <v>1005</v>
      </c>
      <c r="S5" s="41">
        <v>8000</v>
      </c>
      <c r="T5" s="41">
        <v>8000</v>
      </c>
      <c r="U5" s="40">
        <v>1005</v>
      </c>
      <c r="V5" s="13">
        <v>1</v>
      </c>
      <c r="W5" s="41">
        <v>8000</v>
      </c>
      <c r="X5" s="13">
        <v>1</v>
      </c>
      <c r="Y5" s="41">
        <v>7940</v>
      </c>
      <c r="Z5" s="40"/>
      <c r="AA5" s="42"/>
      <c r="AB5" s="76"/>
      <c r="AC5" s="43"/>
      <c r="AD5" s="44"/>
      <c r="AE5" s="44"/>
      <c r="AF5" s="43"/>
      <c r="AG5" s="13" t="s">
        <v>5</v>
      </c>
      <c r="AH5" s="37"/>
      <c r="AI5" s="37" t="s">
        <v>6</v>
      </c>
      <c r="AJ5" s="37"/>
      <c r="AK5" s="45" t="s">
        <v>615</v>
      </c>
      <c r="AL5" s="46"/>
      <c r="AM5" s="236"/>
      <c r="AN5" s="236"/>
      <c r="AO5" s="233"/>
      <c r="AP5" s="233"/>
    </row>
    <row r="6" spans="1:42">
      <c r="B6" s="34">
        <v>2022</v>
      </c>
      <c r="C6" s="34">
        <v>5</v>
      </c>
      <c r="D6" s="34">
        <v>12</v>
      </c>
      <c r="E6" s="35" t="s">
        <v>629</v>
      </c>
      <c r="F6" s="34"/>
      <c r="G6" s="36"/>
      <c r="H6" s="37" t="s">
        <v>595</v>
      </c>
      <c r="I6" s="73" t="s">
        <v>43</v>
      </c>
      <c r="J6" s="37" t="s">
        <v>596</v>
      </c>
      <c r="K6" s="13"/>
      <c r="L6" s="14"/>
      <c r="M6" s="14"/>
      <c r="N6" s="14"/>
      <c r="O6" s="74"/>
      <c r="P6" s="239">
        <v>25</v>
      </c>
      <c r="Q6" s="39" t="s">
        <v>612</v>
      </c>
      <c r="R6" s="40">
        <v>1005</v>
      </c>
      <c r="S6" s="41" t="s">
        <v>30</v>
      </c>
      <c r="T6" s="240">
        <v>350</v>
      </c>
      <c r="U6" s="40">
        <v>1005</v>
      </c>
      <c r="V6" s="13">
        <v>1</v>
      </c>
      <c r="W6" s="40"/>
      <c r="X6" s="13">
        <v>1</v>
      </c>
      <c r="Y6" s="240">
        <v>350</v>
      </c>
      <c r="Z6" s="40">
        <v>8550</v>
      </c>
      <c r="AA6" s="42" t="s">
        <v>658</v>
      </c>
      <c r="AB6" s="76"/>
      <c r="AC6" s="77"/>
      <c r="AD6" s="78"/>
      <c r="AE6" s="78"/>
      <c r="AF6" s="77"/>
      <c r="AG6" s="74"/>
      <c r="AH6" s="72"/>
      <c r="AI6" s="37" t="s">
        <v>6</v>
      </c>
      <c r="AJ6" s="37"/>
      <c r="AK6" s="45" t="s">
        <v>615</v>
      </c>
      <c r="AL6" s="46"/>
      <c r="AM6" s="236"/>
      <c r="AN6" s="236"/>
      <c r="AO6" s="233"/>
      <c r="AP6" s="233"/>
    </row>
    <row r="8" spans="1:42">
      <c r="B8" s="34">
        <v>2022</v>
      </c>
      <c r="C8" s="34">
        <v>5</v>
      </c>
      <c r="D8" s="34">
        <v>17</v>
      </c>
      <c r="E8" s="35" t="s">
        <v>628</v>
      </c>
      <c r="F8" s="34">
        <v>1</v>
      </c>
      <c r="G8" s="36" t="s">
        <v>614</v>
      </c>
      <c r="H8" s="72" t="s">
        <v>595</v>
      </c>
      <c r="I8" s="38" t="s">
        <v>47</v>
      </c>
      <c r="J8" s="37" t="s">
        <v>596</v>
      </c>
      <c r="K8" s="13"/>
      <c r="L8" s="14"/>
      <c r="M8" s="14"/>
      <c r="N8" s="14" t="s">
        <v>662</v>
      </c>
      <c r="O8" s="13" t="s">
        <v>663</v>
      </c>
      <c r="P8" s="13">
        <v>12</v>
      </c>
      <c r="Q8" s="39" t="s">
        <v>664</v>
      </c>
      <c r="R8" s="40">
        <v>1120</v>
      </c>
      <c r="S8" s="41">
        <v>24230</v>
      </c>
      <c r="T8" s="41">
        <v>24230</v>
      </c>
      <c r="U8" s="40">
        <v>1120</v>
      </c>
      <c r="V8" s="13">
        <v>1</v>
      </c>
      <c r="W8" s="41">
        <v>24230</v>
      </c>
      <c r="X8" s="13">
        <v>1</v>
      </c>
      <c r="Y8" s="41">
        <v>24230</v>
      </c>
      <c r="Z8" s="40"/>
      <c r="AA8" s="42"/>
      <c r="AB8" s="42"/>
      <c r="AC8" s="43"/>
      <c r="AD8" s="44"/>
      <c r="AE8" s="44"/>
      <c r="AF8" s="43"/>
      <c r="AG8" s="13"/>
      <c r="AH8" s="37"/>
      <c r="AI8" s="37" t="s">
        <v>6</v>
      </c>
      <c r="AJ8" s="37"/>
      <c r="AK8" s="45" t="s">
        <v>598</v>
      </c>
      <c r="AL8" s="46"/>
      <c r="AM8" s="236"/>
      <c r="AN8" s="236"/>
      <c r="AO8" s="233"/>
      <c r="AP8" s="233"/>
    </row>
    <row r="9" spans="1:42">
      <c r="B9" s="34">
        <v>2022</v>
      </c>
      <c r="C9" s="34">
        <v>5</v>
      </c>
      <c r="D9" s="34">
        <v>17</v>
      </c>
      <c r="E9" s="35" t="s">
        <v>628</v>
      </c>
      <c r="F9" s="34"/>
      <c r="G9" s="36"/>
      <c r="H9" s="72" t="s">
        <v>595</v>
      </c>
      <c r="I9" s="38" t="s">
        <v>43</v>
      </c>
      <c r="J9" s="37" t="s">
        <v>596</v>
      </c>
      <c r="K9" s="13"/>
      <c r="L9" s="14"/>
      <c r="M9" s="14"/>
      <c r="N9" s="14"/>
      <c r="O9" s="13"/>
      <c r="P9" s="239">
        <v>25</v>
      </c>
      <c r="Q9" s="39" t="s">
        <v>612</v>
      </c>
      <c r="R9" s="40">
        <v>1120</v>
      </c>
      <c r="S9" s="41" t="s">
        <v>30</v>
      </c>
      <c r="T9" s="240">
        <v>350</v>
      </c>
      <c r="U9" s="40">
        <v>1120</v>
      </c>
      <c r="V9" s="13">
        <v>1</v>
      </c>
      <c r="W9" s="40"/>
      <c r="X9" s="13">
        <v>1</v>
      </c>
      <c r="Y9" s="240">
        <v>350</v>
      </c>
      <c r="Z9" s="40">
        <v>24580</v>
      </c>
      <c r="AA9" s="42" t="s">
        <v>653</v>
      </c>
      <c r="AB9" s="42"/>
      <c r="AC9" s="43"/>
      <c r="AD9" s="44"/>
      <c r="AE9" s="44"/>
      <c r="AF9" s="43"/>
      <c r="AG9" s="13"/>
      <c r="AH9" s="37"/>
      <c r="AI9" s="37" t="s">
        <v>6</v>
      </c>
      <c r="AJ9" s="37"/>
      <c r="AK9" s="45" t="s">
        <v>598</v>
      </c>
      <c r="AL9" s="46"/>
      <c r="AM9" s="236"/>
      <c r="AN9" s="236"/>
      <c r="AO9" s="233"/>
      <c r="AP9" s="233"/>
    </row>
    <row r="11" spans="1:42" ht="14.25" customHeight="1">
      <c r="B11" s="34">
        <v>2021</v>
      </c>
      <c r="C11" s="34">
        <v>6</v>
      </c>
      <c r="D11" s="34">
        <v>14</v>
      </c>
      <c r="E11" s="35" t="s">
        <v>629</v>
      </c>
      <c r="F11" s="34"/>
      <c r="G11" s="36"/>
      <c r="H11" s="37" t="s">
        <v>595</v>
      </c>
      <c r="I11" s="38" t="s">
        <v>58</v>
      </c>
      <c r="J11" s="37" t="s">
        <v>596</v>
      </c>
      <c r="K11" s="13"/>
      <c r="L11" s="14"/>
      <c r="M11" s="13"/>
      <c r="N11" s="14"/>
      <c r="O11" s="13"/>
      <c r="P11" s="13">
        <v>12</v>
      </c>
      <c r="Q11" s="39" t="s">
        <v>612</v>
      </c>
      <c r="R11" s="40">
        <v>1005</v>
      </c>
      <c r="S11" s="41" t="s">
        <v>30</v>
      </c>
      <c r="T11" s="40">
        <v>200</v>
      </c>
      <c r="U11" s="40">
        <v>1005</v>
      </c>
      <c r="V11" s="13">
        <v>1</v>
      </c>
      <c r="W11" s="40">
        <v>200</v>
      </c>
      <c r="X11" s="13">
        <v>1</v>
      </c>
      <c r="Y11" s="40">
        <v>200</v>
      </c>
      <c r="Z11" s="40"/>
      <c r="AA11" s="42"/>
      <c r="AB11" s="238" t="s">
        <v>613</v>
      </c>
      <c r="AC11" s="43"/>
      <c r="AD11" s="44"/>
      <c r="AE11" s="44"/>
      <c r="AF11" s="43"/>
      <c r="AG11" s="13"/>
      <c r="AH11" s="37"/>
      <c r="AI11" s="37" t="s">
        <v>6</v>
      </c>
      <c r="AJ11" s="37"/>
      <c r="AK11" s="45" t="s">
        <v>615</v>
      </c>
      <c r="AL11" s="46"/>
      <c r="AM11" s="47"/>
      <c r="AN11" s="47"/>
      <c r="AO11" s="39"/>
      <c r="AP11" s="39"/>
    </row>
    <row r="12" spans="1:42">
      <c r="A12">
        <v>1</v>
      </c>
      <c r="B12" s="34">
        <v>2021</v>
      </c>
      <c r="C12" s="34">
        <v>6</v>
      </c>
      <c r="D12" s="34">
        <v>14</v>
      </c>
      <c r="E12" s="35" t="s">
        <v>629</v>
      </c>
      <c r="F12" s="34">
        <v>10</v>
      </c>
      <c r="G12" s="36" t="s">
        <v>614</v>
      </c>
      <c r="H12" s="37" t="s">
        <v>595</v>
      </c>
      <c r="I12" s="38" t="s">
        <v>47</v>
      </c>
      <c r="J12" s="37" t="s">
        <v>596</v>
      </c>
      <c r="K12" s="13"/>
      <c r="L12" s="14"/>
      <c r="M12" s="14"/>
      <c r="N12" s="14" t="s">
        <v>765</v>
      </c>
      <c r="O12" s="13" t="s">
        <v>597</v>
      </c>
      <c r="P12" s="13">
        <v>50</v>
      </c>
      <c r="Q12" s="39" t="s">
        <v>303</v>
      </c>
      <c r="R12" s="40">
        <v>1005</v>
      </c>
      <c r="S12" s="41">
        <v>4000</v>
      </c>
      <c r="T12" s="40">
        <v>4000</v>
      </c>
      <c r="U12" s="40">
        <v>1005</v>
      </c>
      <c r="V12" s="13">
        <v>1</v>
      </c>
      <c r="W12" s="40">
        <v>4000</v>
      </c>
      <c r="X12" s="13">
        <v>1</v>
      </c>
      <c r="Y12" s="40">
        <v>4000</v>
      </c>
      <c r="Z12" s="40"/>
      <c r="AA12" s="42"/>
      <c r="AB12" s="42"/>
      <c r="AC12" s="43"/>
      <c r="AD12" s="44"/>
      <c r="AE12" s="44"/>
      <c r="AF12" s="43"/>
      <c r="AG12" s="13" t="s">
        <v>5</v>
      </c>
      <c r="AH12" s="37"/>
      <c r="AI12" s="37" t="s">
        <v>6</v>
      </c>
      <c r="AJ12" s="37"/>
      <c r="AK12" s="45" t="s">
        <v>615</v>
      </c>
      <c r="AL12" s="46"/>
      <c r="AM12" s="47"/>
      <c r="AN12" s="47"/>
      <c r="AO12" s="39"/>
      <c r="AP12" s="39"/>
    </row>
    <row r="13" spans="1:42">
      <c r="A13">
        <v>1</v>
      </c>
      <c r="B13" s="34">
        <v>2021</v>
      </c>
      <c r="C13" s="34">
        <v>6</v>
      </c>
      <c r="D13" s="34">
        <v>14</v>
      </c>
      <c r="E13" s="35" t="s">
        <v>629</v>
      </c>
      <c r="F13" s="34">
        <v>10</v>
      </c>
      <c r="G13" s="260"/>
      <c r="H13" s="37" t="s">
        <v>595</v>
      </c>
      <c r="I13" s="38" t="s">
        <v>43</v>
      </c>
      <c r="J13" s="37" t="s">
        <v>596</v>
      </c>
      <c r="K13" s="13"/>
      <c r="L13" s="14"/>
      <c r="M13" s="13"/>
      <c r="N13" s="14"/>
      <c r="O13" s="13"/>
      <c r="P13" s="239">
        <v>25</v>
      </c>
      <c r="Q13" s="39" t="s">
        <v>612</v>
      </c>
      <c r="R13" s="40">
        <v>1005</v>
      </c>
      <c r="S13" s="41" t="s">
        <v>30</v>
      </c>
      <c r="T13" s="240">
        <v>350</v>
      </c>
      <c r="U13" s="40">
        <v>1005</v>
      </c>
      <c r="V13" s="13">
        <v>1</v>
      </c>
      <c r="W13" s="40"/>
      <c r="X13" s="13">
        <v>1</v>
      </c>
      <c r="Y13" s="240">
        <v>350</v>
      </c>
      <c r="Z13" s="40">
        <v>4550</v>
      </c>
      <c r="AA13" s="42" t="s">
        <v>658</v>
      </c>
      <c r="AB13" s="42"/>
      <c r="AC13" s="43"/>
      <c r="AD13" s="44"/>
      <c r="AE13" s="44"/>
      <c r="AF13" s="43"/>
      <c r="AG13" s="13"/>
      <c r="AH13" s="37"/>
      <c r="AI13" s="37" t="s">
        <v>6</v>
      </c>
      <c r="AJ13" s="37"/>
      <c r="AK13" s="45" t="s">
        <v>615</v>
      </c>
      <c r="AL13" s="46"/>
      <c r="AM13" s="47"/>
      <c r="AN13" s="47"/>
      <c r="AO13" s="39"/>
      <c r="AP13" s="39"/>
    </row>
    <row r="15" spans="1:42">
      <c r="B15" s="34">
        <v>2021</v>
      </c>
      <c r="C15" s="34">
        <v>4</v>
      </c>
      <c r="D15" s="34">
        <v>6</v>
      </c>
      <c r="E15" s="35" t="s">
        <v>629</v>
      </c>
      <c r="F15" s="34"/>
      <c r="G15" s="36"/>
      <c r="H15" s="37" t="s">
        <v>595</v>
      </c>
      <c r="I15" s="38" t="s">
        <v>58</v>
      </c>
      <c r="J15" s="37" t="s">
        <v>596</v>
      </c>
      <c r="K15" s="13"/>
      <c r="L15" s="14"/>
      <c r="M15" s="13"/>
      <c r="N15" s="14"/>
      <c r="O15" s="13"/>
      <c r="P15" s="13">
        <v>12</v>
      </c>
      <c r="Q15" s="39" t="s">
        <v>612</v>
      </c>
      <c r="R15" s="40">
        <v>1235</v>
      </c>
      <c r="S15" s="41" t="s">
        <v>30</v>
      </c>
      <c r="T15" s="40">
        <v>200</v>
      </c>
      <c r="U15" s="40">
        <v>1235</v>
      </c>
      <c r="V15" s="13">
        <v>1</v>
      </c>
      <c r="W15" s="40">
        <v>200</v>
      </c>
      <c r="X15" s="13">
        <v>1</v>
      </c>
      <c r="Y15" s="40">
        <v>200</v>
      </c>
      <c r="Z15" s="40"/>
      <c r="AA15" s="42"/>
      <c r="AB15" s="238" t="s">
        <v>613</v>
      </c>
      <c r="AC15" s="43"/>
      <c r="AD15" s="44"/>
      <c r="AE15" s="44"/>
      <c r="AF15" s="43"/>
      <c r="AG15" s="13"/>
      <c r="AH15" s="37"/>
      <c r="AI15" s="37"/>
      <c r="AJ15" s="37"/>
      <c r="AK15" s="45"/>
      <c r="AL15" s="46"/>
      <c r="AM15" s="47"/>
      <c r="AN15" s="47"/>
      <c r="AO15" s="39"/>
      <c r="AP15" s="39"/>
    </row>
    <row r="16" spans="1:42">
      <c r="A16">
        <v>1</v>
      </c>
      <c r="B16" s="34">
        <v>2021</v>
      </c>
      <c r="C16" s="34">
        <v>4</v>
      </c>
      <c r="D16" s="34">
        <v>6</v>
      </c>
      <c r="E16" s="35" t="s">
        <v>629</v>
      </c>
      <c r="F16" s="34">
        <v>1</v>
      </c>
      <c r="G16" s="36" t="s">
        <v>614</v>
      </c>
      <c r="H16" s="37" t="s">
        <v>595</v>
      </c>
      <c r="I16" s="38" t="s">
        <v>47</v>
      </c>
      <c r="J16" s="37" t="s">
        <v>596</v>
      </c>
      <c r="K16" s="13"/>
      <c r="L16" s="14"/>
      <c r="M16" s="13"/>
      <c r="N16" s="14" t="s">
        <v>734</v>
      </c>
      <c r="O16" s="13" t="s">
        <v>44</v>
      </c>
      <c r="P16" s="13">
        <v>50</v>
      </c>
      <c r="Q16" s="39" t="s">
        <v>292</v>
      </c>
      <c r="R16" s="40">
        <v>1235</v>
      </c>
      <c r="S16" s="41">
        <v>6200</v>
      </c>
      <c r="T16" s="40">
        <v>6200</v>
      </c>
      <c r="U16" s="40">
        <v>1235</v>
      </c>
      <c r="V16" s="13">
        <v>1</v>
      </c>
      <c r="W16" s="40">
        <v>6200</v>
      </c>
      <c r="X16" s="13">
        <v>1</v>
      </c>
      <c r="Y16" s="40">
        <v>6200</v>
      </c>
      <c r="Z16" s="40"/>
      <c r="AA16" s="42"/>
      <c r="AB16" s="42"/>
      <c r="AC16" s="43"/>
      <c r="AD16" s="44"/>
      <c r="AE16" s="44"/>
      <c r="AF16" s="43"/>
      <c r="AG16" s="13" t="s">
        <v>5</v>
      </c>
      <c r="AH16" s="37"/>
      <c r="AI16" s="37" t="s">
        <v>6</v>
      </c>
      <c r="AJ16" s="37"/>
      <c r="AK16" s="45" t="s">
        <v>615</v>
      </c>
      <c r="AL16" s="46"/>
      <c r="AM16" s="47"/>
      <c r="AN16" s="47"/>
      <c r="AO16" s="39"/>
      <c r="AP16" s="39"/>
    </row>
    <row r="17" spans="1:42">
      <c r="A17">
        <v>1</v>
      </c>
      <c r="B17" s="34">
        <v>2021</v>
      </c>
      <c r="C17" s="34">
        <v>4</v>
      </c>
      <c r="D17" s="34">
        <v>6</v>
      </c>
      <c r="E17" s="35" t="s">
        <v>629</v>
      </c>
      <c r="F17" s="34"/>
      <c r="G17" s="260"/>
      <c r="H17" s="37" t="s">
        <v>595</v>
      </c>
      <c r="I17" s="38" t="s">
        <v>43</v>
      </c>
      <c r="J17" s="37" t="s">
        <v>596</v>
      </c>
      <c r="K17" s="13"/>
      <c r="L17" s="14"/>
      <c r="M17" s="13"/>
      <c r="N17" s="14"/>
      <c r="O17" s="13"/>
      <c r="P17" s="239">
        <v>25</v>
      </c>
      <c r="Q17" s="39" t="s">
        <v>612</v>
      </c>
      <c r="R17" s="40">
        <v>1235</v>
      </c>
      <c r="S17" s="41" t="s">
        <v>30</v>
      </c>
      <c r="T17" s="240">
        <v>350</v>
      </c>
      <c r="U17" s="40">
        <v>1235</v>
      </c>
      <c r="V17" s="13">
        <v>1</v>
      </c>
      <c r="W17" s="40"/>
      <c r="X17" s="13">
        <v>1</v>
      </c>
      <c r="Y17" s="240">
        <v>350</v>
      </c>
      <c r="Z17" s="40">
        <v>6750</v>
      </c>
      <c r="AA17" s="42" t="s">
        <v>735</v>
      </c>
      <c r="AB17" s="42"/>
      <c r="AC17" s="43"/>
      <c r="AD17" s="44"/>
      <c r="AE17" s="44"/>
      <c r="AF17" s="43"/>
      <c r="AG17" s="13"/>
      <c r="AH17" s="37"/>
      <c r="AI17" s="37" t="s">
        <v>6</v>
      </c>
      <c r="AJ17" s="37"/>
      <c r="AK17" s="45" t="s">
        <v>615</v>
      </c>
      <c r="AL17" s="46"/>
      <c r="AM17" s="47"/>
      <c r="AN17" s="47"/>
      <c r="AO17" s="39"/>
      <c r="AP17" s="39"/>
    </row>
    <row r="19" spans="1:42">
      <c r="B19" s="34">
        <v>2022</v>
      </c>
      <c r="C19" s="34">
        <v>5</v>
      </c>
      <c r="D19" s="34">
        <v>11</v>
      </c>
      <c r="E19" s="35" t="s">
        <v>629</v>
      </c>
      <c r="F19" s="34"/>
      <c r="G19" s="36"/>
      <c r="H19" s="37" t="s">
        <v>595</v>
      </c>
      <c r="I19" s="38" t="s">
        <v>58</v>
      </c>
      <c r="J19" s="37" t="s">
        <v>596</v>
      </c>
      <c r="K19" s="13"/>
      <c r="L19" s="14"/>
      <c r="M19" s="13"/>
      <c r="N19" s="14"/>
      <c r="O19" s="13"/>
      <c r="P19" s="13">
        <v>12</v>
      </c>
      <c r="Q19" s="39" t="s">
        <v>612</v>
      </c>
      <c r="R19" s="40">
        <v>1005</v>
      </c>
      <c r="S19" s="41" t="s">
        <v>30</v>
      </c>
      <c r="T19" s="40">
        <v>200</v>
      </c>
      <c r="U19" s="40">
        <v>1005</v>
      </c>
      <c r="V19" s="13">
        <v>1</v>
      </c>
      <c r="W19" s="40">
        <v>200</v>
      </c>
      <c r="X19" s="13">
        <v>1</v>
      </c>
      <c r="Y19" s="40">
        <v>200</v>
      </c>
      <c r="Z19" s="40"/>
      <c r="AA19" s="42"/>
      <c r="AB19" s="238" t="s">
        <v>613</v>
      </c>
      <c r="AC19" s="43"/>
      <c r="AD19" s="44"/>
      <c r="AE19" s="44"/>
      <c r="AF19" s="43"/>
      <c r="AG19" s="13"/>
      <c r="AH19" s="37"/>
      <c r="AI19" s="37"/>
      <c r="AJ19" s="37"/>
      <c r="AK19" s="45"/>
      <c r="AL19" s="46"/>
      <c r="AM19" s="236"/>
      <c r="AN19" s="236"/>
      <c r="AO19" s="233"/>
      <c r="AP19" s="233"/>
    </row>
    <row r="20" spans="1:42">
      <c r="A20">
        <v>1</v>
      </c>
      <c r="B20" s="34">
        <v>2022</v>
      </c>
      <c r="C20" s="34">
        <v>5</v>
      </c>
      <c r="D20" s="34">
        <v>11</v>
      </c>
      <c r="E20" s="35" t="s">
        <v>629</v>
      </c>
      <c r="F20" s="34">
        <v>4</v>
      </c>
      <c r="G20" s="36" t="s">
        <v>614</v>
      </c>
      <c r="H20" s="37" t="s">
        <v>595</v>
      </c>
      <c r="I20" s="38" t="s">
        <v>47</v>
      </c>
      <c r="J20" s="37" t="s">
        <v>596</v>
      </c>
      <c r="K20" s="13"/>
      <c r="L20" s="14"/>
      <c r="M20" s="14"/>
      <c r="N20" s="14" t="s">
        <v>647</v>
      </c>
      <c r="O20" s="13" t="s">
        <v>597</v>
      </c>
      <c r="P20" s="13">
        <v>50</v>
      </c>
      <c r="Q20" s="39" t="s">
        <v>538</v>
      </c>
      <c r="R20" s="40">
        <v>1005</v>
      </c>
      <c r="S20" s="41">
        <v>4000</v>
      </c>
      <c r="T20" s="41">
        <v>4000</v>
      </c>
      <c r="U20" s="40">
        <v>1005</v>
      </c>
      <c r="V20" s="13">
        <v>1</v>
      </c>
      <c r="W20" s="41">
        <v>4000</v>
      </c>
      <c r="X20" s="13">
        <v>1</v>
      </c>
      <c r="Y20" s="40">
        <v>4000</v>
      </c>
      <c r="Z20" s="40"/>
      <c r="AA20" s="42"/>
      <c r="AB20" s="42"/>
      <c r="AC20" s="43"/>
      <c r="AD20" s="44"/>
      <c r="AE20" s="44"/>
      <c r="AF20" s="43"/>
      <c r="AG20" s="13" t="s">
        <v>5</v>
      </c>
      <c r="AH20" s="37"/>
      <c r="AI20" s="37" t="s">
        <v>6</v>
      </c>
      <c r="AJ20" s="37"/>
      <c r="AK20" s="45" t="s">
        <v>615</v>
      </c>
      <c r="AL20" s="46"/>
      <c r="AM20" s="236"/>
      <c r="AN20" s="236"/>
      <c r="AO20" s="233"/>
      <c r="AP20" s="233"/>
    </row>
    <row r="21" spans="1:42">
      <c r="B21" s="34">
        <v>2022</v>
      </c>
      <c r="C21" s="34">
        <v>5</v>
      </c>
      <c r="D21" s="34">
        <v>11</v>
      </c>
      <c r="E21" s="35" t="s">
        <v>629</v>
      </c>
      <c r="F21" s="34"/>
      <c r="G21" s="260"/>
      <c r="H21" s="37" t="s">
        <v>595</v>
      </c>
      <c r="I21" s="38" t="s">
        <v>43</v>
      </c>
      <c r="J21" s="37" t="s">
        <v>596</v>
      </c>
      <c r="K21" s="13"/>
      <c r="L21" s="14"/>
      <c r="M21" s="14"/>
      <c r="N21" s="14"/>
      <c r="O21" s="13"/>
      <c r="P21" s="239">
        <v>25</v>
      </c>
      <c r="Q21" s="39" t="s">
        <v>612</v>
      </c>
      <c r="R21" s="40">
        <v>1005</v>
      </c>
      <c r="S21" s="41" t="s">
        <v>30</v>
      </c>
      <c r="T21" s="240">
        <v>350</v>
      </c>
      <c r="U21" s="40">
        <v>1005</v>
      </c>
      <c r="V21" s="13">
        <v>1</v>
      </c>
      <c r="W21" s="40"/>
      <c r="X21" s="13">
        <v>1</v>
      </c>
      <c r="Y21" s="240">
        <v>350</v>
      </c>
      <c r="Z21" s="40">
        <v>4550</v>
      </c>
      <c r="AA21" s="42" t="s">
        <v>658</v>
      </c>
      <c r="AB21" s="42"/>
      <c r="AC21" s="43"/>
      <c r="AD21" s="44"/>
      <c r="AE21" s="44"/>
      <c r="AF21" s="43"/>
      <c r="AG21" s="13"/>
      <c r="AH21" s="37"/>
      <c r="AI21" s="37" t="s">
        <v>6</v>
      </c>
      <c r="AJ21" s="37"/>
      <c r="AK21" s="45" t="s">
        <v>615</v>
      </c>
      <c r="AL21" s="46"/>
      <c r="AM21" s="236"/>
      <c r="AN21" s="236"/>
      <c r="AO21" s="233"/>
      <c r="AP21" s="233"/>
    </row>
    <row r="23" spans="1:42" ht="13.5" customHeight="1">
      <c r="A23">
        <v>1</v>
      </c>
      <c r="B23" s="34">
        <v>2022</v>
      </c>
      <c r="C23" s="34">
        <v>6</v>
      </c>
      <c r="D23" s="34">
        <v>3</v>
      </c>
      <c r="E23" s="35" t="s">
        <v>628</v>
      </c>
      <c r="F23" s="34"/>
      <c r="G23" s="36"/>
      <c r="H23" s="37" t="s">
        <v>595</v>
      </c>
      <c r="I23" s="38" t="s">
        <v>58</v>
      </c>
      <c r="J23" s="37" t="s">
        <v>596</v>
      </c>
      <c r="K23" s="13"/>
      <c r="L23" s="14"/>
      <c r="M23" s="13"/>
      <c r="N23" s="14"/>
      <c r="O23" s="13"/>
      <c r="P23" s="13">
        <v>12</v>
      </c>
      <c r="Q23" s="39" t="s">
        <v>612</v>
      </c>
      <c r="R23" s="40">
        <v>1005</v>
      </c>
      <c r="S23" s="41" t="s">
        <v>30</v>
      </c>
      <c r="T23" s="40">
        <v>200</v>
      </c>
      <c r="U23" s="40">
        <v>1005</v>
      </c>
      <c r="V23" s="13">
        <v>1</v>
      </c>
      <c r="W23" s="40">
        <v>200</v>
      </c>
      <c r="X23" s="13">
        <v>1</v>
      </c>
      <c r="Y23" s="40">
        <v>200</v>
      </c>
      <c r="Z23" s="40"/>
      <c r="AA23" s="42"/>
      <c r="AB23" s="238" t="s">
        <v>613</v>
      </c>
      <c r="AC23" s="43"/>
      <c r="AD23" s="44"/>
      <c r="AE23" s="44"/>
      <c r="AF23" s="43"/>
      <c r="AG23" s="13"/>
      <c r="AH23" s="37"/>
      <c r="AI23" s="37"/>
      <c r="AJ23" s="37"/>
      <c r="AK23" s="45"/>
      <c r="AL23" s="46"/>
      <c r="AM23" s="236"/>
      <c r="AN23" s="236"/>
      <c r="AO23" s="233"/>
      <c r="AP23" s="233"/>
    </row>
    <row r="24" spans="1:42">
      <c r="B24" s="34">
        <v>2022</v>
      </c>
      <c r="C24" s="34">
        <v>6</v>
      </c>
      <c r="D24" s="34">
        <v>3</v>
      </c>
      <c r="E24" s="35" t="s">
        <v>628</v>
      </c>
      <c r="F24" s="34">
        <v>10</v>
      </c>
      <c r="G24" s="36" t="s">
        <v>614</v>
      </c>
      <c r="H24" s="37" t="s">
        <v>595</v>
      </c>
      <c r="I24" s="38" t="s">
        <v>47</v>
      </c>
      <c r="J24" s="37" t="s">
        <v>596</v>
      </c>
      <c r="K24" s="13"/>
      <c r="L24" s="14"/>
      <c r="M24" s="14"/>
      <c r="N24" s="14" t="s">
        <v>674</v>
      </c>
      <c r="O24" s="13" t="s">
        <v>597</v>
      </c>
      <c r="P24" s="13">
        <v>25</v>
      </c>
      <c r="Q24" s="39" t="s">
        <v>466</v>
      </c>
      <c r="R24" s="40">
        <v>1005</v>
      </c>
      <c r="S24" s="40">
        <v>8000</v>
      </c>
      <c r="T24" s="40">
        <v>8000</v>
      </c>
      <c r="U24" s="40">
        <v>1005</v>
      </c>
      <c r="V24" s="13">
        <v>1</v>
      </c>
      <c r="W24" s="40">
        <v>8000</v>
      </c>
      <c r="X24" s="13">
        <v>1</v>
      </c>
      <c r="Y24" s="40">
        <v>8000</v>
      </c>
      <c r="Z24" s="40"/>
      <c r="AA24" s="42"/>
      <c r="AB24" s="42"/>
      <c r="AC24" s="43"/>
      <c r="AD24" s="44"/>
      <c r="AE24" s="44"/>
      <c r="AF24" s="43"/>
      <c r="AG24" s="13" t="s">
        <v>5</v>
      </c>
      <c r="AH24" s="37"/>
      <c r="AI24" s="37" t="s">
        <v>6</v>
      </c>
      <c r="AJ24" s="37"/>
      <c r="AK24" s="45" t="s">
        <v>615</v>
      </c>
      <c r="AL24" s="46"/>
      <c r="AM24" s="236"/>
      <c r="AN24" s="236"/>
      <c r="AO24" s="233"/>
      <c r="AP24" s="233"/>
    </row>
    <row r="25" spans="1:42">
      <c r="B25" s="34">
        <v>2022</v>
      </c>
      <c r="C25" s="34">
        <v>6</v>
      </c>
      <c r="D25" s="34">
        <v>3</v>
      </c>
      <c r="E25" s="35" t="s">
        <v>628</v>
      </c>
      <c r="F25" s="34"/>
      <c r="G25" s="260"/>
      <c r="H25" s="37" t="s">
        <v>595</v>
      </c>
      <c r="I25" s="38" t="s">
        <v>43</v>
      </c>
      <c r="J25" s="37" t="s">
        <v>596</v>
      </c>
      <c r="K25" s="13"/>
      <c r="L25" s="14"/>
      <c r="M25" s="13"/>
      <c r="N25" s="14"/>
      <c r="O25" s="13"/>
      <c r="P25" s="239">
        <v>25</v>
      </c>
      <c r="Q25" s="39" t="s">
        <v>612</v>
      </c>
      <c r="R25" s="40">
        <v>1005</v>
      </c>
      <c r="S25" s="41" t="s">
        <v>30</v>
      </c>
      <c r="T25" s="240">
        <v>350</v>
      </c>
      <c r="U25" s="40">
        <v>1005</v>
      </c>
      <c r="V25" s="13">
        <v>1</v>
      </c>
      <c r="W25" s="40"/>
      <c r="X25" s="13">
        <v>1</v>
      </c>
      <c r="Y25" s="240">
        <v>350</v>
      </c>
      <c r="Z25" s="40">
        <v>8550</v>
      </c>
      <c r="AA25" s="42"/>
      <c r="AB25" s="76"/>
      <c r="AC25" s="43"/>
      <c r="AD25" s="44"/>
      <c r="AE25" s="44"/>
      <c r="AF25" s="43"/>
      <c r="AG25" s="13"/>
      <c r="AH25" s="37"/>
      <c r="AI25" s="37" t="s">
        <v>6</v>
      </c>
      <c r="AJ25" s="37"/>
      <c r="AK25" s="45" t="s">
        <v>615</v>
      </c>
      <c r="AL25" s="46"/>
      <c r="AM25" s="236"/>
      <c r="AN25" s="236"/>
      <c r="AO25" s="233"/>
      <c r="AP25" s="233"/>
    </row>
    <row r="27" spans="1:42">
      <c r="B27" s="34">
        <v>2021</v>
      </c>
      <c r="C27" s="34">
        <v>11</v>
      </c>
      <c r="D27" s="34">
        <v>29</v>
      </c>
      <c r="E27" s="35" t="s">
        <v>628</v>
      </c>
      <c r="F27" s="34"/>
      <c r="G27" s="36"/>
      <c r="H27" s="37" t="s">
        <v>595</v>
      </c>
      <c r="I27" s="38" t="s">
        <v>58</v>
      </c>
      <c r="J27" s="37" t="s">
        <v>596</v>
      </c>
      <c r="K27" s="13"/>
      <c r="L27" s="14"/>
      <c r="M27" s="13"/>
      <c r="N27" s="14"/>
      <c r="O27" s="13"/>
      <c r="P27" s="13">
        <v>12</v>
      </c>
      <c r="Q27" s="39" t="s">
        <v>612</v>
      </c>
      <c r="R27" s="40">
        <v>1020</v>
      </c>
      <c r="S27" s="41" t="s">
        <v>30</v>
      </c>
      <c r="T27" s="40">
        <v>200</v>
      </c>
      <c r="U27" s="40">
        <v>1020</v>
      </c>
      <c r="V27" s="13">
        <v>1</v>
      </c>
      <c r="W27" s="40">
        <v>200</v>
      </c>
      <c r="X27" s="13">
        <v>1</v>
      </c>
      <c r="Y27" s="40">
        <v>200</v>
      </c>
      <c r="Z27" s="40"/>
      <c r="AA27" s="42"/>
      <c r="AB27" s="238" t="s">
        <v>613</v>
      </c>
      <c r="AC27" s="43"/>
      <c r="AD27" s="44"/>
      <c r="AE27" s="44"/>
      <c r="AF27" s="43"/>
      <c r="AG27" s="13"/>
      <c r="AH27" s="37"/>
      <c r="AI27" s="37"/>
      <c r="AJ27" s="37"/>
      <c r="AK27" s="45"/>
      <c r="AL27" s="46"/>
      <c r="AM27" s="47"/>
      <c r="AN27" s="47"/>
      <c r="AO27" s="39"/>
      <c r="AP27" s="39"/>
    </row>
    <row r="28" spans="1:42">
      <c r="A28">
        <v>1</v>
      </c>
      <c r="B28" s="34">
        <v>2021</v>
      </c>
      <c r="C28" s="34">
        <v>11</v>
      </c>
      <c r="D28" s="34">
        <v>29</v>
      </c>
      <c r="E28" s="35" t="s">
        <v>628</v>
      </c>
      <c r="F28" s="34">
        <v>1</v>
      </c>
      <c r="G28" s="36" t="s">
        <v>614</v>
      </c>
      <c r="H28" s="37" t="s">
        <v>595</v>
      </c>
      <c r="I28" s="38" t="s">
        <v>47</v>
      </c>
      <c r="J28" s="37" t="s">
        <v>596</v>
      </c>
      <c r="K28" s="89"/>
      <c r="L28" s="14"/>
      <c r="M28" s="14"/>
      <c r="N28" s="14" t="s">
        <v>736</v>
      </c>
      <c r="O28" s="13" t="s">
        <v>737</v>
      </c>
      <c r="P28" s="13">
        <v>100</v>
      </c>
      <c r="Q28" s="39" t="s">
        <v>625</v>
      </c>
      <c r="R28" s="40">
        <v>1020</v>
      </c>
      <c r="S28" s="41">
        <v>2400</v>
      </c>
      <c r="T28" s="41">
        <v>2400</v>
      </c>
      <c r="U28" s="40">
        <v>1020</v>
      </c>
      <c r="V28" s="13">
        <v>1</v>
      </c>
      <c r="W28" s="41">
        <v>2400</v>
      </c>
      <c r="X28" s="13">
        <v>1</v>
      </c>
      <c r="Y28" s="41">
        <v>2400</v>
      </c>
      <c r="Z28" s="40"/>
      <c r="AA28" s="42"/>
      <c r="AB28" s="42"/>
      <c r="AC28" s="43"/>
      <c r="AD28" s="44"/>
      <c r="AE28" s="44"/>
      <c r="AF28" s="43"/>
      <c r="AG28" s="13" t="s">
        <v>5</v>
      </c>
      <c r="AH28" s="37"/>
      <c r="AI28" s="37" t="s">
        <v>6</v>
      </c>
      <c r="AJ28" s="37"/>
      <c r="AK28" s="45" t="s">
        <v>615</v>
      </c>
      <c r="AL28" s="46"/>
      <c r="AM28" s="47"/>
      <c r="AN28" s="47"/>
      <c r="AO28" s="39"/>
      <c r="AP28" s="39"/>
    </row>
    <row r="29" spans="1:42">
      <c r="A29">
        <v>1</v>
      </c>
      <c r="B29" s="34">
        <v>2021</v>
      </c>
      <c r="C29" s="34">
        <v>11</v>
      </c>
      <c r="D29" s="34">
        <v>29</v>
      </c>
      <c r="E29" s="35" t="s">
        <v>628</v>
      </c>
      <c r="F29" s="34"/>
      <c r="G29" s="260"/>
      <c r="H29" s="37" t="s">
        <v>595</v>
      </c>
      <c r="I29" s="38" t="s">
        <v>43</v>
      </c>
      <c r="J29" s="37" t="s">
        <v>596</v>
      </c>
      <c r="K29" s="89"/>
      <c r="L29" s="14"/>
      <c r="M29" s="14"/>
      <c r="N29" s="14"/>
      <c r="O29" s="13"/>
      <c r="P29" s="239">
        <v>25</v>
      </c>
      <c r="Q29" s="39" t="s">
        <v>612</v>
      </c>
      <c r="R29" s="40">
        <v>1020</v>
      </c>
      <c r="S29" s="41" t="s">
        <v>30</v>
      </c>
      <c r="T29" s="240">
        <v>350</v>
      </c>
      <c r="U29" s="40">
        <v>1020</v>
      </c>
      <c r="V29" s="13">
        <v>1</v>
      </c>
      <c r="W29" s="40"/>
      <c r="X29" s="13">
        <v>1</v>
      </c>
      <c r="Y29" s="240">
        <v>350</v>
      </c>
      <c r="Z29" s="40">
        <v>2950</v>
      </c>
      <c r="AA29" s="42" t="s">
        <v>738</v>
      </c>
      <c r="AB29" s="76"/>
      <c r="AC29" s="43"/>
      <c r="AD29" s="44"/>
      <c r="AE29" s="44"/>
      <c r="AF29" s="43"/>
      <c r="AG29" s="13"/>
      <c r="AH29" s="37"/>
      <c r="AI29" s="37" t="s">
        <v>6</v>
      </c>
      <c r="AJ29" s="37"/>
      <c r="AK29" s="45" t="s">
        <v>615</v>
      </c>
      <c r="AL29" s="46"/>
      <c r="AM29" s="47"/>
      <c r="AN29" s="47"/>
      <c r="AO29" s="39"/>
      <c r="AP29" s="39"/>
    </row>
    <row r="31" spans="1:42">
      <c r="A31">
        <v>1</v>
      </c>
      <c r="B31" s="34">
        <v>2022</v>
      </c>
      <c r="C31" s="34">
        <v>5</v>
      </c>
      <c r="D31" s="34">
        <v>31</v>
      </c>
      <c r="E31" s="35" t="s">
        <v>629</v>
      </c>
      <c r="F31" s="34"/>
      <c r="G31" s="36"/>
      <c r="H31" s="37" t="s">
        <v>595</v>
      </c>
      <c r="I31" s="38" t="s">
        <v>58</v>
      </c>
      <c r="J31" s="37" t="s">
        <v>596</v>
      </c>
      <c r="K31" s="13"/>
      <c r="L31" s="14"/>
      <c r="M31" s="14"/>
      <c r="N31" s="14"/>
      <c r="O31" s="13"/>
      <c r="P31" s="13">
        <v>12</v>
      </c>
      <c r="Q31" s="39" t="s">
        <v>612</v>
      </c>
      <c r="R31" s="40">
        <v>1200</v>
      </c>
      <c r="S31" s="41" t="s">
        <v>30</v>
      </c>
      <c r="T31" s="40">
        <v>200</v>
      </c>
      <c r="U31" s="40">
        <v>1200</v>
      </c>
      <c r="V31" s="13">
        <v>1</v>
      </c>
      <c r="W31" s="40">
        <v>200</v>
      </c>
      <c r="X31" s="13">
        <v>1</v>
      </c>
      <c r="Y31" s="40">
        <v>200</v>
      </c>
      <c r="Z31" s="40"/>
      <c r="AA31" s="241" t="s">
        <v>619</v>
      </c>
      <c r="AB31" s="238" t="s">
        <v>620</v>
      </c>
      <c r="AC31" s="43"/>
      <c r="AD31" s="44"/>
      <c r="AE31" s="44"/>
      <c r="AF31" s="43"/>
      <c r="AG31" s="13"/>
      <c r="AH31" s="37"/>
      <c r="AI31" s="37"/>
      <c r="AJ31" s="37"/>
      <c r="AK31" s="45"/>
      <c r="AL31" s="46"/>
      <c r="AM31" s="236"/>
      <c r="AN31" s="236"/>
      <c r="AO31" s="233"/>
      <c r="AP31" s="233"/>
    </row>
    <row r="32" spans="1:42">
      <c r="A32">
        <v>1</v>
      </c>
      <c r="B32" s="34">
        <v>2022</v>
      </c>
      <c r="C32" s="34">
        <v>5</v>
      </c>
      <c r="D32" s="34">
        <v>31</v>
      </c>
      <c r="E32" s="35" t="s">
        <v>629</v>
      </c>
      <c r="F32" s="34">
        <v>2</v>
      </c>
      <c r="G32" s="36" t="s">
        <v>614</v>
      </c>
      <c r="H32" s="37" t="s">
        <v>595</v>
      </c>
      <c r="I32" s="38" t="s">
        <v>47</v>
      </c>
      <c r="J32" s="37" t="s">
        <v>596</v>
      </c>
      <c r="K32" s="13"/>
      <c r="L32" s="14"/>
      <c r="M32" s="14"/>
      <c r="N32" s="14" t="s">
        <v>621</v>
      </c>
      <c r="O32" s="13" t="s">
        <v>44</v>
      </c>
      <c r="P32" s="13">
        <v>50</v>
      </c>
      <c r="Q32" s="39" t="s">
        <v>360</v>
      </c>
      <c r="R32" s="40">
        <v>1200</v>
      </c>
      <c r="S32" s="41">
        <v>6000</v>
      </c>
      <c r="T32" s="41">
        <v>6000</v>
      </c>
      <c r="U32" s="40">
        <v>1200</v>
      </c>
      <c r="V32" s="13">
        <v>1</v>
      </c>
      <c r="W32" s="41">
        <v>6000</v>
      </c>
      <c r="X32" s="13">
        <v>1</v>
      </c>
      <c r="Y32" s="41">
        <v>6000</v>
      </c>
      <c r="Z32" s="40"/>
      <c r="AA32" s="42"/>
      <c r="AB32" s="42"/>
      <c r="AC32" s="43"/>
      <c r="AD32" s="44"/>
      <c r="AE32" s="44"/>
      <c r="AF32" s="43"/>
      <c r="AG32" s="13" t="s">
        <v>5</v>
      </c>
      <c r="AH32" s="37"/>
      <c r="AI32" s="37" t="s">
        <v>17</v>
      </c>
      <c r="AJ32" s="37"/>
      <c r="AK32" s="45" t="s">
        <v>615</v>
      </c>
      <c r="AL32" s="46"/>
      <c r="AM32" s="236"/>
      <c r="AN32" s="236"/>
      <c r="AO32" s="233"/>
      <c r="AP32" s="233"/>
    </row>
    <row r="33" spans="1:42">
      <c r="B33" s="34">
        <v>2022</v>
      </c>
      <c r="C33" s="34">
        <v>5</v>
      </c>
      <c r="D33" s="34">
        <v>31</v>
      </c>
      <c r="E33" s="35" t="s">
        <v>629</v>
      </c>
      <c r="F33" s="34"/>
      <c r="G33" s="260"/>
      <c r="H33" s="37" t="s">
        <v>595</v>
      </c>
      <c r="I33" s="38" t="s">
        <v>43</v>
      </c>
      <c r="J33" s="37" t="s">
        <v>596</v>
      </c>
      <c r="K33" s="13"/>
      <c r="L33" s="14"/>
      <c r="M33" s="14"/>
      <c r="N33" s="14"/>
      <c r="O33" s="13"/>
      <c r="P33" s="239">
        <v>25</v>
      </c>
      <c r="Q33" s="39" t="s">
        <v>612</v>
      </c>
      <c r="R33" s="40">
        <v>1200</v>
      </c>
      <c r="S33" s="41" t="s">
        <v>30</v>
      </c>
      <c r="T33" s="240">
        <v>350</v>
      </c>
      <c r="U33" s="40">
        <v>1200</v>
      </c>
      <c r="V33" s="13">
        <v>1</v>
      </c>
      <c r="W33" s="40"/>
      <c r="X33" s="13">
        <v>1</v>
      </c>
      <c r="Y33" s="240">
        <v>350</v>
      </c>
      <c r="Z33" s="40">
        <v>6550</v>
      </c>
      <c r="AA33" s="42" t="s">
        <v>638</v>
      </c>
      <c r="AB33" s="76"/>
      <c r="AC33" s="43"/>
      <c r="AD33" s="44"/>
      <c r="AE33" s="44"/>
      <c r="AF33" s="43"/>
      <c r="AG33" s="13"/>
      <c r="AH33" s="37"/>
      <c r="AI33" s="37" t="s">
        <v>17</v>
      </c>
      <c r="AJ33" s="37"/>
      <c r="AK33" s="45" t="s">
        <v>615</v>
      </c>
      <c r="AL33" s="46"/>
      <c r="AM33" s="236"/>
      <c r="AN33" s="236"/>
      <c r="AO33" s="233"/>
      <c r="AP33" s="233"/>
    </row>
    <row r="35" spans="1:42">
      <c r="B35" s="34">
        <v>2022</v>
      </c>
      <c r="C35" s="34">
        <v>5</v>
      </c>
      <c r="D35" s="34">
        <v>12</v>
      </c>
      <c r="E35" s="35" t="s">
        <v>629</v>
      </c>
      <c r="F35" s="34"/>
      <c r="G35" s="36"/>
      <c r="H35" s="37" t="s">
        <v>595</v>
      </c>
      <c r="I35" s="38" t="s">
        <v>58</v>
      </c>
      <c r="J35" s="37" t="s">
        <v>596</v>
      </c>
      <c r="K35" s="13"/>
      <c r="L35" s="14"/>
      <c r="M35" s="13"/>
      <c r="N35" s="14"/>
      <c r="O35" s="13"/>
      <c r="P35" s="13">
        <v>12</v>
      </c>
      <c r="Q35" s="39" t="s">
        <v>612</v>
      </c>
      <c r="R35" s="40">
        <v>1005</v>
      </c>
      <c r="S35" s="41" t="s">
        <v>30</v>
      </c>
      <c r="T35" s="40">
        <v>200</v>
      </c>
      <c r="U35" s="40">
        <v>1005</v>
      </c>
      <c r="V35" s="13">
        <v>1</v>
      </c>
      <c r="W35" s="40">
        <v>200</v>
      </c>
      <c r="X35" s="13">
        <v>1</v>
      </c>
      <c r="Y35" s="40">
        <v>200</v>
      </c>
      <c r="Z35" s="40"/>
      <c r="AA35" s="75"/>
      <c r="AB35" s="238" t="s">
        <v>613</v>
      </c>
      <c r="AC35" s="77"/>
      <c r="AD35" s="44"/>
      <c r="AE35" s="44"/>
      <c r="AF35" s="43"/>
      <c r="AG35" s="13"/>
      <c r="AH35" s="37"/>
      <c r="AI35" s="37"/>
      <c r="AJ35" s="37"/>
      <c r="AK35" s="45"/>
      <c r="AL35" s="46"/>
      <c r="AM35" s="236"/>
      <c r="AN35" s="236"/>
      <c r="AO35" s="233"/>
      <c r="AP35" s="233"/>
    </row>
    <row r="36" spans="1:42">
      <c r="A36">
        <v>1</v>
      </c>
      <c r="B36" s="34">
        <v>2022</v>
      </c>
      <c r="C36" s="34">
        <v>5</v>
      </c>
      <c r="D36" s="34">
        <v>12</v>
      </c>
      <c r="E36" s="35" t="s">
        <v>629</v>
      </c>
      <c r="F36" s="34">
        <v>4</v>
      </c>
      <c r="G36" s="36" t="s">
        <v>614</v>
      </c>
      <c r="H36" s="37" t="s">
        <v>595</v>
      </c>
      <c r="I36" s="38" t="s">
        <v>47</v>
      </c>
      <c r="J36" s="37" t="s">
        <v>596</v>
      </c>
      <c r="K36" s="13"/>
      <c r="L36" s="14"/>
      <c r="M36" s="14"/>
      <c r="N36" s="232" t="s">
        <v>600</v>
      </c>
      <c r="O36" s="13" t="s">
        <v>597</v>
      </c>
      <c r="P36" s="13">
        <v>50</v>
      </c>
      <c r="Q36" s="39" t="s">
        <v>625</v>
      </c>
      <c r="R36" s="40">
        <v>1005</v>
      </c>
      <c r="S36" s="41">
        <v>4100</v>
      </c>
      <c r="T36" s="41">
        <v>4100</v>
      </c>
      <c r="U36" s="40">
        <v>1005</v>
      </c>
      <c r="V36" s="13">
        <v>1</v>
      </c>
      <c r="W36" s="41">
        <v>4100</v>
      </c>
      <c r="X36" s="13">
        <v>1</v>
      </c>
      <c r="Y36" s="41">
        <v>4100</v>
      </c>
      <c r="Z36" s="40"/>
      <c r="AA36" s="42"/>
      <c r="AB36" s="42"/>
      <c r="AC36" s="43"/>
      <c r="AD36" s="44"/>
      <c r="AE36" s="44"/>
      <c r="AF36" s="43"/>
      <c r="AG36" s="13" t="s">
        <v>5</v>
      </c>
      <c r="AH36" s="37"/>
      <c r="AI36" s="37" t="s">
        <v>6</v>
      </c>
      <c r="AJ36" s="37"/>
      <c r="AK36" s="45" t="s">
        <v>615</v>
      </c>
      <c r="AL36" s="46"/>
      <c r="AM36" s="236"/>
      <c r="AN36" s="236"/>
      <c r="AO36" s="233"/>
      <c r="AP36" s="233"/>
    </row>
    <row r="37" spans="1:42">
      <c r="B37" s="34">
        <v>2022</v>
      </c>
      <c r="C37" s="34">
        <v>5</v>
      </c>
      <c r="D37" s="34">
        <v>12</v>
      </c>
      <c r="E37" s="35" t="s">
        <v>627</v>
      </c>
      <c r="F37" s="34"/>
      <c r="G37" s="260"/>
      <c r="H37" s="37" t="s">
        <v>595</v>
      </c>
      <c r="I37" s="73" t="s">
        <v>43</v>
      </c>
      <c r="J37" s="37" t="s">
        <v>596</v>
      </c>
      <c r="K37" s="13"/>
      <c r="L37" s="14"/>
      <c r="M37" s="14"/>
      <c r="N37" s="14"/>
      <c r="O37" s="74"/>
      <c r="P37" s="239">
        <v>25</v>
      </c>
      <c r="Q37" s="39" t="s">
        <v>612</v>
      </c>
      <c r="R37" s="40">
        <v>1005</v>
      </c>
      <c r="S37" s="41" t="s">
        <v>30</v>
      </c>
      <c r="T37" s="240">
        <v>350</v>
      </c>
      <c r="U37" s="40">
        <v>1005</v>
      </c>
      <c r="V37" s="13">
        <v>1</v>
      </c>
      <c r="W37" s="40"/>
      <c r="X37" s="13">
        <v>1</v>
      </c>
      <c r="Y37" s="240">
        <v>350</v>
      </c>
      <c r="Z37" s="40">
        <v>4650</v>
      </c>
      <c r="AA37" s="42" t="s">
        <v>658</v>
      </c>
      <c r="AB37" s="76"/>
      <c r="AC37" s="77"/>
      <c r="AD37" s="78"/>
      <c r="AE37" s="78"/>
      <c r="AF37" s="77"/>
      <c r="AG37" s="74"/>
      <c r="AH37" s="72"/>
      <c r="AI37" s="37" t="s">
        <v>6</v>
      </c>
      <c r="AJ37" s="37"/>
      <c r="AK37" s="45" t="s">
        <v>615</v>
      </c>
      <c r="AL37" s="46"/>
      <c r="AM37" s="236"/>
      <c r="AN37" s="236"/>
      <c r="AO37" s="233"/>
      <c r="AP37" s="233"/>
    </row>
    <row r="39" spans="1:42" ht="13.5" customHeight="1">
      <c r="A39">
        <v>1</v>
      </c>
      <c r="B39" s="34">
        <v>2022</v>
      </c>
      <c r="C39" s="34">
        <v>6</v>
      </c>
      <c r="D39" s="34">
        <v>3</v>
      </c>
      <c r="E39" s="35" t="s">
        <v>628</v>
      </c>
      <c r="F39" s="34"/>
      <c r="G39" s="36"/>
      <c r="H39" s="37" t="s">
        <v>595</v>
      </c>
      <c r="I39" s="38" t="s">
        <v>58</v>
      </c>
      <c r="J39" s="37" t="s">
        <v>596</v>
      </c>
      <c r="K39" s="13"/>
      <c r="L39" s="14"/>
      <c r="M39" s="13"/>
      <c r="N39" s="14"/>
      <c r="O39" s="13"/>
      <c r="P39" s="13">
        <v>12</v>
      </c>
      <c r="Q39" s="39" t="s">
        <v>612</v>
      </c>
      <c r="R39" s="40">
        <v>1005</v>
      </c>
      <c r="S39" s="41" t="s">
        <v>30</v>
      </c>
      <c r="T39" s="40">
        <v>200</v>
      </c>
      <c r="U39" s="40">
        <v>1005</v>
      </c>
      <c r="V39" s="13">
        <v>1</v>
      </c>
      <c r="W39" s="40">
        <v>200</v>
      </c>
      <c r="X39" s="13">
        <v>1</v>
      </c>
      <c r="Y39" s="40">
        <v>200</v>
      </c>
      <c r="Z39" s="40"/>
      <c r="AA39" s="42"/>
      <c r="AB39" s="238" t="s">
        <v>613</v>
      </c>
      <c r="AC39" s="43"/>
      <c r="AD39" s="44"/>
      <c r="AE39" s="44"/>
      <c r="AF39" s="43"/>
      <c r="AG39" s="13"/>
      <c r="AH39" s="37"/>
      <c r="AI39" s="37"/>
      <c r="AJ39" s="37"/>
      <c r="AK39" s="45"/>
      <c r="AL39" s="46"/>
      <c r="AM39" s="236"/>
      <c r="AN39" s="236"/>
      <c r="AO39" s="233"/>
      <c r="AP39" s="233"/>
    </row>
    <row r="40" spans="1:42">
      <c r="B40" s="34">
        <v>2022</v>
      </c>
      <c r="C40" s="34">
        <v>6</v>
      </c>
      <c r="D40" s="34">
        <v>3</v>
      </c>
      <c r="E40" s="35" t="s">
        <v>628</v>
      </c>
      <c r="F40" s="34">
        <v>10</v>
      </c>
      <c r="G40" s="36" t="s">
        <v>614</v>
      </c>
      <c r="H40" s="37" t="s">
        <v>595</v>
      </c>
      <c r="I40" s="38" t="s">
        <v>47</v>
      </c>
      <c r="J40" s="37" t="s">
        <v>596</v>
      </c>
      <c r="K40" s="13"/>
      <c r="L40" s="14"/>
      <c r="M40" s="14"/>
      <c r="N40" s="14" t="s">
        <v>674</v>
      </c>
      <c r="O40" s="13" t="s">
        <v>597</v>
      </c>
      <c r="P40" s="13">
        <v>25</v>
      </c>
      <c r="Q40" s="39" t="s">
        <v>466</v>
      </c>
      <c r="R40" s="40">
        <v>1005</v>
      </c>
      <c r="S40" s="40">
        <v>8000</v>
      </c>
      <c r="T40" s="40">
        <v>8000</v>
      </c>
      <c r="U40" s="40">
        <v>1005</v>
      </c>
      <c r="V40" s="13">
        <v>1</v>
      </c>
      <c r="W40" s="40">
        <v>8000</v>
      </c>
      <c r="X40" s="13">
        <v>1</v>
      </c>
      <c r="Y40" s="40">
        <v>8000</v>
      </c>
      <c r="Z40" s="40"/>
      <c r="AA40" s="42"/>
      <c r="AB40" s="76"/>
      <c r="AC40" s="43"/>
      <c r="AD40" s="44"/>
      <c r="AE40" s="44"/>
      <c r="AF40" s="43"/>
      <c r="AG40" s="13" t="s">
        <v>5</v>
      </c>
      <c r="AH40" s="37"/>
      <c r="AI40" s="37" t="s">
        <v>6</v>
      </c>
      <c r="AJ40" s="37"/>
      <c r="AK40" s="45" t="s">
        <v>615</v>
      </c>
      <c r="AL40" s="46"/>
      <c r="AM40" s="236"/>
      <c r="AN40" s="236"/>
      <c r="AO40" s="233"/>
      <c r="AP40" s="233"/>
    </row>
    <row r="41" spans="1:42">
      <c r="B41" s="34">
        <v>2022</v>
      </c>
      <c r="C41" s="34">
        <v>6</v>
      </c>
      <c r="D41" s="34">
        <v>3</v>
      </c>
      <c r="E41" s="35" t="s">
        <v>628</v>
      </c>
      <c r="F41" s="34"/>
      <c r="G41" s="260"/>
      <c r="H41" s="37" t="s">
        <v>595</v>
      </c>
      <c r="I41" s="38" t="s">
        <v>43</v>
      </c>
      <c r="J41" s="37" t="s">
        <v>596</v>
      </c>
      <c r="K41" s="13"/>
      <c r="L41" s="14"/>
      <c r="M41" s="13"/>
      <c r="N41" s="14"/>
      <c r="O41" s="13"/>
      <c r="P41" s="239">
        <v>25</v>
      </c>
      <c r="Q41" s="39" t="s">
        <v>612</v>
      </c>
      <c r="R41" s="40">
        <v>1005</v>
      </c>
      <c r="S41" s="41" t="s">
        <v>30</v>
      </c>
      <c r="T41" s="240">
        <v>350</v>
      </c>
      <c r="U41" s="40">
        <v>1005</v>
      </c>
      <c r="V41" s="13">
        <v>1</v>
      </c>
      <c r="W41" s="40"/>
      <c r="X41" s="13">
        <v>1</v>
      </c>
      <c r="Y41" s="240">
        <v>350</v>
      </c>
      <c r="Z41" s="40">
        <v>8550</v>
      </c>
      <c r="AA41" s="42" t="s">
        <v>658</v>
      </c>
      <c r="AB41" s="76"/>
      <c r="AC41" s="43"/>
      <c r="AD41" s="44"/>
      <c r="AE41" s="44"/>
      <c r="AF41" s="43"/>
      <c r="AG41" s="13"/>
      <c r="AH41" s="37"/>
      <c r="AI41" s="37" t="s">
        <v>6</v>
      </c>
      <c r="AJ41" s="37"/>
      <c r="AK41" s="45" t="s">
        <v>615</v>
      </c>
      <c r="AL41" s="46"/>
      <c r="AM41" s="236"/>
      <c r="AN41" s="236"/>
      <c r="AO41" s="233"/>
      <c r="AP41" s="233"/>
    </row>
    <row r="43" spans="1:42">
      <c r="B43" s="34">
        <v>2022</v>
      </c>
      <c r="C43" s="34">
        <v>5</v>
      </c>
      <c r="D43" s="34">
        <v>11</v>
      </c>
      <c r="E43" s="35" t="s">
        <v>627</v>
      </c>
      <c r="F43" s="34"/>
      <c r="G43" s="36"/>
      <c r="H43" s="37" t="s">
        <v>595</v>
      </c>
      <c r="I43" s="38" t="s">
        <v>58</v>
      </c>
      <c r="J43" s="37" t="s">
        <v>596</v>
      </c>
      <c r="K43" s="13"/>
      <c r="L43" s="14"/>
      <c r="M43" s="13"/>
      <c r="N43" s="14"/>
      <c r="O43" s="13"/>
      <c r="P43" s="13">
        <v>12</v>
      </c>
      <c r="Q43" s="39" t="s">
        <v>612</v>
      </c>
      <c r="R43" s="40">
        <v>1005</v>
      </c>
      <c r="S43" s="41" t="s">
        <v>30</v>
      </c>
      <c r="T43" s="40">
        <v>200</v>
      </c>
      <c r="U43" s="40">
        <v>1005</v>
      </c>
      <c r="V43" s="13">
        <v>1</v>
      </c>
      <c r="W43" s="40">
        <v>200</v>
      </c>
      <c r="X43" s="13">
        <v>1</v>
      </c>
      <c r="Y43" s="40">
        <v>200</v>
      </c>
      <c r="Z43" s="40"/>
      <c r="AA43" s="75"/>
      <c r="AB43" s="238" t="s">
        <v>613</v>
      </c>
      <c r="AC43" s="77"/>
      <c r="AD43" s="44"/>
      <c r="AE43" s="44"/>
      <c r="AF43" s="43"/>
      <c r="AG43" s="13"/>
      <c r="AH43" s="37"/>
      <c r="AI43" s="37"/>
      <c r="AJ43" s="37"/>
      <c r="AK43" s="45"/>
      <c r="AL43" s="46"/>
      <c r="AM43" s="236"/>
      <c r="AN43" s="236"/>
      <c r="AO43" s="233"/>
      <c r="AP43" s="233"/>
    </row>
    <row r="44" spans="1:42">
      <c r="A44">
        <v>1</v>
      </c>
      <c r="B44" s="34">
        <v>2022</v>
      </c>
      <c r="C44" s="34">
        <v>5</v>
      </c>
      <c r="D44" s="34">
        <v>11</v>
      </c>
      <c r="E44" s="35" t="s">
        <v>627</v>
      </c>
      <c r="F44" s="34">
        <v>6</v>
      </c>
      <c r="G44" s="36" t="s">
        <v>614</v>
      </c>
      <c r="H44" s="37" t="s">
        <v>595</v>
      </c>
      <c r="I44" s="38" t="s">
        <v>47</v>
      </c>
      <c r="J44" s="37" t="s">
        <v>596</v>
      </c>
      <c r="K44" s="13"/>
      <c r="L44" s="14"/>
      <c r="M44" s="14"/>
      <c r="N44" s="14" t="s">
        <v>599</v>
      </c>
      <c r="O44" s="13" t="s">
        <v>597</v>
      </c>
      <c r="P44" s="13">
        <v>50</v>
      </c>
      <c r="Q44" s="39" t="s">
        <v>616</v>
      </c>
      <c r="R44" s="40">
        <v>1005</v>
      </c>
      <c r="S44" s="41">
        <v>4000</v>
      </c>
      <c r="T44" s="41">
        <v>4000</v>
      </c>
      <c r="U44" s="40">
        <v>1005</v>
      </c>
      <c r="V44" s="13">
        <v>1</v>
      </c>
      <c r="W44" s="41">
        <v>4000</v>
      </c>
      <c r="X44" s="13">
        <v>1</v>
      </c>
      <c r="Y44" s="41">
        <v>4000</v>
      </c>
      <c r="Z44" s="40"/>
      <c r="AA44" s="42"/>
      <c r="AB44" s="42"/>
      <c r="AC44" s="43"/>
      <c r="AD44" s="44"/>
      <c r="AE44" s="44"/>
      <c r="AF44" s="43"/>
      <c r="AG44" s="13" t="s">
        <v>5</v>
      </c>
      <c r="AH44" s="37"/>
      <c r="AI44" s="37" t="s">
        <v>6</v>
      </c>
      <c r="AJ44" s="37"/>
      <c r="AK44" s="45" t="s">
        <v>615</v>
      </c>
      <c r="AL44" s="46"/>
      <c r="AM44" s="237"/>
      <c r="AN44" s="236"/>
      <c r="AO44" s="233"/>
      <c r="AP44" s="233"/>
    </row>
    <row r="45" spans="1:42">
      <c r="B45" s="34">
        <v>2022</v>
      </c>
      <c r="C45" s="34">
        <v>5</v>
      </c>
      <c r="D45" s="34">
        <v>11</v>
      </c>
      <c r="E45" s="35" t="s">
        <v>627</v>
      </c>
      <c r="F45" s="34"/>
      <c r="G45" s="260"/>
      <c r="H45" s="37" t="s">
        <v>595</v>
      </c>
      <c r="I45" s="73" t="s">
        <v>43</v>
      </c>
      <c r="J45" s="37" t="s">
        <v>596</v>
      </c>
      <c r="K45" s="13"/>
      <c r="L45" s="14"/>
      <c r="M45" s="14"/>
      <c r="N45" s="14"/>
      <c r="O45" s="74"/>
      <c r="P45" s="239">
        <v>25</v>
      </c>
      <c r="Q45" s="39" t="s">
        <v>612</v>
      </c>
      <c r="R45" s="40">
        <v>1005</v>
      </c>
      <c r="S45" s="41" t="s">
        <v>30</v>
      </c>
      <c r="T45" s="240">
        <v>350</v>
      </c>
      <c r="U45" s="40">
        <v>1005</v>
      </c>
      <c r="V45" s="13">
        <v>1</v>
      </c>
      <c r="W45" s="40"/>
      <c r="X45" s="13">
        <v>1</v>
      </c>
      <c r="Y45" s="240">
        <v>350</v>
      </c>
      <c r="Z45" s="40">
        <v>4550</v>
      </c>
      <c r="AA45" s="42" t="s">
        <v>658</v>
      </c>
      <c r="AB45" s="42"/>
      <c r="AC45" s="77"/>
      <c r="AD45" s="78"/>
      <c r="AE45" s="78"/>
      <c r="AF45" s="77"/>
      <c r="AG45" s="74"/>
      <c r="AH45" s="72"/>
      <c r="AI45" s="37" t="s">
        <v>6</v>
      </c>
      <c r="AJ45" s="37"/>
      <c r="AK45" s="45" t="s">
        <v>615</v>
      </c>
      <c r="AL45" s="46"/>
      <c r="AM45" s="236"/>
      <c r="AN45" s="236"/>
      <c r="AO45" s="233"/>
      <c r="AP45" s="233"/>
    </row>
    <row r="47" spans="1:42">
      <c r="B47" s="34">
        <v>2022</v>
      </c>
      <c r="C47" s="34">
        <v>5</v>
      </c>
      <c r="D47" s="34">
        <v>11</v>
      </c>
      <c r="E47" s="35" t="s">
        <v>628</v>
      </c>
      <c r="F47" s="34"/>
      <c r="G47" s="36"/>
      <c r="H47" s="37" t="s">
        <v>595</v>
      </c>
      <c r="I47" s="38" t="s">
        <v>58</v>
      </c>
      <c r="J47" s="37" t="s">
        <v>596</v>
      </c>
      <c r="K47" s="13"/>
      <c r="L47" s="14"/>
      <c r="M47" s="13"/>
      <c r="N47" s="75"/>
      <c r="O47" s="13"/>
      <c r="P47" s="13">
        <v>12</v>
      </c>
      <c r="Q47" s="39" t="s">
        <v>612</v>
      </c>
      <c r="R47" s="40">
        <v>1005</v>
      </c>
      <c r="S47" s="41" t="s">
        <v>30</v>
      </c>
      <c r="T47" s="40">
        <v>200</v>
      </c>
      <c r="U47" s="40">
        <v>1005</v>
      </c>
      <c r="V47" s="13">
        <v>1</v>
      </c>
      <c r="W47" s="40">
        <v>200</v>
      </c>
      <c r="X47" s="13">
        <v>1</v>
      </c>
      <c r="Y47" s="40">
        <v>200</v>
      </c>
      <c r="Z47" s="40"/>
      <c r="AA47" s="75"/>
      <c r="AB47" s="238" t="s">
        <v>613</v>
      </c>
      <c r="AC47" s="77"/>
      <c r="AD47" s="44"/>
      <c r="AE47" s="44"/>
      <c r="AF47" s="43"/>
      <c r="AG47" s="13"/>
      <c r="AH47" s="37"/>
      <c r="AI47" s="37"/>
      <c r="AJ47" s="37"/>
      <c r="AK47" s="45"/>
      <c r="AL47" s="46"/>
      <c r="AM47" s="236"/>
      <c r="AN47" s="236"/>
      <c r="AO47" s="233"/>
      <c r="AP47" s="233"/>
    </row>
    <row r="48" spans="1:42">
      <c r="A48">
        <v>1</v>
      </c>
      <c r="B48" s="34">
        <v>2022</v>
      </c>
      <c r="C48" s="34">
        <v>5</v>
      </c>
      <c r="D48" s="34">
        <v>11</v>
      </c>
      <c r="E48" s="35" t="s">
        <v>628</v>
      </c>
      <c r="F48" s="34">
        <v>8</v>
      </c>
      <c r="G48" s="36" t="s">
        <v>614</v>
      </c>
      <c r="H48" s="37" t="s">
        <v>595</v>
      </c>
      <c r="I48" s="38" t="s">
        <v>47</v>
      </c>
      <c r="J48" s="37" t="s">
        <v>596</v>
      </c>
      <c r="K48" s="13"/>
      <c r="L48" s="14"/>
      <c r="M48" s="14"/>
      <c r="N48" s="14" t="s">
        <v>233</v>
      </c>
      <c r="O48" s="13" t="s">
        <v>597</v>
      </c>
      <c r="P48" s="13">
        <v>50</v>
      </c>
      <c r="Q48" s="39" t="s">
        <v>616</v>
      </c>
      <c r="R48" s="40">
        <v>1005</v>
      </c>
      <c r="S48" s="41">
        <v>4000</v>
      </c>
      <c r="T48" s="41">
        <v>4000</v>
      </c>
      <c r="U48" s="40">
        <v>1005</v>
      </c>
      <c r="V48" s="13">
        <v>1</v>
      </c>
      <c r="W48" s="41">
        <v>4000</v>
      </c>
      <c r="X48" s="13">
        <v>1</v>
      </c>
      <c r="Y48" s="41">
        <v>4000</v>
      </c>
      <c r="Z48" s="40"/>
      <c r="AA48" s="42"/>
      <c r="AB48" s="42"/>
      <c r="AC48" s="43"/>
      <c r="AD48" s="44"/>
      <c r="AE48" s="44"/>
      <c r="AF48" s="43"/>
      <c r="AG48" s="13" t="s">
        <v>5</v>
      </c>
      <c r="AH48" s="37"/>
      <c r="AI48" s="37" t="s">
        <v>6</v>
      </c>
      <c r="AJ48" s="37"/>
      <c r="AK48" s="45" t="s">
        <v>615</v>
      </c>
      <c r="AL48" s="46"/>
      <c r="AM48" s="236"/>
      <c r="AN48" s="236"/>
      <c r="AO48" s="233"/>
      <c r="AP48" s="233"/>
    </row>
    <row r="49" spans="1:42">
      <c r="B49" s="34">
        <v>2022</v>
      </c>
      <c r="C49" s="34">
        <v>5</v>
      </c>
      <c r="D49" s="34">
        <v>11</v>
      </c>
      <c r="E49" s="35" t="s">
        <v>628</v>
      </c>
      <c r="F49" s="34"/>
      <c r="G49" s="36"/>
      <c r="H49" s="37" t="s">
        <v>595</v>
      </c>
      <c r="I49" s="73" t="s">
        <v>43</v>
      </c>
      <c r="J49" s="37" t="s">
        <v>596</v>
      </c>
      <c r="K49" s="13"/>
      <c r="L49" s="14"/>
      <c r="M49" s="14"/>
      <c r="N49" s="14"/>
      <c r="O49" s="74"/>
      <c r="P49" s="239">
        <v>25</v>
      </c>
      <c r="Q49" s="39" t="s">
        <v>612</v>
      </c>
      <c r="R49" s="40">
        <v>1005</v>
      </c>
      <c r="S49" s="41" t="s">
        <v>30</v>
      </c>
      <c r="T49" s="240">
        <v>350</v>
      </c>
      <c r="U49" s="40">
        <v>1005</v>
      </c>
      <c r="V49" s="13">
        <v>1</v>
      </c>
      <c r="W49" s="40"/>
      <c r="X49" s="13">
        <v>1</v>
      </c>
      <c r="Y49" s="240">
        <v>350</v>
      </c>
      <c r="Z49" s="40">
        <v>4550</v>
      </c>
      <c r="AA49" s="42" t="s">
        <v>658</v>
      </c>
      <c r="AB49" s="42"/>
      <c r="AC49" s="77"/>
      <c r="AD49" s="78"/>
      <c r="AE49" s="78"/>
      <c r="AF49" s="77"/>
      <c r="AG49" s="74"/>
      <c r="AH49" s="72"/>
      <c r="AI49" s="37" t="s">
        <v>6</v>
      </c>
      <c r="AJ49" s="37"/>
      <c r="AK49" s="45" t="s">
        <v>615</v>
      </c>
      <c r="AL49" s="46"/>
      <c r="AM49" s="236"/>
      <c r="AN49" s="236"/>
      <c r="AO49" s="233"/>
      <c r="AP49" s="233"/>
    </row>
    <row r="51" spans="1:42">
      <c r="B51" s="34">
        <v>2022</v>
      </c>
      <c r="C51" s="34">
        <v>5</v>
      </c>
      <c r="D51" s="34">
        <v>12</v>
      </c>
      <c r="E51" s="35" t="s">
        <v>629</v>
      </c>
      <c r="F51" s="34"/>
      <c r="G51" s="36"/>
      <c r="H51" s="37" t="s">
        <v>595</v>
      </c>
      <c r="I51" s="38" t="s">
        <v>58</v>
      </c>
      <c r="J51" s="37" t="s">
        <v>596</v>
      </c>
      <c r="K51" s="13"/>
      <c r="L51" s="14"/>
      <c r="M51" s="14"/>
      <c r="N51" s="75"/>
      <c r="O51" s="13"/>
      <c r="P51" s="13">
        <v>12</v>
      </c>
      <c r="Q51" s="39" t="s">
        <v>612</v>
      </c>
      <c r="R51" s="40">
        <v>1005</v>
      </c>
      <c r="S51" s="41" t="s">
        <v>30</v>
      </c>
      <c r="T51" s="40">
        <v>200</v>
      </c>
      <c r="U51" s="40">
        <v>1005</v>
      </c>
      <c r="V51" s="13">
        <v>1</v>
      </c>
      <c r="W51" s="40">
        <v>200</v>
      </c>
      <c r="X51" s="13">
        <v>1</v>
      </c>
      <c r="Y51" s="40">
        <v>200</v>
      </c>
      <c r="Z51" s="40"/>
      <c r="AA51" s="75"/>
      <c r="AB51" s="238" t="s">
        <v>613</v>
      </c>
      <c r="AC51" s="77"/>
      <c r="AD51" s="44"/>
      <c r="AE51" s="44"/>
      <c r="AF51" s="43"/>
      <c r="AG51" s="13"/>
      <c r="AH51" s="37"/>
      <c r="AI51" s="37"/>
      <c r="AJ51" s="37"/>
      <c r="AK51" s="45"/>
      <c r="AL51" s="46"/>
      <c r="AM51" s="236"/>
      <c r="AN51" s="236"/>
      <c r="AO51" s="233"/>
      <c r="AP51" s="233"/>
    </row>
    <row r="52" spans="1:42">
      <c r="A52">
        <v>1</v>
      </c>
      <c r="B52" s="34">
        <v>2022</v>
      </c>
      <c r="C52" s="34">
        <v>5</v>
      </c>
      <c r="D52" s="34">
        <v>12</v>
      </c>
      <c r="E52" s="35" t="s">
        <v>629</v>
      </c>
      <c r="F52" s="34">
        <v>2</v>
      </c>
      <c r="G52" s="36" t="s">
        <v>614</v>
      </c>
      <c r="H52" s="37" t="s">
        <v>595</v>
      </c>
      <c r="I52" s="38" t="s">
        <v>47</v>
      </c>
      <c r="J52" s="37" t="s">
        <v>596</v>
      </c>
      <c r="K52" s="13"/>
      <c r="L52" s="14"/>
      <c r="M52" s="14"/>
      <c r="N52" s="14" t="s">
        <v>623</v>
      </c>
      <c r="O52" s="13" t="s">
        <v>597</v>
      </c>
      <c r="P52" s="13">
        <v>50</v>
      </c>
      <c r="Q52" s="39" t="s">
        <v>624</v>
      </c>
      <c r="R52" s="40">
        <v>1005</v>
      </c>
      <c r="S52" s="41">
        <v>4000</v>
      </c>
      <c r="T52" s="41">
        <v>4000</v>
      </c>
      <c r="U52" s="40">
        <v>1005</v>
      </c>
      <c r="V52" s="13">
        <v>1</v>
      </c>
      <c r="W52" s="41">
        <v>4000</v>
      </c>
      <c r="X52" s="13">
        <v>1</v>
      </c>
      <c r="Y52" s="41">
        <v>4000</v>
      </c>
      <c r="Z52" s="40"/>
      <c r="AA52" s="42"/>
      <c r="AB52" s="42"/>
      <c r="AC52" s="43"/>
      <c r="AD52" s="44"/>
      <c r="AE52" s="44"/>
      <c r="AF52" s="43"/>
      <c r="AG52" s="13" t="s">
        <v>5</v>
      </c>
      <c r="AH52" s="37"/>
      <c r="AI52" s="37" t="s">
        <v>6</v>
      </c>
      <c r="AJ52" s="37"/>
      <c r="AK52" s="45" t="s">
        <v>615</v>
      </c>
      <c r="AL52" s="46"/>
      <c r="AM52" s="236"/>
      <c r="AN52" s="236"/>
      <c r="AO52" s="233"/>
      <c r="AP52" s="233"/>
    </row>
    <row r="53" spans="1:42">
      <c r="B53" s="34">
        <v>2022</v>
      </c>
      <c r="C53" s="34">
        <v>5</v>
      </c>
      <c r="D53" s="34">
        <v>12</v>
      </c>
      <c r="E53" s="35" t="s">
        <v>629</v>
      </c>
      <c r="F53" s="34"/>
      <c r="G53" s="260"/>
      <c r="H53" s="37" t="s">
        <v>595</v>
      </c>
      <c r="I53" s="73" t="s">
        <v>43</v>
      </c>
      <c r="J53" s="37" t="s">
        <v>596</v>
      </c>
      <c r="K53" s="13"/>
      <c r="L53" s="14"/>
      <c r="M53" s="14"/>
      <c r="N53" s="14"/>
      <c r="O53" s="74"/>
      <c r="P53" s="239">
        <v>25</v>
      </c>
      <c r="Q53" s="39" t="s">
        <v>612</v>
      </c>
      <c r="R53" s="40">
        <v>1005</v>
      </c>
      <c r="S53" s="41" t="s">
        <v>30</v>
      </c>
      <c r="T53" s="240">
        <v>350</v>
      </c>
      <c r="U53" s="40">
        <v>1005</v>
      </c>
      <c r="V53" s="13">
        <v>1</v>
      </c>
      <c r="W53" s="40"/>
      <c r="X53" s="13">
        <v>1</v>
      </c>
      <c r="Y53" s="240">
        <v>350</v>
      </c>
      <c r="Z53" s="40">
        <v>4550</v>
      </c>
      <c r="AA53" s="42" t="s">
        <v>658</v>
      </c>
      <c r="AB53" s="76"/>
      <c r="AC53" s="77"/>
      <c r="AD53" s="78"/>
      <c r="AE53" s="78"/>
      <c r="AF53" s="77"/>
      <c r="AG53" s="74"/>
      <c r="AH53" s="72"/>
      <c r="AI53" s="37" t="s">
        <v>6</v>
      </c>
      <c r="AJ53" s="37"/>
      <c r="AK53" s="45" t="s">
        <v>615</v>
      </c>
      <c r="AL53" s="46"/>
      <c r="AM53" s="236"/>
      <c r="AN53" s="236"/>
      <c r="AO53" s="233"/>
      <c r="AP53" s="233"/>
    </row>
    <row r="55" spans="1:42">
      <c r="A55">
        <v>1</v>
      </c>
      <c r="B55" s="34">
        <v>2022</v>
      </c>
      <c r="C55" s="34">
        <v>6</v>
      </c>
      <c r="D55" s="34">
        <v>6</v>
      </c>
      <c r="E55" s="35" t="s">
        <v>627</v>
      </c>
      <c r="F55" s="34"/>
      <c r="G55" s="36"/>
      <c r="H55" s="37" t="s">
        <v>595</v>
      </c>
      <c r="I55" s="38" t="s">
        <v>58</v>
      </c>
      <c r="J55" s="37" t="s">
        <v>596</v>
      </c>
      <c r="K55" s="13"/>
      <c r="L55" s="14"/>
      <c r="M55" s="14"/>
      <c r="N55" s="75"/>
      <c r="O55" s="13"/>
      <c r="P55" s="13">
        <v>12</v>
      </c>
      <c r="Q55" s="39" t="s">
        <v>612</v>
      </c>
      <c r="R55" s="40">
        <v>1005</v>
      </c>
      <c r="S55" s="41" t="s">
        <v>30</v>
      </c>
      <c r="T55" s="40">
        <v>200</v>
      </c>
      <c r="U55" s="40">
        <v>1005</v>
      </c>
      <c r="V55" s="13">
        <v>1</v>
      </c>
      <c r="W55" s="40">
        <v>200</v>
      </c>
      <c r="X55" s="13">
        <v>1</v>
      </c>
      <c r="Y55" s="40">
        <v>200</v>
      </c>
      <c r="Z55" s="40"/>
      <c r="AA55" s="75"/>
      <c r="AB55" s="238" t="s">
        <v>613</v>
      </c>
      <c r="AC55" s="77"/>
      <c r="AD55" s="44"/>
      <c r="AE55" s="44"/>
      <c r="AF55" s="43"/>
      <c r="AG55" s="13"/>
      <c r="AH55" s="37"/>
      <c r="AI55" s="37"/>
      <c r="AJ55" s="37"/>
      <c r="AK55" s="45"/>
      <c r="AL55" s="46"/>
      <c r="AM55" s="236"/>
      <c r="AN55" s="236"/>
      <c r="AO55" s="233"/>
      <c r="AP55" s="233"/>
    </row>
    <row r="56" spans="1:42">
      <c r="B56" s="34">
        <v>2022</v>
      </c>
      <c r="C56" s="34">
        <v>6</v>
      </c>
      <c r="D56" s="34">
        <v>6</v>
      </c>
      <c r="E56" s="35" t="s">
        <v>627</v>
      </c>
      <c r="F56" s="34">
        <v>1</v>
      </c>
      <c r="G56" s="36" t="s">
        <v>614</v>
      </c>
      <c r="H56" s="37" t="s">
        <v>595</v>
      </c>
      <c r="I56" s="38" t="s">
        <v>47</v>
      </c>
      <c r="J56" s="37" t="s">
        <v>596</v>
      </c>
      <c r="K56" s="13"/>
      <c r="L56" s="14"/>
      <c r="M56" s="14"/>
      <c r="N56" s="14" t="s">
        <v>675</v>
      </c>
      <c r="O56" s="13" t="s">
        <v>597</v>
      </c>
      <c r="P56" s="13">
        <v>50</v>
      </c>
      <c r="Q56" s="39" t="s">
        <v>624</v>
      </c>
      <c r="R56" s="40">
        <v>1005</v>
      </c>
      <c r="S56" s="41">
        <v>4000</v>
      </c>
      <c r="T56" s="41">
        <v>4000</v>
      </c>
      <c r="U56" s="40">
        <v>1005</v>
      </c>
      <c r="V56" s="13">
        <v>1</v>
      </c>
      <c r="W56" s="41">
        <v>4000</v>
      </c>
      <c r="X56" s="13">
        <v>1</v>
      </c>
      <c r="Y56" s="41">
        <v>4000</v>
      </c>
      <c r="Z56" s="40"/>
      <c r="AA56" s="42"/>
      <c r="AB56" s="42"/>
      <c r="AC56" s="43"/>
      <c r="AD56" s="44"/>
      <c r="AE56" s="44"/>
      <c r="AF56" s="43"/>
      <c r="AG56" s="13" t="s">
        <v>5</v>
      </c>
      <c r="AH56" s="37"/>
      <c r="AI56" s="37" t="s">
        <v>6</v>
      </c>
      <c r="AJ56" s="37"/>
      <c r="AK56" s="45" t="s">
        <v>615</v>
      </c>
      <c r="AL56" s="46"/>
      <c r="AM56" s="236"/>
      <c r="AN56" s="236"/>
      <c r="AO56" s="233"/>
      <c r="AP56" s="233"/>
    </row>
    <row r="57" spans="1:42">
      <c r="A57">
        <v>1</v>
      </c>
      <c r="B57" s="34">
        <v>2022</v>
      </c>
      <c r="C57" s="34">
        <v>6</v>
      </c>
      <c r="D57" s="34">
        <v>6</v>
      </c>
      <c r="E57" s="35" t="s">
        <v>627</v>
      </c>
      <c r="F57" s="34"/>
      <c r="G57" s="36"/>
      <c r="H57" s="37" t="s">
        <v>595</v>
      </c>
      <c r="I57" s="73" t="s">
        <v>43</v>
      </c>
      <c r="J57" s="37" t="s">
        <v>596</v>
      </c>
      <c r="K57" s="13"/>
      <c r="L57" s="14"/>
      <c r="M57" s="14"/>
      <c r="N57" s="14"/>
      <c r="O57" s="74"/>
      <c r="P57" s="239">
        <v>25</v>
      </c>
      <c r="Q57" s="39" t="s">
        <v>612</v>
      </c>
      <c r="R57" s="40">
        <v>1005</v>
      </c>
      <c r="S57" s="41" t="s">
        <v>30</v>
      </c>
      <c r="T57" s="240">
        <v>350</v>
      </c>
      <c r="U57" s="40">
        <v>1005</v>
      </c>
      <c r="V57" s="13">
        <v>1</v>
      </c>
      <c r="W57" s="40"/>
      <c r="X57" s="13">
        <v>1</v>
      </c>
      <c r="Y57" s="240">
        <v>350</v>
      </c>
      <c r="Z57" s="40">
        <v>4550</v>
      </c>
      <c r="AA57" s="42" t="s">
        <v>658</v>
      </c>
      <c r="AB57" s="76"/>
      <c r="AC57" s="77"/>
      <c r="AD57" s="78"/>
      <c r="AE57" s="78"/>
      <c r="AF57" s="77"/>
      <c r="AG57" s="74"/>
      <c r="AH57" s="72"/>
      <c r="AI57" s="37" t="s">
        <v>6</v>
      </c>
      <c r="AJ57" s="37"/>
      <c r="AK57" s="45" t="s">
        <v>615</v>
      </c>
      <c r="AL57" s="46"/>
      <c r="AM57" s="236"/>
      <c r="AN57" s="236"/>
      <c r="AO57" s="233"/>
      <c r="AP57" s="233"/>
    </row>
    <row r="59" spans="1:42">
      <c r="B59" s="34">
        <v>2022</v>
      </c>
      <c r="C59" s="34">
        <v>6</v>
      </c>
      <c r="D59" s="34">
        <v>9</v>
      </c>
      <c r="E59" s="35" t="s">
        <v>628</v>
      </c>
      <c r="F59" s="34"/>
      <c r="G59" s="36"/>
      <c r="H59" s="37" t="s">
        <v>595</v>
      </c>
      <c r="I59" s="38" t="s">
        <v>58</v>
      </c>
      <c r="J59" s="37" t="s">
        <v>596</v>
      </c>
      <c r="K59" s="13"/>
      <c r="L59" s="14"/>
      <c r="M59" s="14"/>
      <c r="N59" s="14"/>
      <c r="O59" s="13"/>
      <c r="P59" s="13">
        <v>12</v>
      </c>
      <c r="Q59" s="39" t="s">
        <v>612</v>
      </c>
      <c r="R59" s="40">
        <v>1195</v>
      </c>
      <c r="S59" s="41" t="s">
        <v>30</v>
      </c>
      <c r="T59" s="40">
        <v>200</v>
      </c>
      <c r="U59" s="40">
        <v>1195</v>
      </c>
      <c r="V59" s="13">
        <v>1</v>
      </c>
      <c r="W59" s="40">
        <v>200</v>
      </c>
      <c r="X59" s="13">
        <v>1</v>
      </c>
      <c r="Y59" s="40">
        <v>200</v>
      </c>
      <c r="Z59" s="40"/>
      <c r="AA59" s="42"/>
      <c r="AB59" s="238" t="s">
        <v>613</v>
      </c>
      <c r="AC59" s="43"/>
      <c r="AD59" s="44"/>
      <c r="AE59" s="44"/>
      <c r="AF59" s="43"/>
      <c r="AG59" s="13"/>
      <c r="AH59" s="37"/>
      <c r="AI59" s="37"/>
      <c r="AJ59" s="37"/>
      <c r="AK59" s="45"/>
      <c r="AL59" s="46"/>
      <c r="AM59" s="236"/>
      <c r="AN59" s="236"/>
      <c r="AO59" s="233"/>
      <c r="AP59" s="233"/>
    </row>
    <row r="60" spans="1:42">
      <c r="B60" s="34">
        <v>2022</v>
      </c>
      <c r="C60" s="34">
        <v>6</v>
      </c>
      <c r="D60" s="34">
        <v>9</v>
      </c>
      <c r="E60" s="35" t="s">
        <v>628</v>
      </c>
      <c r="F60" s="34">
        <v>5</v>
      </c>
      <c r="G60" s="36" t="s">
        <v>614</v>
      </c>
      <c r="H60" s="37" t="s">
        <v>595</v>
      </c>
      <c r="I60" s="38" t="s">
        <v>47</v>
      </c>
      <c r="J60" s="37" t="s">
        <v>596</v>
      </c>
      <c r="K60" s="13"/>
      <c r="L60" s="14"/>
      <c r="M60" s="14"/>
      <c r="N60" s="14" t="s">
        <v>644</v>
      </c>
      <c r="O60" s="13" t="s">
        <v>34</v>
      </c>
      <c r="P60" s="13">
        <v>50</v>
      </c>
      <c r="Q60" s="39" t="s">
        <v>617</v>
      </c>
      <c r="R60" s="40">
        <v>1195</v>
      </c>
      <c r="S60" s="41">
        <v>5000</v>
      </c>
      <c r="T60" s="41">
        <v>5000</v>
      </c>
      <c r="U60" s="40">
        <v>1195</v>
      </c>
      <c r="V60" s="13">
        <v>1</v>
      </c>
      <c r="W60" s="41">
        <v>5000</v>
      </c>
      <c r="X60" s="13">
        <v>1</v>
      </c>
      <c r="Y60" s="41">
        <v>5000</v>
      </c>
      <c r="Z60" s="40"/>
      <c r="AA60" s="42"/>
      <c r="AB60" s="42"/>
      <c r="AC60" s="43"/>
      <c r="AD60" s="44"/>
      <c r="AE60" s="44"/>
      <c r="AF60" s="43"/>
      <c r="AG60" s="13" t="s">
        <v>5</v>
      </c>
      <c r="AH60" s="37"/>
      <c r="AI60" s="37" t="s">
        <v>6</v>
      </c>
      <c r="AJ60" s="37"/>
      <c r="AK60" s="45" t="s">
        <v>615</v>
      </c>
      <c r="AL60" s="46"/>
      <c r="AM60" s="236"/>
      <c r="AN60" s="236"/>
      <c r="AO60" s="233"/>
      <c r="AP60" s="233"/>
    </row>
    <row r="61" spans="1:42">
      <c r="B61" s="34">
        <v>2022</v>
      </c>
      <c r="C61" s="34">
        <v>6</v>
      </c>
      <c r="D61" s="34">
        <v>9</v>
      </c>
      <c r="E61" s="35" t="s">
        <v>628</v>
      </c>
      <c r="F61" s="34"/>
      <c r="G61" s="36"/>
      <c r="H61" s="37" t="s">
        <v>595</v>
      </c>
      <c r="I61" s="38" t="s">
        <v>43</v>
      </c>
      <c r="J61" s="37" t="s">
        <v>596</v>
      </c>
      <c r="K61" s="13"/>
      <c r="L61" s="14"/>
      <c r="M61" s="14"/>
      <c r="N61" s="14"/>
      <c r="O61" s="13"/>
      <c r="P61" s="239">
        <v>25</v>
      </c>
      <c r="Q61" s="39" t="s">
        <v>612</v>
      </c>
      <c r="R61" s="40">
        <v>1195</v>
      </c>
      <c r="S61" s="41" t="s">
        <v>30</v>
      </c>
      <c r="T61" s="240">
        <v>350</v>
      </c>
      <c r="U61" s="40">
        <v>1195</v>
      </c>
      <c r="V61" s="13">
        <v>1</v>
      </c>
      <c r="W61" s="40"/>
      <c r="X61" s="13">
        <v>1</v>
      </c>
      <c r="Y61" s="240">
        <v>350</v>
      </c>
      <c r="Z61" s="40">
        <v>5550</v>
      </c>
      <c r="AA61" s="42" t="s">
        <v>630</v>
      </c>
      <c r="AB61" s="42"/>
      <c r="AC61" s="43"/>
      <c r="AD61" s="44"/>
      <c r="AE61" s="44"/>
      <c r="AF61" s="43"/>
      <c r="AG61" s="13"/>
      <c r="AH61" s="37"/>
      <c r="AI61" s="37" t="s">
        <v>6</v>
      </c>
      <c r="AJ61" s="37"/>
      <c r="AK61" s="45" t="s">
        <v>615</v>
      </c>
      <c r="AL61" s="46"/>
      <c r="AM61" s="236"/>
      <c r="AN61" s="236"/>
      <c r="AO61" s="233"/>
      <c r="AP61" s="233"/>
    </row>
    <row r="63" spans="1:42">
      <c r="B63" s="34">
        <v>2022</v>
      </c>
      <c r="C63" s="34">
        <v>6</v>
      </c>
      <c r="D63" s="34">
        <v>7</v>
      </c>
      <c r="E63" s="35" t="s">
        <v>629</v>
      </c>
      <c r="F63" s="34">
        <v>6</v>
      </c>
      <c r="G63" s="36" t="s">
        <v>614</v>
      </c>
      <c r="H63" s="37" t="s">
        <v>595</v>
      </c>
      <c r="I63" s="73" t="s">
        <v>47</v>
      </c>
      <c r="J63" s="37" t="s">
        <v>596</v>
      </c>
      <c r="K63" s="13"/>
      <c r="L63" s="14"/>
      <c r="M63" s="14"/>
      <c r="N63" s="14" t="s">
        <v>680</v>
      </c>
      <c r="O63" s="74" t="s">
        <v>455</v>
      </c>
      <c r="P63" s="74">
        <v>50</v>
      </c>
      <c r="Q63" s="39" t="s">
        <v>303</v>
      </c>
      <c r="R63" s="40">
        <v>1020</v>
      </c>
      <c r="S63" s="41">
        <v>4000</v>
      </c>
      <c r="T63" s="40">
        <v>4000</v>
      </c>
      <c r="U63" s="40">
        <v>1020</v>
      </c>
      <c r="V63" s="13">
        <v>1</v>
      </c>
      <c r="W63" s="40">
        <v>4000</v>
      </c>
      <c r="X63" s="13">
        <v>1</v>
      </c>
      <c r="Y63" s="40">
        <v>4000</v>
      </c>
      <c r="Z63" s="40"/>
      <c r="AA63" s="42"/>
      <c r="AB63" s="76"/>
      <c r="AC63" s="77"/>
      <c r="AD63" s="78"/>
      <c r="AE63" s="78"/>
      <c r="AF63" s="77"/>
      <c r="AG63" s="74" t="s">
        <v>5</v>
      </c>
      <c r="AH63" s="72"/>
      <c r="AI63" s="37" t="s">
        <v>6</v>
      </c>
      <c r="AJ63" s="37"/>
      <c r="AK63" s="45" t="s">
        <v>598</v>
      </c>
      <c r="AL63" s="46"/>
      <c r="AM63" s="236"/>
      <c r="AN63" s="236"/>
      <c r="AO63" s="233"/>
      <c r="AP63" s="233"/>
    </row>
    <row r="64" spans="1:42">
      <c r="B64" s="34">
        <v>2022</v>
      </c>
      <c r="C64" s="34">
        <v>6</v>
      </c>
      <c r="D64" s="34">
        <v>7</v>
      </c>
      <c r="E64" s="35" t="s">
        <v>629</v>
      </c>
      <c r="F64" s="34"/>
      <c r="G64" s="36"/>
      <c r="H64" s="37" t="s">
        <v>595</v>
      </c>
      <c r="I64" s="73" t="s">
        <v>43</v>
      </c>
      <c r="J64" s="37" t="s">
        <v>596</v>
      </c>
      <c r="K64" s="13"/>
      <c r="L64" s="14"/>
      <c r="M64" s="14"/>
      <c r="N64" s="14"/>
      <c r="O64" s="74"/>
      <c r="P64" s="239">
        <v>25</v>
      </c>
      <c r="Q64" s="39" t="s">
        <v>612</v>
      </c>
      <c r="R64" s="40">
        <v>1020</v>
      </c>
      <c r="S64" s="41" t="s">
        <v>30</v>
      </c>
      <c r="T64" s="240">
        <v>350</v>
      </c>
      <c r="U64" s="40">
        <v>1100</v>
      </c>
      <c r="V64" s="13">
        <v>1</v>
      </c>
      <c r="W64" s="40"/>
      <c r="X64" s="13">
        <v>1</v>
      </c>
      <c r="Y64" s="240">
        <v>350</v>
      </c>
      <c r="Z64" s="40">
        <v>4350</v>
      </c>
      <c r="AA64" s="42" t="s">
        <v>682</v>
      </c>
      <c r="AB64" s="76"/>
      <c r="AC64" s="77"/>
      <c r="AD64" s="78"/>
      <c r="AE64" s="78"/>
      <c r="AF64" s="77"/>
      <c r="AG64" s="74"/>
      <c r="AH64" s="72"/>
      <c r="AI64" s="37" t="s">
        <v>6</v>
      </c>
      <c r="AJ64" s="37"/>
      <c r="AK64" s="45" t="s">
        <v>598</v>
      </c>
      <c r="AL64" s="46"/>
      <c r="AM64" s="236"/>
      <c r="AN64" s="236"/>
      <c r="AO64" s="233"/>
      <c r="AP64" s="233"/>
    </row>
    <row r="66" spans="1:42">
      <c r="B66" s="34">
        <v>2022</v>
      </c>
      <c r="C66" s="34">
        <v>5</v>
      </c>
      <c r="D66" s="34">
        <v>11</v>
      </c>
      <c r="E66" s="35" t="s">
        <v>629</v>
      </c>
      <c r="F66" s="34">
        <v>2</v>
      </c>
      <c r="G66" s="36" t="s">
        <v>614</v>
      </c>
      <c r="H66" s="37" t="s">
        <v>595</v>
      </c>
      <c r="I66" s="38" t="s">
        <v>47</v>
      </c>
      <c r="J66" s="37" t="s">
        <v>596</v>
      </c>
      <c r="K66" s="13"/>
      <c r="L66" s="14"/>
      <c r="M66" s="14"/>
      <c r="N66" s="14" t="s">
        <v>687</v>
      </c>
      <c r="O66" s="13" t="s">
        <v>597</v>
      </c>
      <c r="P66" s="13">
        <v>50</v>
      </c>
      <c r="Q66" s="39" t="s">
        <v>625</v>
      </c>
      <c r="R66" s="40">
        <v>1050</v>
      </c>
      <c r="S66" s="41">
        <v>4000</v>
      </c>
      <c r="T66" s="40">
        <v>4000</v>
      </c>
      <c r="U66" s="40">
        <v>1050</v>
      </c>
      <c r="V66" s="13">
        <v>1</v>
      </c>
      <c r="W66" s="40">
        <v>4000</v>
      </c>
      <c r="X66" s="13">
        <v>1</v>
      </c>
      <c r="Y66" s="40">
        <v>4000</v>
      </c>
      <c r="Z66" s="40"/>
      <c r="AA66" s="42"/>
      <c r="AB66" s="42"/>
      <c r="AC66" s="43"/>
      <c r="AD66" s="44"/>
      <c r="AE66" s="44"/>
      <c r="AF66" s="43"/>
      <c r="AG66" s="13" t="s">
        <v>5</v>
      </c>
      <c r="AH66" s="37"/>
      <c r="AI66" s="37" t="s">
        <v>6</v>
      </c>
      <c r="AJ66" s="37"/>
      <c r="AK66" s="45" t="s">
        <v>598</v>
      </c>
      <c r="AL66" s="46"/>
      <c r="AM66" s="236"/>
      <c r="AN66" s="236"/>
      <c r="AO66" s="233"/>
      <c r="AP66" s="233"/>
    </row>
    <row r="67" spans="1:42">
      <c r="B67" s="34">
        <v>2022</v>
      </c>
      <c r="C67" s="34">
        <v>5</v>
      </c>
      <c r="D67" s="34">
        <v>11</v>
      </c>
      <c r="E67" s="35" t="s">
        <v>629</v>
      </c>
      <c r="F67" s="34"/>
      <c r="G67" s="36"/>
      <c r="H67" s="37" t="s">
        <v>595</v>
      </c>
      <c r="I67" s="38" t="s">
        <v>43</v>
      </c>
      <c r="J67" s="37" t="s">
        <v>596</v>
      </c>
      <c r="K67" s="13"/>
      <c r="L67" s="14"/>
      <c r="M67" s="14"/>
      <c r="N67" s="14"/>
      <c r="O67" s="13"/>
      <c r="P67" s="239">
        <v>25</v>
      </c>
      <c r="Q67" s="39" t="s">
        <v>612</v>
      </c>
      <c r="R67" s="40">
        <v>1050</v>
      </c>
      <c r="S67" s="41" t="s">
        <v>30</v>
      </c>
      <c r="T67" s="240">
        <v>350</v>
      </c>
      <c r="U67" s="40">
        <v>1050</v>
      </c>
      <c r="V67" s="13">
        <v>1</v>
      </c>
      <c r="W67" s="40"/>
      <c r="X67" s="13">
        <v>1</v>
      </c>
      <c r="Y67" s="240">
        <v>350</v>
      </c>
      <c r="Z67" s="40">
        <v>4550</v>
      </c>
      <c r="AA67" s="42" t="s">
        <v>657</v>
      </c>
      <c r="AB67" s="42"/>
      <c r="AC67" s="43"/>
      <c r="AD67" s="44"/>
      <c r="AE67" s="44"/>
      <c r="AF67" s="43"/>
      <c r="AG67" s="13"/>
      <c r="AH67" s="37"/>
      <c r="AI67" s="37" t="s">
        <v>6</v>
      </c>
      <c r="AJ67" s="37"/>
      <c r="AK67" s="45" t="s">
        <v>598</v>
      </c>
      <c r="AL67" s="46"/>
      <c r="AM67" s="236"/>
      <c r="AN67" s="236"/>
      <c r="AO67" s="233"/>
      <c r="AP67" s="233"/>
    </row>
    <row r="69" spans="1:42">
      <c r="A69">
        <v>1</v>
      </c>
      <c r="B69" s="34">
        <v>2022</v>
      </c>
      <c r="C69" s="34">
        <v>5</v>
      </c>
      <c r="D69" s="34">
        <v>7</v>
      </c>
      <c r="E69" s="35" t="s">
        <v>628</v>
      </c>
      <c r="F69" s="34">
        <v>2</v>
      </c>
      <c r="G69" s="36" t="s">
        <v>614</v>
      </c>
      <c r="H69" s="37" t="s">
        <v>595</v>
      </c>
      <c r="I69" s="38" t="s">
        <v>47</v>
      </c>
      <c r="J69" s="37" t="s">
        <v>596</v>
      </c>
      <c r="K69" s="13"/>
      <c r="L69" s="14"/>
      <c r="M69" s="14"/>
      <c r="N69" s="14" t="s">
        <v>646</v>
      </c>
      <c r="O69" s="13" t="s">
        <v>597</v>
      </c>
      <c r="P69" s="13">
        <v>50</v>
      </c>
      <c r="Q69" s="39" t="s">
        <v>303</v>
      </c>
      <c r="R69" s="40">
        <v>1000</v>
      </c>
      <c r="S69" s="41">
        <v>4000</v>
      </c>
      <c r="T69" s="41">
        <v>4000</v>
      </c>
      <c r="U69" s="40">
        <v>1000</v>
      </c>
      <c r="V69" s="13">
        <v>1</v>
      </c>
      <c r="W69" s="41">
        <v>4000</v>
      </c>
      <c r="X69" s="13">
        <v>1</v>
      </c>
      <c r="Y69" s="41">
        <v>4000</v>
      </c>
      <c r="Z69" s="40"/>
      <c r="AA69" s="42"/>
      <c r="AB69" s="42"/>
      <c r="AC69" s="43"/>
      <c r="AD69" s="44"/>
      <c r="AE69" s="44"/>
      <c r="AF69" s="43"/>
      <c r="AG69" s="13" t="s">
        <v>5</v>
      </c>
      <c r="AH69" s="37"/>
      <c r="AI69" s="37" t="s">
        <v>6</v>
      </c>
      <c r="AJ69" s="37"/>
      <c r="AK69" s="45" t="s">
        <v>615</v>
      </c>
      <c r="AL69" s="46"/>
      <c r="AM69" s="236"/>
      <c r="AN69" s="236"/>
      <c r="AO69" s="233"/>
      <c r="AP69" s="233"/>
    </row>
    <row r="70" spans="1:42">
      <c r="B70" s="34">
        <v>2022</v>
      </c>
      <c r="C70" s="34">
        <v>5</v>
      </c>
      <c r="D70" s="34">
        <v>7</v>
      </c>
      <c r="E70" s="35" t="s">
        <v>628</v>
      </c>
      <c r="F70" s="34"/>
      <c r="G70" s="260"/>
      <c r="H70" s="37" t="s">
        <v>595</v>
      </c>
      <c r="I70" s="73" t="s">
        <v>43</v>
      </c>
      <c r="J70" s="37" t="s">
        <v>596</v>
      </c>
      <c r="K70" s="13"/>
      <c r="L70" s="14"/>
      <c r="M70" s="14"/>
      <c r="N70" s="14"/>
      <c r="O70" s="74"/>
      <c r="P70" s="239">
        <v>25</v>
      </c>
      <c r="Q70" s="39" t="s">
        <v>612</v>
      </c>
      <c r="R70" s="40">
        <v>1000</v>
      </c>
      <c r="S70" s="41" t="s">
        <v>30</v>
      </c>
      <c r="T70" s="240">
        <v>350</v>
      </c>
      <c r="U70" s="40">
        <v>1000</v>
      </c>
      <c r="V70" s="13">
        <v>1</v>
      </c>
      <c r="W70" s="40"/>
      <c r="X70" s="13">
        <v>1</v>
      </c>
      <c r="Y70" s="240">
        <v>350</v>
      </c>
      <c r="Z70" s="40">
        <v>4350</v>
      </c>
      <c r="AA70" s="42" t="s">
        <v>656</v>
      </c>
      <c r="AB70" s="42"/>
      <c r="AC70" s="77"/>
      <c r="AD70" s="78"/>
      <c r="AE70" s="78"/>
      <c r="AF70" s="77"/>
      <c r="AG70" s="74"/>
      <c r="AH70" s="72"/>
      <c r="AI70" s="37" t="s">
        <v>6</v>
      </c>
      <c r="AJ70" s="37"/>
      <c r="AK70" s="45" t="s">
        <v>615</v>
      </c>
      <c r="AL70" s="46"/>
      <c r="AM70" s="236"/>
      <c r="AN70" s="236"/>
      <c r="AO70" s="233"/>
      <c r="AP70" s="233"/>
    </row>
    <row r="72" spans="1:42">
      <c r="B72" s="34">
        <v>2022</v>
      </c>
      <c r="C72" s="34">
        <v>5</v>
      </c>
      <c r="D72" s="34">
        <v>11</v>
      </c>
      <c r="E72" s="35" t="s">
        <v>627</v>
      </c>
      <c r="F72" s="34">
        <v>5</v>
      </c>
      <c r="G72" s="36" t="s">
        <v>614</v>
      </c>
      <c r="H72" s="37" t="s">
        <v>595</v>
      </c>
      <c r="I72" s="38" t="s">
        <v>47</v>
      </c>
      <c r="J72" s="37" t="s">
        <v>596</v>
      </c>
      <c r="K72" s="13"/>
      <c r="L72" s="14"/>
      <c r="M72" s="14"/>
      <c r="N72" s="14" t="s">
        <v>646</v>
      </c>
      <c r="O72" s="13" t="s">
        <v>597</v>
      </c>
      <c r="P72" s="13">
        <v>25</v>
      </c>
      <c r="Q72" s="39" t="s">
        <v>444</v>
      </c>
      <c r="R72" s="40">
        <v>1005</v>
      </c>
      <c r="S72" s="41">
        <v>8000</v>
      </c>
      <c r="T72" s="40">
        <v>8000</v>
      </c>
      <c r="U72" s="40">
        <v>1005</v>
      </c>
      <c r="V72" s="13">
        <v>1</v>
      </c>
      <c r="W72" s="40">
        <v>8000</v>
      </c>
      <c r="X72" s="13">
        <v>1</v>
      </c>
      <c r="Y72" s="40">
        <v>8000</v>
      </c>
      <c r="Z72" s="40"/>
      <c r="AA72" s="42"/>
      <c r="AB72" s="42"/>
      <c r="AC72" s="43"/>
      <c r="AD72" s="44"/>
      <c r="AE72" s="44"/>
      <c r="AF72" s="43"/>
      <c r="AG72" s="13" t="s">
        <v>5</v>
      </c>
      <c r="AH72" s="37"/>
      <c r="AI72" s="37" t="s">
        <v>6</v>
      </c>
      <c r="AJ72" s="37"/>
      <c r="AK72" s="45" t="s">
        <v>615</v>
      </c>
      <c r="AL72" s="46"/>
      <c r="AM72" s="236"/>
      <c r="AN72" s="236"/>
      <c r="AO72" s="233"/>
      <c r="AP72" s="233"/>
    </row>
    <row r="73" spans="1:42">
      <c r="B73" s="34">
        <v>2022</v>
      </c>
      <c r="C73" s="34">
        <v>5</v>
      </c>
      <c r="D73" s="34">
        <v>11</v>
      </c>
      <c r="E73" s="35" t="s">
        <v>627</v>
      </c>
      <c r="F73" s="34"/>
      <c r="G73" s="36"/>
      <c r="H73" s="37" t="s">
        <v>595</v>
      </c>
      <c r="I73" s="38" t="s">
        <v>43</v>
      </c>
      <c r="J73" s="37" t="s">
        <v>596</v>
      </c>
      <c r="K73" s="13"/>
      <c r="L73" s="14"/>
      <c r="M73" s="13"/>
      <c r="N73" s="14"/>
      <c r="O73" s="13"/>
      <c r="P73" s="239">
        <v>25</v>
      </c>
      <c r="Q73" s="39" t="s">
        <v>612</v>
      </c>
      <c r="R73" s="40">
        <v>1005</v>
      </c>
      <c r="S73" s="41" t="s">
        <v>30</v>
      </c>
      <c r="T73" s="240">
        <v>350</v>
      </c>
      <c r="U73" s="40">
        <v>1005</v>
      </c>
      <c r="V73" s="13">
        <v>1</v>
      </c>
      <c r="W73" s="40"/>
      <c r="X73" s="13">
        <v>1</v>
      </c>
      <c r="Y73" s="240">
        <v>350</v>
      </c>
      <c r="Z73" s="40">
        <v>8550</v>
      </c>
      <c r="AA73" s="42" t="s">
        <v>658</v>
      </c>
      <c r="AB73" s="42"/>
      <c r="AC73" s="43"/>
      <c r="AD73" s="44"/>
      <c r="AE73" s="44"/>
      <c r="AF73" s="43"/>
      <c r="AG73" s="13"/>
      <c r="AH73" s="37"/>
      <c r="AI73" s="37" t="s">
        <v>6</v>
      </c>
      <c r="AJ73" s="37"/>
      <c r="AK73" s="45" t="s">
        <v>615</v>
      </c>
      <c r="AL73" s="46"/>
      <c r="AM73" s="236"/>
      <c r="AN73" s="236"/>
      <c r="AO73" s="233"/>
      <c r="AP73" s="233"/>
    </row>
    <row r="75" spans="1:42">
      <c r="A75">
        <v>1</v>
      </c>
      <c r="B75" s="34">
        <v>2022</v>
      </c>
      <c r="C75" s="34">
        <v>5</v>
      </c>
      <c r="D75" s="34">
        <v>18</v>
      </c>
      <c r="E75" s="35" t="s">
        <v>627</v>
      </c>
      <c r="F75" s="34"/>
      <c r="G75" s="36"/>
      <c r="H75" s="72" t="s">
        <v>595</v>
      </c>
      <c r="I75" s="38" t="s">
        <v>58</v>
      </c>
      <c r="J75" s="37" t="s">
        <v>596</v>
      </c>
      <c r="K75" s="13"/>
      <c r="L75" s="14"/>
      <c r="M75" s="14"/>
      <c r="N75" s="14"/>
      <c r="O75" s="13"/>
      <c r="P75" s="13">
        <v>12</v>
      </c>
      <c r="Q75" s="39" t="s">
        <v>612</v>
      </c>
      <c r="R75" s="40">
        <v>1120</v>
      </c>
      <c r="S75" s="41" t="s">
        <v>30</v>
      </c>
      <c r="T75" s="40">
        <v>200</v>
      </c>
      <c r="U75" s="40">
        <v>1120</v>
      </c>
      <c r="V75" s="13">
        <v>1</v>
      </c>
      <c r="W75" s="40">
        <v>200</v>
      </c>
      <c r="X75" s="13">
        <v>1</v>
      </c>
      <c r="Y75" s="40">
        <v>200</v>
      </c>
      <c r="Z75" s="40"/>
      <c r="AA75" s="42"/>
      <c r="AB75" s="42"/>
      <c r="AC75" s="43"/>
      <c r="AD75" s="44"/>
      <c r="AE75" s="44"/>
      <c r="AF75" s="43"/>
      <c r="AG75" s="13"/>
      <c r="AH75" s="37"/>
      <c r="AI75" s="37"/>
      <c r="AJ75" s="37"/>
      <c r="AK75" s="45"/>
      <c r="AL75" s="46"/>
      <c r="AM75" s="236"/>
      <c r="AN75" s="236"/>
      <c r="AO75" s="233"/>
      <c r="AP75" s="233"/>
    </row>
    <row r="76" spans="1:42">
      <c r="A76">
        <v>1</v>
      </c>
      <c r="B76" s="34">
        <v>2022</v>
      </c>
      <c r="C76" s="34">
        <v>5</v>
      </c>
      <c r="D76" s="34">
        <v>18</v>
      </c>
      <c r="E76" s="35" t="s">
        <v>628</v>
      </c>
      <c r="F76" s="34">
        <v>4</v>
      </c>
      <c r="G76" s="36" t="s">
        <v>614</v>
      </c>
      <c r="H76" s="37" t="s">
        <v>595</v>
      </c>
      <c r="I76" s="38" t="s">
        <v>47</v>
      </c>
      <c r="J76" s="37" t="s">
        <v>596</v>
      </c>
      <c r="K76" s="13"/>
      <c r="L76" s="14"/>
      <c r="M76" s="14"/>
      <c r="N76" s="14" t="s">
        <v>622</v>
      </c>
      <c r="O76" s="13" t="s">
        <v>597</v>
      </c>
      <c r="P76" s="13">
        <v>50</v>
      </c>
      <c r="Q76" s="39" t="s">
        <v>292</v>
      </c>
      <c r="R76" s="40">
        <v>1120</v>
      </c>
      <c r="S76" s="41">
        <v>5000</v>
      </c>
      <c r="T76" s="41">
        <v>5000</v>
      </c>
      <c r="U76" s="40">
        <v>1120</v>
      </c>
      <c r="V76" s="13">
        <v>1</v>
      </c>
      <c r="W76" s="41">
        <v>5000</v>
      </c>
      <c r="X76" s="13">
        <v>1</v>
      </c>
      <c r="Y76" s="41">
        <v>5000</v>
      </c>
      <c r="Z76" s="40"/>
      <c r="AA76" s="42"/>
      <c r="AB76" s="76"/>
      <c r="AC76" s="43"/>
      <c r="AD76" s="44"/>
      <c r="AE76" s="44"/>
      <c r="AF76" s="43"/>
      <c r="AG76" s="13" t="s">
        <v>5</v>
      </c>
      <c r="AH76" s="37"/>
      <c r="AI76" s="37" t="s">
        <v>6</v>
      </c>
      <c r="AJ76" s="37"/>
      <c r="AK76" s="45" t="s">
        <v>615</v>
      </c>
      <c r="AL76" s="46"/>
      <c r="AM76" s="236"/>
      <c r="AN76" s="236"/>
      <c r="AO76" s="233"/>
      <c r="AP76" s="233"/>
    </row>
    <row r="77" spans="1:42">
      <c r="B77" s="34">
        <v>2022</v>
      </c>
      <c r="C77" s="34">
        <v>5</v>
      </c>
      <c r="D77" s="34">
        <v>18</v>
      </c>
      <c r="E77" s="35" t="s">
        <v>628</v>
      </c>
      <c r="F77" s="34"/>
      <c r="G77" s="260"/>
      <c r="H77" s="37" t="s">
        <v>595</v>
      </c>
      <c r="I77" s="38" t="s">
        <v>43</v>
      </c>
      <c r="J77" s="37" t="s">
        <v>596</v>
      </c>
      <c r="K77" s="13"/>
      <c r="L77" s="14"/>
      <c r="M77" s="14"/>
      <c r="N77" s="14"/>
      <c r="O77" s="13"/>
      <c r="P77" s="239">
        <v>25</v>
      </c>
      <c r="Q77" s="39" t="s">
        <v>612</v>
      </c>
      <c r="R77" s="40">
        <v>1120</v>
      </c>
      <c r="S77" s="41" t="s">
        <v>30</v>
      </c>
      <c r="T77" s="240">
        <v>350</v>
      </c>
      <c r="U77" s="40">
        <v>1120</v>
      </c>
      <c r="V77" s="13">
        <v>1</v>
      </c>
      <c r="W77" s="40"/>
      <c r="X77" s="13">
        <v>1</v>
      </c>
      <c r="Y77" s="240">
        <v>350</v>
      </c>
      <c r="Z77" s="40">
        <v>5550</v>
      </c>
      <c r="AA77" s="42" t="s">
        <v>653</v>
      </c>
      <c r="AB77" s="76"/>
      <c r="AC77" s="43"/>
      <c r="AD77" s="44"/>
      <c r="AE77" s="44"/>
      <c r="AF77" s="43"/>
      <c r="AG77" s="13"/>
      <c r="AH77" s="37"/>
      <c r="AI77" s="37" t="s">
        <v>6</v>
      </c>
      <c r="AJ77" s="37"/>
      <c r="AK77" s="45" t="s">
        <v>615</v>
      </c>
      <c r="AL77" s="46"/>
      <c r="AM77" s="236"/>
      <c r="AN77" s="236"/>
      <c r="AO77" s="233"/>
      <c r="AP77" s="233"/>
    </row>
    <row r="79" spans="1:42">
      <c r="B79" s="34">
        <v>2022</v>
      </c>
      <c r="C79" s="34">
        <v>6</v>
      </c>
      <c r="D79" s="34">
        <v>14</v>
      </c>
      <c r="E79" s="35" t="s">
        <v>629</v>
      </c>
      <c r="F79" s="34"/>
      <c r="G79" s="36"/>
      <c r="H79" s="37" t="s">
        <v>595</v>
      </c>
      <c r="I79" s="38" t="s">
        <v>58</v>
      </c>
      <c r="J79" s="37" t="s">
        <v>596</v>
      </c>
      <c r="K79" s="13"/>
      <c r="L79" s="14"/>
      <c r="M79" s="14"/>
      <c r="N79" s="232"/>
      <c r="O79" s="13"/>
      <c r="P79" s="13">
        <v>12</v>
      </c>
      <c r="Q79" s="39" t="s">
        <v>612</v>
      </c>
      <c r="R79" s="40">
        <v>1120</v>
      </c>
      <c r="S79" s="41" t="s">
        <v>30</v>
      </c>
      <c r="T79" s="40">
        <v>200</v>
      </c>
      <c r="U79" s="40">
        <v>1120</v>
      </c>
      <c r="V79" s="13">
        <v>1</v>
      </c>
      <c r="W79" s="40">
        <v>200</v>
      </c>
      <c r="X79" s="13">
        <v>1</v>
      </c>
      <c r="Y79" s="40">
        <v>200</v>
      </c>
      <c r="Z79" s="40"/>
      <c r="AA79" s="235"/>
      <c r="AB79" s="42"/>
      <c r="AC79" s="43"/>
      <c r="AD79" s="44"/>
      <c r="AE79" s="44"/>
      <c r="AF79" s="43"/>
      <c r="AG79" s="13"/>
      <c r="AH79" s="37"/>
      <c r="AI79" s="37"/>
      <c r="AJ79" s="37"/>
      <c r="AK79" s="45"/>
      <c r="AL79" s="46"/>
      <c r="AM79" s="236"/>
      <c r="AN79" s="236"/>
      <c r="AO79" s="233"/>
      <c r="AP79" s="233"/>
    </row>
    <row r="80" spans="1:42">
      <c r="B80" s="34">
        <v>2022</v>
      </c>
      <c r="C80" s="34">
        <v>6</v>
      </c>
      <c r="D80" s="34">
        <v>14</v>
      </c>
      <c r="E80" s="35" t="s">
        <v>629</v>
      </c>
      <c r="F80" s="34">
        <v>3</v>
      </c>
      <c r="G80" s="36" t="s">
        <v>614</v>
      </c>
      <c r="H80" s="37" t="s">
        <v>595</v>
      </c>
      <c r="I80" s="38" t="s">
        <v>47</v>
      </c>
      <c r="J80" s="37" t="s">
        <v>596</v>
      </c>
      <c r="K80" s="13"/>
      <c r="L80" s="14"/>
      <c r="M80" s="14"/>
      <c r="N80" s="14" t="s">
        <v>639</v>
      </c>
      <c r="O80" s="13" t="s">
        <v>15</v>
      </c>
      <c r="P80" s="13">
        <v>50</v>
      </c>
      <c r="Q80" s="39" t="s">
        <v>379</v>
      </c>
      <c r="R80" s="40">
        <v>1120</v>
      </c>
      <c r="S80" s="41">
        <v>5000</v>
      </c>
      <c r="T80" s="41">
        <v>5000</v>
      </c>
      <c r="U80" s="40">
        <v>1120</v>
      </c>
      <c r="V80" s="13">
        <v>1</v>
      </c>
      <c r="W80" s="41">
        <v>5000</v>
      </c>
      <c r="X80" s="13">
        <v>1</v>
      </c>
      <c r="Y80" s="41">
        <v>5050</v>
      </c>
      <c r="Z80" s="40"/>
      <c r="AA80" s="42"/>
      <c r="AB80" s="42"/>
      <c r="AC80" s="43"/>
      <c r="AD80" s="44"/>
      <c r="AE80" s="44"/>
      <c r="AF80" s="43"/>
      <c r="AG80" s="13" t="s">
        <v>5</v>
      </c>
      <c r="AH80" s="37"/>
      <c r="AI80" s="37" t="s">
        <v>6</v>
      </c>
      <c r="AJ80" s="37"/>
      <c r="AK80" s="45" t="s">
        <v>615</v>
      </c>
      <c r="AL80" s="46"/>
      <c r="AM80" s="236"/>
      <c r="AN80" s="236"/>
      <c r="AO80" s="233"/>
      <c r="AP80" s="233"/>
    </row>
    <row r="81" spans="1:42">
      <c r="B81" s="34">
        <v>2022</v>
      </c>
      <c r="C81" s="34">
        <v>6</v>
      </c>
      <c r="D81" s="34">
        <v>14</v>
      </c>
      <c r="E81" s="35" t="s">
        <v>629</v>
      </c>
      <c r="F81" s="34"/>
      <c r="G81" s="260"/>
      <c r="H81" s="37" t="s">
        <v>595</v>
      </c>
      <c r="I81" s="38" t="s">
        <v>43</v>
      </c>
      <c r="J81" s="37" t="s">
        <v>596</v>
      </c>
      <c r="K81" s="13"/>
      <c r="L81" s="14"/>
      <c r="M81" s="14"/>
      <c r="N81" s="14"/>
      <c r="O81" s="13"/>
      <c r="P81" s="239">
        <v>25</v>
      </c>
      <c r="Q81" s="39" t="s">
        <v>612</v>
      </c>
      <c r="R81" s="40">
        <v>1120</v>
      </c>
      <c r="S81" s="41" t="s">
        <v>30</v>
      </c>
      <c r="T81" s="240">
        <v>350</v>
      </c>
      <c r="U81" s="40">
        <v>1120</v>
      </c>
      <c r="V81" s="13">
        <v>1</v>
      </c>
      <c r="W81" s="40"/>
      <c r="X81" s="13">
        <v>1</v>
      </c>
      <c r="Y81" s="240">
        <v>350</v>
      </c>
      <c r="Z81" s="40">
        <v>5550</v>
      </c>
      <c r="AA81" s="42" t="s">
        <v>653</v>
      </c>
      <c r="AB81" s="76"/>
      <c r="AC81" s="43"/>
      <c r="AD81" s="44"/>
      <c r="AE81" s="44"/>
      <c r="AF81" s="43"/>
      <c r="AG81" s="13"/>
      <c r="AH81" s="37"/>
      <c r="AI81" s="37" t="s">
        <v>6</v>
      </c>
      <c r="AJ81" s="37"/>
      <c r="AK81" s="45" t="s">
        <v>615</v>
      </c>
      <c r="AL81" s="46"/>
      <c r="AM81" s="236"/>
      <c r="AN81" s="236"/>
      <c r="AO81" s="233"/>
      <c r="AP81" s="233"/>
    </row>
    <row r="83" spans="1:42">
      <c r="B83" s="34">
        <v>2022</v>
      </c>
      <c r="C83" s="34">
        <v>5</v>
      </c>
      <c r="D83" s="34">
        <v>5</v>
      </c>
      <c r="E83" s="35" t="s">
        <v>628</v>
      </c>
      <c r="F83" s="34"/>
      <c r="G83" s="36"/>
      <c r="H83" s="37" t="s">
        <v>595</v>
      </c>
      <c r="I83" s="38" t="s">
        <v>58</v>
      </c>
      <c r="J83" s="37" t="s">
        <v>596</v>
      </c>
      <c r="K83" s="13"/>
      <c r="L83" s="14"/>
      <c r="M83" s="14"/>
      <c r="N83" s="14"/>
      <c r="O83" s="13"/>
      <c r="P83" s="13">
        <v>12</v>
      </c>
      <c r="Q83" s="39" t="s">
        <v>612</v>
      </c>
      <c r="R83" s="40">
        <v>1120</v>
      </c>
      <c r="S83" s="41" t="s">
        <v>30</v>
      </c>
      <c r="T83" s="40">
        <v>200</v>
      </c>
      <c r="U83" s="40">
        <v>1120</v>
      </c>
      <c r="V83" s="13">
        <v>1</v>
      </c>
      <c r="W83" s="40">
        <v>200</v>
      </c>
      <c r="X83" s="13">
        <v>1</v>
      </c>
      <c r="Y83" s="40">
        <v>200</v>
      </c>
      <c r="Z83" s="40"/>
      <c r="AA83" s="42"/>
      <c r="AB83" s="42"/>
      <c r="AC83" s="43"/>
      <c r="AD83" s="44"/>
      <c r="AE83" s="44"/>
      <c r="AF83" s="43"/>
      <c r="AG83" s="13"/>
      <c r="AH83" s="37"/>
      <c r="AI83" s="37"/>
      <c r="AJ83" s="37"/>
      <c r="AK83" s="45"/>
      <c r="AL83" s="46"/>
      <c r="AM83" s="47"/>
      <c r="AN83" s="47"/>
      <c r="AO83" s="39"/>
      <c r="AP83" s="39"/>
    </row>
    <row r="84" spans="1:42">
      <c r="B84" s="34">
        <v>2022</v>
      </c>
      <c r="C84" s="34">
        <v>5</v>
      </c>
      <c r="D84" s="34">
        <v>5</v>
      </c>
      <c r="E84" s="35" t="s">
        <v>628</v>
      </c>
      <c r="F84" s="34">
        <v>1</v>
      </c>
      <c r="G84" s="36" t="s">
        <v>614</v>
      </c>
      <c r="H84" s="37" t="s">
        <v>595</v>
      </c>
      <c r="I84" s="38" t="s">
        <v>47</v>
      </c>
      <c r="J84" s="37" t="s">
        <v>596</v>
      </c>
      <c r="K84" s="13"/>
      <c r="L84" s="14"/>
      <c r="M84" s="14"/>
      <c r="N84" s="14" t="s">
        <v>645</v>
      </c>
      <c r="O84" s="13" t="s">
        <v>15</v>
      </c>
      <c r="P84" s="13">
        <v>50</v>
      </c>
      <c r="Q84" s="39" t="s">
        <v>292</v>
      </c>
      <c r="R84" s="40">
        <v>1120</v>
      </c>
      <c r="S84" s="41">
        <v>5000</v>
      </c>
      <c r="T84" s="41">
        <v>5000</v>
      </c>
      <c r="U84" s="40">
        <v>1120</v>
      </c>
      <c r="V84" s="13">
        <v>1</v>
      </c>
      <c r="W84" s="41">
        <v>5000</v>
      </c>
      <c r="X84" s="13">
        <v>1</v>
      </c>
      <c r="Y84" s="41">
        <v>5000</v>
      </c>
      <c r="Z84" s="40"/>
      <c r="AA84" s="42"/>
      <c r="AB84" s="76"/>
      <c r="AC84" s="43"/>
      <c r="AD84" s="44"/>
      <c r="AE84" s="44"/>
      <c r="AF84" s="43"/>
      <c r="AG84" s="13" t="s">
        <v>5</v>
      </c>
      <c r="AH84" s="37"/>
      <c r="AI84" s="37" t="s">
        <v>6</v>
      </c>
      <c r="AJ84" s="37"/>
      <c r="AK84" s="45" t="s">
        <v>615</v>
      </c>
      <c r="AL84" s="46"/>
      <c r="AM84" s="47"/>
      <c r="AN84" s="47"/>
      <c r="AO84" s="39"/>
      <c r="AP84" s="39"/>
    </row>
    <row r="85" spans="1:42">
      <c r="B85" s="34">
        <v>2022</v>
      </c>
      <c r="C85" s="34">
        <v>5</v>
      </c>
      <c r="D85" s="34">
        <v>5</v>
      </c>
      <c r="E85" s="35" t="s">
        <v>628</v>
      </c>
      <c r="F85" s="34"/>
      <c r="G85" s="36"/>
      <c r="H85" s="37" t="s">
        <v>595</v>
      </c>
      <c r="I85" s="38" t="s">
        <v>43</v>
      </c>
      <c r="J85" s="37" t="s">
        <v>596</v>
      </c>
      <c r="K85" s="13"/>
      <c r="L85" s="14"/>
      <c r="M85" s="14"/>
      <c r="N85" s="14"/>
      <c r="O85" s="13"/>
      <c r="P85" s="239">
        <v>25</v>
      </c>
      <c r="Q85" s="39" t="s">
        <v>612</v>
      </c>
      <c r="R85" s="40">
        <v>1120</v>
      </c>
      <c r="S85" s="41" t="s">
        <v>30</v>
      </c>
      <c r="T85" s="240">
        <v>350</v>
      </c>
      <c r="U85" s="40">
        <v>1120</v>
      </c>
      <c r="V85" s="13">
        <v>1</v>
      </c>
      <c r="W85" s="40"/>
      <c r="X85" s="13">
        <v>1</v>
      </c>
      <c r="Y85" s="240">
        <v>350</v>
      </c>
      <c r="Z85" s="40">
        <v>10550</v>
      </c>
      <c r="AA85" s="42" t="s">
        <v>653</v>
      </c>
      <c r="AB85" s="76"/>
      <c r="AC85" s="43"/>
      <c r="AD85" s="44"/>
      <c r="AE85" s="44"/>
      <c r="AF85" s="43"/>
      <c r="AG85" s="13"/>
      <c r="AH85" s="37"/>
      <c r="AI85" s="37" t="s">
        <v>6</v>
      </c>
      <c r="AJ85" s="37"/>
      <c r="AK85" s="45" t="s">
        <v>615</v>
      </c>
      <c r="AL85" s="46"/>
      <c r="AM85" s="47"/>
      <c r="AN85" s="47"/>
      <c r="AO85" s="39"/>
      <c r="AP85" s="39"/>
    </row>
    <row r="87" spans="1:42">
      <c r="B87" s="34">
        <v>2022</v>
      </c>
      <c r="C87" s="34">
        <v>6</v>
      </c>
      <c r="D87" s="34">
        <v>14</v>
      </c>
      <c r="E87" s="35" t="s">
        <v>629</v>
      </c>
      <c r="F87" s="34"/>
      <c r="G87" s="36"/>
      <c r="H87" s="37" t="s">
        <v>595</v>
      </c>
      <c r="I87" s="38" t="s">
        <v>58</v>
      </c>
      <c r="J87" s="37" t="s">
        <v>596</v>
      </c>
      <c r="K87" s="13"/>
      <c r="L87" s="14"/>
      <c r="M87" s="14"/>
      <c r="N87" s="232"/>
      <c r="O87" s="13"/>
      <c r="P87" s="13">
        <v>12</v>
      </c>
      <c r="Q87" s="39" t="s">
        <v>612</v>
      </c>
      <c r="R87" s="40">
        <v>1120</v>
      </c>
      <c r="S87" s="41" t="s">
        <v>30</v>
      </c>
      <c r="T87" s="40">
        <v>200</v>
      </c>
      <c r="U87" s="40">
        <v>1120</v>
      </c>
      <c r="V87" s="13">
        <v>1</v>
      </c>
      <c r="W87" s="40">
        <v>200</v>
      </c>
      <c r="X87" s="13">
        <v>1</v>
      </c>
      <c r="Y87" s="40">
        <v>200</v>
      </c>
      <c r="Z87" s="40"/>
      <c r="AA87" s="235"/>
      <c r="AB87" s="42"/>
      <c r="AC87" s="43"/>
      <c r="AD87" s="44"/>
      <c r="AE87" s="44"/>
      <c r="AF87" s="43"/>
      <c r="AG87" s="13"/>
      <c r="AH87" s="37"/>
      <c r="AI87" s="37"/>
      <c r="AJ87" s="37"/>
      <c r="AK87" s="45"/>
      <c r="AL87" s="46"/>
      <c r="AM87" s="236"/>
      <c r="AN87" s="236"/>
      <c r="AO87" s="233"/>
      <c r="AP87" s="233"/>
    </row>
    <row r="88" spans="1:42">
      <c r="B88" s="34">
        <v>2022</v>
      </c>
      <c r="C88" s="34">
        <v>6</v>
      </c>
      <c r="D88" s="34">
        <v>14</v>
      </c>
      <c r="E88" s="35" t="s">
        <v>629</v>
      </c>
      <c r="F88" s="34">
        <v>3</v>
      </c>
      <c r="G88" s="36" t="s">
        <v>614</v>
      </c>
      <c r="H88" s="37" t="s">
        <v>595</v>
      </c>
      <c r="I88" s="38" t="s">
        <v>47</v>
      </c>
      <c r="J88" s="37" t="s">
        <v>596</v>
      </c>
      <c r="K88" s="13"/>
      <c r="L88" s="14"/>
      <c r="M88" s="14"/>
      <c r="N88" s="14" t="s">
        <v>639</v>
      </c>
      <c r="O88" s="13" t="s">
        <v>15</v>
      </c>
      <c r="P88" s="13">
        <v>25</v>
      </c>
      <c r="Q88" s="39" t="s">
        <v>379</v>
      </c>
      <c r="R88" s="40">
        <v>1120</v>
      </c>
      <c r="S88" s="41">
        <v>8000</v>
      </c>
      <c r="T88" s="41">
        <v>8000</v>
      </c>
      <c r="U88" s="40">
        <v>1120</v>
      </c>
      <c r="V88" s="13">
        <v>1</v>
      </c>
      <c r="W88" s="41">
        <v>8000</v>
      </c>
      <c r="X88" s="13">
        <v>1</v>
      </c>
      <c r="Y88" s="41">
        <v>8000</v>
      </c>
      <c r="Z88" s="40"/>
      <c r="AA88" s="42"/>
      <c r="AB88" s="76"/>
      <c r="AC88" s="43"/>
      <c r="AD88" s="44"/>
      <c r="AE88" s="44"/>
      <c r="AF88" s="43"/>
      <c r="AG88" s="13" t="s">
        <v>5</v>
      </c>
      <c r="AH88" s="37"/>
      <c r="AI88" s="37" t="s">
        <v>6</v>
      </c>
      <c r="AJ88" s="37"/>
      <c r="AK88" s="45" t="s">
        <v>615</v>
      </c>
      <c r="AL88" s="46"/>
      <c r="AM88" s="236"/>
      <c r="AN88" s="236"/>
      <c r="AO88" s="236"/>
      <c r="AP88" s="233"/>
    </row>
    <row r="89" spans="1:42">
      <c r="B89" s="34">
        <v>2022</v>
      </c>
      <c r="C89" s="34">
        <v>6</v>
      </c>
      <c r="D89" s="34">
        <v>14</v>
      </c>
      <c r="E89" s="35" t="s">
        <v>629</v>
      </c>
      <c r="F89" s="34"/>
      <c r="G89" s="260"/>
      <c r="H89" s="37" t="s">
        <v>595</v>
      </c>
      <c r="I89" s="38" t="s">
        <v>43</v>
      </c>
      <c r="J89" s="37" t="s">
        <v>596</v>
      </c>
      <c r="K89" s="13"/>
      <c r="L89" s="14"/>
      <c r="M89" s="14"/>
      <c r="N89" s="14"/>
      <c r="O89" s="13"/>
      <c r="P89" s="239">
        <v>25</v>
      </c>
      <c r="Q89" s="39" t="s">
        <v>612</v>
      </c>
      <c r="R89" s="40">
        <v>1120</v>
      </c>
      <c r="S89" s="41" t="s">
        <v>30</v>
      </c>
      <c r="T89" s="240">
        <v>350</v>
      </c>
      <c r="U89" s="40">
        <v>1120</v>
      </c>
      <c r="V89" s="13">
        <v>1</v>
      </c>
      <c r="W89" s="40"/>
      <c r="X89" s="13">
        <v>1</v>
      </c>
      <c r="Y89" s="240">
        <v>350</v>
      </c>
      <c r="Z89" s="40">
        <v>8550</v>
      </c>
      <c r="AA89" s="42" t="s">
        <v>653</v>
      </c>
      <c r="AB89" s="76"/>
      <c r="AC89" s="43"/>
      <c r="AD89" s="44"/>
      <c r="AE89" s="44"/>
      <c r="AF89" s="43"/>
      <c r="AG89" s="13"/>
      <c r="AH89" s="37"/>
      <c r="AI89" s="37" t="s">
        <v>6</v>
      </c>
      <c r="AJ89" s="37"/>
      <c r="AK89" s="45" t="s">
        <v>615</v>
      </c>
      <c r="AL89" s="46"/>
      <c r="AM89" s="236"/>
      <c r="AN89" s="236"/>
      <c r="AO89" s="233"/>
      <c r="AP89" s="233"/>
    </row>
    <row r="91" spans="1:42">
      <c r="B91" s="34">
        <v>2021</v>
      </c>
      <c r="C91" s="34">
        <v>4</v>
      </c>
      <c r="D91" s="34">
        <v>6</v>
      </c>
      <c r="E91" s="35" t="s">
        <v>628</v>
      </c>
      <c r="F91" s="34"/>
      <c r="G91" s="36"/>
      <c r="H91" s="37" t="s">
        <v>595</v>
      </c>
      <c r="I91" s="38" t="s">
        <v>58</v>
      </c>
      <c r="J91" s="37"/>
      <c r="K91" s="13"/>
      <c r="L91" s="14"/>
      <c r="M91" s="13"/>
      <c r="N91" s="14"/>
      <c r="O91" s="13"/>
      <c r="P91" s="13">
        <v>12</v>
      </c>
      <c r="Q91" s="39" t="s">
        <v>612</v>
      </c>
      <c r="R91" s="40">
        <v>1125</v>
      </c>
      <c r="S91" s="41" t="s">
        <v>30</v>
      </c>
      <c r="T91" s="40">
        <v>200</v>
      </c>
      <c r="U91" s="40">
        <v>1125</v>
      </c>
      <c r="V91" s="13">
        <v>1</v>
      </c>
      <c r="W91" s="40">
        <v>200</v>
      </c>
      <c r="X91" s="13">
        <v>1</v>
      </c>
      <c r="Y91" s="40">
        <v>200</v>
      </c>
      <c r="Z91" s="40"/>
      <c r="AA91" s="42"/>
      <c r="AB91" s="238" t="s">
        <v>613</v>
      </c>
      <c r="AC91" s="43"/>
      <c r="AD91" s="44"/>
      <c r="AE91" s="44"/>
      <c r="AF91" s="43"/>
      <c r="AG91" s="13"/>
      <c r="AH91" s="37"/>
      <c r="AI91" s="37"/>
      <c r="AJ91" s="37"/>
      <c r="AK91" s="45"/>
      <c r="AL91" s="46"/>
      <c r="AM91" s="47"/>
      <c r="AN91" s="47"/>
      <c r="AO91" s="39"/>
      <c r="AP91" s="39"/>
    </row>
    <row r="92" spans="1:42">
      <c r="A92">
        <v>1</v>
      </c>
      <c r="B92" s="34">
        <v>2021</v>
      </c>
      <c r="C92" s="34">
        <v>4</v>
      </c>
      <c r="D92" s="34">
        <v>6</v>
      </c>
      <c r="E92" s="35" t="s">
        <v>628</v>
      </c>
      <c r="F92" s="34">
        <v>5</v>
      </c>
      <c r="G92" s="36" t="s">
        <v>614</v>
      </c>
      <c r="H92" s="37" t="s">
        <v>595</v>
      </c>
      <c r="I92" s="38" t="s">
        <v>47</v>
      </c>
      <c r="J92" s="37" t="s">
        <v>596</v>
      </c>
      <c r="K92" s="13"/>
      <c r="L92" s="14"/>
      <c r="M92" s="13"/>
      <c r="N92" s="14" t="s">
        <v>734</v>
      </c>
      <c r="O92" s="13" t="s">
        <v>44</v>
      </c>
      <c r="P92" s="13">
        <v>50</v>
      </c>
      <c r="Q92" s="39" t="s">
        <v>292</v>
      </c>
      <c r="R92" s="40">
        <v>1125</v>
      </c>
      <c r="S92" s="40">
        <v>6100</v>
      </c>
      <c r="T92" s="40">
        <v>6100</v>
      </c>
      <c r="U92" s="40">
        <v>1125</v>
      </c>
      <c r="V92" s="13">
        <v>1</v>
      </c>
      <c r="W92" s="40">
        <v>6100</v>
      </c>
      <c r="X92" s="13">
        <v>1</v>
      </c>
      <c r="Y92" s="40">
        <v>6100</v>
      </c>
      <c r="Z92" s="40"/>
      <c r="AA92" s="42"/>
      <c r="AB92" s="42"/>
      <c r="AC92" s="43"/>
      <c r="AD92" s="44"/>
      <c r="AE92" s="44"/>
      <c r="AF92" s="43"/>
      <c r="AG92" s="13" t="s">
        <v>5</v>
      </c>
      <c r="AH92" s="37"/>
      <c r="AI92" s="37" t="s">
        <v>6</v>
      </c>
      <c r="AJ92" s="37"/>
      <c r="AK92" s="45" t="s">
        <v>615</v>
      </c>
      <c r="AL92" s="46"/>
      <c r="AM92" s="47"/>
      <c r="AN92" s="47"/>
      <c r="AO92" s="39"/>
      <c r="AP92" s="39"/>
    </row>
    <row r="93" spans="1:42">
      <c r="A93">
        <v>1</v>
      </c>
      <c r="B93" s="34">
        <v>2021</v>
      </c>
      <c r="C93" s="34">
        <v>4</v>
      </c>
      <c r="D93" s="34">
        <v>6</v>
      </c>
      <c r="E93" s="35" t="s">
        <v>628</v>
      </c>
      <c r="F93" s="34"/>
      <c r="G93" s="36"/>
      <c r="H93" s="37" t="s">
        <v>595</v>
      </c>
      <c r="I93" s="38" t="s">
        <v>43</v>
      </c>
      <c r="J93" s="37" t="s">
        <v>596</v>
      </c>
      <c r="K93" s="13"/>
      <c r="L93" s="14"/>
      <c r="M93" s="13"/>
      <c r="N93" s="14"/>
      <c r="O93" s="13"/>
      <c r="P93" s="239">
        <v>25</v>
      </c>
      <c r="Q93" s="39" t="s">
        <v>612</v>
      </c>
      <c r="R93" s="40">
        <v>1125</v>
      </c>
      <c r="S93" s="41" t="s">
        <v>30</v>
      </c>
      <c r="T93" s="240">
        <v>350</v>
      </c>
      <c r="U93" s="40">
        <v>1125</v>
      </c>
      <c r="V93" s="13">
        <v>1</v>
      </c>
      <c r="W93" s="40"/>
      <c r="X93" s="13">
        <v>1</v>
      </c>
      <c r="Y93" s="240">
        <v>350</v>
      </c>
      <c r="Z93" s="40">
        <v>6650</v>
      </c>
      <c r="AA93" s="42" t="s">
        <v>668</v>
      </c>
      <c r="AB93" s="42"/>
      <c r="AC93" s="43"/>
      <c r="AD93" s="44"/>
      <c r="AE93" s="44"/>
      <c r="AF93" s="43"/>
      <c r="AG93" s="13"/>
      <c r="AH93" s="37"/>
      <c r="AI93" s="37" t="s">
        <v>6</v>
      </c>
      <c r="AJ93" s="37"/>
      <c r="AK93" s="45" t="s">
        <v>615</v>
      </c>
      <c r="AL93" s="46"/>
      <c r="AM93" s="47"/>
      <c r="AN93" s="47"/>
      <c r="AO93" s="39"/>
      <c r="AP93" s="39"/>
    </row>
    <row r="95" spans="1:42">
      <c r="B95" s="34">
        <v>2022</v>
      </c>
      <c r="C95" s="34">
        <v>5</v>
      </c>
      <c r="D95" s="34">
        <v>12</v>
      </c>
      <c r="E95" s="35" t="s">
        <v>628</v>
      </c>
      <c r="F95" s="34"/>
      <c r="G95" s="36"/>
      <c r="H95" s="37" t="s">
        <v>595</v>
      </c>
      <c r="I95" s="38" t="s">
        <v>58</v>
      </c>
      <c r="J95" s="37" t="s">
        <v>596</v>
      </c>
      <c r="K95" s="13"/>
      <c r="L95" s="14"/>
      <c r="M95" s="13"/>
      <c r="N95" s="14"/>
      <c r="O95" s="13"/>
      <c r="P95" s="13">
        <v>12</v>
      </c>
      <c r="Q95" s="39" t="s">
        <v>612</v>
      </c>
      <c r="R95" s="40">
        <v>1005</v>
      </c>
      <c r="S95" s="41" t="s">
        <v>30</v>
      </c>
      <c r="T95" s="40">
        <v>200</v>
      </c>
      <c r="U95" s="40">
        <v>1005</v>
      </c>
      <c r="V95" s="13">
        <v>1</v>
      </c>
      <c r="W95" s="40">
        <v>200</v>
      </c>
      <c r="X95" s="13">
        <v>1</v>
      </c>
      <c r="Y95" s="40">
        <v>200</v>
      </c>
      <c r="Z95" s="40"/>
      <c r="AA95" s="42"/>
      <c r="AB95" s="245"/>
      <c r="AC95" s="43"/>
      <c r="AD95" s="44"/>
      <c r="AE95" s="44"/>
      <c r="AF95" s="43"/>
      <c r="AG95" s="13"/>
      <c r="AH95" s="37"/>
      <c r="AI95" s="37"/>
      <c r="AJ95" s="37"/>
      <c r="AK95" s="45"/>
      <c r="AL95" s="46"/>
      <c r="AM95" s="236"/>
      <c r="AN95" s="236"/>
      <c r="AO95" s="233"/>
      <c r="AP95" s="233"/>
    </row>
    <row r="96" spans="1:42">
      <c r="A96">
        <v>1</v>
      </c>
      <c r="B96" s="34">
        <v>2022</v>
      </c>
      <c r="C96" s="34">
        <v>5</v>
      </c>
      <c r="D96" s="34">
        <v>12</v>
      </c>
      <c r="E96" s="35" t="s">
        <v>628</v>
      </c>
      <c r="F96" s="34">
        <v>7</v>
      </c>
      <c r="G96" s="36" t="s">
        <v>614</v>
      </c>
      <c r="H96" s="37" t="s">
        <v>595</v>
      </c>
      <c r="I96" s="38" t="s">
        <v>47</v>
      </c>
      <c r="J96" s="37" t="s">
        <v>596</v>
      </c>
      <c r="K96" s="13"/>
      <c r="L96" s="14"/>
      <c r="M96" s="14"/>
      <c r="N96" s="14" t="s">
        <v>635</v>
      </c>
      <c r="O96" s="13" t="s">
        <v>597</v>
      </c>
      <c r="P96" s="13">
        <v>25</v>
      </c>
      <c r="Q96" s="39" t="s">
        <v>367</v>
      </c>
      <c r="R96" s="40">
        <v>1000</v>
      </c>
      <c r="S96" s="41">
        <v>6000</v>
      </c>
      <c r="T96" s="41">
        <v>6000</v>
      </c>
      <c r="U96" s="40">
        <v>1000</v>
      </c>
      <c r="V96" s="13">
        <v>1</v>
      </c>
      <c r="W96" s="41">
        <v>6000</v>
      </c>
      <c r="X96" s="13">
        <v>1</v>
      </c>
      <c r="Y96" s="41">
        <v>6000</v>
      </c>
      <c r="Z96" s="40"/>
      <c r="AA96" s="42"/>
      <c r="AB96" s="42"/>
      <c r="AC96" s="43"/>
      <c r="AD96" s="44"/>
      <c r="AE96" s="44"/>
      <c r="AF96" s="43"/>
      <c r="AG96" s="13" t="s">
        <v>5</v>
      </c>
      <c r="AH96" s="37"/>
      <c r="AI96" s="37" t="s">
        <v>6</v>
      </c>
      <c r="AJ96" s="37"/>
      <c r="AK96" s="45" t="s">
        <v>615</v>
      </c>
      <c r="AL96" s="46"/>
      <c r="AM96" s="47"/>
      <c r="AN96" s="236"/>
      <c r="AO96" s="233"/>
      <c r="AP96" s="233"/>
    </row>
    <row r="97" spans="1:42">
      <c r="B97" s="34">
        <v>2022</v>
      </c>
      <c r="C97" s="34">
        <v>5</v>
      </c>
      <c r="D97" s="34">
        <v>12</v>
      </c>
      <c r="E97" s="35" t="s">
        <v>628</v>
      </c>
      <c r="F97" s="34"/>
      <c r="G97" s="36"/>
      <c r="H97" s="37" t="s">
        <v>595</v>
      </c>
      <c r="I97" s="73" t="s">
        <v>43</v>
      </c>
      <c r="J97" s="37" t="s">
        <v>596</v>
      </c>
      <c r="K97" s="13"/>
      <c r="L97" s="14"/>
      <c r="M97" s="14"/>
      <c r="N97" s="14"/>
      <c r="O97" s="74"/>
      <c r="P97" s="239">
        <v>25</v>
      </c>
      <c r="Q97" s="39" t="s">
        <v>612</v>
      </c>
      <c r="R97" s="40">
        <v>1000</v>
      </c>
      <c r="S97" s="41" t="s">
        <v>30</v>
      </c>
      <c r="T97" s="240">
        <v>350</v>
      </c>
      <c r="U97" s="40">
        <v>1000</v>
      </c>
      <c r="V97" s="13">
        <v>1</v>
      </c>
      <c r="W97" s="40"/>
      <c r="X97" s="13">
        <v>1</v>
      </c>
      <c r="Y97" s="240">
        <v>350</v>
      </c>
      <c r="Z97" s="40">
        <v>6550</v>
      </c>
      <c r="AA97" s="42" t="s">
        <v>656</v>
      </c>
      <c r="AB97" s="76"/>
      <c r="AC97" s="77"/>
      <c r="AD97" s="78"/>
      <c r="AE97" s="78"/>
      <c r="AF97" s="77"/>
      <c r="AG97" s="74"/>
      <c r="AH97" s="72"/>
      <c r="AI97" s="37" t="s">
        <v>6</v>
      </c>
      <c r="AJ97" s="37"/>
      <c r="AK97" s="45" t="s">
        <v>615</v>
      </c>
      <c r="AL97" s="46"/>
      <c r="AM97" s="47"/>
      <c r="AN97" s="236"/>
      <c r="AO97" s="233"/>
      <c r="AP97" s="233"/>
    </row>
    <row r="99" spans="1:42">
      <c r="B99" s="34">
        <v>2022</v>
      </c>
      <c r="C99" s="34">
        <v>6</v>
      </c>
      <c r="D99" s="34">
        <v>6</v>
      </c>
      <c r="E99" s="35" t="s">
        <v>628</v>
      </c>
      <c r="F99" s="34"/>
      <c r="G99" s="36"/>
      <c r="H99" s="37" t="s">
        <v>595</v>
      </c>
      <c r="I99" s="38" t="s">
        <v>58</v>
      </c>
      <c r="J99" s="37" t="s">
        <v>596</v>
      </c>
      <c r="K99" s="13"/>
      <c r="L99" s="14"/>
      <c r="M99" s="14"/>
      <c r="N99" s="14"/>
      <c r="O99" s="13"/>
      <c r="P99" s="13">
        <v>12</v>
      </c>
      <c r="Q99" s="39" t="s">
        <v>612</v>
      </c>
      <c r="R99" s="40">
        <v>1005</v>
      </c>
      <c r="S99" s="41" t="s">
        <v>30</v>
      </c>
      <c r="T99" s="40">
        <v>200</v>
      </c>
      <c r="U99" s="40">
        <v>1005</v>
      </c>
      <c r="V99" s="13">
        <v>1</v>
      </c>
      <c r="W99" s="40">
        <v>200</v>
      </c>
      <c r="X99" s="13">
        <v>1</v>
      </c>
      <c r="Y99" s="40">
        <v>200</v>
      </c>
      <c r="Z99" s="40"/>
      <c r="AA99" s="42"/>
      <c r="AB99" s="42"/>
      <c r="AC99" s="43"/>
      <c r="AD99" s="44"/>
      <c r="AE99" s="44"/>
      <c r="AF99" s="43"/>
      <c r="AG99" s="13"/>
      <c r="AH99" s="37"/>
      <c r="AI99" s="37"/>
      <c r="AJ99" s="37"/>
      <c r="AK99" s="45"/>
      <c r="AL99" s="46"/>
      <c r="AM99" s="236"/>
      <c r="AN99" s="236"/>
      <c r="AO99" s="233"/>
      <c r="AP99" s="233"/>
    </row>
    <row r="100" spans="1:42">
      <c r="B100" s="34">
        <v>2022</v>
      </c>
      <c r="C100" s="34">
        <v>6</v>
      </c>
      <c r="D100" s="34">
        <v>6</v>
      </c>
      <c r="E100" s="35" t="s">
        <v>628</v>
      </c>
      <c r="F100" s="34">
        <v>5</v>
      </c>
      <c r="G100" s="36" t="s">
        <v>614</v>
      </c>
      <c r="H100" s="37" t="s">
        <v>595</v>
      </c>
      <c r="I100" s="38" t="s">
        <v>47</v>
      </c>
      <c r="J100" s="37" t="s">
        <v>596</v>
      </c>
      <c r="K100" s="13"/>
      <c r="L100" s="14"/>
      <c r="M100" s="14"/>
      <c r="N100" s="14" t="s">
        <v>673</v>
      </c>
      <c r="O100" s="13" t="s">
        <v>67</v>
      </c>
      <c r="P100" s="13">
        <v>38</v>
      </c>
      <c r="Q100" s="39" t="s">
        <v>3</v>
      </c>
      <c r="R100" s="40">
        <v>1000</v>
      </c>
      <c r="S100" s="41">
        <v>6000</v>
      </c>
      <c r="T100" s="41">
        <v>6000</v>
      </c>
      <c r="U100" s="40">
        <v>1000</v>
      </c>
      <c r="V100" s="13">
        <v>1</v>
      </c>
      <c r="W100" s="41">
        <v>6000</v>
      </c>
      <c r="X100" s="13">
        <v>1</v>
      </c>
      <c r="Y100" s="41">
        <v>6000</v>
      </c>
      <c r="Z100" s="40"/>
      <c r="AA100" s="42"/>
      <c r="AB100" s="76"/>
      <c r="AC100" s="43"/>
      <c r="AD100" s="44"/>
      <c r="AE100" s="44"/>
      <c r="AF100" s="43"/>
      <c r="AG100" s="13" t="s">
        <v>5</v>
      </c>
      <c r="AH100" s="37"/>
      <c r="AI100" s="37" t="s">
        <v>6</v>
      </c>
      <c r="AJ100" s="37"/>
      <c r="AK100" s="45" t="s">
        <v>615</v>
      </c>
      <c r="AL100" s="46"/>
      <c r="AM100" s="236"/>
      <c r="AN100" s="236"/>
      <c r="AO100" s="233"/>
      <c r="AP100" s="233"/>
    </row>
    <row r="101" spans="1:42">
      <c r="B101" s="34">
        <v>2022</v>
      </c>
      <c r="C101" s="34">
        <v>6</v>
      </c>
      <c r="D101" s="34">
        <v>6</v>
      </c>
      <c r="E101" s="35" t="s">
        <v>628</v>
      </c>
      <c r="F101" s="34"/>
      <c r="G101" s="260"/>
      <c r="H101" s="37" t="s">
        <v>595</v>
      </c>
      <c r="I101" s="38" t="s">
        <v>43</v>
      </c>
      <c r="J101" s="37" t="s">
        <v>596</v>
      </c>
      <c r="K101" s="13"/>
      <c r="L101" s="14"/>
      <c r="M101" s="14"/>
      <c r="N101" s="14"/>
      <c r="O101" s="13"/>
      <c r="P101" s="239">
        <v>25</v>
      </c>
      <c r="Q101" s="39" t="s">
        <v>612</v>
      </c>
      <c r="R101" s="40">
        <v>1000</v>
      </c>
      <c r="S101" s="41" t="s">
        <v>30</v>
      </c>
      <c r="T101" s="240">
        <v>350</v>
      </c>
      <c r="U101" s="40">
        <v>1000</v>
      </c>
      <c r="V101" s="13">
        <v>1</v>
      </c>
      <c r="W101" s="40"/>
      <c r="X101" s="13">
        <v>1</v>
      </c>
      <c r="Y101" s="240">
        <v>350</v>
      </c>
      <c r="Z101" s="40">
        <v>6550</v>
      </c>
      <c r="AA101" s="42" t="s">
        <v>656</v>
      </c>
      <c r="AB101" s="76"/>
      <c r="AC101" s="43"/>
      <c r="AD101" s="44"/>
      <c r="AE101" s="44"/>
      <c r="AF101" s="43"/>
      <c r="AG101" s="13"/>
      <c r="AH101" s="37"/>
      <c r="AI101" s="37" t="s">
        <v>6</v>
      </c>
      <c r="AJ101" s="37"/>
      <c r="AK101" s="45" t="s">
        <v>615</v>
      </c>
      <c r="AL101" s="46"/>
      <c r="AM101" s="236"/>
      <c r="AN101" s="236"/>
      <c r="AO101" s="233"/>
      <c r="AP101" s="233"/>
    </row>
    <row r="103" spans="1:42">
      <c r="B103" s="34">
        <v>2022</v>
      </c>
      <c r="C103" s="34">
        <v>6</v>
      </c>
      <c r="D103" s="34">
        <v>6</v>
      </c>
      <c r="E103" s="35" t="s">
        <v>628</v>
      </c>
      <c r="F103" s="34"/>
      <c r="G103" s="36"/>
      <c r="H103" s="37" t="s">
        <v>595</v>
      </c>
      <c r="I103" s="38" t="s">
        <v>58</v>
      </c>
      <c r="J103" s="37" t="s">
        <v>596</v>
      </c>
      <c r="K103" s="13"/>
      <c r="L103" s="14"/>
      <c r="M103" s="14"/>
      <c r="N103" s="14"/>
      <c r="O103" s="13"/>
      <c r="P103" s="13">
        <v>12</v>
      </c>
      <c r="Q103" s="39" t="s">
        <v>612</v>
      </c>
      <c r="R103" s="40">
        <v>1165</v>
      </c>
      <c r="S103" s="41" t="s">
        <v>30</v>
      </c>
      <c r="T103" s="40">
        <v>200</v>
      </c>
      <c r="U103" s="40">
        <v>1165</v>
      </c>
      <c r="V103" s="13">
        <v>1</v>
      </c>
      <c r="W103" s="40">
        <v>200</v>
      </c>
      <c r="X103" s="13">
        <v>1</v>
      </c>
      <c r="Y103" s="40">
        <v>200</v>
      </c>
      <c r="Z103" s="40"/>
      <c r="AA103" s="42"/>
      <c r="AB103" s="42"/>
      <c r="AC103" s="43"/>
      <c r="AD103" s="44"/>
      <c r="AE103" s="44"/>
      <c r="AF103" s="43"/>
      <c r="AG103" s="13"/>
      <c r="AH103" s="37"/>
      <c r="AI103" s="37"/>
      <c r="AJ103" s="37"/>
      <c r="AK103" s="45"/>
      <c r="AL103" s="46"/>
      <c r="AM103" s="236"/>
      <c r="AN103" s="236"/>
      <c r="AO103" s="233"/>
      <c r="AP103" s="233"/>
    </row>
    <row r="104" spans="1:42">
      <c r="B104" s="34">
        <v>2022</v>
      </c>
      <c r="C104" s="34">
        <v>6</v>
      </c>
      <c r="D104" s="34">
        <v>6</v>
      </c>
      <c r="E104" s="35" t="s">
        <v>629</v>
      </c>
      <c r="F104" s="34">
        <v>6</v>
      </c>
      <c r="G104" s="36" t="s">
        <v>614</v>
      </c>
      <c r="H104" s="37" t="s">
        <v>595</v>
      </c>
      <c r="I104" s="38" t="s">
        <v>47</v>
      </c>
      <c r="J104" s="37" t="s">
        <v>596</v>
      </c>
      <c r="K104" s="13"/>
      <c r="L104" s="14"/>
      <c r="M104" s="14"/>
      <c r="N104" s="14" t="s">
        <v>673</v>
      </c>
      <c r="O104" s="13" t="s">
        <v>67</v>
      </c>
      <c r="P104" s="13">
        <v>38</v>
      </c>
      <c r="Q104" s="39" t="s">
        <v>3</v>
      </c>
      <c r="R104" s="40">
        <v>1165</v>
      </c>
      <c r="S104" s="41">
        <v>6000</v>
      </c>
      <c r="T104" s="41">
        <v>6000</v>
      </c>
      <c r="U104" s="40">
        <v>1165</v>
      </c>
      <c r="V104" s="13">
        <v>1</v>
      </c>
      <c r="W104" s="41">
        <v>6000</v>
      </c>
      <c r="X104" s="13">
        <v>1</v>
      </c>
      <c r="Y104" s="41">
        <v>6000</v>
      </c>
      <c r="Z104" s="40"/>
      <c r="AA104" s="42"/>
      <c r="AB104" s="76"/>
      <c r="AC104" s="43"/>
      <c r="AD104" s="44"/>
      <c r="AE104" s="44"/>
      <c r="AF104" s="43"/>
      <c r="AG104" s="13" t="s">
        <v>5</v>
      </c>
      <c r="AH104" s="37"/>
      <c r="AI104" s="37" t="s">
        <v>6</v>
      </c>
      <c r="AJ104" s="37"/>
      <c r="AK104" s="45" t="s">
        <v>615</v>
      </c>
      <c r="AL104" s="46"/>
      <c r="AM104" s="236"/>
      <c r="AN104" s="236"/>
      <c r="AO104" s="233"/>
      <c r="AP104" s="233"/>
    </row>
    <row r="105" spans="1:42">
      <c r="B105" s="34">
        <v>2022</v>
      </c>
      <c r="C105" s="34">
        <v>6</v>
      </c>
      <c r="D105" s="34">
        <v>6</v>
      </c>
      <c r="E105" s="35" t="s">
        <v>629</v>
      </c>
      <c r="F105" s="34"/>
      <c r="G105" s="260"/>
      <c r="H105" s="37" t="s">
        <v>595</v>
      </c>
      <c r="I105" s="38" t="s">
        <v>43</v>
      </c>
      <c r="J105" s="37" t="s">
        <v>596</v>
      </c>
      <c r="K105" s="13"/>
      <c r="L105" s="14"/>
      <c r="M105" s="14"/>
      <c r="N105" s="14"/>
      <c r="O105" s="13"/>
      <c r="P105" s="239">
        <v>25</v>
      </c>
      <c r="Q105" s="39" t="s">
        <v>612</v>
      </c>
      <c r="R105" s="40">
        <v>1165</v>
      </c>
      <c r="S105" s="41" t="s">
        <v>30</v>
      </c>
      <c r="T105" s="240">
        <v>350</v>
      </c>
      <c r="U105" s="40">
        <v>1165</v>
      </c>
      <c r="V105" s="13">
        <v>1</v>
      </c>
      <c r="W105" s="40"/>
      <c r="X105" s="13">
        <v>1</v>
      </c>
      <c r="Y105" s="240">
        <v>350</v>
      </c>
      <c r="Z105" s="40">
        <v>6550</v>
      </c>
      <c r="AA105" s="42" t="s">
        <v>667</v>
      </c>
      <c r="AB105" s="76"/>
      <c r="AC105" s="43"/>
      <c r="AD105" s="44"/>
      <c r="AE105" s="44"/>
      <c r="AF105" s="43"/>
      <c r="AG105" s="13"/>
      <c r="AH105" s="37"/>
      <c r="AI105" s="37" t="s">
        <v>6</v>
      </c>
      <c r="AJ105" s="37"/>
      <c r="AK105" s="45" t="s">
        <v>615</v>
      </c>
      <c r="AL105" s="46"/>
      <c r="AM105" s="236"/>
      <c r="AN105" s="236"/>
      <c r="AO105" s="233"/>
      <c r="AP105" s="233"/>
    </row>
    <row r="107" spans="1:42">
      <c r="A107">
        <v>1</v>
      </c>
      <c r="B107" s="34">
        <v>2022</v>
      </c>
      <c r="C107" s="34">
        <v>6</v>
      </c>
      <c r="D107" s="34">
        <v>2</v>
      </c>
      <c r="E107" s="35" t="s">
        <v>628</v>
      </c>
      <c r="F107" s="34"/>
      <c r="G107" s="36"/>
      <c r="H107" s="37" t="s">
        <v>595</v>
      </c>
      <c r="I107" s="38" t="s">
        <v>58</v>
      </c>
      <c r="J107" s="37" t="s">
        <v>596</v>
      </c>
      <c r="K107" s="13"/>
      <c r="L107" s="14"/>
      <c r="M107" s="13"/>
      <c r="N107" s="75"/>
      <c r="O107" s="13"/>
      <c r="P107" s="13">
        <v>12</v>
      </c>
      <c r="Q107" s="39" t="s">
        <v>612</v>
      </c>
      <c r="R107" s="40">
        <v>1120</v>
      </c>
      <c r="S107" s="41" t="s">
        <v>30</v>
      </c>
      <c r="T107" s="40">
        <v>200</v>
      </c>
      <c r="U107" s="40">
        <v>1120</v>
      </c>
      <c r="V107" s="13">
        <v>1</v>
      </c>
      <c r="W107" s="40">
        <v>200</v>
      </c>
      <c r="X107" s="13">
        <v>1</v>
      </c>
      <c r="Y107" s="40">
        <v>200</v>
      </c>
      <c r="Z107" s="40"/>
      <c r="AA107" s="75"/>
      <c r="AB107" s="42"/>
      <c r="AC107" s="77"/>
      <c r="AD107" s="44"/>
      <c r="AE107" s="44"/>
      <c r="AF107" s="43"/>
      <c r="AG107" s="13"/>
      <c r="AH107" s="37"/>
      <c r="AI107" s="37"/>
      <c r="AJ107" s="37"/>
      <c r="AK107" s="45"/>
      <c r="AL107" s="46"/>
      <c r="AM107" s="236"/>
      <c r="AN107" s="236"/>
      <c r="AO107" s="233"/>
      <c r="AP107" s="233"/>
    </row>
    <row r="108" spans="1:42">
      <c r="A108">
        <v>1</v>
      </c>
      <c r="B108" s="34">
        <v>2022</v>
      </c>
      <c r="C108" s="34">
        <v>6</v>
      </c>
      <c r="D108" s="34">
        <v>2</v>
      </c>
      <c r="E108" s="35" t="s">
        <v>628</v>
      </c>
      <c r="F108" s="34">
        <v>9</v>
      </c>
      <c r="G108" s="36" t="s">
        <v>614</v>
      </c>
      <c r="H108" s="37" t="s">
        <v>595</v>
      </c>
      <c r="I108" s="38" t="s">
        <v>47</v>
      </c>
      <c r="J108" s="37" t="s">
        <v>596</v>
      </c>
      <c r="K108" s="13"/>
      <c r="L108" s="14"/>
      <c r="M108" s="14"/>
      <c r="N108" s="14" t="s">
        <v>739</v>
      </c>
      <c r="O108" s="13" t="s">
        <v>15</v>
      </c>
      <c r="P108" s="13">
        <v>50</v>
      </c>
      <c r="Q108" s="39" t="s">
        <v>303</v>
      </c>
      <c r="R108" s="40">
        <v>1120</v>
      </c>
      <c r="S108" s="41">
        <v>4000</v>
      </c>
      <c r="T108" s="41">
        <v>4000</v>
      </c>
      <c r="U108" s="40">
        <v>1120</v>
      </c>
      <c r="V108" s="13">
        <v>1</v>
      </c>
      <c r="W108" s="41">
        <v>4000</v>
      </c>
      <c r="X108" s="13">
        <v>1</v>
      </c>
      <c r="Y108" s="41">
        <v>4000</v>
      </c>
      <c r="Z108" s="40"/>
      <c r="AA108" s="42"/>
      <c r="AB108" s="42"/>
      <c r="AC108" s="43"/>
      <c r="AD108" s="44"/>
      <c r="AE108" s="44"/>
      <c r="AF108" s="43"/>
      <c r="AG108" s="13" t="s">
        <v>5</v>
      </c>
      <c r="AH108" s="37"/>
      <c r="AI108" s="37" t="s">
        <v>6</v>
      </c>
      <c r="AJ108" s="37"/>
      <c r="AK108" s="45" t="s">
        <v>615</v>
      </c>
      <c r="AL108" s="46"/>
      <c r="AM108" s="236"/>
      <c r="AN108" s="236"/>
      <c r="AO108" s="233"/>
      <c r="AP108" s="233"/>
    </row>
    <row r="109" spans="1:42">
      <c r="A109">
        <v>1</v>
      </c>
      <c r="B109" s="34">
        <v>2022</v>
      </c>
      <c r="C109" s="34">
        <v>6</v>
      </c>
      <c r="D109" s="34">
        <v>2</v>
      </c>
      <c r="E109" s="35" t="s">
        <v>628</v>
      </c>
      <c r="F109" s="34"/>
      <c r="G109" s="36"/>
      <c r="H109" s="37" t="s">
        <v>595</v>
      </c>
      <c r="I109" s="73" t="s">
        <v>43</v>
      </c>
      <c r="J109" s="37" t="s">
        <v>596</v>
      </c>
      <c r="K109" s="13"/>
      <c r="L109" s="14"/>
      <c r="M109" s="14"/>
      <c r="N109" s="14"/>
      <c r="O109" s="74"/>
      <c r="P109" s="239">
        <v>25</v>
      </c>
      <c r="Q109" s="39" t="s">
        <v>612</v>
      </c>
      <c r="R109" s="40">
        <v>1120</v>
      </c>
      <c r="S109" s="41" t="s">
        <v>30</v>
      </c>
      <c r="T109" s="240">
        <v>350</v>
      </c>
      <c r="U109" s="40">
        <v>1120</v>
      </c>
      <c r="V109" s="13">
        <v>1</v>
      </c>
      <c r="W109" s="40"/>
      <c r="X109" s="13">
        <v>1</v>
      </c>
      <c r="Y109" s="240">
        <v>350</v>
      </c>
      <c r="Z109" s="40">
        <v>4550</v>
      </c>
      <c r="AA109" s="42" t="s">
        <v>631</v>
      </c>
      <c r="AB109" s="76"/>
      <c r="AC109" s="77"/>
      <c r="AD109" s="78"/>
      <c r="AE109" s="78"/>
      <c r="AF109" s="77"/>
      <c r="AG109" s="74"/>
      <c r="AH109" s="72"/>
      <c r="AI109" s="37" t="s">
        <v>6</v>
      </c>
      <c r="AJ109" s="37"/>
      <c r="AK109" s="45" t="s">
        <v>615</v>
      </c>
      <c r="AL109" s="46"/>
      <c r="AM109" s="236"/>
      <c r="AN109" s="236"/>
      <c r="AO109" s="233"/>
      <c r="AP109" s="233"/>
    </row>
    <row r="111" spans="1:42">
      <c r="A111">
        <v>1</v>
      </c>
      <c r="B111" s="34">
        <v>2022</v>
      </c>
      <c r="C111" s="34">
        <v>6</v>
      </c>
      <c r="D111" s="34">
        <v>2</v>
      </c>
      <c r="E111" s="35" t="s">
        <v>628</v>
      </c>
      <c r="F111" s="34"/>
      <c r="G111" s="36"/>
      <c r="H111" s="37" t="s">
        <v>595</v>
      </c>
      <c r="I111" s="38" t="s">
        <v>58</v>
      </c>
      <c r="J111" s="37" t="s">
        <v>596</v>
      </c>
      <c r="K111" s="13"/>
      <c r="L111" s="14"/>
      <c r="M111" s="13"/>
      <c r="N111" s="75"/>
      <c r="O111" s="13"/>
      <c r="P111" s="13">
        <v>12</v>
      </c>
      <c r="Q111" s="39" t="s">
        <v>612</v>
      </c>
      <c r="R111" s="40">
        <v>1120</v>
      </c>
      <c r="S111" s="41" t="s">
        <v>30</v>
      </c>
      <c r="T111" s="40">
        <v>200</v>
      </c>
      <c r="U111" s="40">
        <v>1120</v>
      </c>
      <c r="V111" s="13">
        <v>1</v>
      </c>
      <c r="W111" s="40">
        <v>200</v>
      </c>
      <c r="X111" s="13">
        <v>1</v>
      </c>
      <c r="Y111" s="40">
        <v>200</v>
      </c>
      <c r="Z111" s="40"/>
      <c r="AA111" s="75"/>
      <c r="AB111" s="42"/>
      <c r="AC111" s="77"/>
      <c r="AD111" s="44"/>
      <c r="AE111" s="44"/>
      <c r="AF111" s="43"/>
      <c r="AG111" s="13"/>
      <c r="AH111" s="37"/>
      <c r="AI111" s="37"/>
      <c r="AJ111" s="37"/>
      <c r="AK111" s="45"/>
      <c r="AL111" s="46"/>
      <c r="AM111" s="236"/>
      <c r="AN111" s="236"/>
      <c r="AO111" s="233"/>
      <c r="AP111" s="233"/>
    </row>
    <row r="112" spans="1:42">
      <c r="B112" s="34">
        <v>2022</v>
      </c>
      <c r="C112" s="34">
        <v>6</v>
      </c>
      <c r="D112" s="34">
        <v>2</v>
      </c>
      <c r="E112" s="35" t="s">
        <v>628</v>
      </c>
      <c r="F112" s="34">
        <v>9</v>
      </c>
      <c r="G112" s="36" t="s">
        <v>614</v>
      </c>
      <c r="H112" s="37" t="s">
        <v>595</v>
      </c>
      <c r="I112" s="38" t="s">
        <v>47</v>
      </c>
      <c r="J112" s="37" t="s">
        <v>596</v>
      </c>
      <c r="K112" s="13"/>
      <c r="L112" s="14"/>
      <c r="M112" s="14"/>
      <c r="N112" s="14" t="s">
        <v>640</v>
      </c>
      <c r="O112" s="13" t="s">
        <v>15</v>
      </c>
      <c r="P112" s="13">
        <v>50</v>
      </c>
      <c r="Q112" s="39" t="s">
        <v>303</v>
      </c>
      <c r="R112" s="40">
        <v>1120</v>
      </c>
      <c r="S112" s="41">
        <v>4000</v>
      </c>
      <c r="T112" s="41">
        <v>4000</v>
      </c>
      <c r="U112" s="40">
        <v>1120</v>
      </c>
      <c r="V112" s="13">
        <v>1</v>
      </c>
      <c r="W112" s="41">
        <v>4000</v>
      </c>
      <c r="X112" s="13">
        <v>1</v>
      </c>
      <c r="Y112" s="41">
        <v>4000</v>
      </c>
      <c r="Z112" s="40"/>
      <c r="AA112" s="42"/>
      <c r="AB112" s="76"/>
      <c r="AC112" s="43"/>
      <c r="AD112" s="44"/>
      <c r="AE112" s="44"/>
      <c r="AF112" s="43"/>
      <c r="AG112" s="13" t="s">
        <v>5</v>
      </c>
      <c r="AH112" s="37"/>
      <c r="AI112" s="37" t="s">
        <v>6</v>
      </c>
      <c r="AJ112" s="37"/>
      <c r="AK112" s="45" t="s">
        <v>615</v>
      </c>
      <c r="AL112" s="46"/>
      <c r="AM112" s="236"/>
      <c r="AN112" s="236"/>
      <c r="AO112" s="233"/>
      <c r="AP112" s="233"/>
    </row>
    <row r="113" spans="1:42">
      <c r="A113">
        <v>1</v>
      </c>
      <c r="B113" s="34">
        <v>2022</v>
      </c>
      <c r="C113" s="34">
        <v>6</v>
      </c>
      <c r="D113" s="34">
        <v>2</v>
      </c>
      <c r="E113" s="35" t="s">
        <v>628</v>
      </c>
      <c r="F113" s="34"/>
      <c r="G113" s="36"/>
      <c r="H113" s="37" t="s">
        <v>595</v>
      </c>
      <c r="I113" s="73" t="s">
        <v>43</v>
      </c>
      <c r="J113" s="37" t="s">
        <v>596</v>
      </c>
      <c r="K113" s="13"/>
      <c r="L113" s="14"/>
      <c r="M113" s="14"/>
      <c r="N113" s="14"/>
      <c r="O113" s="74"/>
      <c r="P113" s="239">
        <v>25</v>
      </c>
      <c r="Q113" s="39" t="s">
        <v>612</v>
      </c>
      <c r="R113" s="40">
        <v>1120</v>
      </c>
      <c r="S113" s="41" t="s">
        <v>30</v>
      </c>
      <c r="T113" s="240">
        <v>350</v>
      </c>
      <c r="U113" s="40">
        <v>1120</v>
      </c>
      <c r="V113" s="13">
        <v>1</v>
      </c>
      <c r="W113" s="40"/>
      <c r="X113" s="13">
        <v>1</v>
      </c>
      <c r="Y113" s="240">
        <v>350</v>
      </c>
      <c r="Z113" s="40">
        <v>8550</v>
      </c>
      <c r="AA113" s="42" t="s">
        <v>631</v>
      </c>
      <c r="AB113" s="76"/>
      <c r="AC113" s="77"/>
      <c r="AD113" s="78"/>
      <c r="AE113" s="78"/>
      <c r="AF113" s="77"/>
      <c r="AG113" s="74"/>
      <c r="AH113" s="72"/>
      <c r="AI113" s="37" t="s">
        <v>6</v>
      </c>
      <c r="AJ113" s="37"/>
      <c r="AK113" s="45" t="s">
        <v>615</v>
      </c>
      <c r="AL113" s="46"/>
      <c r="AM113" s="236"/>
      <c r="AN113" s="236"/>
      <c r="AO113" s="233"/>
      <c r="AP113" s="233"/>
    </row>
    <row r="115" spans="1:42">
      <c r="A115">
        <v>1</v>
      </c>
      <c r="B115" s="34">
        <v>2022</v>
      </c>
      <c r="C115" s="34">
        <v>5</v>
      </c>
      <c r="D115" s="34">
        <v>31</v>
      </c>
      <c r="E115" s="35" t="s">
        <v>629</v>
      </c>
      <c r="F115" s="34"/>
      <c r="G115" s="36"/>
      <c r="H115" s="37" t="s">
        <v>595</v>
      </c>
      <c r="I115" s="38" t="s">
        <v>58</v>
      </c>
      <c r="J115" s="37" t="s">
        <v>596</v>
      </c>
      <c r="K115" s="13"/>
      <c r="L115" s="14"/>
      <c r="M115" s="14"/>
      <c r="N115" s="14"/>
      <c r="O115" s="13"/>
      <c r="P115" s="13">
        <v>12</v>
      </c>
      <c r="Q115" s="39" t="s">
        <v>612</v>
      </c>
      <c r="R115" s="40">
        <v>1120</v>
      </c>
      <c r="S115" s="41" t="s">
        <v>30</v>
      </c>
      <c r="T115" s="40">
        <v>200</v>
      </c>
      <c r="U115" s="40">
        <v>1120</v>
      </c>
      <c r="V115" s="13">
        <v>1</v>
      </c>
      <c r="W115" s="40">
        <v>200</v>
      </c>
      <c r="X115" s="13">
        <v>1</v>
      </c>
      <c r="Y115" s="40">
        <v>200</v>
      </c>
      <c r="Z115" s="40"/>
      <c r="AA115" s="241" t="s">
        <v>619</v>
      </c>
      <c r="AB115" s="238" t="s">
        <v>620</v>
      </c>
      <c r="AC115" s="43"/>
      <c r="AD115" s="44"/>
      <c r="AE115" s="44"/>
      <c r="AF115" s="43"/>
      <c r="AG115" s="13"/>
      <c r="AH115" s="37"/>
      <c r="AI115" s="37"/>
      <c r="AJ115" s="37"/>
      <c r="AK115" s="45"/>
      <c r="AL115" s="46"/>
      <c r="AM115" s="236"/>
      <c r="AN115" s="236"/>
      <c r="AO115" s="233"/>
      <c r="AP115" s="233"/>
    </row>
    <row r="116" spans="1:42">
      <c r="A116">
        <v>1</v>
      </c>
      <c r="B116" s="34">
        <v>2022</v>
      </c>
      <c r="C116" s="34">
        <v>5</v>
      </c>
      <c r="D116" s="34">
        <v>31</v>
      </c>
      <c r="E116" s="35" t="s">
        <v>629</v>
      </c>
      <c r="F116" s="34">
        <v>2</v>
      </c>
      <c r="G116" s="36" t="s">
        <v>614</v>
      </c>
      <c r="H116" s="37" t="s">
        <v>595</v>
      </c>
      <c r="I116" s="38" t="s">
        <v>47</v>
      </c>
      <c r="J116" s="37" t="s">
        <v>596</v>
      </c>
      <c r="K116" s="13"/>
      <c r="L116" s="14"/>
      <c r="M116" s="14"/>
      <c r="N116" s="14" t="s">
        <v>621</v>
      </c>
      <c r="O116" s="13" t="s">
        <v>44</v>
      </c>
      <c r="P116" s="13">
        <v>25</v>
      </c>
      <c r="Q116" s="39" t="s">
        <v>360</v>
      </c>
      <c r="R116" s="40">
        <v>1120</v>
      </c>
      <c r="S116" s="41">
        <v>4000</v>
      </c>
      <c r="T116" s="41">
        <v>4000</v>
      </c>
      <c r="U116" s="40">
        <v>1120</v>
      </c>
      <c r="V116" s="13">
        <v>1</v>
      </c>
      <c r="W116" s="41">
        <v>4000</v>
      </c>
      <c r="X116" s="13">
        <v>1</v>
      </c>
      <c r="Y116" s="41">
        <v>4000</v>
      </c>
      <c r="Z116" s="40"/>
      <c r="AA116" s="42"/>
      <c r="AB116" s="42"/>
      <c r="AC116" s="43"/>
      <c r="AD116" s="44"/>
      <c r="AE116" s="44"/>
      <c r="AF116" s="43"/>
      <c r="AG116" s="13" t="s">
        <v>5</v>
      </c>
      <c r="AH116" s="37"/>
      <c r="AI116" s="37" t="s">
        <v>17</v>
      </c>
      <c r="AJ116" s="37"/>
      <c r="AK116" s="45" t="s">
        <v>615</v>
      </c>
      <c r="AL116" s="46"/>
      <c r="AM116" s="236"/>
      <c r="AN116" s="236"/>
      <c r="AO116" s="233"/>
      <c r="AP116" s="233"/>
    </row>
    <row r="117" spans="1:42">
      <c r="B117" s="34">
        <v>2022</v>
      </c>
      <c r="C117" s="34">
        <v>5</v>
      </c>
      <c r="D117" s="34">
        <v>31</v>
      </c>
      <c r="E117" s="35" t="s">
        <v>629</v>
      </c>
      <c r="F117" s="34"/>
      <c r="G117" s="36"/>
      <c r="H117" s="37" t="s">
        <v>595</v>
      </c>
      <c r="I117" s="38" t="s">
        <v>43</v>
      </c>
      <c r="J117" s="37" t="s">
        <v>596</v>
      </c>
      <c r="K117" s="13"/>
      <c r="L117" s="14"/>
      <c r="M117" s="14"/>
      <c r="N117" s="14"/>
      <c r="O117" s="13"/>
      <c r="P117" s="239">
        <v>25</v>
      </c>
      <c r="Q117" s="39" t="s">
        <v>612</v>
      </c>
      <c r="R117" s="40">
        <v>1120</v>
      </c>
      <c r="S117" s="41" t="s">
        <v>30</v>
      </c>
      <c r="T117" s="240">
        <v>350</v>
      </c>
      <c r="U117" s="40">
        <v>1120</v>
      </c>
      <c r="V117" s="13">
        <v>1</v>
      </c>
      <c r="W117" s="40"/>
      <c r="X117" s="13">
        <v>1</v>
      </c>
      <c r="Y117" s="240">
        <v>350</v>
      </c>
      <c r="Z117" s="40">
        <v>4550</v>
      </c>
      <c r="AA117" s="42" t="s">
        <v>638</v>
      </c>
      <c r="AB117" s="76"/>
      <c r="AC117" s="43"/>
      <c r="AD117" s="44"/>
      <c r="AE117" s="44"/>
      <c r="AF117" s="43"/>
      <c r="AG117" s="13"/>
      <c r="AH117" s="37"/>
      <c r="AI117" s="37" t="s">
        <v>17</v>
      </c>
      <c r="AJ117" s="37"/>
      <c r="AK117" s="45" t="s">
        <v>615</v>
      </c>
      <c r="AL117" s="46"/>
      <c r="AM117" s="236"/>
      <c r="AN117" s="236"/>
      <c r="AO117" s="233"/>
      <c r="AP117" s="233"/>
    </row>
    <row r="119" spans="1:42">
      <c r="B119" s="34">
        <v>2022</v>
      </c>
      <c r="C119" s="34">
        <v>5</v>
      </c>
      <c r="D119" s="34">
        <v>11</v>
      </c>
      <c r="E119" s="35" t="s">
        <v>629</v>
      </c>
      <c r="F119" s="34">
        <v>2</v>
      </c>
      <c r="G119" s="36" t="s">
        <v>614</v>
      </c>
      <c r="H119" s="37" t="s">
        <v>595</v>
      </c>
      <c r="I119" s="38" t="s">
        <v>47</v>
      </c>
      <c r="J119" s="37" t="s">
        <v>596</v>
      </c>
      <c r="K119" s="13"/>
      <c r="L119" s="14"/>
      <c r="M119" s="14"/>
      <c r="N119" s="14" t="s">
        <v>687</v>
      </c>
      <c r="O119" s="13" t="s">
        <v>597</v>
      </c>
      <c r="P119" s="13">
        <v>50</v>
      </c>
      <c r="Q119" s="39" t="s">
        <v>625</v>
      </c>
      <c r="R119" s="40">
        <v>1170</v>
      </c>
      <c r="S119" s="41">
        <v>4100</v>
      </c>
      <c r="T119" s="41">
        <v>4100</v>
      </c>
      <c r="U119" s="40">
        <v>1170</v>
      </c>
      <c r="V119" s="13">
        <v>1</v>
      </c>
      <c r="W119" s="41">
        <v>4100</v>
      </c>
      <c r="X119" s="13">
        <v>1</v>
      </c>
      <c r="Y119" s="41">
        <v>4100</v>
      </c>
      <c r="Z119" s="40"/>
      <c r="AA119" s="42"/>
      <c r="AB119" s="42"/>
      <c r="AC119" s="43"/>
      <c r="AD119" s="44"/>
      <c r="AE119" s="44"/>
      <c r="AF119" s="43"/>
      <c r="AG119" s="13" t="s">
        <v>5</v>
      </c>
      <c r="AH119" s="37"/>
      <c r="AI119" s="37" t="s">
        <v>6</v>
      </c>
      <c r="AJ119" s="37"/>
      <c r="AK119" s="45" t="s">
        <v>598</v>
      </c>
      <c r="AL119" s="46"/>
      <c r="AM119" s="236"/>
      <c r="AN119" s="236"/>
      <c r="AO119" s="233"/>
      <c r="AP119" s="233"/>
    </row>
    <row r="120" spans="1:42">
      <c r="B120" s="34">
        <v>2022</v>
      </c>
      <c r="C120" s="34">
        <v>5</v>
      </c>
      <c r="D120" s="34">
        <v>11</v>
      </c>
      <c r="E120" s="35" t="s">
        <v>629</v>
      </c>
      <c r="F120" s="34"/>
      <c r="G120" s="36"/>
      <c r="H120" s="37" t="s">
        <v>595</v>
      </c>
      <c r="I120" s="38" t="s">
        <v>43</v>
      </c>
      <c r="J120" s="37" t="s">
        <v>596</v>
      </c>
      <c r="K120" s="13"/>
      <c r="L120" s="14"/>
      <c r="M120" s="14"/>
      <c r="N120" s="14"/>
      <c r="O120" s="13"/>
      <c r="P120" s="239">
        <v>25</v>
      </c>
      <c r="Q120" s="39" t="s">
        <v>612</v>
      </c>
      <c r="R120" s="40">
        <v>1170</v>
      </c>
      <c r="S120" s="41" t="s">
        <v>30</v>
      </c>
      <c r="T120" s="240">
        <v>350</v>
      </c>
      <c r="U120" s="40">
        <v>1170</v>
      </c>
      <c r="V120" s="13">
        <v>1</v>
      </c>
      <c r="W120" s="40"/>
      <c r="X120" s="13">
        <v>1</v>
      </c>
      <c r="Y120" s="240">
        <v>350</v>
      </c>
      <c r="Z120" s="40">
        <v>4450</v>
      </c>
      <c r="AA120" s="42" t="s">
        <v>657</v>
      </c>
      <c r="AB120" s="42"/>
      <c r="AC120" s="43"/>
      <c r="AD120" s="44"/>
      <c r="AE120" s="44"/>
      <c r="AF120" s="43"/>
      <c r="AG120" s="13"/>
      <c r="AH120" s="37"/>
      <c r="AI120" s="37" t="s">
        <v>6</v>
      </c>
      <c r="AJ120" s="37"/>
      <c r="AK120" s="45" t="s">
        <v>598</v>
      </c>
      <c r="AL120" s="46"/>
      <c r="AM120" s="236"/>
      <c r="AN120" s="236"/>
      <c r="AO120" s="233"/>
      <c r="AP120" s="233"/>
    </row>
    <row r="122" spans="1:42">
      <c r="B122" s="34">
        <v>2022</v>
      </c>
      <c r="C122" s="34">
        <v>6</v>
      </c>
      <c r="D122" s="34">
        <v>3</v>
      </c>
      <c r="E122" s="35" t="s">
        <v>628</v>
      </c>
      <c r="F122" s="34"/>
      <c r="G122" s="36"/>
      <c r="H122" s="37" t="s">
        <v>595</v>
      </c>
      <c r="I122" s="38" t="s">
        <v>58</v>
      </c>
      <c r="J122" s="37" t="s">
        <v>596</v>
      </c>
      <c r="K122" s="13"/>
      <c r="L122" s="14"/>
      <c r="M122" s="14"/>
      <c r="N122" s="75"/>
      <c r="O122" s="13"/>
      <c r="P122" s="13">
        <v>12</v>
      </c>
      <c r="Q122" s="39" t="s">
        <v>612</v>
      </c>
      <c r="R122" s="40">
        <v>1040</v>
      </c>
      <c r="S122" s="41" t="s">
        <v>30</v>
      </c>
      <c r="T122" s="40">
        <v>200</v>
      </c>
      <c r="U122" s="40">
        <v>1040</v>
      </c>
      <c r="V122" s="13">
        <v>1</v>
      </c>
      <c r="W122" s="40">
        <v>200</v>
      </c>
      <c r="X122" s="13">
        <v>1</v>
      </c>
      <c r="Y122" s="40">
        <v>200</v>
      </c>
      <c r="Z122" s="40"/>
      <c r="AA122" s="42"/>
      <c r="AB122" s="238" t="s">
        <v>613</v>
      </c>
      <c r="AC122" s="43"/>
      <c r="AD122" s="44"/>
      <c r="AE122" s="44"/>
      <c r="AF122" s="43"/>
      <c r="AG122" s="13"/>
      <c r="AH122" s="37"/>
      <c r="AI122" s="37"/>
      <c r="AJ122" s="37"/>
      <c r="AK122" s="45"/>
      <c r="AL122" s="46"/>
      <c r="AM122" s="236"/>
      <c r="AN122" s="236"/>
      <c r="AO122" s="233"/>
      <c r="AP122" s="233"/>
    </row>
    <row r="123" spans="1:42">
      <c r="A123">
        <v>1</v>
      </c>
      <c r="B123" s="34">
        <v>2022</v>
      </c>
      <c r="C123" s="34">
        <v>6</v>
      </c>
      <c r="D123" s="34">
        <v>3</v>
      </c>
      <c r="E123" s="35" t="s">
        <v>628</v>
      </c>
      <c r="F123" s="34">
        <v>8</v>
      </c>
      <c r="G123" s="36" t="s">
        <v>614</v>
      </c>
      <c r="H123" s="37" t="s">
        <v>595</v>
      </c>
      <c r="I123" s="38" t="s">
        <v>47</v>
      </c>
      <c r="J123" s="37" t="s">
        <v>596</v>
      </c>
      <c r="K123" s="13"/>
      <c r="L123" s="14"/>
      <c r="M123" s="14"/>
      <c r="N123" s="14" t="s">
        <v>634</v>
      </c>
      <c r="O123" s="13" t="s">
        <v>597</v>
      </c>
      <c r="P123" s="13">
        <v>50</v>
      </c>
      <c r="Q123" s="39" t="s">
        <v>379</v>
      </c>
      <c r="R123" s="40">
        <v>1040</v>
      </c>
      <c r="S123" s="41">
        <v>5000</v>
      </c>
      <c r="T123" s="41">
        <v>5000</v>
      </c>
      <c r="U123" s="40">
        <v>1040</v>
      </c>
      <c r="V123" s="13">
        <v>1</v>
      </c>
      <c r="W123" s="41">
        <v>5000</v>
      </c>
      <c r="X123" s="13">
        <v>1</v>
      </c>
      <c r="Y123" s="41">
        <v>5000</v>
      </c>
      <c r="Z123" s="40"/>
      <c r="AA123" s="42"/>
      <c r="AB123" s="76"/>
      <c r="AC123" s="43"/>
      <c r="AD123" s="44"/>
      <c r="AE123" s="44"/>
      <c r="AF123" s="43"/>
      <c r="AG123" s="13" t="s">
        <v>5</v>
      </c>
      <c r="AH123" s="37"/>
      <c r="AI123" s="37" t="s">
        <v>6</v>
      </c>
      <c r="AJ123" s="37"/>
      <c r="AK123" s="45" t="s">
        <v>615</v>
      </c>
      <c r="AL123" s="46"/>
      <c r="AM123" s="236"/>
      <c r="AN123" s="236"/>
      <c r="AO123" s="233"/>
      <c r="AP123" s="233"/>
    </row>
    <row r="124" spans="1:42">
      <c r="A124">
        <v>1</v>
      </c>
      <c r="B124" s="34">
        <v>2022</v>
      </c>
      <c r="C124" s="34">
        <v>6</v>
      </c>
      <c r="D124" s="34">
        <v>3</v>
      </c>
      <c r="E124" s="35" t="s">
        <v>628</v>
      </c>
      <c r="F124" s="34"/>
      <c r="G124" s="36"/>
      <c r="H124" s="37" t="s">
        <v>595</v>
      </c>
      <c r="I124" s="38" t="s">
        <v>43</v>
      </c>
      <c r="J124" s="37" t="s">
        <v>596</v>
      </c>
      <c r="K124" s="13"/>
      <c r="L124" s="14"/>
      <c r="M124" s="14"/>
      <c r="N124" s="14"/>
      <c r="O124" s="13"/>
      <c r="P124" s="239">
        <v>25</v>
      </c>
      <c r="Q124" s="39" t="s">
        <v>612</v>
      </c>
      <c r="R124" s="40">
        <v>1040</v>
      </c>
      <c r="S124" s="41" t="s">
        <v>30</v>
      </c>
      <c r="T124" s="240">
        <v>350</v>
      </c>
      <c r="U124" s="40">
        <v>1040</v>
      </c>
      <c r="V124" s="13">
        <v>1</v>
      </c>
      <c r="W124" s="40"/>
      <c r="X124" s="13">
        <v>1</v>
      </c>
      <c r="Y124" s="240">
        <v>350</v>
      </c>
      <c r="Z124" s="40">
        <v>5550</v>
      </c>
      <c r="AA124" s="42" t="s">
        <v>632</v>
      </c>
      <c r="AB124" s="76"/>
      <c r="AC124" s="43"/>
      <c r="AD124" s="44"/>
      <c r="AE124" s="44"/>
      <c r="AF124" s="43"/>
      <c r="AG124" s="13"/>
      <c r="AH124" s="37"/>
      <c r="AI124" s="37" t="s">
        <v>6</v>
      </c>
      <c r="AJ124" s="37"/>
      <c r="AK124" s="45" t="s">
        <v>615</v>
      </c>
      <c r="AL124" s="46"/>
      <c r="AM124" s="236"/>
      <c r="AN124" s="236"/>
      <c r="AO124" s="233"/>
      <c r="AP124" s="233"/>
    </row>
    <row r="126" spans="1:42">
      <c r="B126" s="34">
        <v>2020</v>
      </c>
      <c r="C126" s="34">
        <v>8</v>
      </c>
      <c r="D126" s="34">
        <v>19</v>
      </c>
      <c r="E126" s="35" t="s">
        <v>629</v>
      </c>
      <c r="F126" s="34">
        <v>1</v>
      </c>
      <c r="G126" s="36" t="s">
        <v>614</v>
      </c>
      <c r="H126" s="37" t="s">
        <v>595</v>
      </c>
      <c r="I126" s="38" t="s">
        <v>43</v>
      </c>
      <c r="J126" s="37" t="s">
        <v>596</v>
      </c>
      <c r="K126" s="37"/>
      <c r="L126" s="14"/>
      <c r="M126" s="13"/>
      <c r="N126" s="14" t="s">
        <v>755</v>
      </c>
      <c r="O126" s="13"/>
      <c r="P126" s="13">
        <v>100</v>
      </c>
      <c r="Q126" s="39" t="s">
        <v>756</v>
      </c>
      <c r="R126" s="40">
        <v>1000</v>
      </c>
      <c r="S126" s="41">
        <v>1600</v>
      </c>
      <c r="T126" s="40">
        <v>1600</v>
      </c>
      <c r="U126" s="40">
        <v>1000</v>
      </c>
      <c r="V126" s="13">
        <v>1</v>
      </c>
      <c r="W126" s="40">
        <v>1600</v>
      </c>
      <c r="X126" s="13">
        <v>1</v>
      </c>
      <c r="Y126" s="40">
        <v>1600</v>
      </c>
      <c r="Z126" s="40"/>
      <c r="AA126" s="42"/>
      <c r="AB126" s="42"/>
      <c r="AC126" s="43"/>
      <c r="AD126" s="44"/>
      <c r="AE126" s="44"/>
      <c r="AF126" s="43"/>
      <c r="AG126" s="13" t="s">
        <v>5</v>
      </c>
      <c r="AH126" s="37"/>
      <c r="AI126" s="37" t="s">
        <v>6</v>
      </c>
      <c r="AJ126" s="37"/>
      <c r="AK126" s="45" t="s">
        <v>615</v>
      </c>
      <c r="AL126" s="46"/>
      <c r="AM126" s="47"/>
      <c r="AN126" s="47"/>
      <c r="AO126" s="39"/>
      <c r="AP126" s="39"/>
    </row>
    <row r="127" spans="1:42">
      <c r="B127" s="34">
        <v>2020</v>
      </c>
      <c r="C127" s="34">
        <v>8</v>
      </c>
      <c r="D127" s="34">
        <v>19</v>
      </c>
      <c r="E127" s="35" t="s">
        <v>629</v>
      </c>
      <c r="F127" s="34"/>
      <c r="G127" s="36"/>
      <c r="H127" s="37" t="s">
        <v>595</v>
      </c>
      <c r="I127" s="38"/>
      <c r="J127" s="37" t="s">
        <v>596</v>
      </c>
      <c r="K127" s="37"/>
      <c r="L127" s="14"/>
      <c r="M127" s="13"/>
      <c r="N127" s="14"/>
      <c r="O127" s="13"/>
      <c r="P127" s="13">
        <v>12</v>
      </c>
      <c r="Q127" s="39" t="s">
        <v>612</v>
      </c>
      <c r="R127" s="40">
        <v>1000</v>
      </c>
      <c r="S127" s="41" t="s">
        <v>30</v>
      </c>
      <c r="T127" s="40">
        <v>500</v>
      </c>
      <c r="U127" s="40">
        <v>1000</v>
      </c>
      <c r="V127" s="13">
        <v>1</v>
      </c>
      <c r="W127" s="40"/>
      <c r="X127" s="13">
        <v>1</v>
      </c>
      <c r="Y127" s="40">
        <v>500</v>
      </c>
      <c r="Z127" s="40">
        <v>2100</v>
      </c>
      <c r="AA127" s="248"/>
      <c r="AB127" s="248"/>
      <c r="AC127" s="43"/>
      <c r="AD127" s="44"/>
      <c r="AE127" s="44"/>
      <c r="AF127" s="43"/>
      <c r="AG127" s="13"/>
      <c r="AH127" s="37"/>
      <c r="AI127" s="37" t="s">
        <v>6</v>
      </c>
      <c r="AJ127" s="37"/>
      <c r="AK127" s="45" t="s">
        <v>615</v>
      </c>
      <c r="AL127" s="46"/>
      <c r="AM127" s="47"/>
      <c r="AN127" s="47"/>
      <c r="AO127" s="39"/>
      <c r="AP127" s="39"/>
    </row>
    <row r="129" spans="1:44" ht="14.25">
      <c r="B129" s="34"/>
      <c r="C129" s="34"/>
      <c r="D129" s="34"/>
      <c r="E129" s="35"/>
      <c r="F129" s="34"/>
      <c r="G129" s="36"/>
      <c r="H129" s="72" t="s">
        <v>595</v>
      </c>
      <c r="I129" s="316" t="s">
        <v>58</v>
      </c>
      <c r="J129" s="37" t="s">
        <v>596</v>
      </c>
      <c r="K129" s="13"/>
      <c r="L129" s="14"/>
      <c r="M129" s="13"/>
      <c r="N129" s="317"/>
      <c r="O129" s="13"/>
      <c r="P129" s="13">
        <v>12</v>
      </c>
      <c r="Q129" s="394" t="s">
        <v>812</v>
      </c>
      <c r="R129" s="40">
        <v>1150</v>
      </c>
      <c r="S129" s="41" t="s">
        <v>30</v>
      </c>
      <c r="T129" s="40">
        <v>200</v>
      </c>
      <c r="U129" s="40">
        <v>1150</v>
      </c>
      <c r="V129" s="13">
        <v>1</v>
      </c>
      <c r="W129" s="40">
        <v>200</v>
      </c>
      <c r="X129" s="13">
        <v>1</v>
      </c>
      <c r="Y129" s="40">
        <v>250</v>
      </c>
      <c r="Z129" s="40"/>
      <c r="AA129" s="42"/>
      <c r="AB129" s="238" t="s">
        <v>613</v>
      </c>
      <c r="AC129" s="43"/>
      <c r="AD129" s="44"/>
      <c r="AE129" s="44"/>
      <c r="AF129" s="43"/>
      <c r="AG129" s="13"/>
      <c r="AH129" s="37"/>
      <c r="AI129" s="37"/>
      <c r="AJ129" s="37"/>
      <c r="AK129" s="45"/>
      <c r="AL129" s="231"/>
      <c r="AM129" s="232"/>
      <c r="AN129" s="232"/>
      <c r="AO129" s="233"/>
      <c r="AP129" s="233"/>
      <c r="AQ129" s="318"/>
      <c r="AR129" s="318"/>
    </row>
    <row r="130" spans="1:44">
      <c r="B130" s="34"/>
      <c r="C130" s="34"/>
      <c r="D130" s="34"/>
      <c r="E130" s="35"/>
      <c r="F130" s="34"/>
      <c r="G130" s="36" t="s">
        <v>614</v>
      </c>
      <c r="H130" s="72" t="s">
        <v>595</v>
      </c>
      <c r="I130" s="316" t="s">
        <v>47</v>
      </c>
      <c r="J130" s="37" t="s">
        <v>596</v>
      </c>
      <c r="K130" s="13"/>
      <c r="L130" s="14"/>
      <c r="M130" s="13"/>
      <c r="N130" s="317" t="s">
        <v>644</v>
      </c>
      <c r="O130" s="13" t="s">
        <v>34</v>
      </c>
      <c r="P130" s="13">
        <v>50</v>
      </c>
      <c r="Q130" s="394" t="s">
        <v>289</v>
      </c>
      <c r="R130" s="40">
        <v>1150</v>
      </c>
      <c r="S130" s="40">
        <v>5000</v>
      </c>
      <c r="T130" s="40">
        <v>5000</v>
      </c>
      <c r="U130" s="40">
        <v>1150</v>
      </c>
      <c r="V130" s="13">
        <v>1</v>
      </c>
      <c r="W130" s="40">
        <v>5000</v>
      </c>
      <c r="X130" s="13">
        <v>1</v>
      </c>
      <c r="Y130" s="40">
        <v>5000</v>
      </c>
      <c r="Z130" s="40"/>
      <c r="AA130" s="42"/>
      <c r="AB130" s="42"/>
      <c r="AC130" s="43"/>
      <c r="AD130" s="44"/>
      <c r="AE130" s="44"/>
      <c r="AF130" s="43"/>
      <c r="AG130" s="13" t="s">
        <v>5</v>
      </c>
      <c r="AH130" s="37"/>
      <c r="AI130" s="37" t="s">
        <v>6</v>
      </c>
      <c r="AJ130" s="37"/>
      <c r="AK130" s="45" t="s">
        <v>615</v>
      </c>
      <c r="AL130" s="231"/>
      <c r="AM130" s="232"/>
      <c r="AN130" s="232"/>
      <c r="AO130" s="233"/>
      <c r="AP130" s="233"/>
    </row>
    <row r="131" spans="1:44">
      <c r="B131" s="34"/>
      <c r="C131" s="34"/>
      <c r="D131" s="34"/>
      <c r="E131" s="35"/>
      <c r="F131" s="34"/>
      <c r="G131" s="36"/>
      <c r="H131" s="72" t="s">
        <v>595</v>
      </c>
      <c r="I131" s="316" t="s">
        <v>43</v>
      </c>
      <c r="J131" s="37" t="s">
        <v>596</v>
      </c>
      <c r="K131" s="13"/>
      <c r="L131" s="14"/>
      <c r="M131" s="13"/>
      <c r="N131" s="317"/>
      <c r="O131" s="13"/>
      <c r="P131" s="239">
        <v>25</v>
      </c>
      <c r="Q131" s="394" t="s">
        <v>812</v>
      </c>
      <c r="R131" s="40">
        <v>1150</v>
      </c>
      <c r="S131" s="41" t="s">
        <v>30</v>
      </c>
      <c r="T131" s="240">
        <v>350</v>
      </c>
      <c r="U131" s="40">
        <v>1150</v>
      </c>
      <c r="V131" s="13">
        <v>1</v>
      </c>
      <c r="W131" s="40"/>
      <c r="X131" s="13">
        <v>1</v>
      </c>
      <c r="Y131" s="240">
        <v>350</v>
      </c>
      <c r="Z131" s="40">
        <v>5550</v>
      </c>
      <c r="AA131" s="42" t="s">
        <v>823</v>
      </c>
      <c r="AB131" s="42"/>
      <c r="AC131" s="43"/>
      <c r="AD131" s="44"/>
      <c r="AE131" s="44"/>
      <c r="AF131" s="43"/>
      <c r="AG131" s="13"/>
      <c r="AH131" s="37"/>
      <c r="AI131" s="37" t="s">
        <v>6</v>
      </c>
      <c r="AJ131" s="37"/>
      <c r="AK131" s="45" t="s">
        <v>615</v>
      </c>
      <c r="AL131" s="231"/>
      <c r="AM131" s="232"/>
      <c r="AN131" s="232"/>
      <c r="AO131" s="233"/>
      <c r="AP131" s="233"/>
    </row>
    <row r="133" spans="1:44">
      <c r="B133" s="34">
        <v>2022</v>
      </c>
      <c r="C133" s="34">
        <v>8</v>
      </c>
      <c r="D133" s="34">
        <v>4</v>
      </c>
      <c r="E133" s="35" t="s">
        <v>627</v>
      </c>
      <c r="F133" s="34"/>
      <c r="G133" s="36"/>
      <c r="H133" s="37" t="s">
        <v>595</v>
      </c>
      <c r="I133" s="38" t="s">
        <v>58</v>
      </c>
      <c r="J133" s="37" t="s">
        <v>596</v>
      </c>
      <c r="K133" s="13"/>
      <c r="L133" s="14"/>
      <c r="M133" s="14"/>
      <c r="N133" s="356"/>
      <c r="O133" s="13"/>
      <c r="P133" s="13">
        <v>12</v>
      </c>
      <c r="Q133" s="394" t="s">
        <v>612</v>
      </c>
      <c r="R133" s="40">
        <v>1005</v>
      </c>
      <c r="S133" s="41" t="s">
        <v>30</v>
      </c>
      <c r="T133" s="40">
        <v>200</v>
      </c>
      <c r="U133" s="40">
        <v>1005</v>
      </c>
      <c r="V133" s="13">
        <v>1</v>
      </c>
      <c r="W133" s="40">
        <v>200</v>
      </c>
      <c r="X133" s="13">
        <v>1</v>
      </c>
      <c r="Y133" s="40">
        <v>200</v>
      </c>
      <c r="Z133" s="40"/>
      <c r="AA133" s="75"/>
      <c r="AB133" s="238" t="s">
        <v>613</v>
      </c>
      <c r="AC133" s="77"/>
      <c r="AD133" s="44"/>
      <c r="AE133" s="44"/>
      <c r="AF133" s="43"/>
      <c r="AG133" s="13"/>
      <c r="AH133" s="37"/>
      <c r="AI133" s="37"/>
      <c r="AJ133" s="37"/>
      <c r="AK133" s="45"/>
      <c r="AL133" s="231"/>
      <c r="AM133" s="232"/>
      <c r="AN133" s="232"/>
      <c r="AO133" s="233"/>
      <c r="AP133" s="233"/>
    </row>
    <row r="134" spans="1:44">
      <c r="A134">
        <v>1</v>
      </c>
      <c r="B134" s="34">
        <v>2022</v>
      </c>
      <c r="C134" s="34">
        <v>8</v>
      </c>
      <c r="D134" s="34">
        <v>4</v>
      </c>
      <c r="E134" s="35" t="s">
        <v>627</v>
      </c>
      <c r="F134" s="34">
        <v>6</v>
      </c>
      <c r="G134" s="36" t="s">
        <v>614</v>
      </c>
      <c r="H134" s="37" t="s">
        <v>595</v>
      </c>
      <c r="I134" s="38" t="s">
        <v>47</v>
      </c>
      <c r="J134" s="37" t="s">
        <v>596</v>
      </c>
      <c r="K134" s="13"/>
      <c r="L134" s="14"/>
      <c r="M134" s="14"/>
      <c r="N134" s="317" t="s">
        <v>563</v>
      </c>
      <c r="O134" s="13" t="s">
        <v>597</v>
      </c>
      <c r="P134" s="13">
        <v>50</v>
      </c>
      <c r="Q134" s="394" t="s">
        <v>303</v>
      </c>
      <c r="R134" s="40">
        <v>1005</v>
      </c>
      <c r="S134" s="41">
        <v>4000</v>
      </c>
      <c r="T134" s="41">
        <v>4000</v>
      </c>
      <c r="U134" s="40">
        <v>1005</v>
      </c>
      <c r="V134" s="13">
        <v>1</v>
      </c>
      <c r="W134" s="41">
        <v>4000</v>
      </c>
      <c r="X134" s="13">
        <v>1</v>
      </c>
      <c r="Y134" s="41"/>
      <c r="Z134" s="40"/>
      <c r="AA134" s="42"/>
      <c r="AB134" s="42"/>
      <c r="AC134" s="43"/>
      <c r="AD134" s="44"/>
      <c r="AE134" s="44"/>
      <c r="AF134" s="43"/>
      <c r="AG134" s="13" t="s">
        <v>5</v>
      </c>
      <c r="AH134" s="37"/>
      <c r="AI134" s="37" t="s">
        <v>6</v>
      </c>
      <c r="AJ134" s="37"/>
      <c r="AK134" s="45" t="s">
        <v>615</v>
      </c>
      <c r="AL134" s="231"/>
      <c r="AM134" s="232"/>
      <c r="AN134" s="232"/>
      <c r="AO134" s="233"/>
      <c r="AP134" s="233"/>
    </row>
    <row r="135" spans="1:44">
      <c r="B135" s="34">
        <v>2022</v>
      </c>
      <c r="C135" s="34">
        <v>8</v>
      </c>
      <c r="D135" s="34">
        <v>4</v>
      </c>
      <c r="E135" s="35" t="s">
        <v>627</v>
      </c>
      <c r="F135" s="34">
        <v>6</v>
      </c>
      <c r="G135" s="36" t="s">
        <v>614</v>
      </c>
      <c r="H135" s="37" t="s">
        <v>595</v>
      </c>
      <c r="I135" s="38" t="s">
        <v>43</v>
      </c>
      <c r="J135" s="37" t="s">
        <v>596</v>
      </c>
      <c r="K135" s="13"/>
      <c r="L135" s="14"/>
      <c r="M135" s="14"/>
      <c r="N135" s="317"/>
      <c r="O135" s="13"/>
      <c r="P135" s="239">
        <v>25</v>
      </c>
      <c r="Q135" s="394" t="s">
        <v>612</v>
      </c>
      <c r="R135" s="40">
        <v>1005</v>
      </c>
      <c r="S135" s="41" t="s">
        <v>30</v>
      </c>
      <c r="T135" s="240">
        <v>350</v>
      </c>
      <c r="U135" s="40">
        <v>1005</v>
      </c>
      <c r="V135" s="13">
        <v>1</v>
      </c>
      <c r="W135" s="40"/>
      <c r="X135" s="13">
        <v>1</v>
      </c>
      <c r="Y135" s="240">
        <v>350</v>
      </c>
      <c r="Z135" s="40">
        <v>4550</v>
      </c>
      <c r="AA135" s="42" t="s">
        <v>633</v>
      </c>
      <c r="AB135" s="42"/>
      <c r="AC135" s="43"/>
      <c r="AD135" s="44"/>
      <c r="AE135" s="44"/>
      <c r="AF135" s="43"/>
      <c r="AG135" s="13"/>
      <c r="AH135" s="37"/>
      <c r="AI135" s="37" t="s">
        <v>6</v>
      </c>
      <c r="AJ135" s="37"/>
      <c r="AK135" s="45" t="s">
        <v>615</v>
      </c>
      <c r="AL135" s="231"/>
      <c r="AM135" s="232"/>
      <c r="AN135" s="232"/>
      <c r="AO135" s="233"/>
      <c r="AP135" s="233"/>
    </row>
    <row r="137" spans="1:44">
      <c r="B137" s="34">
        <v>2022</v>
      </c>
      <c r="C137" s="34">
        <v>7</v>
      </c>
      <c r="D137" s="34">
        <v>7</v>
      </c>
      <c r="E137" s="35" t="s">
        <v>629</v>
      </c>
      <c r="F137" s="34"/>
      <c r="G137" s="36"/>
      <c r="H137" s="37" t="s">
        <v>595</v>
      </c>
      <c r="I137" s="38" t="s">
        <v>58</v>
      </c>
      <c r="J137" s="37" t="s">
        <v>596</v>
      </c>
      <c r="K137" s="13"/>
      <c r="L137" s="14"/>
      <c r="M137" s="14"/>
      <c r="N137" s="319"/>
      <c r="O137" s="13"/>
      <c r="P137" s="13">
        <v>12</v>
      </c>
      <c r="Q137" s="394" t="s">
        <v>612</v>
      </c>
      <c r="R137" s="40">
        <v>1195</v>
      </c>
      <c r="S137" s="41" t="s">
        <v>30</v>
      </c>
      <c r="T137" s="40">
        <v>200</v>
      </c>
      <c r="U137" s="40">
        <v>1195</v>
      </c>
      <c r="V137" s="13">
        <v>1</v>
      </c>
      <c r="W137" s="40">
        <v>200</v>
      </c>
      <c r="X137" s="13">
        <v>1</v>
      </c>
      <c r="Y137" s="40">
        <v>200</v>
      </c>
      <c r="Z137" s="40"/>
      <c r="AA137" s="42"/>
      <c r="AB137" s="238" t="s">
        <v>613</v>
      </c>
      <c r="AC137" s="43"/>
      <c r="AD137" s="44"/>
      <c r="AE137" s="44"/>
      <c r="AF137" s="43"/>
      <c r="AG137" s="13"/>
      <c r="AH137" s="37"/>
      <c r="AI137" s="37"/>
      <c r="AJ137" s="37"/>
      <c r="AK137" s="45"/>
      <c r="AL137" s="231"/>
      <c r="AM137" s="232"/>
      <c r="AN137" s="236"/>
      <c r="AO137" s="233"/>
      <c r="AP137" s="233"/>
    </row>
    <row r="138" spans="1:44">
      <c r="A138">
        <v>1</v>
      </c>
      <c r="B138" s="34">
        <v>2022</v>
      </c>
      <c r="C138" s="34">
        <v>7</v>
      </c>
      <c r="D138" s="34">
        <v>7</v>
      </c>
      <c r="E138" s="35" t="s">
        <v>629</v>
      </c>
      <c r="F138" s="34">
        <v>4</v>
      </c>
      <c r="G138" s="36" t="s">
        <v>614</v>
      </c>
      <c r="H138" s="37" t="s">
        <v>595</v>
      </c>
      <c r="I138" s="38" t="s">
        <v>47</v>
      </c>
      <c r="J138" s="37" t="s">
        <v>596</v>
      </c>
      <c r="K138" s="13"/>
      <c r="L138" s="14"/>
      <c r="M138" s="14"/>
      <c r="N138" s="317" t="s">
        <v>634</v>
      </c>
      <c r="O138" s="13" t="s">
        <v>597</v>
      </c>
      <c r="P138" s="13">
        <v>50</v>
      </c>
      <c r="Q138" s="394" t="s">
        <v>379</v>
      </c>
      <c r="R138" s="40">
        <v>1195</v>
      </c>
      <c r="S138" s="41">
        <v>6100</v>
      </c>
      <c r="T138" s="41">
        <v>6100</v>
      </c>
      <c r="U138" s="40">
        <v>1195</v>
      </c>
      <c r="V138" s="13">
        <v>1</v>
      </c>
      <c r="W138" s="41">
        <v>6000</v>
      </c>
      <c r="X138" s="13">
        <v>1</v>
      </c>
      <c r="Y138" s="41"/>
      <c r="Z138" s="40"/>
      <c r="AA138" s="42"/>
      <c r="AB138" s="76"/>
      <c r="AC138" s="43"/>
      <c r="AD138" s="44"/>
      <c r="AE138" s="44"/>
      <c r="AF138" s="43"/>
      <c r="AG138" s="13" t="s">
        <v>5</v>
      </c>
      <c r="AH138" s="37"/>
      <c r="AI138" s="37" t="s">
        <v>6</v>
      </c>
      <c r="AJ138" s="37"/>
      <c r="AK138" s="45" t="s">
        <v>615</v>
      </c>
      <c r="AL138" s="231"/>
      <c r="AM138" s="232"/>
      <c r="AN138" s="232"/>
      <c r="AO138" s="233"/>
      <c r="AP138" s="233"/>
    </row>
    <row r="139" spans="1:44">
      <c r="B139" s="34">
        <v>2022</v>
      </c>
      <c r="C139" s="34">
        <v>7</v>
      </c>
      <c r="D139" s="34">
        <v>7</v>
      </c>
      <c r="E139" s="35" t="s">
        <v>629</v>
      </c>
      <c r="F139" s="34"/>
      <c r="G139" s="36"/>
      <c r="H139" s="37" t="s">
        <v>595</v>
      </c>
      <c r="I139" s="38" t="s">
        <v>43</v>
      </c>
      <c r="J139" s="37" t="s">
        <v>596</v>
      </c>
      <c r="K139" s="13"/>
      <c r="L139" s="14"/>
      <c r="M139" s="14"/>
      <c r="N139" s="317"/>
      <c r="O139" s="13"/>
      <c r="P139" s="239">
        <v>25</v>
      </c>
      <c r="Q139" s="394" t="s">
        <v>612</v>
      </c>
      <c r="R139" s="40">
        <v>1195</v>
      </c>
      <c r="S139" s="41" t="s">
        <v>30</v>
      </c>
      <c r="T139" s="240">
        <v>350</v>
      </c>
      <c r="U139" s="40">
        <v>1195</v>
      </c>
      <c r="V139" s="13">
        <v>1</v>
      </c>
      <c r="W139" s="40"/>
      <c r="X139" s="13">
        <v>1</v>
      </c>
      <c r="Y139" s="240">
        <v>350</v>
      </c>
      <c r="Z139" s="40">
        <v>6550</v>
      </c>
      <c r="AA139" s="42" t="s">
        <v>632</v>
      </c>
      <c r="AB139" s="76"/>
      <c r="AC139" s="43"/>
      <c r="AD139" s="44"/>
      <c r="AE139" s="44"/>
      <c r="AF139" s="43"/>
      <c r="AG139" s="13"/>
      <c r="AH139" s="37"/>
      <c r="AI139" s="37" t="s">
        <v>6</v>
      </c>
      <c r="AJ139" s="37"/>
      <c r="AK139" s="45" t="s">
        <v>615</v>
      </c>
      <c r="AL139" s="231"/>
      <c r="AM139" s="232"/>
      <c r="AN139" s="236"/>
      <c r="AO139" s="233"/>
      <c r="AP139" s="233"/>
    </row>
    <row r="141" spans="1:44">
      <c r="B141" s="34">
        <v>2022</v>
      </c>
      <c r="C141" s="34">
        <v>6</v>
      </c>
      <c r="D141" s="34">
        <v>3</v>
      </c>
      <c r="E141" s="35" t="s">
        <v>628</v>
      </c>
      <c r="F141" s="34"/>
      <c r="G141" s="36"/>
      <c r="H141" s="37" t="s">
        <v>595</v>
      </c>
      <c r="I141" s="38" t="s">
        <v>58</v>
      </c>
      <c r="J141" s="37" t="s">
        <v>596</v>
      </c>
      <c r="K141" s="13"/>
      <c r="L141" s="14"/>
      <c r="M141" s="14"/>
      <c r="N141" s="75"/>
      <c r="O141" s="13"/>
      <c r="P141" s="13">
        <v>12</v>
      </c>
      <c r="Q141" s="39" t="s">
        <v>612</v>
      </c>
      <c r="R141" s="40">
        <v>1160</v>
      </c>
      <c r="S141" s="41" t="s">
        <v>30</v>
      </c>
      <c r="T141" s="40">
        <v>200</v>
      </c>
      <c r="U141" s="40">
        <v>1160</v>
      </c>
      <c r="V141" s="13">
        <v>1</v>
      </c>
      <c r="W141" s="40">
        <v>200</v>
      </c>
      <c r="X141" s="13">
        <v>1</v>
      </c>
      <c r="Y141" s="40">
        <v>200</v>
      </c>
      <c r="Z141" s="40"/>
      <c r="AA141" s="42"/>
      <c r="AB141" s="238" t="s">
        <v>613</v>
      </c>
      <c r="AC141" s="43"/>
      <c r="AD141" s="44"/>
      <c r="AE141" s="44"/>
      <c r="AF141" s="43"/>
      <c r="AG141" s="13"/>
      <c r="AH141" s="37"/>
      <c r="AI141" s="37"/>
      <c r="AJ141" s="37"/>
      <c r="AK141" s="45"/>
      <c r="AL141" s="46"/>
      <c r="AM141" s="236"/>
      <c r="AN141" s="236"/>
      <c r="AO141" s="233"/>
      <c r="AP141" s="233"/>
    </row>
    <row r="142" spans="1:44">
      <c r="A142">
        <v>1</v>
      </c>
      <c r="B142" s="34">
        <v>2022</v>
      </c>
      <c r="C142" s="34">
        <v>6</v>
      </c>
      <c r="D142" s="34">
        <v>3</v>
      </c>
      <c r="E142" s="35" t="s">
        <v>628</v>
      </c>
      <c r="F142" s="34">
        <v>8</v>
      </c>
      <c r="G142" s="36" t="s">
        <v>614</v>
      </c>
      <c r="H142" s="37" t="s">
        <v>595</v>
      </c>
      <c r="I142" s="38" t="s">
        <v>47</v>
      </c>
      <c r="J142" s="37" t="s">
        <v>596</v>
      </c>
      <c r="K142" s="13"/>
      <c r="L142" s="14"/>
      <c r="M142" s="14"/>
      <c r="N142" s="14" t="s">
        <v>634</v>
      </c>
      <c r="O142" s="13" t="s">
        <v>597</v>
      </c>
      <c r="P142" s="13">
        <v>50</v>
      </c>
      <c r="Q142" s="39" t="s">
        <v>379</v>
      </c>
      <c r="R142" s="40">
        <v>1160</v>
      </c>
      <c r="S142" s="41">
        <v>6200</v>
      </c>
      <c r="T142" s="41">
        <v>6200</v>
      </c>
      <c r="U142" s="40">
        <v>1160</v>
      </c>
      <c r="V142" s="13">
        <v>1</v>
      </c>
      <c r="W142" s="41">
        <v>6200</v>
      </c>
      <c r="X142" s="13">
        <v>1</v>
      </c>
      <c r="Y142" s="41">
        <v>6200</v>
      </c>
      <c r="Z142" s="40"/>
      <c r="AA142" s="42"/>
      <c r="AB142" s="76"/>
      <c r="AC142" s="43"/>
      <c r="AD142" s="44"/>
      <c r="AE142" s="44"/>
      <c r="AF142" s="43"/>
      <c r="AG142" s="13" t="s">
        <v>5</v>
      </c>
      <c r="AH142" s="37"/>
      <c r="AI142" s="37" t="s">
        <v>6</v>
      </c>
      <c r="AJ142" s="37"/>
      <c r="AK142" s="45" t="s">
        <v>615</v>
      </c>
      <c r="AL142" s="46"/>
      <c r="AM142" s="236"/>
      <c r="AN142" s="236"/>
      <c r="AO142" s="233"/>
      <c r="AP142" s="233"/>
    </row>
    <row r="143" spans="1:44">
      <c r="A143">
        <v>1</v>
      </c>
      <c r="B143" s="34">
        <v>2022</v>
      </c>
      <c r="C143" s="34">
        <v>6</v>
      </c>
      <c r="D143" s="34">
        <v>3</v>
      </c>
      <c r="E143" s="35" t="s">
        <v>628</v>
      </c>
      <c r="F143" s="34"/>
      <c r="G143" s="36"/>
      <c r="H143" s="37" t="s">
        <v>595</v>
      </c>
      <c r="I143" s="38" t="s">
        <v>43</v>
      </c>
      <c r="J143" s="37" t="s">
        <v>596</v>
      </c>
      <c r="K143" s="13"/>
      <c r="L143" s="14"/>
      <c r="M143" s="14"/>
      <c r="N143" s="14"/>
      <c r="O143" s="13"/>
      <c r="P143" s="239">
        <v>25</v>
      </c>
      <c r="Q143" s="39" t="s">
        <v>612</v>
      </c>
      <c r="R143" s="40">
        <v>1160</v>
      </c>
      <c r="S143" s="41" t="s">
        <v>30</v>
      </c>
      <c r="T143" s="240">
        <v>350</v>
      </c>
      <c r="U143" s="40">
        <v>1160</v>
      </c>
      <c r="V143" s="13">
        <v>1</v>
      </c>
      <c r="W143" s="40"/>
      <c r="X143" s="13">
        <v>1</v>
      </c>
      <c r="Y143" s="240">
        <v>350</v>
      </c>
      <c r="Z143" s="40">
        <v>6750</v>
      </c>
      <c r="AA143" s="42" t="s">
        <v>921</v>
      </c>
      <c r="AB143" s="76"/>
      <c r="AC143" s="43"/>
      <c r="AD143" s="44"/>
      <c r="AE143" s="44"/>
      <c r="AF143" s="43"/>
      <c r="AG143" s="13"/>
      <c r="AH143" s="37"/>
      <c r="AI143" s="37" t="s">
        <v>6</v>
      </c>
      <c r="AJ143" s="37"/>
      <c r="AK143" s="45" t="s">
        <v>615</v>
      </c>
      <c r="AL143" s="46"/>
      <c r="AM143" s="236"/>
      <c r="AN143" s="236"/>
      <c r="AO143" s="233"/>
      <c r="AP143" s="233"/>
    </row>
    <row r="145" spans="1:44">
      <c r="A145">
        <v>1</v>
      </c>
      <c r="B145">
        <v>2021</v>
      </c>
      <c r="C145">
        <v>11</v>
      </c>
      <c r="D145">
        <v>16</v>
      </c>
      <c r="E145" t="s">
        <v>627</v>
      </c>
      <c r="F145">
        <v>7</v>
      </c>
      <c r="G145" s="260" t="s">
        <v>614</v>
      </c>
      <c r="H145" s="48" t="s">
        <v>595</v>
      </c>
      <c r="I145" s="39" t="s">
        <v>924</v>
      </c>
      <c r="J145" s="48" t="s">
        <v>596</v>
      </c>
      <c r="K145" s="39"/>
      <c r="L145" s="39"/>
      <c r="M145" s="39"/>
      <c r="N145" s="39" t="s">
        <v>925</v>
      </c>
      <c r="O145" s="39" t="s">
        <v>597</v>
      </c>
      <c r="P145" s="39">
        <v>16</v>
      </c>
      <c r="Q145" s="39" t="s">
        <v>287</v>
      </c>
      <c r="R145" s="39">
        <v>1005</v>
      </c>
      <c r="S145" s="39">
        <v>3200</v>
      </c>
      <c r="T145" s="39">
        <v>3200</v>
      </c>
      <c r="U145" s="40">
        <v>1005</v>
      </c>
      <c r="V145" s="39">
        <v>1</v>
      </c>
      <c r="W145" s="39">
        <v>3200</v>
      </c>
      <c r="X145" s="39">
        <v>1</v>
      </c>
      <c r="Y145" s="39">
        <v>3200</v>
      </c>
      <c r="Z145" s="39"/>
      <c r="AA145" s="39"/>
      <c r="AB145" s="241" t="s">
        <v>619</v>
      </c>
      <c r="AC145" s="39"/>
      <c r="AD145" s="39"/>
      <c r="AE145" s="39"/>
      <c r="AF145" s="39"/>
      <c r="AG145" s="39"/>
      <c r="AH145" s="39"/>
      <c r="AI145" s="48" t="s">
        <v>926</v>
      </c>
      <c r="AJ145" s="48"/>
      <c r="AK145" s="48" t="s">
        <v>598</v>
      </c>
      <c r="AL145" s="48"/>
      <c r="AM145" s="39"/>
      <c r="AN145" s="39"/>
      <c r="AO145" s="39"/>
      <c r="AP145" s="39"/>
    </row>
    <row r="146" spans="1:44">
      <c r="A146">
        <v>1</v>
      </c>
      <c r="B146">
        <v>2021</v>
      </c>
      <c r="C146">
        <v>11</v>
      </c>
      <c r="D146">
        <v>16</v>
      </c>
      <c r="E146" t="s">
        <v>627</v>
      </c>
      <c r="G146" s="260"/>
      <c r="H146" s="48" t="s">
        <v>595</v>
      </c>
      <c r="I146" s="39" t="s">
        <v>922</v>
      </c>
      <c r="J146" s="48" t="s">
        <v>596</v>
      </c>
      <c r="K146" s="39"/>
      <c r="L146" s="39"/>
      <c r="M146" s="39"/>
      <c r="N146" s="39"/>
      <c r="O146" s="39"/>
      <c r="P146" s="421">
        <v>25</v>
      </c>
      <c r="Q146" s="39" t="s">
        <v>812</v>
      </c>
      <c r="R146" s="39">
        <v>1005</v>
      </c>
      <c r="S146" s="420" t="s">
        <v>923</v>
      </c>
      <c r="T146" s="421">
        <v>350</v>
      </c>
      <c r="U146" s="40">
        <v>1005</v>
      </c>
      <c r="V146" s="39">
        <v>1</v>
      </c>
      <c r="W146" s="39"/>
      <c r="X146" s="39">
        <v>1</v>
      </c>
      <c r="Y146" s="421">
        <v>350</v>
      </c>
      <c r="Z146" s="39">
        <v>3550</v>
      </c>
      <c r="AA146" s="420" t="s">
        <v>927</v>
      </c>
      <c r="AB146" s="39"/>
      <c r="AC146" s="39"/>
      <c r="AD146" s="39"/>
      <c r="AE146" s="39"/>
      <c r="AF146" s="39"/>
      <c r="AG146" s="39"/>
      <c r="AH146" s="39"/>
      <c r="AI146" s="48" t="s">
        <v>926</v>
      </c>
      <c r="AJ146" s="48"/>
      <c r="AK146" s="48" t="s">
        <v>598</v>
      </c>
      <c r="AL146" s="48"/>
      <c r="AM146" s="39"/>
      <c r="AN146" s="39"/>
      <c r="AO146" s="39"/>
      <c r="AP146" s="39"/>
    </row>
    <row r="148" spans="1:44" ht="14.25">
      <c r="B148" s="34">
        <v>2022</v>
      </c>
      <c r="C148" s="34">
        <v>9</v>
      </c>
      <c r="D148" s="34">
        <v>2</v>
      </c>
      <c r="E148" s="35" t="s">
        <v>627</v>
      </c>
      <c r="F148" s="34"/>
      <c r="G148" s="36"/>
      <c r="H148" s="72" t="s">
        <v>595</v>
      </c>
      <c r="I148" s="316" t="s">
        <v>58</v>
      </c>
      <c r="J148" s="37" t="s">
        <v>596</v>
      </c>
      <c r="K148" s="13"/>
      <c r="L148" s="14"/>
      <c r="M148" s="13"/>
      <c r="N148" s="317"/>
      <c r="O148" s="502"/>
      <c r="P148" s="13">
        <v>12</v>
      </c>
      <c r="Q148" s="394" t="s">
        <v>812</v>
      </c>
      <c r="R148" s="40">
        <v>1150</v>
      </c>
      <c r="S148" s="41" t="s">
        <v>30</v>
      </c>
      <c r="T148" s="40">
        <v>200</v>
      </c>
      <c r="U148" s="40">
        <v>1150</v>
      </c>
      <c r="V148" s="13">
        <v>1</v>
      </c>
      <c r="W148" s="40">
        <v>200</v>
      </c>
      <c r="X148" s="13">
        <v>1</v>
      </c>
      <c r="Y148" s="40">
        <v>250</v>
      </c>
      <c r="Z148" s="40"/>
      <c r="AA148" s="42"/>
      <c r="AB148" s="238" t="s">
        <v>613</v>
      </c>
      <c r="AC148" s="43"/>
      <c r="AD148" s="44"/>
      <c r="AE148" s="44"/>
      <c r="AF148" s="43"/>
      <c r="AG148" s="13"/>
      <c r="AH148" s="37"/>
      <c r="AI148" s="37"/>
      <c r="AJ148" s="37"/>
      <c r="AK148" s="45"/>
      <c r="AL148" s="231"/>
      <c r="AM148" s="232"/>
      <c r="AN148" s="232"/>
      <c r="AO148" s="233"/>
      <c r="AP148" s="233"/>
      <c r="AQ148" s="318" t="str">
        <f t="shared" ref="AQ148:AQ150" si="0">IF(IF(AC148&gt;AD148,1-AC148+AD148,AD148-AC148)=0,"",IF(AC148&gt;AD148,1-AC148+AD148,AD148-AC148))</f>
        <v/>
      </c>
      <c r="AR148" s="318" t="str">
        <f t="shared" ref="AR148:AR150" si="1">IF(IF(AE148&gt;AF148,1-AE148+AF148,AF148-AE148)=0,"",IF(AE148&gt;AF148,1-AE148+AF148,AF148-AE148))</f>
        <v/>
      </c>
    </row>
    <row r="149" spans="1:44" ht="14.25">
      <c r="A149">
        <v>1</v>
      </c>
      <c r="B149" s="34">
        <v>2022</v>
      </c>
      <c r="C149" s="34">
        <v>9</v>
      </c>
      <c r="D149" s="34">
        <v>2</v>
      </c>
      <c r="E149" s="35" t="s">
        <v>627</v>
      </c>
      <c r="F149" s="34">
        <v>1</v>
      </c>
      <c r="G149" s="36" t="s">
        <v>614</v>
      </c>
      <c r="H149" s="72" t="s">
        <v>595</v>
      </c>
      <c r="I149" s="316" t="s">
        <v>47</v>
      </c>
      <c r="J149" s="37" t="s">
        <v>596</v>
      </c>
      <c r="K149" s="13"/>
      <c r="L149" s="14"/>
      <c r="M149" s="13"/>
      <c r="N149" s="317" t="s">
        <v>822</v>
      </c>
      <c r="O149" s="502" t="s">
        <v>34</v>
      </c>
      <c r="P149" s="13">
        <v>50</v>
      </c>
      <c r="Q149" s="394" t="s">
        <v>289</v>
      </c>
      <c r="R149" s="40">
        <v>1150</v>
      </c>
      <c r="S149" s="40">
        <v>5000</v>
      </c>
      <c r="T149" s="40">
        <v>5000</v>
      </c>
      <c r="U149" s="40">
        <v>1150</v>
      </c>
      <c r="V149" s="13">
        <v>1</v>
      </c>
      <c r="W149" s="40">
        <v>5000</v>
      </c>
      <c r="X149" s="13">
        <v>1</v>
      </c>
      <c r="Y149" s="40">
        <v>5020</v>
      </c>
      <c r="Z149" s="40"/>
      <c r="AA149" s="42"/>
      <c r="AB149" s="42"/>
      <c r="AC149" s="43"/>
      <c r="AD149" s="44"/>
      <c r="AE149" s="44"/>
      <c r="AF149" s="43"/>
      <c r="AG149" s="13" t="s">
        <v>5</v>
      </c>
      <c r="AH149" s="37"/>
      <c r="AI149" s="37" t="s">
        <v>6</v>
      </c>
      <c r="AJ149" s="37"/>
      <c r="AK149" s="45" t="s">
        <v>615</v>
      </c>
      <c r="AL149" s="231"/>
      <c r="AM149" s="232"/>
      <c r="AN149" s="232"/>
      <c r="AO149" s="233"/>
      <c r="AP149" s="233"/>
      <c r="AQ149" s="318" t="str">
        <f t="shared" si="0"/>
        <v/>
      </c>
      <c r="AR149" s="318" t="str">
        <f t="shared" si="1"/>
        <v/>
      </c>
    </row>
    <row r="150" spans="1:44" ht="14.25">
      <c r="B150" s="34">
        <v>2022</v>
      </c>
      <c r="C150" s="34">
        <v>9</v>
      </c>
      <c r="D150" s="34">
        <v>2</v>
      </c>
      <c r="E150" s="35" t="s">
        <v>627</v>
      </c>
      <c r="F150" s="34"/>
      <c r="G150" s="36"/>
      <c r="H150" s="72" t="s">
        <v>595</v>
      </c>
      <c r="I150" s="316" t="s">
        <v>43</v>
      </c>
      <c r="J150" s="37" t="s">
        <v>596</v>
      </c>
      <c r="K150" s="13"/>
      <c r="L150" s="14"/>
      <c r="M150" s="13"/>
      <c r="N150" s="317"/>
      <c r="O150" s="502"/>
      <c r="P150" s="239">
        <v>25</v>
      </c>
      <c r="Q150" s="394" t="s">
        <v>812</v>
      </c>
      <c r="R150" s="40">
        <v>1150</v>
      </c>
      <c r="S150" s="41" t="s">
        <v>30</v>
      </c>
      <c r="T150" s="240">
        <v>350</v>
      </c>
      <c r="U150" s="40">
        <v>1150</v>
      </c>
      <c r="V150" s="13">
        <v>1</v>
      </c>
      <c r="W150" s="40"/>
      <c r="X150" s="13">
        <v>1</v>
      </c>
      <c r="Y150" s="240">
        <v>350</v>
      </c>
      <c r="Z150" s="40">
        <v>5550</v>
      </c>
      <c r="AA150" s="42" t="s">
        <v>823</v>
      </c>
      <c r="AB150" s="42"/>
      <c r="AC150" s="43"/>
      <c r="AD150" s="44"/>
      <c r="AE150" s="44"/>
      <c r="AF150" s="43"/>
      <c r="AG150" s="13"/>
      <c r="AH150" s="37"/>
      <c r="AI150" s="37" t="s">
        <v>6</v>
      </c>
      <c r="AJ150" s="37"/>
      <c r="AK150" s="45" t="s">
        <v>615</v>
      </c>
      <c r="AL150" s="231"/>
      <c r="AM150" s="232"/>
      <c r="AN150" s="232"/>
      <c r="AO150" s="233"/>
      <c r="AP150" s="233"/>
      <c r="AQ150" s="318" t="str">
        <f t="shared" si="0"/>
        <v/>
      </c>
      <c r="AR150" s="318" t="str">
        <f t="shared" si="1"/>
        <v/>
      </c>
    </row>
    <row r="152" spans="1:44">
      <c r="A152">
        <v>1</v>
      </c>
      <c r="B152" s="34">
        <v>2023</v>
      </c>
      <c r="C152" s="34">
        <v>4</v>
      </c>
      <c r="D152" s="34">
        <v>3</v>
      </c>
      <c r="E152" s="322"/>
      <c r="F152" s="34"/>
      <c r="G152" s="36"/>
      <c r="H152" s="37" t="s">
        <v>595</v>
      </c>
      <c r="I152" s="38" t="s">
        <v>58</v>
      </c>
      <c r="J152" s="37" t="s">
        <v>596</v>
      </c>
      <c r="K152" s="13"/>
      <c r="L152" s="14"/>
      <c r="M152" s="13"/>
      <c r="N152" s="14"/>
      <c r="O152" s="13"/>
      <c r="P152" s="13">
        <v>12</v>
      </c>
      <c r="Q152" s="39" t="s">
        <v>612</v>
      </c>
      <c r="R152" s="511">
        <v>1200</v>
      </c>
      <c r="S152" s="512" t="s">
        <v>30</v>
      </c>
      <c r="T152" s="511">
        <v>200</v>
      </c>
      <c r="U152" s="511">
        <v>1200</v>
      </c>
      <c r="V152" s="13">
        <v>1</v>
      </c>
      <c r="W152" s="511">
        <v>200</v>
      </c>
      <c r="X152" s="13">
        <v>1</v>
      </c>
      <c r="Y152" s="511">
        <v>200</v>
      </c>
      <c r="Z152" s="511"/>
      <c r="AA152" s="42"/>
      <c r="AB152" s="238" t="s">
        <v>613</v>
      </c>
      <c r="AC152" s="43"/>
      <c r="AD152" s="44"/>
      <c r="AE152" s="44"/>
      <c r="AF152" s="43"/>
      <c r="AG152" s="13"/>
      <c r="AH152" s="37"/>
      <c r="AI152" s="37"/>
      <c r="AJ152" s="37"/>
      <c r="AK152" s="45"/>
      <c r="AL152" s="46"/>
      <c r="AM152" s="243"/>
      <c r="AN152" s="236"/>
      <c r="AO152" s="233"/>
      <c r="AP152" s="233"/>
    </row>
    <row r="153" spans="1:44">
      <c r="A153">
        <v>1</v>
      </c>
      <c r="B153" s="34">
        <v>2023</v>
      </c>
      <c r="C153" s="34">
        <v>4</v>
      </c>
      <c r="D153" s="34">
        <v>3</v>
      </c>
      <c r="E153" s="322"/>
      <c r="F153" s="34">
        <v>3</v>
      </c>
      <c r="G153" s="36" t="s">
        <v>614</v>
      </c>
      <c r="H153" s="37" t="s">
        <v>595</v>
      </c>
      <c r="I153" s="38" t="s">
        <v>47</v>
      </c>
      <c r="J153" s="37" t="s">
        <v>596</v>
      </c>
      <c r="K153" s="13"/>
      <c r="L153" s="14"/>
      <c r="M153" s="13"/>
      <c r="N153" s="14" t="s">
        <v>734</v>
      </c>
      <c r="O153" s="13" t="s">
        <v>44</v>
      </c>
      <c r="P153" s="13">
        <v>50</v>
      </c>
      <c r="Q153" s="39" t="s">
        <v>292</v>
      </c>
      <c r="R153" s="511">
        <v>1195</v>
      </c>
      <c r="S153" s="511">
        <v>6100</v>
      </c>
      <c r="T153" s="511">
        <v>6100</v>
      </c>
      <c r="U153" s="511">
        <v>1195</v>
      </c>
      <c r="V153" s="13">
        <v>1</v>
      </c>
      <c r="W153" s="511">
        <v>6100</v>
      </c>
      <c r="X153" s="13">
        <v>1</v>
      </c>
      <c r="Y153" s="511">
        <v>6100</v>
      </c>
      <c r="Z153" s="511"/>
      <c r="AA153" s="42"/>
      <c r="AB153" s="42"/>
      <c r="AC153" s="43"/>
      <c r="AD153" s="44"/>
      <c r="AE153" s="44"/>
      <c r="AF153" s="43"/>
      <c r="AG153" s="13" t="s">
        <v>5</v>
      </c>
      <c r="AH153" s="37"/>
      <c r="AI153" s="37" t="s">
        <v>6</v>
      </c>
      <c r="AJ153" s="37"/>
      <c r="AK153" s="45" t="s">
        <v>615</v>
      </c>
      <c r="AL153" s="46"/>
      <c r="AM153" s="236"/>
      <c r="AN153" s="236"/>
      <c r="AO153" s="233"/>
      <c r="AP153" s="233"/>
    </row>
    <row r="154" spans="1:44">
      <c r="A154">
        <v>1</v>
      </c>
      <c r="B154" s="34">
        <v>2023</v>
      </c>
      <c r="C154" s="34">
        <v>4</v>
      </c>
      <c r="D154" s="34">
        <v>3</v>
      </c>
      <c r="E154" s="322"/>
      <c r="F154" s="34"/>
      <c r="G154" s="36"/>
      <c r="H154" s="37" t="s">
        <v>595</v>
      </c>
      <c r="I154" s="38" t="s">
        <v>43</v>
      </c>
      <c r="J154" s="37" t="s">
        <v>596</v>
      </c>
      <c r="K154" s="13"/>
      <c r="L154" s="14"/>
      <c r="M154" s="13"/>
      <c r="N154" s="14"/>
      <c r="O154" s="13"/>
      <c r="P154" s="239">
        <v>25</v>
      </c>
      <c r="Q154" s="39" t="s">
        <v>612</v>
      </c>
      <c r="R154" s="511">
        <v>1195</v>
      </c>
      <c r="S154" s="512" t="s">
        <v>30</v>
      </c>
      <c r="T154" s="513">
        <v>350</v>
      </c>
      <c r="U154" s="511">
        <v>1195</v>
      </c>
      <c r="V154" s="13">
        <v>1</v>
      </c>
      <c r="W154" s="511"/>
      <c r="X154" s="13">
        <v>1</v>
      </c>
      <c r="Y154" s="513">
        <v>350</v>
      </c>
      <c r="Z154" s="511">
        <v>6650</v>
      </c>
      <c r="AA154" s="42" t="s">
        <v>665</v>
      </c>
      <c r="AB154" s="42"/>
      <c r="AC154" s="43"/>
      <c r="AD154" s="44"/>
      <c r="AE154" s="44"/>
      <c r="AF154" s="43"/>
      <c r="AG154" s="13"/>
      <c r="AH154" s="37"/>
      <c r="AI154" s="37" t="s">
        <v>6</v>
      </c>
      <c r="AJ154" s="37"/>
      <c r="AK154" s="45" t="s">
        <v>615</v>
      </c>
      <c r="AL154" s="46"/>
      <c r="AM154" s="236"/>
      <c r="AN154" s="236"/>
      <c r="AO154" s="233"/>
      <c r="AP154" s="233"/>
    </row>
  </sheetData>
  <phoneticPr fontId="4"/>
  <conditionalFormatting sqref="AJ47">
    <cfRule type="cellIs" dxfId="1318" priority="174" operator="equal">
      <formula>"ＮＧ"</formula>
    </cfRule>
    <cfRule type="cellIs" dxfId="1317" priority="175" operator="equal">
      <formula>"良短"</formula>
    </cfRule>
    <cfRule type="cellIs" dxfId="1316" priority="176" operator="equal">
      <formula>"保留"</formula>
    </cfRule>
    <cfRule type="cellIs" dxfId="1315" priority="177" operator="equal">
      <formula>"合短"</formula>
    </cfRule>
  </conditionalFormatting>
  <conditionalFormatting sqref="AJ51">
    <cfRule type="cellIs" dxfId="1314" priority="170" operator="equal">
      <formula>"ＮＧ"</formula>
    </cfRule>
    <cfRule type="cellIs" dxfId="1313" priority="171" operator="equal">
      <formula>"良短"</formula>
    </cfRule>
    <cfRule type="cellIs" dxfId="1312" priority="172" operator="equal">
      <formula>"保留"</formula>
    </cfRule>
    <cfRule type="cellIs" dxfId="1311" priority="173" operator="equal">
      <formula>"合短"</formula>
    </cfRule>
  </conditionalFormatting>
  <conditionalFormatting sqref="AJ66:AJ67">
    <cfRule type="cellIs" dxfId="1310" priority="147" operator="equal">
      <formula>"ＮＧ"</formula>
    </cfRule>
    <cfRule type="cellIs" dxfId="1309" priority="148" operator="equal">
      <formula>"良短"</formula>
    </cfRule>
    <cfRule type="cellIs" dxfId="1308" priority="149" operator="equal">
      <formula>"保留"</formula>
    </cfRule>
    <cfRule type="cellIs" dxfId="1307" priority="150" operator="equal">
      <formula>"合短"</formula>
    </cfRule>
  </conditionalFormatting>
  <conditionalFormatting sqref="AJ123:AJ124">
    <cfRule type="cellIs" dxfId="1306" priority="34" operator="equal">
      <formula>"ＮＧ"</formula>
    </cfRule>
    <cfRule type="cellIs" dxfId="1305" priority="35" operator="equal">
      <formula>"良短"</formula>
    </cfRule>
    <cfRule type="cellIs" dxfId="1304" priority="36" operator="equal">
      <formula>"保留"</formula>
    </cfRule>
    <cfRule type="cellIs" dxfId="1303" priority="37" operator="equal">
      <formula>"合短"</formula>
    </cfRule>
  </conditionalFormatting>
  <conditionalFormatting sqref="AJ126:AJ127">
    <cfRule type="cellIs" dxfId="1302" priority="30" operator="equal">
      <formula>"ＮＧ"</formula>
    </cfRule>
    <cfRule type="cellIs" dxfId="1301" priority="31" operator="equal">
      <formula>"良短"</formula>
    </cfRule>
    <cfRule type="cellIs" dxfId="1300" priority="32" operator="equal">
      <formula>"保留"</formula>
    </cfRule>
    <cfRule type="cellIs" dxfId="1299" priority="33" operator="equal">
      <formula>"合短"</formula>
    </cfRule>
  </conditionalFormatting>
  <conditionalFormatting sqref="AJ4">
    <cfRule type="cellIs" dxfId="1298" priority="223" operator="equal">
      <formula>"ＮＧ"</formula>
    </cfRule>
    <cfRule type="cellIs" dxfId="1297" priority="224" operator="equal">
      <formula>"良短"</formula>
    </cfRule>
    <cfRule type="cellIs" dxfId="1296" priority="225" operator="equal">
      <formula>"保留"</formula>
    </cfRule>
    <cfRule type="cellIs" dxfId="1295" priority="226" operator="equal">
      <formula>"合短"</formula>
    </cfRule>
  </conditionalFormatting>
  <conditionalFormatting sqref="AJ8:AJ9">
    <cfRule type="cellIs" dxfId="1294" priority="219" operator="equal">
      <formula>"ＮＧ"</formula>
    </cfRule>
    <cfRule type="cellIs" dxfId="1293" priority="220" operator="equal">
      <formula>"良短"</formula>
    </cfRule>
    <cfRule type="cellIs" dxfId="1292" priority="221" operator="equal">
      <formula>"保留"</formula>
    </cfRule>
    <cfRule type="cellIs" dxfId="1291" priority="222" operator="equal">
      <formula>"合短"</formula>
    </cfRule>
  </conditionalFormatting>
  <conditionalFormatting sqref="AJ8:AJ9">
    <cfRule type="cellIs" dxfId="1290" priority="215" operator="equal">
      <formula>"ＮＧ"</formula>
    </cfRule>
    <cfRule type="cellIs" dxfId="1289" priority="216" operator="equal">
      <formula>"良短"</formula>
    </cfRule>
    <cfRule type="cellIs" dxfId="1288" priority="217" operator="equal">
      <formula>"保留"</formula>
    </cfRule>
    <cfRule type="cellIs" dxfId="1287" priority="218" operator="equal">
      <formula>"合短"</formula>
    </cfRule>
  </conditionalFormatting>
  <conditionalFormatting sqref="AJ31">
    <cfRule type="cellIs" dxfId="1286" priority="189" operator="equal">
      <formula>"ＮＧ"</formula>
    </cfRule>
    <cfRule type="cellIs" dxfId="1285" priority="190" operator="equal">
      <formula>"良短"</formula>
    </cfRule>
    <cfRule type="cellIs" dxfId="1284" priority="191" operator="equal">
      <formula>"保留"</formula>
    </cfRule>
    <cfRule type="cellIs" dxfId="1283" priority="192" operator="equal">
      <formula>"合短"</formula>
    </cfRule>
  </conditionalFormatting>
  <conditionalFormatting sqref="AJ35">
    <cfRule type="cellIs" dxfId="1282" priority="185" operator="equal">
      <formula>"ＮＧ"</formula>
    </cfRule>
    <cfRule type="cellIs" dxfId="1281" priority="186" operator="equal">
      <formula>"良短"</formula>
    </cfRule>
    <cfRule type="cellIs" dxfId="1280" priority="187" operator="equal">
      <formula>"保留"</formula>
    </cfRule>
    <cfRule type="cellIs" dxfId="1279" priority="188" operator="equal">
      <formula>"合短"</formula>
    </cfRule>
  </conditionalFormatting>
  <conditionalFormatting sqref="AJ55">
    <cfRule type="cellIs" dxfId="1278" priority="166" operator="equal">
      <formula>"ＮＧ"</formula>
    </cfRule>
    <cfRule type="cellIs" dxfId="1277" priority="167" operator="equal">
      <formula>"良短"</formula>
    </cfRule>
    <cfRule type="cellIs" dxfId="1276" priority="168" operator="equal">
      <formula>"保留"</formula>
    </cfRule>
    <cfRule type="cellIs" dxfId="1275" priority="169" operator="equal">
      <formula>"合短"</formula>
    </cfRule>
  </conditionalFormatting>
  <conditionalFormatting sqref="AJ59">
    <cfRule type="cellIs" dxfId="1274" priority="162" operator="equal">
      <formula>"ＮＧ"</formula>
    </cfRule>
    <cfRule type="cellIs" dxfId="1273" priority="163" operator="equal">
      <formula>"良短"</formula>
    </cfRule>
    <cfRule type="cellIs" dxfId="1272" priority="164" operator="equal">
      <formula>"保留"</formula>
    </cfRule>
    <cfRule type="cellIs" dxfId="1271" priority="165" operator="equal">
      <formula>"合短"</formula>
    </cfRule>
  </conditionalFormatting>
  <conditionalFormatting sqref="AJ59">
    <cfRule type="cellIs" dxfId="1270" priority="158" operator="equal">
      <formula>"ＮＧ"</formula>
    </cfRule>
    <cfRule type="cellIs" dxfId="1269" priority="159" operator="equal">
      <formula>"良短"</formula>
    </cfRule>
    <cfRule type="cellIs" dxfId="1268" priority="160" operator="equal">
      <formula>"保留"</formula>
    </cfRule>
    <cfRule type="cellIs" dxfId="1267" priority="161" operator="equal">
      <formula>"合短"</formula>
    </cfRule>
  </conditionalFormatting>
  <conditionalFormatting sqref="AJ75">
    <cfRule type="cellIs" dxfId="1266" priority="121" operator="equal">
      <formula>"ＮＧ"</formula>
    </cfRule>
    <cfRule type="cellIs" dxfId="1265" priority="122" operator="equal">
      <formula>"良短"</formula>
    </cfRule>
    <cfRule type="cellIs" dxfId="1264" priority="123" operator="equal">
      <formula>"保留"</formula>
    </cfRule>
    <cfRule type="cellIs" dxfId="1263" priority="124" operator="equal">
      <formula>"合短"</formula>
    </cfRule>
  </conditionalFormatting>
  <conditionalFormatting sqref="AJ66:AJ67">
    <cfRule type="cellIs" dxfId="1262" priority="133" operator="equal">
      <formula>"ＮＧ"</formula>
    </cfRule>
    <cfRule type="cellIs" dxfId="1261" priority="134" operator="equal">
      <formula>"良短"</formula>
    </cfRule>
    <cfRule type="cellIs" dxfId="1260" priority="135" operator="equal">
      <formula>"保留"</formula>
    </cfRule>
    <cfRule type="cellIs" dxfId="1259" priority="136" operator="equal">
      <formula>"合短"</formula>
    </cfRule>
  </conditionalFormatting>
  <conditionalFormatting sqref="AJ66:AJ67">
    <cfRule type="cellIs" dxfId="1258" priority="129" operator="equal">
      <formula>"ＮＧ"</formula>
    </cfRule>
    <cfRule type="cellIs" dxfId="1257" priority="130" operator="equal">
      <formula>"良短"</formula>
    </cfRule>
    <cfRule type="cellIs" dxfId="1256" priority="131" operator="equal">
      <formula>"保留"</formula>
    </cfRule>
    <cfRule type="cellIs" dxfId="1255" priority="132" operator="equal">
      <formula>"合短"</formula>
    </cfRule>
  </conditionalFormatting>
  <conditionalFormatting sqref="AJ66:AJ67">
    <cfRule type="cellIs" dxfId="1254" priority="125" operator="equal">
      <formula>"ＮＧ"</formula>
    </cfRule>
    <cfRule type="cellIs" dxfId="1253" priority="126" operator="equal">
      <formula>"良短"</formula>
    </cfRule>
    <cfRule type="cellIs" dxfId="1252" priority="127" operator="equal">
      <formula>"保留"</formula>
    </cfRule>
    <cfRule type="cellIs" dxfId="1251" priority="128" operator="equal">
      <formula>"合短"</formula>
    </cfRule>
  </conditionalFormatting>
  <conditionalFormatting sqref="AJ75">
    <cfRule type="cellIs" dxfId="1250" priority="117" operator="equal">
      <formula>"ＮＧ"</formula>
    </cfRule>
    <cfRule type="cellIs" dxfId="1249" priority="118" operator="equal">
      <formula>"良短"</formula>
    </cfRule>
    <cfRule type="cellIs" dxfId="1248" priority="119" operator="equal">
      <formula>"保留"</formula>
    </cfRule>
    <cfRule type="cellIs" dxfId="1247" priority="120" operator="equal">
      <formula>"合短"</formula>
    </cfRule>
  </conditionalFormatting>
  <conditionalFormatting sqref="AJ80">
    <cfRule type="cellIs" dxfId="1246" priority="113" operator="equal">
      <formula>"ＮＧ"</formula>
    </cfRule>
    <cfRule type="cellIs" dxfId="1245" priority="114" operator="equal">
      <formula>"良短"</formula>
    </cfRule>
    <cfRule type="cellIs" dxfId="1244" priority="115" operator="equal">
      <formula>"保留"</formula>
    </cfRule>
    <cfRule type="cellIs" dxfId="1243" priority="116" operator="equal">
      <formula>"合短"</formula>
    </cfRule>
  </conditionalFormatting>
  <conditionalFormatting sqref="AJ80">
    <cfRule type="cellIs" dxfId="1242" priority="109" operator="equal">
      <formula>"ＮＧ"</formula>
    </cfRule>
    <cfRule type="cellIs" dxfId="1241" priority="110" operator="equal">
      <formula>"良短"</formula>
    </cfRule>
    <cfRule type="cellIs" dxfId="1240" priority="111" operator="equal">
      <formula>"保留"</formula>
    </cfRule>
    <cfRule type="cellIs" dxfId="1239" priority="112" operator="equal">
      <formula>"合短"</formula>
    </cfRule>
  </conditionalFormatting>
  <conditionalFormatting sqref="AJ79">
    <cfRule type="cellIs" dxfId="1238" priority="105" operator="equal">
      <formula>"ＮＧ"</formula>
    </cfRule>
    <cfRule type="cellIs" dxfId="1237" priority="106" operator="equal">
      <formula>"良短"</formula>
    </cfRule>
    <cfRule type="cellIs" dxfId="1236" priority="107" operator="equal">
      <formula>"保留"</formula>
    </cfRule>
    <cfRule type="cellIs" dxfId="1235" priority="108" operator="equal">
      <formula>"合短"</formula>
    </cfRule>
  </conditionalFormatting>
  <conditionalFormatting sqref="AJ79">
    <cfRule type="cellIs" dxfId="1234" priority="101" operator="equal">
      <formula>"ＮＧ"</formula>
    </cfRule>
    <cfRule type="cellIs" dxfId="1233" priority="102" operator="equal">
      <formula>"良短"</formula>
    </cfRule>
    <cfRule type="cellIs" dxfId="1232" priority="103" operator="equal">
      <formula>"保留"</formula>
    </cfRule>
    <cfRule type="cellIs" dxfId="1231" priority="104" operator="equal">
      <formula>"合短"</formula>
    </cfRule>
  </conditionalFormatting>
  <conditionalFormatting sqref="AJ83">
    <cfRule type="cellIs" dxfId="1230" priority="97" operator="equal">
      <formula>"ＮＧ"</formula>
    </cfRule>
    <cfRule type="cellIs" dxfId="1229" priority="98" operator="equal">
      <formula>"良短"</formula>
    </cfRule>
    <cfRule type="cellIs" dxfId="1228" priority="99" operator="equal">
      <formula>"保留"</formula>
    </cfRule>
    <cfRule type="cellIs" dxfId="1227" priority="100" operator="equal">
      <formula>"合短"</formula>
    </cfRule>
  </conditionalFormatting>
  <conditionalFormatting sqref="AJ83">
    <cfRule type="cellIs" dxfId="1226" priority="93" operator="equal">
      <formula>"ＮＧ"</formula>
    </cfRule>
    <cfRule type="cellIs" dxfId="1225" priority="94" operator="equal">
      <formula>"良短"</formula>
    </cfRule>
    <cfRule type="cellIs" dxfId="1224" priority="95" operator="equal">
      <formula>"保留"</formula>
    </cfRule>
    <cfRule type="cellIs" dxfId="1223" priority="96" operator="equal">
      <formula>"合短"</formula>
    </cfRule>
  </conditionalFormatting>
  <conditionalFormatting sqref="AJ87">
    <cfRule type="cellIs" dxfId="1222" priority="89" operator="equal">
      <formula>"ＮＧ"</formula>
    </cfRule>
    <cfRule type="cellIs" dxfId="1221" priority="90" operator="equal">
      <formula>"良短"</formula>
    </cfRule>
    <cfRule type="cellIs" dxfId="1220" priority="91" operator="equal">
      <formula>"保留"</formula>
    </cfRule>
    <cfRule type="cellIs" dxfId="1219" priority="92" operator="equal">
      <formula>"合短"</formula>
    </cfRule>
  </conditionalFormatting>
  <conditionalFormatting sqref="AJ87">
    <cfRule type="cellIs" dxfId="1218" priority="85" operator="equal">
      <formula>"ＮＧ"</formula>
    </cfRule>
    <cfRule type="cellIs" dxfId="1217" priority="86" operator="equal">
      <formula>"良短"</formula>
    </cfRule>
    <cfRule type="cellIs" dxfId="1216" priority="87" operator="equal">
      <formula>"保留"</formula>
    </cfRule>
    <cfRule type="cellIs" dxfId="1215" priority="88" operator="equal">
      <formula>"合短"</formula>
    </cfRule>
  </conditionalFormatting>
  <conditionalFormatting sqref="AJ88:AJ89">
    <cfRule type="cellIs" dxfId="1214" priority="81" operator="equal">
      <formula>"ＮＧ"</formula>
    </cfRule>
    <cfRule type="cellIs" dxfId="1213" priority="82" operator="equal">
      <formula>"良短"</formula>
    </cfRule>
    <cfRule type="cellIs" dxfId="1212" priority="83" operator="equal">
      <formula>"保留"</formula>
    </cfRule>
    <cfRule type="cellIs" dxfId="1211" priority="84" operator="equal">
      <formula>"合短"</formula>
    </cfRule>
  </conditionalFormatting>
  <conditionalFormatting sqref="AJ88:AJ89">
    <cfRule type="cellIs" dxfId="1210" priority="77" operator="equal">
      <formula>"ＮＧ"</formula>
    </cfRule>
    <cfRule type="cellIs" dxfId="1209" priority="78" operator="equal">
      <formula>"良短"</formula>
    </cfRule>
    <cfRule type="cellIs" dxfId="1208" priority="79" operator="equal">
      <formula>"保留"</formula>
    </cfRule>
    <cfRule type="cellIs" dxfId="1207" priority="80" operator="equal">
      <formula>"合短"</formula>
    </cfRule>
  </conditionalFormatting>
  <conditionalFormatting sqref="AJ99">
    <cfRule type="cellIs" dxfId="1206" priority="73" operator="equal">
      <formula>"ＮＧ"</formula>
    </cfRule>
    <cfRule type="cellIs" dxfId="1205" priority="74" operator="equal">
      <formula>"良短"</formula>
    </cfRule>
    <cfRule type="cellIs" dxfId="1204" priority="75" operator="equal">
      <formula>"保留"</formula>
    </cfRule>
    <cfRule type="cellIs" dxfId="1203" priority="76" operator="equal">
      <formula>"合短"</formula>
    </cfRule>
  </conditionalFormatting>
  <conditionalFormatting sqref="AJ99">
    <cfRule type="cellIs" dxfId="1202" priority="69" operator="equal">
      <formula>"ＮＧ"</formula>
    </cfRule>
    <cfRule type="cellIs" dxfId="1201" priority="70" operator="equal">
      <formula>"良短"</formula>
    </cfRule>
    <cfRule type="cellIs" dxfId="1200" priority="71" operator="equal">
      <formula>"保留"</formula>
    </cfRule>
    <cfRule type="cellIs" dxfId="1199" priority="72" operator="equal">
      <formula>"合短"</formula>
    </cfRule>
  </conditionalFormatting>
  <conditionalFormatting sqref="AJ103">
    <cfRule type="cellIs" dxfId="1198" priority="65" operator="equal">
      <formula>"ＮＧ"</formula>
    </cfRule>
    <cfRule type="cellIs" dxfId="1197" priority="66" operator="equal">
      <formula>"良短"</formula>
    </cfRule>
    <cfRule type="cellIs" dxfId="1196" priority="67" operator="equal">
      <formula>"保留"</formula>
    </cfRule>
    <cfRule type="cellIs" dxfId="1195" priority="68" operator="equal">
      <formula>"合短"</formula>
    </cfRule>
  </conditionalFormatting>
  <conditionalFormatting sqref="AJ103">
    <cfRule type="cellIs" dxfId="1194" priority="61" operator="equal">
      <formula>"ＮＧ"</formula>
    </cfRule>
    <cfRule type="cellIs" dxfId="1193" priority="62" operator="equal">
      <formula>"良短"</formula>
    </cfRule>
    <cfRule type="cellIs" dxfId="1192" priority="63" operator="equal">
      <formula>"保留"</formula>
    </cfRule>
    <cfRule type="cellIs" dxfId="1191" priority="64" operator="equal">
      <formula>"合短"</formula>
    </cfRule>
  </conditionalFormatting>
  <conditionalFormatting sqref="AJ107">
    <cfRule type="cellIs" dxfId="1190" priority="57" operator="equal">
      <formula>"ＮＧ"</formula>
    </cfRule>
    <cfRule type="cellIs" dxfId="1189" priority="58" operator="equal">
      <formula>"良短"</formula>
    </cfRule>
    <cfRule type="cellIs" dxfId="1188" priority="59" operator="equal">
      <formula>"保留"</formula>
    </cfRule>
    <cfRule type="cellIs" dxfId="1187" priority="60" operator="equal">
      <formula>"合短"</formula>
    </cfRule>
  </conditionalFormatting>
  <conditionalFormatting sqref="AJ111">
    <cfRule type="cellIs" dxfId="1186" priority="53" operator="equal">
      <formula>"ＮＧ"</formula>
    </cfRule>
    <cfRule type="cellIs" dxfId="1185" priority="54" operator="equal">
      <formula>"良短"</formula>
    </cfRule>
    <cfRule type="cellIs" dxfId="1184" priority="55" operator="equal">
      <formula>"保留"</formula>
    </cfRule>
    <cfRule type="cellIs" dxfId="1183" priority="56" operator="equal">
      <formula>"合短"</formula>
    </cfRule>
  </conditionalFormatting>
  <conditionalFormatting sqref="AJ115">
    <cfRule type="cellIs" dxfId="1182" priority="49" operator="equal">
      <formula>"ＮＧ"</formula>
    </cfRule>
    <cfRule type="cellIs" dxfId="1181" priority="50" operator="equal">
      <formula>"良短"</formula>
    </cfRule>
    <cfRule type="cellIs" dxfId="1180" priority="51" operator="equal">
      <formula>"保留"</formula>
    </cfRule>
    <cfRule type="cellIs" dxfId="1179" priority="52" operator="equal">
      <formula>"合短"</formula>
    </cfRule>
  </conditionalFormatting>
  <conditionalFormatting sqref="AJ115">
    <cfRule type="cellIs" dxfId="1178" priority="45" operator="equal">
      <formula>"ＮＧ"</formula>
    </cfRule>
    <cfRule type="cellIs" dxfId="1177" priority="46" operator="equal">
      <formula>"良短"</formula>
    </cfRule>
    <cfRule type="cellIs" dxfId="1176" priority="47" operator="equal">
      <formula>"保留"</formula>
    </cfRule>
    <cfRule type="cellIs" dxfId="1175" priority="48" operator="equal">
      <formula>"合短"</formula>
    </cfRule>
  </conditionalFormatting>
  <conditionalFormatting sqref="AJ43">
    <cfRule type="cellIs" dxfId="1174" priority="178" operator="equal">
      <formula>"ＮＧ"</formula>
    </cfRule>
    <cfRule type="cellIs" dxfId="1173" priority="179" operator="equal">
      <formula>"良短"</formula>
    </cfRule>
    <cfRule type="cellIs" dxfId="1172" priority="180" operator="equal">
      <formula>"保留"</formula>
    </cfRule>
    <cfRule type="cellIs" dxfId="1171" priority="181" operator="equal">
      <formula>"合短"</formula>
    </cfRule>
  </conditionalFormatting>
  <conditionalFormatting sqref="AJ63:AJ64">
    <cfRule type="cellIs" dxfId="1170" priority="151" operator="equal">
      <formula>"ＮＧ"</formula>
    </cfRule>
    <cfRule type="cellIs" dxfId="1169" priority="152" operator="equal">
      <formula>"良短"</formula>
    </cfRule>
    <cfRule type="cellIs" dxfId="1168" priority="153" operator="equal">
      <formula>"保留"</formula>
    </cfRule>
    <cfRule type="cellIs" dxfId="1167" priority="154" operator="equal">
      <formula>"合短"</formula>
    </cfRule>
  </conditionalFormatting>
  <conditionalFormatting sqref="AJ66:AJ67 AJ152:AJ154">
    <cfRule type="cellIs" dxfId="1166" priority="144" operator="equal">
      <formula>"良短"</formula>
    </cfRule>
    <cfRule type="cellIs" dxfId="1165" priority="145" operator="equal">
      <formula>"保留"</formula>
    </cfRule>
    <cfRule type="cellIs" dxfId="1164" priority="146" operator="equal">
      <formula>"合短"</formula>
    </cfRule>
  </conditionalFormatting>
  <conditionalFormatting sqref="AJ122:AJ124">
    <cfRule type="cellIs" dxfId="1163" priority="38" operator="equal">
      <formula>"ＮＧ"</formula>
    </cfRule>
    <cfRule type="cellIs" dxfId="1162" priority="39" operator="equal">
      <formula>"良短"</formula>
    </cfRule>
    <cfRule type="cellIs" dxfId="1161" priority="40" operator="equal">
      <formula>"保留"</formula>
    </cfRule>
    <cfRule type="cellIs" dxfId="1160" priority="41" operator="equal">
      <formula>"合短"</formula>
    </cfRule>
  </conditionalFormatting>
  <conditionalFormatting sqref="AJ3 AJ20:AJ21 AJ24:AJ25 AJ27:AJ29 AJ35:AJ37 AJ40:AJ41 AJ43:AJ45 AJ47:AJ49 AJ51:AJ53 AJ55:AJ57 AJ69:AJ70 AJ72:AJ73 AJ91:AJ93 AJ95:AJ97 AJ107:AJ109 AJ111:AJ113 AJ119:AJ120">
    <cfRule type="cellIs" dxfId="1159" priority="234" operator="equal">
      <formula>"良短"</formula>
    </cfRule>
    <cfRule type="cellIs" dxfId="1158" priority="235" operator="equal">
      <formula>"保留"</formula>
    </cfRule>
    <cfRule type="cellIs" dxfId="1157" priority="236" operator="equal">
      <formula>"合短"</formula>
    </cfRule>
  </conditionalFormatting>
  <conditionalFormatting sqref="AJ4:AJ6">
    <cfRule type="cellIs" dxfId="1156" priority="231" operator="equal">
      <formula>"良短"</formula>
    </cfRule>
    <cfRule type="cellIs" dxfId="1155" priority="232" operator="equal">
      <formula>"保留"</formula>
    </cfRule>
    <cfRule type="cellIs" dxfId="1154" priority="233" operator="equal">
      <formula>"合短"</formula>
    </cfRule>
  </conditionalFormatting>
  <conditionalFormatting sqref="AJ5:AJ6 AJ32:AJ33 AJ35:AJ37 AJ44:AJ45 AJ48:AJ49 AJ52:AJ53 AJ56:AJ57 AJ60:AJ61 AJ69:AJ70 AJ72:AJ73 AJ76:AJ77 AJ81 AJ84:AJ85 AJ95:AJ97 AJ100:AJ101 AJ104:AJ105 AJ108:AJ109 AJ112:AJ113 AJ116:AJ117 AJ119:AJ120">
    <cfRule type="cellIs" dxfId="1153" priority="227" operator="equal">
      <formula>"ＮＧ"</formula>
    </cfRule>
    <cfRule type="cellIs" dxfId="1152" priority="228" operator="equal">
      <formula>"良短"</formula>
    </cfRule>
    <cfRule type="cellIs" dxfId="1151" priority="229" operator="equal">
      <formula>"保留"</formula>
    </cfRule>
    <cfRule type="cellIs" dxfId="1150" priority="230" operator="equal">
      <formula>"合短"</formula>
    </cfRule>
  </conditionalFormatting>
  <conditionalFormatting sqref="AJ11">
    <cfRule type="cellIs" dxfId="1149" priority="209" operator="equal">
      <formula>"良短"</formula>
    </cfRule>
    <cfRule type="cellIs" dxfId="1148" priority="210" operator="equal">
      <formula>"保留"</formula>
    </cfRule>
    <cfRule type="cellIs" dxfId="1147" priority="211" operator="equal">
      <formula>"合短"</formula>
    </cfRule>
  </conditionalFormatting>
  <conditionalFormatting sqref="AJ15:AJ17">
    <cfRule type="cellIs" dxfId="1146" priority="206" operator="equal">
      <formula>"良短"</formula>
    </cfRule>
    <cfRule type="cellIs" dxfId="1145" priority="207" operator="equal">
      <formula>"保留"</formula>
    </cfRule>
    <cfRule type="cellIs" dxfId="1144" priority="208" operator="equal">
      <formula>"合短"</formula>
    </cfRule>
  </conditionalFormatting>
  <conditionalFormatting sqref="AJ12:AJ13">
    <cfRule type="cellIs" dxfId="1143" priority="212" operator="equal">
      <formula>"良短"</formula>
    </cfRule>
    <cfRule type="cellIs" dxfId="1142" priority="213" operator="equal">
      <formula>"保留"</formula>
    </cfRule>
    <cfRule type="cellIs" dxfId="1141" priority="214" operator="equal">
      <formula>"合短"</formula>
    </cfRule>
  </conditionalFormatting>
  <conditionalFormatting sqref="AJ19">
    <cfRule type="cellIs" dxfId="1140" priority="203" operator="equal">
      <formula>"良短"</formula>
    </cfRule>
    <cfRule type="cellIs" dxfId="1139" priority="204" operator="equal">
      <formula>"保留"</formula>
    </cfRule>
    <cfRule type="cellIs" dxfId="1138" priority="205" operator="equal">
      <formula>"合短"</formula>
    </cfRule>
  </conditionalFormatting>
  <conditionalFormatting sqref="AJ19">
    <cfRule type="cellIs" dxfId="1137" priority="200" operator="equal">
      <formula>"良短"</formula>
    </cfRule>
    <cfRule type="cellIs" dxfId="1136" priority="201" operator="equal">
      <formula>"保留"</formula>
    </cfRule>
    <cfRule type="cellIs" dxfId="1135" priority="202" operator="equal">
      <formula>"合短"</formula>
    </cfRule>
  </conditionalFormatting>
  <conditionalFormatting sqref="AJ23">
    <cfRule type="cellIs" dxfId="1134" priority="197" operator="equal">
      <formula>"良短"</formula>
    </cfRule>
    <cfRule type="cellIs" dxfId="1133" priority="198" operator="equal">
      <formula>"保留"</formula>
    </cfRule>
    <cfRule type="cellIs" dxfId="1132" priority="199" operator="equal">
      <formula>"合短"</formula>
    </cfRule>
  </conditionalFormatting>
  <conditionalFormatting sqref="AJ31">
    <cfRule type="cellIs" dxfId="1131" priority="193" operator="equal">
      <formula>"ＮＧ"</formula>
    </cfRule>
    <cfRule type="cellIs" dxfId="1130" priority="194" operator="equal">
      <formula>"良短"</formula>
    </cfRule>
    <cfRule type="cellIs" dxfId="1129" priority="195" operator="equal">
      <formula>"保留"</formula>
    </cfRule>
    <cfRule type="cellIs" dxfId="1128" priority="196" operator="equal">
      <formula>"合短"</formula>
    </cfRule>
  </conditionalFormatting>
  <conditionalFormatting sqref="AJ39">
    <cfRule type="cellIs" dxfId="1127" priority="182" operator="equal">
      <formula>"良短"</formula>
    </cfRule>
    <cfRule type="cellIs" dxfId="1126" priority="183" operator="equal">
      <formula>"保留"</formula>
    </cfRule>
    <cfRule type="cellIs" dxfId="1125" priority="184" operator="equal">
      <formula>"合短"</formula>
    </cfRule>
  </conditionalFormatting>
  <conditionalFormatting sqref="AJ63:AJ64">
    <cfRule type="cellIs" dxfId="1124" priority="155" operator="equal">
      <formula>"良短"</formula>
    </cfRule>
    <cfRule type="cellIs" dxfId="1123" priority="156" operator="equal">
      <formula>"保留"</formula>
    </cfRule>
    <cfRule type="cellIs" dxfId="1122" priority="157" operator="equal">
      <formula>"合短"</formula>
    </cfRule>
  </conditionalFormatting>
  <conditionalFormatting sqref="AJ66:AJ67">
    <cfRule type="cellIs" dxfId="1121" priority="141" operator="equal">
      <formula>"良短"</formula>
    </cfRule>
    <cfRule type="cellIs" dxfId="1120" priority="142" operator="equal">
      <formula>"保留"</formula>
    </cfRule>
    <cfRule type="cellIs" dxfId="1119" priority="143" operator="equal">
      <formula>"合短"</formula>
    </cfRule>
  </conditionalFormatting>
  <conditionalFormatting sqref="AJ66:AJ67">
    <cfRule type="cellIs" dxfId="1118" priority="137" operator="equal">
      <formula>"ＮＧ"</formula>
    </cfRule>
    <cfRule type="cellIs" dxfId="1117" priority="138" operator="equal">
      <formula>"良短"</formula>
    </cfRule>
    <cfRule type="cellIs" dxfId="1116" priority="139" operator="equal">
      <formula>"保留"</formula>
    </cfRule>
    <cfRule type="cellIs" dxfId="1115" priority="140" operator="equal">
      <formula>"合短"</formula>
    </cfRule>
  </conditionalFormatting>
  <conditionalFormatting sqref="AJ122:AJ124">
    <cfRule type="cellIs" dxfId="1114" priority="42" operator="equal">
      <formula>"良短"</formula>
    </cfRule>
    <cfRule type="cellIs" dxfId="1113" priority="43" operator="equal">
      <formula>"保留"</formula>
    </cfRule>
    <cfRule type="cellIs" dxfId="1112" priority="44" operator="equal">
      <formula>"合短"</formula>
    </cfRule>
  </conditionalFormatting>
  <conditionalFormatting sqref="AJ129:AJ131">
    <cfRule type="cellIs" dxfId="1111" priority="26" operator="equal">
      <formula>"ＮＧ"</formula>
    </cfRule>
    <cfRule type="cellIs" dxfId="1110" priority="27" operator="equal">
      <formula>"保留"</formula>
    </cfRule>
  </conditionalFormatting>
  <conditionalFormatting sqref="AJ133:AJ135">
    <cfRule type="cellIs" dxfId="1109" priority="24" operator="equal">
      <formula>"ＮＧ"</formula>
    </cfRule>
    <cfRule type="cellIs" dxfId="1108" priority="25" operator="equal">
      <formula>"保留"</formula>
    </cfRule>
  </conditionalFormatting>
  <conditionalFormatting sqref="AJ137:AJ139">
    <cfRule type="cellIs" dxfId="1107" priority="22" operator="equal">
      <formula>"ＮＧ"</formula>
    </cfRule>
    <cfRule type="cellIs" dxfId="1106" priority="23" operator="equal">
      <formula>"保留"</formula>
    </cfRule>
  </conditionalFormatting>
  <conditionalFormatting sqref="AJ142:AJ143">
    <cfRule type="cellIs" dxfId="1105" priority="11" operator="equal">
      <formula>"ＮＧ"</formula>
    </cfRule>
    <cfRule type="cellIs" dxfId="1104" priority="12" operator="equal">
      <formula>"良短"</formula>
    </cfRule>
    <cfRule type="cellIs" dxfId="1103" priority="13" operator="equal">
      <formula>"保留"</formula>
    </cfRule>
    <cfRule type="cellIs" dxfId="1102" priority="14" operator="equal">
      <formula>"合短"</formula>
    </cfRule>
  </conditionalFormatting>
  <conditionalFormatting sqref="AJ141:AJ143">
    <cfRule type="cellIs" dxfId="1101" priority="15" operator="equal">
      <formula>"ＮＧ"</formula>
    </cfRule>
    <cfRule type="cellIs" dxfId="1100" priority="16" operator="equal">
      <formula>"良短"</formula>
    </cfRule>
    <cfRule type="cellIs" dxfId="1099" priority="17" operator="equal">
      <formula>"保留"</formula>
    </cfRule>
    <cfRule type="cellIs" dxfId="1098" priority="18" operator="equal">
      <formula>"合短"</formula>
    </cfRule>
  </conditionalFormatting>
  <conditionalFormatting sqref="AJ141:AJ143">
    <cfRule type="cellIs" dxfId="1097" priority="19" operator="equal">
      <formula>"良短"</formula>
    </cfRule>
    <cfRule type="cellIs" dxfId="1096" priority="20" operator="equal">
      <formula>"保留"</formula>
    </cfRule>
    <cfRule type="cellIs" dxfId="1095" priority="21" operator="equal">
      <formula>"合短"</formula>
    </cfRule>
  </conditionalFormatting>
  <conditionalFormatting sqref="AJ148:AJ150">
    <cfRule type="cellIs" dxfId="1094" priority="4" operator="equal">
      <formula>"合短"</formula>
    </cfRule>
    <cfRule type="cellIs" dxfId="1093" priority="5" operator="equal">
      <formula>"NG"</formula>
    </cfRule>
    <cfRule type="cellIs" dxfId="1092" priority="6" operator="equal">
      <formula>"保留"</formula>
    </cfRule>
  </conditionalFormatting>
  <dataValidations count="21">
    <dataValidation type="list" allowBlank="1" showInputMessage="1" showErrorMessage="1" sqref="E4:E6 E8:E9 E11:E13 E15:E17 E19:E21 E23:E25 E27:E29 E31:E33 E35:E37 E39:E41 E43:E45 E47:E49 E51:E53 E55:E57 E59:E61 E63:E64 E66:E67 E69:E70 E72:E73 E75:E77 E79:E81 E83:E85 E87:E89 E91:E93 E95:E97 E99:E101 E103:E105 E107:E109 E111:E113 E115:E117 E119:E120 E122:E124 E126:E127 E129:E131 E133:E135 E137:E139 E141:E143 E148:E150 E152:E154">
      <formula1>$E$2:$E$5</formula1>
    </dataValidation>
    <dataValidation type="list" allowBlank="1" showInputMessage="1" showErrorMessage="1" sqref="AP4:AP6 AP8:AP9 AP11:AP13 AP15:AP17 AP19:AP21 AP23:AP25 AP27:AP29 AP31:AP33 AP35:AP37 AP39:AP41 AP43:AP45 AP47:AP49 AP51:AP53 AP55:AP57 AP59:AP61 AP63:AP64 AP66:AP67 AP69:AP70 AP72:AP73 AP75:AP77 AP79:AP81 AP83:AP85 AP87:AP89 AP91:AP93 AP95:AP97 AP99:AP101 AP103:AP105 AP107:AP109 AP111:AP113 AP115:AP117 AP119:AP120 AP122:AP124 AP126:AP127 AP129:AP131 AP133:AP135 AP137:AP139 AP141:AP143 AP148:AP150 AP152:AP154">
      <formula1>$AP$2:$AP$4</formula1>
    </dataValidation>
    <dataValidation type="list" allowBlank="1" showInputMessage="1" showErrorMessage="1" sqref="AO4:AO6 AO8:AO9 AO11:AO13 AO15:AO17 AO19:AO21 AO23:AO25 AO27:AO29 AO31:AO33 AO35:AO37 AO39:AO41 AO43:AO45 AO47:AO49 AO51:AO53 AO55:AO57 AO59:AO61 AO63:AO64 AO66:AO67 AO69:AO70 AO72:AO73 AO75:AO77 AO79:AO81 AO83:AO85 AO87:AO89 AO91:AO93 AO95:AO97 AO99:AO101 AO103:AO105 AO107:AO109 AO111:AO113 AO115:AO117 AO119:AO120 AO122:AO124 AO126:AO127 AO129:AO131 AO133:AO135 AO137:AO139 AO141:AO143 AO148:AO150 AO152:AO154">
      <formula1>$AO$2:$AO$9</formula1>
    </dataValidation>
    <dataValidation type="list" allowBlank="1" showInputMessage="1" showErrorMessage="1" sqref="AN5:AN6 AN8:AN9 AN11:AN13 AN15:AN17 AN19:AN21 AN23:AN25 AN27:AN29 AM32:AN32 AN31 AN33 AN35:AN37 AN39:AN41 AN43:AN45 AN47:AN49 AN52:AN53 AN55:AN57 AN59:AN61 AN63:AN64 AN66:AN67 AN69:AN70 AN72:AN73 AN75:AN77 AN79:AN81 AN83:AN85 AN87 AN88:AO88 AN89 AN91:AN93 AN95:AN97 AN99:AN101 AN103:AN105 AN107:AN109 AN111:AN113 AM116:AN116 AN115 AN117 AN119:AN120 AN122:AN124 AN141:AN143">
      <formula1>$AN$2:$AN$9</formula1>
    </dataValidation>
    <dataValidation type="list" allowBlank="1" showInputMessage="1" showErrorMessage="1" sqref="AG1:AG147 AG151:AG1048576">
      <formula1>"原反ｾｯﾄ,製品下ろし,切替,幅替え,その他,品質ﾄﾗﾌﾞﾙ,設備ﾄﾗﾌﾞﾙ,ﾒﾝﾃﾅﾝｽ,S5応援（生産),ﾘｰﾄﾞ作成,安全活動"</formula1>
    </dataValidation>
    <dataValidation type="list" allowBlank="1" showInputMessage="1" showErrorMessage="1" sqref="AN4">
      <formula1>$AR$25:$AR$25</formula1>
    </dataValidation>
    <dataValidation type="list" allowBlank="1" showInputMessage="1" showErrorMessage="1" sqref="AN51">
      <formula1>$AR$26:$AR$27</formula1>
    </dataValidation>
    <dataValidation type="list" allowBlank="1" showInputMessage="1" showErrorMessage="1" sqref="AN126:AN127">
      <formula1>$AR$24:$AR$27</formula1>
    </dataValidation>
    <dataValidation type="list" allowBlank="1" showInputMessage="1" showErrorMessage="1" sqref="AN129:AN131 AN133:AN135 AN137:AN139 AN148:AN150 AN152:AN154">
      <formula1>$AN$2:$AN$4</formula1>
    </dataValidation>
    <dataValidation type="list" allowBlank="1" showInputMessage="1" showErrorMessage="1" sqref="AH1:AI147 AH151:AI1048576">
      <formula1>"内,外,両面"</formula1>
    </dataValidation>
    <dataValidation type="list" allowBlank="1" showInputMessage="1" showErrorMessage="1" sqref="AJ1:AJ147 AJ151:AJ1048576">
      <formula1>"合定,合短,良短,保留,ＮＧ"</formula1>
    </dataValidation>
    <dataValidation type="list" allowBlank="1" showInputMessage="1" showErrorMessage="1" sqref="AK1:AK147 AK151:AK1048576">
      <formula1>"FWP,ABS,Sｺｱ,Mｺｱ"</formula1>
    </dataValidation>
    <dataValidation type="list" allowBlank="1" showInputMessage="1" showErrorMessage="1" sqref="G145:G146 G148:G150">
      <formula1>$G$2:$G$3</formula1>
    </dataValidation>
    <dataValidation type="list" allowBlank="1" showInputMessage="1" showErrorMessage="1" sqref="AG148:AG150">
      <formula1>$AG$2:$AG$12</formula1>
    </dataValidation>
    <dataValidation type="list" allowBlank="1" showInputMessage="1" showErrorMessage="1" sqref="I148:I150">
      <formula1>$I$2:$I$15</formula1>
    </dataValidation>
    <dataValidation type="list" allowBlank="1" showInputMessage="1" showErrorMessage="1" sqref="J148:J150 J141 J137 J129 J126">
      <formula1>$J$2:$J$5</formula1>
    </dataValidation>
    <dataValidation type="list" allowBlank="1" showInputMessage="1" showErrorMessage="1" sqref="AK148:AK150">
      <formula1>$AK$2:$AK$5</formula1>
    </dataValidation>
    <dataValidation type="list" allowBlank="1" showInputMessage="1" showErrorMessage="1" sqref="AI148:AI150">
      <formula1>$AI$2:$AI$4</formula1>
    </dataValidation>
    <dataValidation type="list" allowBlank="1" showInputMessage="1" showErrorMessage="1" sqref="AJ148:AJ150">
      <formula1>$AJ$2:$AJ$6</formula1>
    </dataValidation>
    <dataValidation type="list" allowBlank="1" showInputMessage="1" showErrorMessage="1" sqref="AH148:AH150">
      <formula1>$AH$2:$AH$4</formula1>
    </dataValidation>
    <dataValidation type="list" allowBlank="1" showInputMessage="1" sqref="O148:O150">
      <formula1>$O$2:$O$43</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9"/>
  </sheetPr>
  <dimension ref="A1:AR257"/>
  <sheetViews>
    <sheetView topLeftCell="A193" zoomScale="70" zoomScaleNormal="70" workbookViewId="0">
      <selection activeCell="K12" sqref="K12"/>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1" width="8.625" customWidth="1"/>
    <col min="22" max="22" width="5.125" customWidth="1"/>
    <col min="23" max="23" width="8.625" customWidth="1"/>
    <col min="24" max="24" width="5.625" customWidth="1"/>
    <col min="25" max="26" width="8.625" customWidth="1"/>
    <col min="27" max="28" width="18.625" customWidth="1"/>
    <col min="29" max="32" width="5.875" bestFit="1" customWidth="1"/>
    <col min="33" max="33" width="10.5" customWidth="1"/>
    <col min="34" max="34" width="4.375" bestFit="1" customWidth="1"/>
    <col min="35" max="35" width="4.625" customWidth="1"/>
    <col min="36" max="36" width="5.25" bestFit="1" customWidth="1"/>
    <col min="37" max="37" width="5.625" customWidth="1"/>
    <col min="38" max="38" width="5.5" customWidth="1"/>
    <col min="39" max="39" width="58.5" customWidth="1"/>
    <col min="40" max="40" width="7.375" customWidth="1"/>
    <col min="41" max="41" width="8.25" bestFit="1" customWidth="1"/>
  </cols>
  <sheetData>
    <row r="1" spans="1:42">
      <c r="AG1" t="s">
        <v>906</v>
      </c>
    </row>
    <row r="3" spans="1:42" ht="54">
      <c r="B3" s="19" t="s">
        <v>72</v>
      </c>
      <c r="C3" s="19" t="s">
        <v>73</v>
      </c>
      <c r="D3" s="19" t="s">
        <v>74</v>
      </c>
      <c r="E3" s="19" t="s">
        <v>75</v>
      </c>
      <c r="F3" s="19" t="s">
        <v>76</v>
      </c>
      <c r="G3" s="19" t="s">
        <v>77</v>
      </c>
      <c r="H3" s="19" t="s">
        <v>78</v>
      </c>
      <c r="I3" s="19" t="s">
        <v>79</v>
      </c>
      <c r="J3" s="20"/>
      <c r="K3" s="21" t="s">
        <v>81</v>
      </c>
      <c r="L3" s="22" t="s">
        <v>82</v>
      </c>
      <c r="M3" s="20" t="s">
        <v>83</v>
      </c>
      <c r="N3" s="23" t="s">
        <v>84</v>
      </c>
      <c r="O3" s="23" t="s">
        <v>85</v>
      </c>
      <c r="P3" s="24" t="s">
        <v>86</v>
      </c>
      <c r="Q3" s="22" t="s">
        <v>87</v>
      </c>
      <c r="R3" s="25" t="s">
        <v>88</v>
      </c>
      <c r="S3" s="25" t="s">
        <v>89</v>
      </c>
      <c r="T3" s="25" t="s">
        <v>90</v>
      </c>
      <c r="U3" s="25" t="s">
        <v>91</v>
      </c>
      <c r="V3" s="26" t="s">
        <v>92</v>
      </c>
      <c r="W3" s="25" t="s">
        <v>93</v>
      </c>
      <c r="X3" s="26" t="s">
        <v>94</v>
      </c>
      <c r="Y3" s="25" t="s">
        <v>95</v>
      </c>
      <c r="Z3" s="25" t="s">
        <v>96</v>
      </c>
      <c r="AA3" s="27" t="s">
        <v>97</v>
      </c>
      <c r="AB3" s="20" t="s">
        <v>98</v>
      </c>
      <c r="AC3" s="28" t="s">
        <v>99</v>
      </c>
      <c r="AD3" s="28" t="s">
        <v>100</v>
      </c>
      <c r="AE3" s="28" t="s">
        <v>101</v>
      </c>
      <c r="AF3" s="28" t="s">
        <v>102</v>
      </c>
      <c r="AG3" s="28" t="s">
        <v>103</v>
      </c>
      <c r="AH3" s="28" t="s">
        <v>104</v>
      </c>
      <c r="AI3" s="28" t="s">
        <v>105</v>
      </c>
      <c r="AJ3" s="28" t="s">
        <v>106</v>
      </c>
      <c r="AK3" s="29" t="s">
        <v>107</v>
      </c>
      <c r="AL3" s="30" t="s">
        <v>108</v>
      </c>
      <c r="AM3" s="31" t="s">
        <v>109</v>
      </c>
      <c r="AN3" s="32" t="s">
        <v>110</v>
      </c>
      <c r="AO3" s="28" t="s">
        <v>111</v>
      </c>
      <c r="AP3" s="33" t="s">
        <v>112</v>
      </c>
    </row>
    <row r="4" spans="1:42">
      <c r="A4">
        <v>1</v>
      </c>
      <c r="B4" s="34">
        <v>2022</v>
      </c>
      <c r="C4" s="34">
        <v>5</v>
      </c>
      <c r="D4" s="34">
        <v>18</v>
      </c>
      <c r="E4" s="35" t="s">
        <v>627</v>
      </c>
      <c r="F4" s="34"/>
      <c r="G4" s="36"/>
      <c r="H4" s="72" t="s">
        <v>595</v>
      </c>
      <c r="I4" s="38" t="s">
        <v>58</v>
      </c>
      <c r="J4" s="37"/>
      <c r="K4" s="13"/>
      <c r="L4" s="14"/>
      <c r="M4" s="14"/>
      <c r="N4" s="14"/>
      <c r="O4" s="13"/>
      <c r="P4" s="13">
        <v>12</v>
      </c>
      <c r="Q4" s="39" t="s">
        <v>612</v>
      </c>
      <c r="R4" s="40">
        <v>1120</v>
      </c>
      <c r="S4" s="41" t="s">
        <v>30</v>
      </c>
      <c r="T4" s="40">
        <v>200</v>
      </c>
      <c r="U4" s="40">
        <v>1120</v>
      </c>
      <c r="V4" s="13">
        <v>1</v>
      </c>
      <c r="W4" s="40">
        <v>200</v>
      </c>
      <c r="X4" s="13">
        <v>1</v>
      </c>
      <c r="Y4" s="40">
        <v>200</v>
      </c>
      <c r="Z4" s="40"/>
      <c r="AA4" s="42"/>
      <c r="AB4" s="42"/>
      <c r="AC4" s="43"/>
      <c r="AD4" s="44"/>
      <c r="AE4" s="44"/>
      <c r="AF4" s="43"/>
      <c r="AG4" s="13"/>
      <c r="AH4" s="37"/>
      <c r="AI4" s="37"/>
      <c r="AJ4" s="37"/>
      <c r="AK4" s="45"/>
      <c r="AL4" s="46"/>
      <c r="AM4" s="236"/>
      <c r="AN4" s="236"/>
      <c r="AO4" s="233"/>
      <c r="AP4" s="233"/>
    </row>
    <row r="5" spans="1:42">
      <c r="A5">
        <v>1</v>
      </c>
      <c r="B5" s="34">
        <v>2022</v>
      </c>
      <c r="C5" s="34">
        <v>5</v>
      </c>
      <c r="D5" s="34">
        <v>18</v>
      </c>
      <c r="E5" s="35" t="s">
        <v>627</v>
      </c>
      <c r="F5" s="34">
        <v>4</v>
      </c>
      <c r="G5" s="36" t="s">
        <v>614</v>
      </c>
      <c r="H5" s="37" t="s">
        <v>595</v>
      </c>
      <c r="I5" s="38" t="s">
        <v>47</v>
      </c>
      <c r="J5" s="37"/>
      <c r="K5" s="13"/>
      <c r="L5" s="14"/>
      <c r="M5" s="14"/>
      <c r="N5" s="14" t="s">
        <v>622</v>
      </c>
      <c r="O5" s="13" t="s">
        <v>597</v>
      </c>
      <c r="P5" s="13">
        <v>50</v>
      </c>
      <c r="Q5" s="39" t="s">
        <v>292</v>
      </c>
      <c r="R5" s="40">
        <v>1120</v>
      </c>
      <c r="S5" s="41">
        <v>5000</v>
      </c>
      <c r="T5" s="41">
        <v>5000</v>
      </c>
      <c r="U5" s="40">
        <v>1120</v>
      </c>
      <c r="V5" s="13">
        <v>1</v>
      </c>
      <c r="W5" s="41">
        <v>5000</v>
      </c>
      <c r="X5" s="13">
        <v>1</v>
      </c>
      <c r="Y5" s="41">
        <v>5000</v>
      </c>
      <c r="Z5" s="40"/>
      <c r="AA5" s="42"/>
      <c r="AB5" s="42"/>
      <c r="AC5" s="43"/>
      <c r="AD5" s="44"/>
      <c r="AE5" s="44"/>
      <c r="AF5" s="43"/>
      <c r="AG5" s="13" t="s">
        <v>5</v>
      </c>
      <c r="AH5" s="37"/>
      <c r="AI5" s="37" t="s">
        <v>6</v>
      </c>
      <c r="AJ5" s="37"/>
      <c r="AK5" s="45" t="s">
        <v>615</v>
      </c>
      <c r="AL5" s="46"/>
      <c r="AM5" s="236"/>
      <c r="AN5" s="236"/>
      <c r="AO5" s="233"/>
      <c r="AP5" s="233"/>
    </row>
    <row r="6" spans="1:42">
      <c r="A6">
        <v>1</v>
      </c>
      <c r="B6" s="34">
        <v>2022</v>
      </c>
      <c r="C6" s="34">
        <v>5</v>
      </c>
      <c r="D6" s="34">
        <v>18</v>
      </c>
      <c r="E6" s="35" t="s">
        <v>628</v>
      </c>
      <c r="F6" s="34">
        <v>4</v>
      </c>
      <c r="G6" s="36" t="s">
        <v>614</v>
      </c>
      <c r="H6" s="37" t="s">
        <v>595</v>
      </c>
      <c r="I6" s="38" t="s">
        <v>47</v>
      </c>
      <c r="J6" s="37"/>
      <c r="K6" s="13"/>
      <c r="L6" s="14"/>
      <c r="M6" s="14"/>
      <c r="N6" s="14" t="s">
        <v>622</v>
      </c>
      <c r="O6" s="13" t="s">
        <v>597</v>
      </c>
      <c r="P6" s="13">
        <v>50</v>
      </c>
      <c r="Q6" s="39" t="s">
        <v>292</v>
      </c>
      <c r="R6" s="40">
        <v>1120</v>
      </c>
      <c r="S6" s="41">
        <v>5000</v>
      </c>
      <c r="T6" s="41">
        <v>5000</v>
      </c>
      <c r="U6" s="40">
        <v>1120</v>
      </c>
      <c r="V6" s="13">
        <v>1</v>
      </c>
      <c r="W6" s="41">
        <v>5000</v>
      </c>
      <c r="X6" s="13">
        <v>1</v>
      </c>
      <c r="Y6" s="41">
        <v>5000</v>
      </c>
      <c r="Z6" s="40"/>
      <c r="AA6" s="42"/>
      <c r="AB6" s="76"/>
      <c r="AC6" s="43"/>
      <c r="AD6" s="44"/>
      <c r="AE6" s="44"/>
      <c r="AF6" s="43"/>
      <c r="AG6" s="13" t="s">
        <v>5</v>
      </c>
      <c r="AH6" s="37"/>
      <c r="AI6" s="37" t="s">
        <v>6</v>
      </c>
      <c r="AJ6" s="37"/>
      <c r="AK6" s="45" t="s">
        <v>615</v>
      </c>
      <c r="AL6" s="46"/>
      <c r="AM6" s="236"/>
      <c r="AN6" s="236"/>
      <c r="AO6" s="233"/>
      <c r="AP6" s="233"/>
    </row>
    <row r="7" spans="1:42">
      <c r="B7" s="34">
        <v>2022</v>
      </c>
      <c r="C7" s="34">
        <v>5</v>
      </c>
      <c r="D7" s="34">
        <v>18</v>
      </c>
      <c r="E7" s="35" t="s">
        <v>628</v>
      </c>
      <c r="F7" s="34"/>
      <c r="G7" s="260"/>
      <c r="H7" s="37" t="s">
        <v>595</v>
      </c>
      <c r="I7" s="38" t="s">
        <v>43</v>
      </c>
      <c r="J7" s="37"/>
      <c r="K7" s="13"/>
      <c r="L7" s="14"/>
      <c r="M7" s="14"/>
      <c r="N7" s="14"/>
      <c r="O7" s="13"/>
      <c r="P7" s="239">
        <v>25</v>
      </c>
      <c r="Q7" s="39" t="s">
        <v>612</v>
      </c>
      <c r="R7" s="40">
        <v>1120</v>
      </c>
      <c r="S7" s="41" t="s">
        <v>30</v>
      </c>
      <c r="T7" s="240">
        <v>350</v>
      </c>
      <c r="U7" s="40">
        <v>1120</v>
      </c>
      <c r="V7" s="13">
        <v>1</v>
      </c>
      <c r="W7" s="40"/>
      <c r="X7" s="13">
        <v>1</v>
      </c>
      <c r="Y7" s="240">
        <v>350</v>
      </c>
      <c r="Z7" s="40">
        <v>10550</v>
      </c>
      <c r="AA7" s="42" t="s">
        <v>653</v>
      </c>
      <c r="AB7" s="76"/>
      <c r="AC7" s="43"/>
      <c r="AD7" s="44"/>
      <c r="AE7" s="44"/>
      <c r="AF7" s="43"/>
      <c r="AG7" s="13"/>
      <c r="AH7" s="37"/>
      <c r="AI7" s="37" t="s">
        <v>6</v>
      </c>
      <c r="AJ7" s="37"/>
      <c r="AK7" s="45" t="s">
        <v>615</v>
      </c>
      <c r="AL7" s="46"/>
      <c r="AM7" s="236"/>
      <c r="AN7" s="236"/>
      <c r="AO7" s="233"/>
      <c r="AP7" s="233"/>
    </row>
    <row r="9" spans="1:42">
      <c r="A9">
        <v>1</v>
      </c>
      <c r="B9" s="34">
        <v>2022</v>
      </c>
      <c r="C9" s="34">
        <v>4</v>
      </c>
      <c r="D9" s="34">
        <v>7</v>
      </c>
      <c r="E9" s="35" t="s">
        <v>627</v>
      </c>
      <c r="F9" s="34">
        <v>1</v>
      </c>
      <c r="G9" s="36" t="s">
        <v>614</v>
      </c>
      <c r="H9" s="37" t="s">
        <v>595</v>
      </c>
      <c r="I9" s="38" t="s">
        <v>47</v>
      </c>
      <c r="J9" s="37"/>
      <c r="K9" s="13"/>
      <c r="L9" s="14"/>
      <c r="M9" s="14"/>
      <c r="N9" s="14" t="s">
        <v>618</v>
      </c>
      <c r="O9" s="13" t="s">
        <v>597</v>
      </c>
      <c r="P9" s="13">
        <v>25</v>
      </c>
      <c r="Q9" s="39" t="s">
        <v>477</v>
      </c>
      <c r="R9" s="40">
        <v>1120</v>
      </c>
      <c r="S9" s="41">
        <v>4000</v>
      </c>
      <c r="T9" s="41">
        <v>4000</v>
      </c>
      <c r="U9" s="40">
        <v>1120</v>
      </c>
      <c r="V9" s="13">
        <v>1</v>
      </c>
      <c r="W9" s="41">
        <v>4000</v>
      </c>
      <c r="X9" s="13">
        <v>1</v>
      </c>
      <c r="Y9" s="41">
        <v>4000</v>
      </c>
      <c r="Z9" s="40"/>
      <c r="AA9" s="76"/>
      <c r="AB9" s="241" t="s">
        <v>619</v>
      </c>
      <c r="AC9" s="43"/>
      <c r="AD9" s="44"/>
      <c r="AE9" s="44"/>
      <c r="AF9" s="43"/>
      <c r="AG9" s="13"/>
      <c r="AH9" s="37"/>
      <c r="AI9" s="37" t="s">
        <v>17</v>
      </c>
      <c r="AJ9" s="37"/>
      <c r="AK9" s="45" t="s">
        <v>598</v>
      </c>
      <c r="AL9" s="46"/>
      <c r="AM9" s="236"/>
      <c r="AN9" s="236"/>
      <c r="AO9" s="233"/>
      <c r="AP9" s="233"/>
    </row>
    <row r="10" spans="1:42">
      <c r="B10" s="34">
        <v>2022</v>
      </c>
      <c r="C10" s="34">
        <v>4</v>
      </c>
      <c r="D10" s="34">
        <v>7</v>
      </c>
      <c r="E10" s="35" t="s">
        <v>627</v>
      </c>
      <c r="F10" s="34">
        <v>1</v>
      </c>
      <c r="G10" s="36" t="s">
        <v>614</v>
      </c>
      <c r="H10" s="37" t="s">
        <v>595</v>
      </c>
      <c r="I10" s="38" t="s">
        <v>47</v>
      </c>
      <c r="J10" s="37"/>
      <c r="K10" s="13"/>
      <c r="L10" s="14"/>
      <c r="M10" s="14"/>
      <c r="N10" s="14" t="s">
        <v>618</v>
      </c>
      <c r="O10" s="13" t="s">
        <v>597</v>
      </c>
      <c r="P10" s="13">
        <v>25</v>
      </c>
      <c r="Q10" s="39" t="s">
        <v>477</v>
      </c>
      <c r="R10" s="40">
        <v>1120</v>
      </c>
      <c r="S10" s="41">
        <v>4000</v>
      </c>
      <c r="T10" s="41">
        <v>4000</v>
      </c>
      <c r="U10" s="40">
        <v>1120</v>
      </c>
      <c r="V10" s="13">
        <v>1</v>
      </c>
      <c r="W10" s="41">
        <v>4000</v>
      </c>
      <c r="X10" s="13">
        <v>1</v>
      </c>
      <c r="Y10" s="41">
        <v>4000</v>
      </c>
      <c r="Z10" s="40"/>
      <c r="AA10" s="42"/>
      <c r="AB10" s="76"/>
      <c r="AC10" s="43"/>
      <c r="AD10" s="44"/>
      <c r="AE10" s="44"/>
      <c r="AF10" s="43"/>
      <c r="AG10" s="13" t="s">
        <v>5</v>
      </c>
      <c r="AH10" s="37"/>
      <c r="AI10" s="37" t="s">
        <v>17</v>
      </c>
      <c r="AJ10" s="37"/>
      <c r="AK10" s="45" t="s">
        <v>598</v>
      </c>
      <c r="AL10" s="46"/>
      <c r="AM10" s="236"/>
      <c r="AN10" s="236"/>
      <c r="AO10" s="233"/>
      <c r="AP10" s="233"/>
    </row>
    <row r="11" spans="1:42">
      <c r="B11" s="34">
        <v>2022</v>
      </c>
      <c r="C11" s="34">
        <v>4</v>
      </c>
      <c r="D11" s="34">
        <v>7</v>
      </c>
      <c r="E11" s="35" t="s">
        <v>627</v>
      </c>
      <c r="F11" s="34"/>
      <c r="G11" s="36"/>
      <c r="H11" s="37" t="s">
        <v>595</v>
      </c>
      <c r="I11" s="38" t="s">
        <v>43</v>
      </c>
      <c r="J11" s="37"/>
      <c r="K11" s="13"/>
      <c r="L11" s="14"/>
      <c r="M11" s="14"/>
      <c r="N11" s="14"/>
      <c r="O11" s="13"/>
      <c r="P11" s="239">
        <v>25</v>
      </c>
      <c r="Q11" s="39" t="s">
        <v>612</v>
      </c>
      <c r="R11" s="40">
        <v>1120</v>
      </c>
      <c r="S11" s="41" t="s">
        <v>30</v>
      </c>
      <c r="T11" s="240">
        <v>350</v>
      </c>
      <c r="U11" s="40">
        <v>1120</v>
      </c>
      <c r="V11" s="13">
        <v>1</v>
      </c>
      <c r="W11" s="40"/>
      <c r="X11" s="13">
        <v>1</v>
      </c>
      <c r="Y11" s="240">
        <v>350</v>
      </c>
      <c r="Z11" s="40">
        <v>8350</v>
      </c>
      <c r="AA11" s="42" t="s">
        <v>631</v>
      </c>
      <c r="AB11" s="76"/>
      <c r="AC11" s="43"/>
      <c r="AD11" s="44"/>
      <c r="AE11" s="44"/>
      <c r="AF11" s="43"/>
      <c r="AG11" s="13"/>
      <c r="AH11" s="37"/>
      <c r="AI11" s="37" t="s">
        <v>17</v>
      </c>
      <c r="AJ11" s="37"/>
      <c r="AK11" s="45" t="s">
        <v>598</v>
      </c>
      <c r="AL11" s="46"/>
      <c r="AM11" s="236"/>
      <c r="AN11" s="236"/>
      <c r="AO11" s="233"/>
      <c r="AP11" s="233"/>
    </row>
    <row r="13" spans="1:42">
      <c r="A13">
        <v>1</v>
      </c>
      <c r="B13" s="34">
        <v>2022</v>
      </c>
      <c r="C13" s="34">
        <v>4</v>
      </c>
      <c r="D13" s="34">
        <v>7</v>
      </c>
      <c r="E13" s="35" t="s">
        <v>627</v>
      </c>
      <c r="F13" s="34">
        <v>1</v>
      </c>
      <c r="G13" s="36" t="s">
        <v>614</v>
      </c>
      <c r="H13" s="37" t="s">
        <v>595</v>
      </c>
      <c r="I13" s="38" t="s">
        <v>47</v>
      </c>
      <c r="J13" s="37"/>
      <c r="K13" s="13"/>
      <c r="L13" s="14"/>
      <c r="M13" s="14"/>
      <c r="N13" s="14" t="s">
        <v>618</v>
      </c>
      <c r="O13" s="13" t="s">
        <v>597</v>
      </c>
      <c r="P13" s="13">
        <v>50</v>
      </c>
      <c r="Q13" s="39" t="s">
        <v>477</v>
      </c>
      <c r="R13" s="40">
        <v>1000</v>
      </c>
      <c r="S13" s="41">
        <v>4000</v>
      </c>
      <c r="T13" s="41">
        <v>4000</v>
      </c>
      <c r="U13" s="40">
        <v>1000</v>
      </c>
      <c r="V13" s="13">
        <v>1</v>
      </c>
      <c r="W13" s="41">
        <v>4000</v>
      </c>
      <c r="X13" s="13">
        <v>1</v>
      </c>
      <c r="Y13" s="41">
        <v>4000</v>
      </c>
      <c r="Z13" s="40"/>
      <c r="AA13" s="76"/>
      <c r="AB13" s="76"/>
      <c r="AC13" s="43"/>
      <c r="AD13" s="44"/>
      <c r="AE13" s="44"/>
      <c r="AF13" s="43"/>
      <c r="AG13" s="13"/>
      <c r="AH13" s="37"/>
      <c r="AI13" s="37" t="s">
        <v>6</v>
      </c>
      <c r="AJ13" s="37"/>
      <c r="AK13" s="45" t="s">
        <v>598</v>
      </c>
      <c r="AL13" s="46"/>
      <c r="AM13" s="236"/>
      <c r="AN13" s="236"/>
      <c r="AO13" s="233"/>
      <c r="AP13" s="233"/>
    </row>
    <row r="14" spans="1:42">
      <c r="B14" s="34">
        <v>2022</v>
      </c>
      <c r="C14" s="34">
        <v>4</v>
      </c>
      <c r="D14" s="34">
        <v>7</v>
      </c>
      <c r="E14" s="35" t="s">
        <v>627</v>
      </c>
      <c r="F14" s="34">
        <v>1</v>
      </c>
      <c r="G14" s="36" t="s">
        <v>614</v>
      </c>
      <c r="H14" s="37" t="s">
        <v>595</v>
      </c>
      <c r="I14" s="38" t="s">
        <v>47</v>
      </c>
      <c r="J14" s="37"/>
      <c r="K14" s="13"/>
      <c r="L14" s="14"/>
      <c r="M14" s="14"/>
      <c r="N14" s="14" t="s">
        <v>618</v>
      </c>
      <c r="O14" s="13" t="s">
        <v>597</v>
      </c>
      <c r="P14" s="13">
        <v>50</v>
      </c>
      <c r="Q14" s="39" t="s">
        <v>477</v>
      </c>
      <c r="R14" s="40">
        <v>1000</v>
      </c>
      <c r="S14" s="41">
        <v>4000</v>
      </c>
      <c r="T14" s="41">
        <v>4000</v>
      </c>
      <c r="U14" s="40">
        <v>1000</v>
      </c>
      <c r="V14" s="13">
        <v>1</v>
      </c>
      <c r="W14" s="41">
        <v>4000</v>
      </c>
      <c r="X14" s="13">
        <v>1</v>
      </c>
      <c r="Y14" s="41">
        <v>4000</v>
      </c>
      <c r="Z14" s="40"/>
      <c r="AA14" s="42"/>
      <c r="AB14" s="76"/>
      <c r="AC14" s="43"/>
      <c r="AD14" s="44"/>
      <c r="AE14" s="44"/>
      <c r="AF14" s="43"/>
      <c r="AG14" s="13" t="s">
        <v>5</v>
      </c>
      <c r="AH14" s="37"/>
      <c r="AI14" s="37" t="s">
        <v>6</v>
      </c>
      <c r="AJ14" s="37"/>
      <c r="AK14" s="45" t="s">
        <v>598</v>
      </c>
      <c r="AL14" s="46"/>
      <c r="AM14" s="236"/>
      <c r="AN14" s="236"/>
      <c r="AO14" s="233"/>
      <c r="AP14" s="233"/>
    </row>
    <row r="15" spans="1:42">
      <c r="B15" s="34">
        <v>2022</v>
      </c>
      <c r="C15" s="34">
        <v>4</v>
      </c>
      <c r="D15" s="34">
        <v>7</v>
      </c>
      <c r="E15" s="35" t="s">
        <v>627</v>
      </c>
      <c r="F15" s="34"/>
      <c r="G15" s="36"/>
      <c r="H15" s="37" t="s">
        <v>595</v>
      </c>
      <c r="I15" s="38" t="s">
        <v>43</v>
      </c>
      <c r="J15" s="37"/>
      <c r="K15" s="13"/>
      <c r="L15" s="14"/>
      <c r="M15" s="14"/>
      <c r="N15" s="14"/>
      <c r="O15" s="13"/>
      <c r="P15" s="239">
        <v>25</v>
      </c>
      <c r="Q15" s="39" t="s">
        <v>612</v>
      </c>
      <c r="R15" s="40">
        <v>1000</v>
      </c>
      <c r="S15" s="41" t="s">
        <v>30</v>
      </c>
      <c r="T15" s="240">
        <v>350</v>
      </c>
      <c r="U15" s="40">
        <v>1000</v>
      </c>
      <c r="V15" s="13">
        <v>1</v>
      </c>
      <c r="W15" s="40"/>
      <c r="X15" s="13">
        <v>1</v>
      </c>
      <c r="Y15" s="240">
        <v>350</v>
      </c>
      <c r="Z15" s="40">
        <v>8350</v>
      </c>
      <c r="AA15" s="42" t="s">
        <v>750</v>
      </c>
      <c r="AB15" s="76"/>
      <c r="AC15" s="43"/>
      <c r="AD15" s="44"/>
      <c r="AE15" s="44"/>
      <c r="AF15" s="43"/>
      <c r="AG15" s="13"/>
      <c r="AH15" s="37"/>
      <c r="AI15" s="37" t="s">
        <v>6</v>
      </c>
      <c r="AJ15" s="37"/>
      <c r="AK15" s="45" t="s">
        <v>598</v>
      </c>
      <c r="AL15" s="46"/>
      <c r="AM15" s="236"/>
      <c r="AN15" s="236"/>
      <c r="AO15" s="233"/>
      <c r="AP15" s="233"/>
    </row>
    <row r="17" spans="1:42">
      <c r="A17">
        <v>1</v>
      </c>
      <c r="B17" s="34">
        <v>2022</v>
      </c>
      <c r="C17" s="34">
        <v>4</v>
      </c>
      <c r="D17" s="34">
        <v>7</v>
      </c>
      <c r="E17" s="35" t="s">
        <v>627</v>
      </c>
      <c r="F17" s="34">
        <v>1</v>
      </c>
      <c r="G17" s="36" t="s">
        <v>614</v>
      </c>
      <c r="H17" s="37" t="s">
        <v>595</v>
      </c>
      <c r="I17" s="38" t="s">
        <v>47</v>
      </c>
      <c r="J17" s="37"/>
      <c r="K17" s="13"/>
      <c r="L17" s="14"/>
      <c r="M17" s="14"/>
      <c r="N17" s="14" t="s">
        <v>618</v>
      </c>
      <c r="O17" s="13" t="s">
        <v>597</v>
      </c>
      <c r="P17" s="13">
        <v>50</v>
      </c>
      <c r="Q17" s="39" t="s">
        <v>477</v>
      </c>
      <c r="R17" s="40">
        <v>1120</v>
      </c>
      <c r="S17" s="41">
        <v>4000</v>
      </c>
      <c r="T17" s="41">
        <v>4000</v>
      </c>
      <c r="U17" s="40">
        <v>1120</v>
      </c>
      <c r="V17" s="13">
        <v>1</v>
      </c>
      <c r="W17" s="41">
        <v>4000</v>
      </c>
      <c r="X17" s="13">
        <v>1</v>
      </c>
      <c r="Y17" s="41">
        <v>4000</v>
      </c>
      <c r="Z17" s="40"/>
      <c r="AA17" s="76"/>
      <c r="AB17" s="76"/>
      <c r="AC17" s="43"/>
      <c r="AD17" s="44"/>
      <c r="AE17" s="44"/>
      <c r="AF17" s="43"/>
      <c r="AG17" s="13"/>
      <c r="AH17" s="37"/>
      <c r="AI17" s="37" t="s">
        <v>6</v>
      </c>
      <c r="AJ17" s="37"/>
      <c r="AK17" s="45" t="s">
        <v>598</v>
      </c>
      <c r="AL17" s="46"/>
      <c r="AM17" s="236"/>
      <c r="AN17" s="236"/>
      <c r="AO17" s="233"/>
      <c r="AP17" s="233"/>
    </row>
    <row r="18" spans="1:42">
      <c r="B18" s="34">
        <v>2022</v>
      </c>
      <c r="C18" s="34">
        <v>4</v>
      </c>
      <c r="D18" s="34">
        <v>7</v>
      </c>
      <c r="E18" s="35" t="s">
        <v>627</v>
      </c>
      <c r="F18" s="34">
        <v>1</v>
      </c>
      <c r="G18" s="36" t="s">
        <v>614</v>
      </c>
      <c r="H18" s="37" t="s">
        <v>595</v>
      </c>
      <c r="I18" s="38" t="s">
        <v>47</v>
      </c>
      <c r="J18" s="37"/>
      <c r="K18" s="13"/>
      <c r="L18" s="14"/>
      <c r="M18" s="14"/>
      <c r="N18" s="14" t="s">
        <v>618</v>
      </c>
      <c r="O18" s="13" t="s">
        <v>597</v>
      </c>
      <c r="P18" s="13">
        <v>50</v>
      </c>
      <c r="Q18" s="39" t="s">
        <v>477</v>
      </c>
      <c r="R18" s="40">
        <v>1120</v>
      </c>
      <c r="S18" s="41">
        <v>4000</v>
      </c>
      <c r="T18" s="41">
        <v>4000</v>
      </c>
      <c r="U18" s="40">
        <v>1120</v>
      </c>
      <c r="V18" s="13">
        <v>1</v>
      </c>
      <c r="W18" s="41">
        <v>4000</v>
      </c>
      <c r="X18" s="13">
        <v>1</v>
      </c>
      <c r="Y18" s="41">
        <v>4000</v>
      </c>
      <c r="Z18" s="40"/>
      <c r="AA18" s="42"/>
      <c r="AB18" s="76"/>
      <c r="AC18" s="43"/>
      <c r="AD18" s="44"/>
      <c r="AE18" s="44"/>
      <c r="AF18" s="43"/>
      <c r="AG18" s="13" t="s">
        <v>5</v>
      </c>
      <c r="AH18" s="37"/>
      <c r="AI18" s="37" t="s">
        <v>6</v>
      </c>
      <c r="AJ18" s="37"/>
      <c r="AK18" s="45" t="s">
        <v>598</v>
      </c>
      <c r="AL18" s="46"/>
      <c r="AM18" s="236"/>
      <c r="AN18" s="236"/>
      <c r="AO18" s="233"/>
      <c r="AP18" s="233"/>
    </row>
    <row r="19" spans="1:42">
      <c r="B19" s="34">
        <v>2022</v>
      </c>
      <c r="C19" s="34">
        <v>4</v>
      </c>
      <c r="D19" s="34">
        <v>7</v>
      </c>
      <c r="E19" s="35" t="s">
        <v>627</v>
      </c>
      <c r="F19" s="34"/>
      <c r="G19" s="36"/>
      <c r="H19" s="37" t="s">
        <v>595</v>
      </c>
      <c r="I19" s="38" t="s">
        <v>43</v>
      </c>
      <c r="J19" s="37"/>
      <c r="K19" s="13"/>
      <c r="L19" s="14"/>
      <c r="M19" s="14"/>
      <c r="N19" s="14"/>
      <c r="O19" s="13"/>
      <c r="P19" s="239">
        <v>25</v>
      </c>
      <c r="Q19" s="39" t="s">
        <v>612</v>
      </c>
      <c r="R19" s="40">
        <v>1120</v>
      </c>
      <c r="S19" s="41" t="s">
        <v>30</v>
      </c>
      <c r="T19" s="240">
        <v>350</v>
      </c>
      <c r="U19" s="40">
        <v>1120</v>
      </c>
      <c r="V19" s="13">
        <v>1</v>
      </c>
      <c r="W19" s="40"/>
      <c r="X19" s="13">
        <v>1</v>
      </c>
      <c r="Y19" s="240">
        <v>350</v>
      </c>
      <c r="Z19" s="40">
        <v>8350</v>
      </c>
      <c r="AA19" s="42" t="s">
        <v>631</v>
      </c>
      <c r="AB19" s="76"/>
      <c r="AC19" s="43"/>
      <c r="AD19" s="44"/>
      <c r="AE19" s="44"/>
      <c r="AF19" s="43"/>
      <c r="AG19" s="13"/>
      <c r="AH19" s="37"/>
      <c r="AI19" s="37" t="s">
        <v>6</v>
      </c>
      <c r="AJ19" s="37"/>
      <c r="AK19" s="45" t="s">
        <v>598</v>
      </c>
      <c r="AL19" s="46"/>
      <c r="AM19" s="236"/>
      <c r="AN19" s="236"/>
      <c r="AO19" s="233"/>
      <c r="AP19" s="233"/>
    </row>
    <row r="21" spans="1:42">
      <c r="B21" s="34">
        <v>2022</v>
      </c>
      <c r="C21" s="34">
        <v>5</v>
      </c>
      <c r="D21" s="34">
        <v>11</v>
      </c>
      <c r="E21" s="35" t="s">
        <v>629</v>
      </c>
      <c r="F21" s="34">
        <v>2</v>
      </c>
      <c r="G21" s="36" t="s">
        <v>614</v>
      </c>
      <c r="H21" s="37" t="s">
        <v>595</v>
      </c>
      <c r="I21" s="38" t="s">
        <v>47</v>
      </c>
      <c r="J21" s="37"/>
      <c r="K21" s="13"/>
      <c r="L21" s="14"/>
      <c r="M21" s="14"/>
      <c r="N21" s="14" t="s">
        <v>687</v>
      </c>
      <c r="O21" s="13" t="s">
        <v>597</v>
      </c>
      <c r="P21" s="13">
        <v>38</v>
      </c>
      <c r="Q21" s="39" t="s">
        <v>625</v>
      </c>
      <c r="R21" s="40">
        <v>1005</v>
      </c>
      <c r="S21" s="41">
        <v>4100</v>
      </c>
      <c r="T21" s="41">
        <v>4100</v>
      </c>
      <c r="U21" s="40">
        <v>1005</v>
      </c>
      <c r="V21" s="13">
        <v>1</v>
      </c>
      <c r="W21" s="41">
        <v>4100</v>
      </c>
      <c r="X21" s="13">
        <v>1</v>
      </c>
      <c r="Y21" s="41">
        <v>4100</v>
      </c>
      <c r="Z21" s="40"/>
      <c r="AA21" s="76"/>
      <c r="AB21" s="241" t="s">
        <v>619</v>
      </c>
      <c r="AC21" s="43"/>
      <c r="AD21" s="44"/>
      <c r="AE21" s="44"/>
      <c r="AF21" s="43"/>
      <c r="AG21" s="13"/>
      <c r="AH21" s="37"/>
      <c r="AI21" s="37" t="s">
        <v>17</v>
      </c>
      <c r="AJ21" s="37"/>
      <c r="AK21" s="45" t="s">
        <v>598</v>
      </c>
      <c r="AL21" s="46"/>
      <c r="AM21" s="236"/>
      <c r="AN21" s="236"/>
      <c r="AO21" s="233"/>
      <c r="AP21" s="233"/>
    </row>
    <row r="22" spans="1:42">
      <c r="B22" s="34">
        <v>2022</v>
      </c>
      <c r="C22" s="34">
        <v>5</v>
      </c>
      <c r="D22" s="34">
        <v>11</v>
      </c>
      <c r="E22" s="35" t="s">
        <v>629</v>
      </c>
      <c r="F22" s="34">
        <v>2</v>
      </c>
      <c r="G22" s="36" t="s">
        <v>614</v>
      </c>
      <c r="H22" s="37" t="s">
        <v>595</v>
      </c>
      <c r="I22" s="38" t="s">
        <v>47</v>
      </c>
      <c r="J22" s="37"/>
      <c r="K22" s="13"/>
      <c r="L22" s="14"/>
      <c r="M22" s="14"/>
      <c r="N22" s="14" t="s">
        <v>687</v>
      </c>
      <c r="O22" s="13" t="s">
        <v>597</v>
      </c>
      <c r="P22" s="13">
        <v>38</v>
      </c>
      <c r="Q22" s="39" t="s">
        <v>625</v>
      </c>
      <c r="R22" s="40">
        <v>1005</v>
      </c>
      <c r="S22" s="41">
        <v>4100</v>
      </c>
      <c r="T22" s="41">
        <v>4100</v>
      </c>
      <c r="U22" s="40">
        <v>1005</v>
      </c>
      <c r="V22" s="13">
        <v>1</v>
      </c>
      <c r="W22" s="41">
        <v>4100</v>
      </c>
      <c r="X22" s="13">
        <v>1</v>
      </c>
      <c r="Y22" s="41">
        <v>4100</v>
      </c>
      <c r="Z22" s="40"/>
      <c r="AA22" s="42"/>
      <c r="AB22" s="42"/>
      <c r="AC22" s="43"/>
      <c r="AD22" s="44"/>
      <c r="AE22" s="44"/>
      <c r="AF22" s="43"/>
      <c r="AG22" s="13" t="s">
        <v>5</v>
      </c>
      <c r="AH22" s="37"/>
      <c r="AI22" s="37" t="s">
        <v>17</v>
      </c>
      <c r="AJ22" s="37"/>
      <c r="AK22" s="45" t="s">
        <v>598</v>
      </c>
      <c r="AL22" s="46"/>
      <c r="AM22" s="236"/>
      <c r="AN22" s="236"/>
      <c r="AO22" s="233"/>
      <c r="AP22" s="233"/>
    </row>
    <row r="23" spans="1:42">
      <c r="B23" s="34">
        <v>2022</v>
      </c>
      <c r="C23" s="34">
        <v>5</v>
      </c>
      <c r="D23" s="34">
        <v>11</v>
      </c>
      <c r="E23" s="35" t="s">
        <v>629</v>
      </c>
      <c r="F23" s="34"/>
      <c r="G23" s="36"/>
      <c r="H23" s="37" t="s">
        <v>595</v>
      </c>
      <c r="I23" s="38" t="s">
        <v>43</v>
      </c>
      <c r="J23" s="37"/>
      <c r="K23" s="13"/>
      <c r="L23" s="14"/>
      <c r="M23" s="14"/>
      <c r="N23" s="14"/>
      <c r="O23" s="13"/>
      <c r="P23" s="239">
        <v>25</v>
      </c>
      <c r="Q23" s="39" t="s">
        <v>612</v>
      </c>
      <c r="R23" s="40">
        <v>1005</v>
      </c>
      <c r="S23" s="41" t="s">
        <v>30</v>
      </c>
      <c r="T23" s="240">
        <v>350</v>
      </c>
      <c r="U23" s="40">
        <v>1005</v>
      </c>
      <c r="V23" s="13">
        <v>1</v>
      </c>
      <c r="W23" s="40"/>
      <c r="X23" s="13">
        <v>1</v>
      </c>
      <c r="Y23" s="240">
        <v>350</v>
      </c>
      <c r="Z23" s="40">
        <v>8550</v>
      </c>
      <c r="AA23" s="42" t="s">
        <v>658</v>
      </c>
      <c r="AB23" s="42"/>
      <c r="AC23" s="43"/>
      <c r="AD23" s="44"/>
      <c r="AE23" s="44"/>
      <c r="AF23" s="43"/>
      <c r="AG23" s="13"/>
      <c r="AH23" s="37"/>
      <c r="AI23" s="37" t="s">
        <v>17</v>
      </c>
      <c r="AJ23" s="37"/>
      <c r="AK23" s="45" t="s">
        <v>598</v>
      </c>
      <c r="AL23" s="46"/>
      <c r="AM23" s="236"/>
      <c r="AN23" s="236"/>
      <c r="AO23" s="233"/>
      <c r="AP23" s="233"/>
    </row>
    <row r="25" spans="1:42">
      <c r="B25" s="34">
        <v>2022</v>
      </c>
      <c r="C25" s="34">
        <v>5</v>
      </c>
      <c r="D25" s="34">
        <v>11</v>
      </c>
      <c r="E25" s="35" t="s">
        <v>629</v>
      </c>
      <c r="F25" s="34">
        <v>2</v>
      </c>
      <c r="G25" s="36" t="s">
        <v>614</v>
      </c>
      <c r="H25" s="37" t="s">
        <v>595</v>
      </c>
      <c r="I25" s="38" t="s">
        <v>47</v>
      </c>
      <c r="J25" s="37"/>
      <c r="K25" s="13"/>
      <c r="L25" s="14"/>
      <c r="M25" s="14"/>
      <c r="N25" s="14" t="s">
        <v>687</v>
      </c>
      <c r="O25" s="13" t="s">
        <v>597</v>
      </c>
      <c r="P25" s="13">
        <v>25</v>
      </c>
      <c r="Q25" s="39" t="s">
        <v>625</v>
      </c>
      <c r="R25" s="40">
        <v>1050</v>
      </c>
      <c r="S25" s="41">
        <v>4000</v>
      </c>
      <c r="T25" s="41">
        <v>4000</v>
      </c>
      <c r="U25" s="40">
        <v>1050</v>
      </c>
      <c r="V25" s="13">
        <v>1</v>
      </c>
      <c r="W25" s="41">
        <v>4000</v>
      </c>
      <c r="X25" s="13">
        <v>1</v>
      </c>
      <c r="Y25" s="41">
        <v>4000</v>
      </c>
      <c r="Z25" s="40"/>
      <c r="AA25" s="76"/>
      <c r="AB25" s="241" t="s">
        <v>619</v>
      </c>
      <c r="AC25" s="43"/>
      <c r="AD25" s="44"/>
      <c r="AE25" s="44"/>
      <c r="AF25" s="43"/>
      <c r="AG25" s="13"/>
      <c r="AH25" s="37"/>
      <c r="AI25" s="37" t="s">
        <v>17</v>
      </c>
      <c r="AJ25" s="37"/>
      <c r="AK25" s="45" t="s">
        <v>598</v>
      </c>
      <c r="AL25" s="46"/>
      <c r="AM25" s="236"/>
      <c r="AN25" s="236"/>
      <c r="AO25" s="233"/>
      <c r="AP25" s="233"/>
    </row>
    <row r="26" spans="1:42">
      <c r="B26" s="34">
        <v>2022</v>
      </c>
      <c r="C26" s="34">
        <v>5</v>
      </c>
      <c r="D26" s="34">
        <v>11</v>
      </c>
      <c r="E26" s="35" t="s">
        <v>629</v>
      </c>
      <c r="F26" s="34">
        <v>2</v>
      </c>
      <c r="G26" s="36" t="s">
        <v>614</v>
      </c>
      <c r="H26" s="37" t="s">
        <v>595</v>
      </c>
      <c r="I26" s="38" t="s">
        <v>47</v>
      </c>
      <c r="J26" s="37"/>
      <c r="K26" s="13"/>
      <c r="L26" s="14"/>
      <c r="M26" s="14"/>
      <c r="N26" s="14" t="s">
        <v>687</v>
      </c>
      <c r="O26" s="13" t="s">
        <v>597</v>
      </c>
      <c r="P26" s="13">
        <v>25</v>
      </c>
      <c r="Q26" s="39" t="s">
        <v>625</v>
      </c>
      <c r="R26" s="40">
        <v>1050</v>
      </c>
      <c r="S26" s="41">
        <v>4000</v>
      </c>
      <c r="T26" s="41">
        <v>4000</v>
      </c>
      <c r="U26" s="40">
        <v>1050</v>
      </c>
      <c r="V26" s="13">
        <v>1</v>
      </c>
      <c r="W26" s="41">
        <v>4000</v>
      </c>
      <c r="X26" s="13">
        <v>1</v>
      </c>
      <c r="Y26" s="41">
        <v>4000</v>
      </c>
      <c r="Z26" s="40"/>
      <c r="AA26" s="42"/>
      <c r="AB26" s="42"/>
      <c r="AC26" s="43"/>
      <c r="AD26" s="44"/>
      <c r="AE26" s="44"/>
      <c r="AF26" s="43"/>
      <c r="AG26" s="13" t="s">
        <v>5</v>
      </c>
      <c r="AH26" s="37"/>
      <c r="AI26" s="37" t="s">
        <v>17</v>
      </c>
      <c r="AJ26" s="37"/>
      <c r="AK26" s="45" t="s">
        <v>598</v>
      </c>
      <c r="AL26" s="46"/>
      <c r="AM26" s="236"/>
      <c r="AN26" s="236"/>
      <c r="AO26" s="233"/>
      <c r="AP26" s="233"/>
    </row>
    <row r="27" spans="1:42">
      <c r="B27" s="34">
        <v>2022</v>
      </c>
      <c r="C27" s="34">
        <v>5</v>
      </c>
      <c r="D27" s="34">
        <v>11</v>
      </c>
      <c r="E27" s="35" t="s">
        <v>629</v>
      </c>
      <c r="F27" s="34"/>
      <c r="G27" s="36"/>
      <c r="H27" s="37" t="s">
        <v>595</v>
      </c>
      <c r="I27" s="38" t="s">
        <v>43</v>
      </c>
      <c r="J27" s="37"/>
      <c r="K27" s="13"/>
      <c r="L27" s="14"/>
      <c r="M27" s="14"/>
      <c r="N27" s="14"/>
      <c r="O27" s="13"/>
      <c r="P27" s="239">
        <v>25</v>
      </c>
      <c r="Q27" s="39" t="s">
        <v>612</v>
      </c>
      <c r="R27" s="40">
        <v>1050</v>
      </c>
      <c r="S27" s="41" t="s">
        <v>30</v>
      </c>
      <c r="T27" s="240">
        <v>350</v>
      </c>
      <c r="U27" s="40">
        <v>1050</v>
      </c>
      <c r="V27" s="13">
        <v>1</v>
      </c>
      <c r="W27" s="40"/>
      <c r="X27" s="13">
        <v>1</v>
      </c>
      <c r="Y27" s="240">
        <v>350</v>
      </c>
      <c r="Z27" s="40">
        <v>8350</v>
      </c>
      <c r="AA27" s="42" t="s">
        <v>657</v>
      </c>
      <c r="AB27" s="42"/>
      <c r="AC27" s="43"/>
      <c r="AD27" s="44"/>
      <c r="AE27" s="44"/>
      <c r="AF27" s="43"/>
      <c r="AG27" s="13"/>
      <c r="AH27" s="37"/>
      <c r="AI27" s="37" t="s">
        <v>17</v>
      </c>
      <c r="AJ27" s="37"/>
      <c r="AK27" s="45" t="s">
        <v>598</v>
      </c>
      <c r="AL27" s="46"/>
      <c r="AM27" s="236"/>
      <c r="AN27" s="236"/>
      <c r="AO27" s="233"/>
      <c r="AP27" s="233"/>
    </row>
    <row r="29" spans="1:42">
      <c r="B29" s="34">
        <v>2022</v>
      </c>
      <c r="C29" s="34">
        <v>5</v>
      </c>
      <c r="D29" s="34">
        <v>11</v>
      </c>
      <c r="E29" s="35" t="s">
        <v>629</v>
      </c>
      <c r="F29" s="34">
        <v>2</v>
      </c>
      <c r="G29" s="36" t="s">
        <v>614</v>
      </c>
      <c r="H29" s="37" t="s">
        <v>595</v>
      </c>
      <c r="I29" s="38" t="s">
        <v>47</v>
      </c>
      <c r="J29" s="37"/>
      <c r="K29" s="13"/>
      <c r="L29" s="14"/>
      <c r="M29" s="14"/>
      <c r="N29" s="14" t="s">
        <v>687</v>
      </c>
      <c r="O29" s="13" t="s">
        <v>597</v>
      </c>
      <c r="P29" s="13">
        <v>50</v>
      </c>
      <c r="Q29" s="39" t="s">
        <v>625</v>
      </c>
      <c r="R29" s="40">
        <v>1050</v>
      </c>
      <c r="S29" s="41">
        <v>4100</v>
      </c>
      <c r="T29" s="41">
        <v>4100</v>
      </c>
      <c r="U29" s="40">
        <v>1050</v>
      </c>
      <c r="V29" s="13">
        <v>1</v>
      </c>
      <c r="W29" s="41">
        <v>4100</v>
      </c>
      <c r="X29" s="13">
        <v>1</v>
      </c>
      <c r="Y29" s="41">
        <v>4100</v>
      </c>
      <c r="Z29" s="40"/>
      <c r="AA29" s="42"/>
      <c r="AB29" s="42"/>
      <c r="AC29" s="43"/>
      <c r="AD29" s="44"/>
      <c r="AE29" s="44"/>
      <c r="AF29" s="43"/>
      <c r="AG29" s="13"/>
      <c r="AH29" s="37"/>
      <c r="AI29" s="37" t="s">
        <v>6</v>
      </c>
      <c r="AJ29" s="37"/>
      <c r="AK29" s="45" t="s">
        <v>598</v>
      </c>
      <c r="AL29" s="46"/>
      <c r="AM29" s="236"/>
      <c r="AN29" s="236"/>
      <c r="AO29" s="233"/>
      <c r="AP29" s="233"/>
    </row>
    <row r="30" spans="1:42">
      <c r="B30" s="34">
        <v>2022</v>
      </c>
      <c r="C30" s="34">
        <v>5</v>
      </c>
      <c r="D30" s="34">
        <v>11</v>
      </c>
      <c r="E30" s="35" t="s">
        <v>629</v>
      </c>
      <c r="F30" s="34">
        <v>2</v>
      </c>
      <c r="G30" s="36" t="s">
        <v>614</v>
      </c>
      <c r="H30" s="37" t="s">
        <v>595</v>
      </c>
      <c r="I30" s="38" t="s">
        <v>47</v>
      </c>
      <c r="J30" s="37"/>
      <c r="K30" s="13"/>
      <c r="L30" s="14"/>
      <c r="M30" s="14"/>
      <c r="N30" s="14" t="s">
        <v>687</v>
      </c>
      <c r="O30" s="13" t="s">
        <v>597</v>
      </c>
      <c r="P30" s="13">
        <v>50</v>
      </c>
      <c r="Q30" s="39" t="s">
        <v>625</v>
      </c>
      <c r="R30" s="40">
        <v>1050</v>
      </c>
      <c r="S30" s="41">
        <v>4100</v>
      </c>
      <c r="T30" s="41">
        <v>4100</v>
      </c>
      <c r="U30" s="40">
        <v>1050</v>
      </c>
      <c r="V30" s="13">
        <v>1</v>
      </c>
      <c r="W30" s="41">
        <v>4100</v>
      </c>
      <c r="X30" s="13">
        <v>1</v>
      </c>
      <c r="Y30" s="41">
        <v>4100</v>
      </c>
      <c r="Z30" s="40"/>
      <c r="AA30" s="42"/>
      <c r="AB30" s="42"/>
      <c r="AC30" s="43"/>
      <c r="AD30" s="44"/>
      <c r="AE30" s="44"/>
      <c r="AF30" s="43"/>
      <c r="AG30" s="13" t="s">
        <v>5</v>
      </c>
      <c r="AH30" s="37"/>
      <c r="AI30" s="37" t="s">
        <v>6</v>
      </c>
      <c r="AJ30" s="37"/>
      <c r="AK30" s="45" t="s">
        <v>598</v>
      </c>
      <c r="AL30" s="46"/>
      <c r="AM30" s="236"/>
      <c r="AN30" s="236"/>
      <c r="AO30" s="233"/>
      <c r="AP30" s="233"/>
    </row>
    <row r="31" spans="1:42">
      <c r="B31" s="34">
        <v>2022</v>
      </c>
      <c r="C31" s="34">
        <v>5</v>
      </c>
      <c r="D31" s="34">
        <v>11</v>
      </c>
      <c r="E31" s="35" t="s">
        <v>629</v>
      </c>
      <c r="F31" s="34"/>
      <c r="G31" s="36"/>
      <c r="H31" s="37" t="s">
        <v>595</v>
      </c>
      <c r="I31" s="38" t="s">
        <v>43</v>
      </c>
      <c r="J31" s="37"/>
      <c r="K31" s="13"/>
      <c r="L31" s="14"/>
      <c r="M31" s="14"/>
      <c r="N31" s="14"/>
      <c r="O31" s="13"/>
      <c r="P31" s="239">
        <v>25</v>
      </c>
      <c r="Q31" s="39" t="s">
        <v>612</v>
      </c>
      <c r="R31" s="40">
        <v>1050</v>
      </c>
      <c r="S31" s="41" t="s">
        <v>30</v>
      </c>
      <c r="T31" s="240">
        <v>350</v>
      </c>
      <c r="U31" s="40">
        <v>1050</v>
      </c>
      <c r="V31" s="13">
        <v>1</v>
      </c>
      <c r="W31" s="40"/>
      <c r="X31" s="13">
        <v>1</v>
      </c>
      <c r="Y31" s="240">
        <v>350</v>
      </c>
      <c r="Z31" s="40">
        <v>8550</v>
      </c>
      <c r="AA31" s="42" t="s">
        <v>657</v>
      </c>
      <c r="AB31" s="42"/>
      <c r="AC31" s="43"/>
      <c r="AD31" s="44"/>
      <c r="AE31" s="44"/>
      <c r="AF31" s="43"/>
      <c r="AG31" s="13"/>
      <c r="AH31" s="37"/>
      <c r="AI31" s="37" t="s">
        <v>6</v>
      </c>
      <c r="AJ31" s="37"/>
      <c r="AK31" s="45" t="s">
        <v>598</v>
      </c>
      <c r="AL31" s="46"/>
      <c r="AM31" s="236"/>
      <c r="AN31" s="236"/>
      <c r="AO31" s="233"/>
      <c r="AP31" s="233"/>
    </row>
    <row r="33" spans="1:42">
      <c r="B33" s="34">
        <v>2022</v>
      </c>
      <c r="C33" s="34">
        <v>5</v>
      </c>
      <c r="D33" s="34">
        <v>11</v>
      </c>
      <c r="E33" s="35" t="s">
        <v>627</v>
      </c>
      <c r="F33" s="34"/>
      <c r="G33" s="36"/>
      <c r="H33" s="37" t="s">
        <v>595</v>
      </c>
      <c r="I33" s="38" t="s">
        <v>58</v>
      </c>
      <c r="J33" s="37"/>
      <c r="K33" s="13"/>
      <c r="L33" s="14"/>
      <c r="M33" s="13"/>
      <c r="N33" s="14"/>
      <c r="O33" s="13"/>
      <c r="P33" s="13">
        <v>12</v>
      </c>
      <c r="Q33" s="39" t="s">
        <v>612</v>
      </c>
      <c r="R33" s="40">
        <v>1005</v>
      </c>
      <c r="S33" s="41" t="s">
        <v>30</v>
      </c>
      <c r="T33" s="40">
        <v>200</v>
      </c>
      <c r="U33" s="40">
        <v>1005</v>
      </c>
      <c r="V33" s="13">
        <v>1</v>
      </c>
      <c r="W33" s="40">
        <v>200</v>
      </c>
      <c r="X33" s="13">
        <v>1</v>
      </c>
      <c r="Y33" s="40">
        <v>200</v>
      </c>
      <c r="Z33" s="40"/>
      <c r="AA33" s="42"/>
      <c r="AB33" s="42"/>
      <c r="AC33" s="43"/>
      <c r="AD33" s="44"/>
      <c r="AE33" s="44"/>
      <c r="AF33" s="43"/>
      <c r="AG33" s="13"/>
      <c r="AH33" s="37"/>
      <c r="AI33" s="37"/>
      <c r="AJ33" s="37"/>
      <c r="AK33" s="45"/>
      <c r="AL33" s="46"/>
      <c r="AM33" s="236"/>
      <c r="AN33" s="236"/>
      <c r="AO33" s="233"/>
      <c r="AP33" s="233"/>
    </row>
    <row r="34" spans="1:42">
      <c r="B34" s="34">
        <v>2022</v>
      </c>
      <c r="C34" s="34">
        <v>5</v>
      </c>
      <c r="D34" s="34">
        <v>11</v>
      </c>
      <c r="E34" s="35" t="s">
        <v>629</v>
      </c>
      <c r="F34" s="34">
        <v>2</v>
      </c>
      <c r="G34" s="36" t="s">
        <v>614</v>
      </c>
      <c r="H34" s="37" t="s">
        <v>595</v>
      </c>
      <c r="I34" s="38" t="s">
        <v>47</v>
      </c>
      <c r="J34" s="37"/>
      <c r="K34" s="13"/>
      <c r="L34" s="14"/>
      <c r="M34" s="14"/>
      <c r="N34" s="14" t="s">
        <v>687</v>
      </c>
      <c r="O34" s="13" t="s">
        <v>597</v>
      </c>
      <c r="P34" s="13">
        <v>75</v>
      </c>
      <c r="Q34" s="39" t="s">
        <v>625</v>
      </c>
      <c r="R34" s="40">
        <v>1050</v>
      </c>
      <c r="S34" s="41">
        <v>4000</v>
      </c>
      <c r="T34" s="41">
        <v>4000</v>
      </c>
      <c r="U34" s="40">
        <v>1050</v>
      </c>
      <c r="V34" s="13">
        <v>1</v>
      </c>
      <c r="W34" s="41">
        <v>4000</v>
      </c>
      <c r="X34" s="13">
        <v>1</v>
      </c>
      <c r="Y34" s="41">
        <v>4000</v>
      </c>
      <c r="Z34" s="40"/>
      <c r="AA34" s="42"/>
      <c r="AB34" s="42"/>
      <c r="AC34" s="43"/>
      <c r="AD34" s="44"/>
      <c r="AE34" s="44"/>
      <c r="AF34" s="43"/>
      <c r="AG34" s="13" t="s">
        <v>5</v>
      </c>
      <c r="AH34" s="37"/>
      <c r="AI34" s="37" t="s">
        <v>6</v>
      </c>
      <c r="AJ34" s="37"/>
      <c r="AK34" s="45" t="s">
        <v>598</v>
      </c>
      <c r="AL34" s="46"/>
      <c r="AM34" s="236"/>
      <c r="AN34" s="236"/>
      <c r="AO34" s="233"/>
      <c r="AP34" s="233"/>
    </row>
    <row r="35" spans="1:42">
      <c r="B35" s="34">
        <v>2022</v>
      </c>
      <c r="C35" s="34">
        <v>5</v>
      </c>
      <c r="D35" s="34">
        <v>11</v>
      </c>
      <c r="E35" s="35" t="s">
        <v>629</v>
      </c>
      <c r="F35" s="34">
        <v>2</v>
      </c>
      <c r="G35" s="36" t="s">
        <v>614</v>
      </c>
      <c r="H35" s="37" t="s">
        <v>595</v>
      </c>
      <c r="I35" s="38" t="s">
        <v>47</v>
      </c>
      <c r="J35" s="37"/>
      <c r="K35" s="13"/>
      <c r="L35" s="14"/>
      <c r="M35" s="14"/>
      <c r="N35" s="14" t="s">
        <v>687</v>
      </c>
      <c r="O35" s="13" t="s">
        <v>597</v>
      </c>
      <c r="P35" s="13">
        <v>75</v>
      </c>
      <c r="Q35" s="39" t="s">
        <v>625</v>
      </c>
      <c r="R35" s="40">
        <v>1050</v>
      </c>
      <c r="S35" s="41">
        <v>4000</v>
      </c>
      <c r="T35" s="41">
        <v>4000</v>
      </c>
      <c r="U35" s="40">
        <v>1050</v>
      </c>
      <c r="V35" s="13">
        <v>1</v>
      </c>
      <c r="W35" s="41">
        <v>4000</v>
      </c>
      <c r="X35" s="13">
        <v>1</v>
      </c>
      <c r="Y35" s="41">
        <v>4000</v>
      </c>
      <c r="Z35" s="40"/>
      <c r="AA35" s="42"/>
      <c r="AB35" s="42"/>
      <c r="AC35" s="43"/>
      <c r="AD35" s="44"/>
      <c r="AE35" s="44"/>
      <c r="AF35" s="43"/>
      <c r="AG35" s="13" t="s">
        <v>5</v>
      </c>
      <c r="AH35" s="37"/>
      <c r="AI35" s="37" t="s">
        <v>6</v>
      </c>
      <c r="AJ35" s="37"/>
      <c r="AK35" s="45" t="s">
        <v>598</v>
      </c>
      <c r="AL35" s="46"/>
      <c r="AM35" s="236"/>
      <c r="AN35" s="236"/>
      <c r="AO35" s="233"/>
      <c r="AP35" s="233"/>
    </row>
    <row r="36" spans="1:42">
      <c r="B36" s="34">
        <v>2022</v>
      </c>
      <c r="C36" s="34">
        <v>5</v>
      </c>
      <c r="D36" s="34">
        <v>11</v>
      </c>
      <c r="E36" s="35" t="s">
        <v>629</v>
      </c>
      <c r="F36" s="34"/>
      <c r="G36" s="36"/>
      <c r="H36" s="37" t="s">
        <v>595</v>
      </c>
      <c r="I36" s="38" t="s">
        <v>43</v>
      </c>
      <c r="J36" s="37"/>
      <c r="K36" s="13"/>
      <c r="L36" s="14"/>
      <c r="M36" s="14"/>
      <c r="N36" s="14"/>
      <c r="O36" s="13"/>
      <c r="P36" s="239">
        <v>25</v>
      </c>
      <c r="Q36" s="39" t="s">
        <v>612</v>
      </c>
      <c r="R36" s="40">
        <v>1050</v>
      </c>
      <c r="S36" s="41" t="s">
        <v>30</v>
      </c>
      <c r="T36" s="240">
        <v>350</v>
      </c>
      <c r="U36" s="40">
        <v>1050</v>
      </c>
      <c r="V36" s="13">
        <v>1</v>
      </c>
      <c r="W36" s="40"/>
      <c r="X36" s="13">
        <v>1</v>
      </c>
      <c r="Y36" s="240">
        <v>350</v>
      </c>
      <c r="Z36" s="40">
        <v>8550</v>
      </c>
      <c r="AA36" s="42" t="s">
        <v>657</v>
      </c>
      <c r="AB36" s="42"/>
      <c r="AC36" s="43"/>
      <c r="AD36" s="44"/>
      <c r="AE36" s="44"/>
      <c r="AF36" s="43"/>
      <c r="AG36" s="13"/>
      <c r="AH36" s="37"/>
      <c r="AI36" s="37" t="s">
        <v>6</v>
      </c>
      <c r="AJ36" s="37"/>
      <c r="AK36" s="45" t="s">
        <v>598</v>
      </c>
      <c r="AL36" s="46"/>
      <c r="AM36" s="236"/>
      <c r="AN36" s="236"/>
      <c r="AO36" s="233"/>
      <c r="AP36" s="233"/>
    </row>
    <row r="38" spans="1:42">
      <c r="B38" s="34">
        <v>2022</v>
      </c>
      <c r="C38" s="34">
        <v>5</v>
      </c>
      <c r="D38" s="34">
        <v>11</v>
      </c>
      <c r="E38" s="35" t="s">
        <v>629</v>
      </c>
      <c r="F38" s="34">
        <v>2</v>
      </c>
      <c r="G38" s="36" t="s">
        <v>614</v>
      </c>
      <c r="H38" s="37" t="s">
        <v>595</v>
      </c>
      <c r="I38" s="38" t="s">
        <v>47</v>
      </c>
      <c r="J38" s="37"/>
      <c r="K38" s="13"/>
      <c r="L38" s="14"/>
      <c r="M38" s="14"/>
      <c r="N38" s="14" t="s">
        <v>687</v>
      </c>
      <c r="O38" s="13" t="s">
        <v>597</v>
      </c>
      <c r="P38" s="13">
        <v>50</v>
      </c>
      <c r="Q38" s="39" t="s">
        <v>625</v>
      </c>
      <c r="R38" s="40">
        <v>1170</v>
      </c>
      <c r="S38" s="41">
        <v>4100</v>
      </c>
      <c r="T38" s="41">
        <v>4100</v>
      </c>
      <c r="U38" s="40">
        <v>1170</v>
      </c>
      <c r="V38" s="13">
        <v>1</v>
      </c>
      <c r="W38" s="41">
        <v>4000</v>
      </c>
      <c r="X38" s="13">
        <v>1</v>
      </c>
      <c r="Y38" s="40">
        <v>4100</v>
      </c>
      <c r="Z38" s="40"/>
      <c r="AA38" s="42"/>
      <c r="AB38" s="42"/>
      <c r="AC38" s="43"/>
      <c r="AD38" s="44"/>
      <c r="AE38" s="44"/>
      <c r="AF38" s="43"/>
      <c r="AG38" s="13"/>
      <c r="AH38" s="37"/>
      <c r="AI38" s="37" t="s">
        <v>6</v>
      </c>
      <c r="AJ38" s="37"/>
      <c r="AK38" s="45" t="s">
        <v>598</v>
      </c>
      <c r="AL38" s="46"/>
      <c r="AM38" s="236"/>
      <c r="AN38" s="236"/>
      <c r="AO38" s="233"/>
      <c r="AP38" s="233"/>
    </row>
    <row r="39" spans="1:42">
      <c r="B39" s="34">
        <v>2022</v>
      </c>
      <c r="C39" s="34">
        <v>5</v>
      </c>
      <c r="D39" s="34">
        <v>11</v>
      </c>
      <c r="E39" s="35" t="s">
        <v>629</v>
      </c>
      <c r="F39" s="34">
        <v>2</v>
      </c>
      <c r="G39" s="36" t="s">
        <v>614</v>
      </c>
      <c r="H39" s="37" t="s">
        <v>595</v>
      </c>
      <c r="I39" s="38" t="s">
        <v>47</v>
      </c>
      <c r="J39" s="37"/>
      <c r="K39" s="13"/>
      <c r="L39" s="14"/>
      <c r="M39" s="14"/>
      <c r="N39" s="14" t="s">
        <v>687</v>
      </c>
      <c r="O39" s="13" t="s">
        <v>597</v>
      </c>
      <c r="P39" s="13">
        <v>50</v>
      </c>
      <c r="Q39" s="39" t="s">
        <v>625</v>
      </c>
      <c r="R39" s="40">
        <v>1170</v>
      </c>
      <c r="S39" s="41">
        <v>4100</v>
      </c>
      <c r="T39" s="41">
        <v>4100</v>
      </c>
      <c r="U39" s="40">
        <v>1170</v>
      </c>
      <c r="V39" s="13">
        <v>1</v>
      </c>
      <c r="W39" s="41">
        <v>4000</v>
      </c>
      <c r="X39" s="13">
        <v>1</v>
      </c>
      <c r="Y39" s="41">
        <v>4100</v>
      </c>
      <c r="Z39" s="40"/>
      <c r="AA39" s="42"/>
      <c r="AB39" s="42"/>
      <c r="AC39" s="43"/>
      <c r="AD39" s="44"/>
      <c r="AE39" s="44"/>
      <c r="AF39" s="43"/>
      <c r="AG39" s="13" t="s">
        <v>5</v>
      </c>
      <c r="AH39" s="37"/>
      <c r="AI39" s="37" t="s">
        <v>6</v>
      </c>
      <c r="AJ39" s="37"/>
      <c r="AK39" s="45" t="s">
        <v>598</v>
      </c>
      <c r="AL39" s="46"/>
      <c r="AM39" s="236"/>
      <c r="AN39" s="236"/>
      <c r="AO39" s="233"/>
      <c r="AP39" s="233"/>
    </row>
    <row r="40" spans="1:42">
      <c r="B40" s="34">
        <v>2022</v>
      </c>
      <c r="C40" s="34">
        <v>5</v>
      </c>
      <c r="D40" s="34">
        <v>11</v>
      </c>
      <c r="E40" s="35" t="s">
        <v>629</v>
      </c>
      <c r="F40" s="34"/>
      <c r="G40" s="36"/>
      <c r="H40" s="37" t="s">
        <v>595</v>
      </c>
      <c r="I40" s="38" t="s">
        <v>43</v>
      </c>
      <c r="J40" s="37"/>
      <c r="K40" s="13"/>
      <c r="L40" s="14"/>
      <c r="M40" s="14"/>
      <c r="N40" s="14"/>
      <c r="O40" s="13"/>
      <c r="P40" s="239">
        <v>25</v>
      </c>
      <c r="Q40" s="39" t="s">
        <v>612</v>
      </c>
      <c r="R40" s="40">
        <v>1170</v>
      </c>
      <c r="S40" s="41" t="s">
        <v>30</v>
      </c>
      <c r="T40" s="240">
        <v>350</v>
      </c>
      <c r="U40" s="40">
        <v>1170</v>
      </c>
      <c r="V40" s="13">
        <v>1</v>
      </c>
      <c r="W40" s="40"/>
      <c r="X40" s="13">
        <v>1</v>
      </c>
      <c r="Y40" s="240">
        <v>350</v>
      </c>
      <c r="Z40" s="40">
        <v>8550</v>
      </c>
      <c r="AA40" s="42" t="s">
        <v>666</v>
      </c>
      <c r="AB40" s="42"/>
      <c r="AC40" s="43"/>
      <c r="AD40" s="44"/>
      <c r="AE40" s="44"/>
      <c r="AF40" s="43"/>
      <c r="AG40" s="13"/>
      <c r="AH40" s="37"/>
      <c r="AI40" s="37" t="s">
        <v>6</v>
      </c>
      <c r="AJ40" s="37"/>
      <c r="AK40" s="45" t="s">
        <v>598</v>
      </c>
      <c r="AL40" s="46"/>
      <c r="AM40" s="236"/>
      <c r="AN40" s="236"/>
      <c r="AO40" s="233"/>
      <c r="AP40" s="233"/>
    </row>
    <row r="42" spans="1:42">
      <c r="A42">
        <v>1</v>
      </c>
      <c r="B42" s="34">
        <v>2022</v>
      </c>
      <c r="C42" s="34">
        <v>5</v>
      </c>
      <c r="D42" s="34">
        <v>11</v>
      </c>
      <c r="E42" s="35" t="s">
        <v>627</v>
      </c>
      <c r="F42" s="34">
        <v>5</v>
      </c>
      <c r="G42" s="36" t="s">
        <v>614</v>
      </c>
      <c r="H42" s="37" t="s">
        <v>595</v>
      </c>
      <c r="I42" s="38" t="s">
        <v>47</v>
      </c>
      <c r="J42" s="37"/>
      <c r="K42" s="13"/>
      <c r="L42" s="14"/>
      <c r="M42" s="14"/>
      <c r="N42" s="14" t="s">
        <v>646</v>
      </c>
      <c r="O42" s="13" t="s">
        <v>597</v>
      </c>
      <c r="P42" s="13">
        <v>25</v>
      </c>
      <c r="Q42" s="39" t="s">
        <v>444</v>
      </c>
      <c r="R42" s="40">
        <v>1005</v>
      </c>
      <c r="S42" s="41">
        <v>8000</v>
      </c>
      <c r="T42" s="40">
        <v>8000</v>
      </c>
      <c r="U42" s="40">
        <v>1005</v>
      </c>
      <c r="V42" s="13">
        <v>1</v>
      </c>
      <c r="W42" s="40">
        <v>8000</v>
      </c>
      <c r="X42" s="13">
        <v>1</v>
      </c>
      <c r="Y42" s="40">
        <v>8000</v>
      </c>
      <c r="Z42" s="40"/>
      <c r="AA42" s="42"/>
      <c r="AB42" s="42"/>
      <c r="AC42" s="43"/>
      <c r="AD42" s="44"/>
      <c r="AE42" s="44"/>
      <c r="AF42" s="43"/>
      <c r="AG42" s="13"/>
      <c r="AH42" s="37"/>
      <c r="AI42" s="37" t="s">
        <v>6</v>
      </c>
      <c r="AJ42" s="37"/>
      <c r="AK42" s="45" t="s">
        <v>615</v>
      </c>
      <c r="AL42" s="46"/>
      <c r="AM42" s="236"/>
      <c r="AN42" s="236"/>
      <c r="AO42" s="233"/>
      <c r="AP42" s="233"/>
    </row>
    <row r="43" spans="1:42">
      <c r="B43" s="34">
        <v>2022</v>
      </c>
      <c r="C43" s="34">
        <v>5</v>
      </c>
      <c r="D43" s="34">
        <v>11</v>
      </c>
      <c r="E43" s="35" t="s">
        <v>627</v>
      </c>
      <c r="F43" s="34">
        <v>5</v>
      </c>
      <c r="G43" s="36" t="s">
        <v>614</v>
      </c>
      <c r="H43" s="37" t="s">
        <v>595</v>
      </c>
      <c r="I43" s="38" t="s">
        <v>47</v>
      </c>
      <c r="J43" s="37"/>
      <c r="K43" s="13"/>
      <c r="L43" s="14"/>
      <c r="M43" s="14"/>
      <c r="N43" s="14" t="s">
        <v>646</v>
      </c>
      <c r="O43" s="13" t="s">
        <v>597</v>
      </c>
      <c r="P43" s="13">
        <v>25</v>
      </c>
      <c r="Q43" s="39" t="s">
        <v>444</v>
      </c>
      <c r="R43" s="40">
        <v>1005</v>
      </c>
      <c r="S43" s="41">
        <v>8000</v>
      </c>
      <c r="T43" s="40">
        <v>8000</v>
      </c>
      <c r="U43" s="40">
        <v>1005</v>
      </c>
      <c r="V43" s="13">
        <v>1</v>
      </c>
      <c r="W43" s="40">
        <v>8000</v>
      </c>
      <c r="X43" s="13">
        <v>1</v>
      </c>
      <c r="Y43" s="40">
        <v>8000</v>
      </c>
      <c r="Z43" s="40"/>
      <c r="AA43" s="42"/>
      <c r="AB43" s="42"/>
      <c r="AC43" s="43"/>
      <c r="AD43" s="44"/>
      <c r="AE43" s="44"/>
      <c r="AF43" s="43"/>
      <c r="AG43" s="13" t="s">
        <v>5</v>
      </c>
      <c r="AH43" s="37"/>
      <c r="AI43" s="37" t="s">
        <v>6</v>
      </c>
      <c r="AJ43" s="37"/>
      <c r="AK43" s="45" t="s">
        <v>615</v>
      </c>
      <c r="AL43" s="46"/>
      <c r="AM43" s="236"/>
      <c r="AN43" s="236"/>
      <c r="AO43" s="233"/>
      <c r="AP43" s="233"/>
    </row>
    <row r="44" spans="1:42">
      <c r="B44" s="34">
        <v>2022</v>
      </c>
      <c r="C44" s="34">
        <v>5</v>
      </c>
      <c r="D44" s="34">
        <v>11</v>
      </c>
      <c r="E44" s="35" t="s">
        <v>627</v>
      </c>
      <c r="F44" s="34"/>
      <c r="G44" s="36"/>
      <c r="H44" s="37" t="s">
        <v>595</v>
      </c>
      <c r="I44" s="38" t="s">
        <v>43</v>
      </c>
      <c r="J44" s="37"/>
      <c r="K44" s="13"/>
      <c r="L44" s="14"/>
      <c r="M44" s="13"/>
      <c r="N44" s="14"/>
      <c r="O44" s="13"/>
      <c r="P44" s="239">
        <v>25</v>
      </c>
      <c r="Q44" s="39" t="s">
        <v>612</v>
      </c>
      <c r="R44" s="40">
        <v>1005</v>
      </c>
      <c r="S44" s="41" t="s">
        <v>30</v>
      </c>
      <c r="T44" s="240">
        <v>350</v>
      </c>
      <c r="U44" s="40">
        <v>1005</v>
      </c>
      <c r="V44" s="13">
        <v>1</v>
      </c>
      <c r="W44" s="40"/>
      <c r="X44" s="13">
        <v>1</v>
      </c>
      <c r="Y44" s="240">
        <v>350</v>
      </c>
      <c r="Z44" s="40">
        <v>16550</v>
      </c>
      <c r="AA44" s="42" t="s">
        <v>658</v>
      </c>
      <c r="AB44" s="42"/>
      <c r="AC44" s="43"/>
      <c r="AD44" s="44"/>
      <c r="AE44" s="44"/>
      <c r="AF44" s="43"/>
      <c r="AG44" s="13"/>
      <c r="AH44" s="37"/>
      <c r="AI44" s="37" t="s">
        <v>6</v>
      </c>
      <c r="AJ44" s="37"/>
      <c r="AK44" s="45" t="s">
        <v>615</v>
      </c>
      <c r="AL44" s="46"/>
      <c r="AM44" s="236"/>
      <c r="AN44" s="236"/>
      <c r="AO44" s="233"/>
      <c r="AP44" s="233"/>
    </row>
    <row r="46" spans="1:42">
      <c r="A46">
        <v>1</v>
      </c>
      <c r="B46" s="34">
        <v>2022</v>
      </c>
      <c r="C46" s="34">
        <v>5</v>
      </c>
      <c r="D46" s="34">
        <v>11</v>
      </c>
      <c r="E46" s="35" t="s">
        <v>627</v>
      </c>
      <c r="F46" s="34">
        <v>5</v>
      </c>
      <c r="G46" s="36" t="s">
        <v>614</v>
      </c>
      <c r="H46" s="37" t="s">
        <v>595</v>
      </c>
      <c r="I46" s="38" t="s">
        <v>47</v>
      </c>
      <c r="J46" s="37"/>
      <c r="K46" s="13"/>
      <c r="L46" s="14"/>
      <c r="M46" s="14"/>
      <c r="N46" s="14" t="s">
        <v>646</v>
      </c>
      <c r="O46" s="13" t="s">
        <v>597</v>
      </c>
      <c r="P46" s="13">
        <v>38</v>
      </c>
      <c r="Q46" s="39" t="s">
        <v>444</v>
      </c>
      <c r="R46" s="40">
        <v>1005</v>
      </c>
      <c r="S46" s="41">
        <v>8000</v>
      </c>
      <c r="T46" s="40">
        <v>8000</v>
      </c>
      <c r="U46" s="40">
        <v>1005</v>
      </c>
      <c r="V46" s="13">
        <v>1</v>
      </c>
      <c r="W46" s="40">
        <v>8000</v>
      </c>
      <c r="X46" s="13">
        <v>1</v>
      </c>
      <c r="Y46" s="40">
        <v>8000</v>
      </c>
      <c r="Z46" s="40"/>
      <c r="AA46" s="42"/>
      <c r="AB46" s="42"/>
      <c r="AC46" s="43"/>
      <c r="AD46" s="44"/>
      <c r="AE46" s="44"/>
      <c r="AF46" s="43"/>
      <c r="AG46" s="13"/>
      <c r="AH46" s="37"/>
      <c r="AI46" s="37" t="s">
        <v>6</v>
      </c>
      <c r="AJ46" s="37"/>
      <c r="AK46" s="45" t="s">
        <v>615</v>
      </c>
      <c r="AL46" s="46"/>
      <c r="AM46" s="236"/>
      <c r="AN46" s="236"/>
      <c r="AO46" s="233"/>
      <c r="AP46" s="233"/>
    </row>
    <row r="47" spans="1:42">
      <c r="B47" s="34">
        <v>2022</v>
      </c>
      <c r="C47" s="34">
        <v>5</v>
      </c>
      <c r="D47" s="34">
        <v>11</v>
      </c>
      <c r="E47" s="35" t="s">
        <v>627</v>
      </c>
      <c r="F47" s="34">
        <v>5</v>
      </c>
      <c r="G47" s="36" t="s">
        <v>614</v>
      </c>
      <c r="H47" s="37" t="s">
        <v>595</v>
      </c>
      <c r="I47" s="38" t="s">
        <v>47</v>
      </c>
      <c r="J47" s="37"/>
      <c r="K47" s="13"/>
      <c r="L47" s="14"/>
      <c r="M47" s="14"/>
      <c r="N47" s="14" t="s">
        <v>646</v>
      </c>
      <c r="O47" s="13" t="s">
        <v>597</v>
      </c>
      <c r="P47" s="13">
        <v>38</v>
      </c>
      <c r="Q47" s="39" t="s">
        <v>444</v>
      </c>
      <c r="R47" s="40">
        <v>1005</v>
      </c>
      <c r="S47" s="41">
        <v>8000</v>
      </c>
      <c r="T47" s="40">
        <v>8000</v>
      </c>
      <c r="U47" s="40">
        <v>1005</v>
      </c>
      <c r="V47" s="13">
        <v>1</v>
      </c>
      <c r="W47" s="40">
        <v>8000</v>
      </c>
      <c r="X47" s="13">
        <v>1</v>
      </c>
      <c r="Y47" s="40">
        <v>8000</v>
      </c>
      <c r="Z47" s="40"/>
      <c r="AA47" s="42"/>
      <c r="AB47" s="42"/>
      <c r="AC47" s="43"/>
      <c r="AD47" s="44"/>
      <c r="AE47" s="44"/>
      <c r="AF47" s="43"/>
      <c r="AG47" s="13" t="s">
        <v>5</v>
      </c>
      <c r="AH47" s="37"/>
      <c r="AI47" s="37" t="s">
        <v>6</v>
      </c>
      <c r="AJ47" s="37"/>
      <c r="AK47" s="45" t="s">
        <v>615</v>
      </c>
      <c r="AL47" s="46"/>
      <c r="AM47" s="236"/>
      <c r="AN47" s="236"/>
      <c r="AO47" s="233"/>
      <c r="AP47" s="233"/>
    </row>
    <row r="48" spans="1:42">
      <c r="B48" s="34">
        <v>2022</v>
      </c>
      <c r="C48" s="34">
        <v>5</v>
      </c>
      <c r="D48" s="34">
        <v>11</v>
      </c>
      <c r="E48" s="35" t="s">
        <v>627</v>
      </c>
      <c r="F48" s="34"/>
      <c r="G48" s="36"/>
      <c r="H48" s="37" t="s">
        <v>595</v>
      </c>
      <c r="I48" s="38" t="s">
        <v>43</v>
      </c>
      <c r="J48" s="37"/>
      <c r="K48" s="13"/>
      <c r="L48" s="14"/>
      <c r="M48" s="13"/>
      <c r="N48" s="14"/>
      <c r="O48" s="13"/>
      <c r="P48" s="239">
        <v>25</v>
      </c>
      <c r="Q48" s="39" t="s">
        <v>612</v>
      </c>
      <c r="R48" s="40">
        <v>1005</v>
      </c>
      <c r="S48" s="41" t="s">
        <v>30</v>
      </c>
      <c r="T48" s="240">
        <v>350</v>
      </c>
      <c r="U48" s="40">
        <v>1005</v>
      </c>
      <c r="V48" s="13">
        <v>1</v>
      </c>
      <c r="W48" s="40"/>
      <c r="X48" s="13">
        <v>1</v>
      </c>
      <c r="Y48" s="240">
        <v>350</v>
      </c>
      <c r="Z48" s="40">
        <v>16550</v>
      </c>
      <c r="AA48" s="42" t="s">
        <v>658</v>
      </c>
      <c r="AB48" s="42"/>
      <c r="AC48" s="43"/>
      <c r="AD48" s="44"/>
      <c r="AE48" s="44"/>
      <c r="AF48" s="43"/>
      <c r="AG48" s="13"/>
      <c r="AH48" s="37"/>
      <c r="AI48" s="37" t="s">
        <v>6</v>
      </c>
      <c r="AJ48" s="37"/>
      <c r="AK48" s="45" t="s">
        <v>615</v>
      </c>
      <c r="AL48" s="46"/>
      <c r="AM48" s="236"/>
      <c r="AN48" s="236"/>
      <c r="AO48" s="233"/>
      <c r="AP48" s="233"/>
    </row>
    <row r="50" spans="1:42">
      <c r="A50">
        <v>1</v>
      </c>
      <c r="B50" s="34">
        <v>2022</v>
      </c>
      <c r="C50" s="34">
        <v>5</v>
      </c>
      <c r="D50" s="34">
        <v>7</v>
      </c>
      <c r="E50" s="35" t="s">
        <v>628</v>
      </c>
      <c r="F50" s="34">
        <v>2</v>
      </c>
      <c r="G50" s="36" t="s">
        <v>614</v>
      </c>
      <c r="H50" s="37" t="s">
        <v>595</v>
      </c>
      <c r="I50" s="38" t="s">
        <v>47</v>
      </c>
      <c r="J50" s="37"/>
      <c r="K50" s="13"/>
      <c r="L50" s="14"/>
      <c r="M50" s="14"/>
      <c r="N50" s="14" t="s">
        <v>646</v>
      </c>
      <c r="O50" s="13" t="s">
        <v>597</v>
      </c>
      <c r="P50" s="13">
        <v>50</v>
      </c>
      <c r="Q50" s="39" t="s">
        <v>303</v>
      </c>
      <c r="R50" s="40">
        <v>1000</v>
      </c>
      <c r="S50" s="41">
        <v>4000</v>
      </c>
      <c r="T50" s="41">
        <v>4000</v>
      </c>
      <c r="U50" s="40">
        <v>1000</v>
      </c>
      <c r="V50" s="13">
        <v>1</v>
      </c>
      <c r="W50" s="41">
        <v>4000</v>
      </c>
      <c r="X50" s="13">
        <v>1</v>
      </c>
      <c r="Y50" s="41">
        <v>4000</v>
      </c>
      <c r="Z50" s="40"/>
      <c r="AA50" s="42"/>
      <c r="AB50" s="42"/>
      <c r="AC50" s="43"/>
      <c r="AD50" s="44"/>
      <c r="AE50" s="44"/>
      <c r="AF50" s="43"/>
      <c r="AG50" s="13"/>
      <c r="AH50" s="37"/>
      <c r="AI50" s="37" t="s">
        <v>6</v>
      </c>
      <c r="AJ50" s="37"/>
      <c r="AK50" s="45" t="s">
        <v>615</v>
      </c>
      <c r="AL50" s="46"/>
      <c r="AM50" s="236"/>
      <c r="AN50" s="236"/>
      <c r="AO50" s="233"/>
      <c r="AP50" s="233"/>
    </row>
    <row r="51" spans="1:42">
      <c r="A51">
        <v>1</v>
      </c>
      <c r="B51" s="34">
        <v>2022</v>
      </c>
      <c r="C51" s="34">
        <v>5</v>
      </c>
      <c r="D51" s="34">
        <v>7</v>
      </c>
      <c r="E51" s="35" t="s">
        <v>628</v>
      </c>
      <c r="F51" s="34">
        <v>2</v>
      </c>
      <c r="G51" s="36" t="s">
        <v>614</v>
      </c>
      <c r="H51" s="37" t="s">
        <v>595</v>
      </c>
      <c r="I51" s="38" t="s">
        <v>47</v>
      </c>
      <c r="J51" s="37"/>
      <c r="K51" s="13"/>
      <c r="L51" s="14"/>
      <c r="M51" s="14"/>
      <c r="N51" s="14" t="s">
        <v>646</v>
      </c>
      <c r="O51" s="13" t="s">
        <v>597</v>
      </c>
      <c r="P51" s="13">
        <v>50</v>
      </c>
      <c r="Q51" s="39" t="s">
        <v>303</v>
      </c>
      <c r="R51" s="40">
        <v>1000</v>
      </c>
      <c r="S51" s="41">
        <v>4000</v>
      </c>
      <c r="T51" s="41">
        <v>4000</v>
      </c>
      <c r="U51" s="40">
        <v>1000</v>
      </c>
      <c r="V51" s="13">
        <v>1</v>
      </c>
      <c r="W51" s="41">
        <v>4000</v>
      </c>
      <c r="X51" s="13">
        <v>1</v>
      </c>
      <c r="Y51" s="41">
        <v>4000</v>
      </c>
      <c r="Z51" s="40"/>
      <c r="AA51" s="42"/>
      <c r="AB51" s="42"/>
      <c r="AC51" s="43"/>
      <c r="AD51" s="44"/>
      <c r="AE51" s="44"/>
      <c r="AF51" s="43"/>
      <c r="AG51" s="13" t="s">
        <v>5</v>
      </c>
      <c r="AH51" s="37"/>
      <c r="AI51" s="37" t="s">
        <v>6</v>
      </c>
      <c r="AJ51" s="37"/>
      <c r="AK51" s="45" t="s">
        <v>615</v>
      </c>
      <c r="AL51" s="46"/>
      <c r="AM51" s="236"/>
      <c r="AN51" s="236"/>
      <c r="AO51" s="233"/>
      <c r="AP51" s="233"/>
    </row>
    <row r="52" spans="1:42">
      <c r="B52" s="34">
        <v>2022</v>
      </c>
      <c r="C52" s="34">
        <v>5</v>
      </c>
      <c r="D52" s="34">
        <v>7</v>
      </c>
      <c r="E52" s="35" t="s">
        <v>628</v>
      </c>
      <c r="F52" s="34"/>
      <c r="G52" s="260"/>
      <c r="H52" s="37" t="s">
        <v>595</v>
      </c>
      <c r="I52" s="73" t="s">
        <v>43</v>
      </c>
      <c r="J52" s="37"/>
      <c r="K52" s="13"/>
      <c r="L52" s="14"/>
      <c r="M52" s="14"/>
      <c r="N52" s="14"/>
      <c r="O52" s="74"/>
      <c r="P52" s="239">
        <v>25</v>
      </c>
      <c r="Q52" s="39" t="s">
        <v>612</v>
      </c>
      <c r="R52" s="40">
        <v>1000</v>
      </c>
      <c r="S52" s="41" t="s">
        <v>30</v>
      </c>
      <c r="T52" s="240">
        <v>350</v>
      </c>
      <c r="U52" s="40">
        <v>1000</v>
      </c>
      <c r="V52" s="13">
        <v>1</v>
      </c>
      <c r="W52" s="40"/>
      <c r="X52" s="13">
        <v>1</v>
      </c>
      <c r="Y52" s="240">
        <v>350</v>
      </c>
      <c r="Z52" s="40">
        <v>8550</v>
      </c>
      <c r="AA52" s="42" t="s">
        <v>656</v>
      </c>
      <c r="AB52" s="42"/>
      <c r="AC52" s="77"/>
      <c r="AD52" s="78"/>
      <c r="AE52" s="78"/>
      <c r="AF52" s="77"/>
      <c r="AG52" s="74"/>
      <c r="AH52" s="72"/>
      <c r="AI52" s="37" t="s">
        <v>6</v>
      </c>
      <c r="AJ52" s="37"/>
      <c r="AK52" s="45" t="s">
        <v>615</v>
      </c>
      <c r="AL52" s="46"/>
      <c r="AM52" s="236"/>
      <c r="AN52" s="236"/>
      <c r="AO52" s="233"/>
      <c r="AP52" s="233"/>
    </row>
    <row r="54" spans="1:42">
      <c r="B54" s="34">
        <v>2022</v>
      </c>
      <c r="C54" s="34">
        <v>5</v>
      </c>
      <c r="D54" s="34">
        <v>12</v>
      </c>
      <c r="E54" s="35" t="s">
        <v>628</v>
      </c>
      <c r="F54" s="34"/>
      <c r="G54" s="36"/>
      <c r="H54" s="37" t="s">
        <v>595</v>
      </c>
      <c r="I54" s="38" t="s">
        <v>58</v>
      </c>
      <c r="J54" s="37"/>
      <c r="K54" s="13"/>
      <c r="L54" s="14"/>
      <c r="M54" s="13"/>
      <c r="N54" s="14"/>
      <c r="O54" s="13"/>
      <c r="P54" s="13">
        <v>12</v>
      </c>
      <c r="Q54" s="39" t="s">
        <v>612</v>
      </c>
      <c r="R54" s="40">
        <v>1000</v>
      </c>
      <c r="S54" s="41" t="s">
        <v>30</v>
      </c>
      <c r="T54" s="40">
        <v>200</v>
      </c>
      <c r="U54" s="40">
        <v>1000</v>
      </c>
      <c r="V54" s="13">
        <v>1</v>
      </c>
      <c r="W54" s="40">
        <v>200</v>
      </c>
      <c r="X54" s="13">
        <v>1</v>
      </c>
      <c r="Y54" s="40">
        <v>200</v>
      </c>
      <c r="Z54" s="40"/>
      <c r="AA54" s="42"/>
      <c r="AB54" s="245"/>
      <c r="AC54" s="43"/>
      <c r="AD54" s="44"/>
      <c r="AE54" s="44"/>
      <c r="AF54" s="43"/>
      <c r="AG54" s="13"/>
      <c r="AH54" s="37"/>
      <c r="AI54" s="37"/>
      <c r="AJ54" s="37"/>
      <c r="AK54" s="45"/>
      <c r="AL54" s="46"/>
      <c r="AM54" s="236"/>
      <c r="AN54" s="236"/>
      <c r="AO54" s="233"/>
      <c r="AP54" s="233"/>
    </row>
    <row r="55" spans="1:42">
      <c r="A55">
        <v>1</v>
      </c>
      <c r="B55" s="34">
        <v>2022</v>
      </c>
      <c r="C55" s="34">
        <v>5</v>
      </c>
      <c r="D55" s="34">
        <v>12</v>
      </c>
      <c r="E55" s="35" t="s">
        <v>628</v>
      </c>
      <c r="F55" s="34">
        <v>7</v>
      </c>
      <c r="G55" s="36" t="s">
        <v>614</v>
      </c>
      <c r="H55" s="37" t="s">
        <v>595</v>
      </c>
      <c r="I55" s="38" t="s">
        <v>47</v>
      </c>
      <c r="J55" s="37"/>
      <c r="K55" s="13"/>
      <c r="L55" s="14"/>
      <c r="M55" s="14"/>
      <c r="N55" s="14" t="s">
        <v>635</v>
      </c>
      <c r="O55" s="13" t="s">
        <v>597</v>
      </c>
      <c r="P55" s="13">
        <v>25</v>
      </c>
      <c r="Q55" s="39" t="s">
        <v>367</v>
      </c>
      <c r="R55" s="40">
        <v>1000</v>
      </c>
      <c r="S55" s="41">
        <v>6000</v>
      </c>
      <c r="T55" s="41">
        <v>6000</v>
      </c>
      <c r="U55" s="40">
        <v>1000</v>
      </c>
      <c r="V55" s="13">
        <v>1</v>
      </c>
      <c r="W55" s="41">
        <v>6000</v>
      </c>
      <c r="X55" s="13">
        <v>1</v>
      </c>
      <c r="Y55" s="41">
        <v>6000</v>
      </c>
      <c r="Z55" s="40"/>
      <c r="AA55" s="42"/>
      <c r="AB55" s="42"/>
      <c r="AC55" s="43"/>
      <c r="AD55" s="44"/>
      <c r="AE55" s="44"/>
      <c r="AF55" s="43"/>
      <c r="AG55" s="13" t="s">
        <v>5</v>
      </c>
      <c r="AH55" s="37"/>
      <c r="AI55" s="37" t="s">
        <v>6</v>
      </c>
      <c r="AJ55" s="37"/>
      <c r="AK55" s="45" t="s">
        <v>615</v>
      </c>
      <c r="AL55" s="46"/>
      <c r="AM55" s="47"/>
      <c r="AN55" s="236"/>
      <c r="AO55" s="233"/>
      <c r="AP55" s="233"/>
    </row>
    <row r="56" spans="1:42">
      <c r="B56" s="34">
        <v>2022</v>
      </c>
      <c r="C56" s="34">
        <v>5</v>
      </c>
      <c r="D56" s="34">
        <v>12</v>
      </c>
      <c r="E56" s="35" t="s">
        <v>628</v>
      </c>
      <c r="F56" s="34">
        <v>7</v>
      </c>
      <c r="G56" s="36" t="s">
        <v>614</v>
      </c>
      <c r="H56" s="37" t="s">
        <v>595</v>
      </c>
      <c r="I56" s="38" t="s">
        <v>47</v>
      </c>
      <c r="J56" s="37"/>
      <c r="K56" s="13"/>
      <c r="L56" s="14"/>
      <c r="M56" s="14"/>
      <c r="N56" s="14" t="s">
        <v>635</v>
      </c>
      <c r="O56" s="13" t="s">
        <v>597</v>
      </c>
      <c r="P56" s="13">
        <v>25</v>
      </c>
      <c r="Q56" s="39" t="s">
        <v>367</v>
      </c>
      <c r="R56" s="40">
        <v>1000</v>
      </c>
      <c r="S56" s="41">
        <v>6000</v>
      </c>
      <c r="T56" s="41">
        <v>6000</v>
      </c>
      <c r="U56" s="40">
        <v>1000</v>
      </c>
      <c r="V56" s="13">
        <v>1</v>
      </c>
      <c r="W56" s="41">
        <v>6000</v>
      </c>
      <c r="X56" s="13">
        <v>1</v>
      </c>
      <c r="Y56" s="41">
        <v>6000</v>
      </c>
      <c r="Z56" s="40"/>
      <c r="AA56" s="42"/>
      <c r="AB56" s="76"/>
      <c r="AC56" s="77"/>
      <c r="AD56" s="78"/>
      <c r="AE56" s="78"/>
      <c r="AF56" s="77"/>
      <c r="AG56" s="13" t="s">
        <v>5</v>
      </c>
      <c r="AH56" s="37"/>
      <c r="AI56" s="37" t="s">
        <v>6</v>
      </c>
      <c r="AJ56" s="37"/>
      <c r="AK56" s="45" t="s">
        <v>615</v>
      </c>
      <c r="AL56" s="46"/>
      <c r="AM56" s="47"/>
      <c r="AN56" s="236"/>
      <c r="AO56" s="233"/>
      <c r="AP56" s="233"/>
    </row>
    <row r="57" spans="1:42">
      <c r="B57" s="34">
        <v>2022</v>
      </c>
      <c r="C57" s="34">
        <v>5</v>
      </c>
      <c r="D57" s="34">
        <v>12</v>
      </c>
      <c r="E57" s="35" t="s">
        <v>628</v>
      </c>
      <c r="F57" s="34"/>
      <c r="G57" s="36"/>
      <c r="H57" s="37" t="s">
        <v>595</v>
      </c>
      <c r="I57" s="73" t="s">
        <v>43</v>
      </c>
      <c r="J57" s="37"/>
      <c r="K57" s="13"/>
      <c r="L57" s="14"/>
      <c r="M57" s="14"/>
      <c r="N57" s="14"/>
      <c r="O57" s="74"/>
      <c r="P57" s="239">
        <v>25</v>
      </c>
      <c r="Q57" s="39" t="s">
        <v>612</v>
      </c>
      <c r="R57" s="40">
        <v>1000</v>
      </c>
      <c r="S57" s="41" t="s">
        <v>30</v>
      </c>
      <c r="T57" s="240">
        <v>350</v>
      </c>
      <c r="U57" s="40">
        <v>1000</v>
      </c>
      <c r="V57" s="13">
        <v>1</v>
      </c>
      <c r="W57" s="40"/>
      <c r="X57" s="13">
        <v>1</v>
      </c>
      <c r="Y57" s="240">
        <v>350</v>
      </c>
      <c r="Z57" s="40">
        <v>12550</v>
      </c>
      <c r="AA57" s="42" t="s">
        <v>656</v>
      </c>
      <c r="AB57" s="76"/>
      <c r="AC57" s="77"/>
      <c r="AD57" s="78"/>
      <c r="AE57" s="78"/>
      <c r="AF57" s="77"/>
      <c r="AG57" s="74"/>
      <c r="AH57" s="72"/>
      <c r="AI57" s="37" t="s">
        <v>6</v>
      </c>
      <c r="AJ57" s="37"/>
      <c r="AK57" s="45" t="s">
        <v>615</v>
      </c>
      <c r="AL57" s="46"/>
      <c r="AM57" s="47"/>
      <c r="AN57" s="236"/>
      <c r="AO57" s="233"/>
      <c r="AP57" s="233"/>
    </row>
    <row r="59" spans="1:42">
      <c r="B59" s="34">
        <v>2022</v>
      </c>
      <c r="C59" s="34">
        <v>5</v>
      </c>
      <c r="D59" s="34">
        <v>12</v>
      </c>
      <c r="E59" s="35" t="s">
        <v>628</v>
      </c>
      <c r="F59" s="34"/>
      <c r="G59" s="36"/>
      <c r="H59" s="37" t="s">
        <v>595</v>
      </c>
      <c r="I59" s="38" t="s">
        <v>58</v>
      </c>
      <c r="J59" s="37"/>
      <c r="K59" s="13"/>
      <c r="L59" s="14"/>
      <c r="M59" s="13"/>
      <c r="N59" s="14"/>
      <c r="O59" s="13"/>
      <c r="P59" s="13">
        <v>12</v>
      </c>
      <c r="Q59" s="39" t="s">
        <v>612</v>
      </c>
      <c r="R59" s="40">
        <v>1100</v>
      </c>
      <c r="S59" s="41" t="s">
        <v>30</v>
      </c>
      <c r="T59" s="40">
        <v>200</v>
      </c>
      <c r="U59" s="40">
        <v>1100</v>
      </c>
      <c r="V59" s="13">
        <v>1</v>
      </c>
      <c r="W59" s="40">
        <v>200</v>
      </c>
      <c r="X59" s="13">
        <v>1</v>
      </c>
      <c r="Y59" s="40">
        <v>200</v>
      </c>
      <c r="Z59" s="40"/>
      <c r="AA59" s="42"/>
      <c r="AB59" s="245"/>
      <c r="AC59" s="43"/>
      <c r="AD59" s="44"/>
      <c r="AE59" s="44"/>
      <c r="AF59" s="43"/>
      <c r="AG59" s="13"/>
      <c r="AH59" s="37"/>
      <c r="AI59" s="37"/>
      <c r="AJ59" s="37"/>
      <c r="AK59" s="45"/>
      <c r="AL59" s="46"/>
      <c r="AM59" s="236"/>
      <c r="AN59" s="236"/>
      <c r="AO59" s="233"/>
      <c r="AP59" s="233"/>
    </row>
    <row r="60" spans="1:42">
      <c r="A60">
        <v>1</v>
      </c>
      <c r="B60" s="34">
        <v>2022</v>
      </c>
      <c r="C60" s="34">
        <v>5</v>
      </c>
      <c r="D60" s="34">
        <v>12</v>
      </c>
      <c r="E60" s="35" t="s">
        <v>628</v>
      </c>
      <c r="F60" s="34">
        <v>7</v>
      </c>
      <c r="G60" s="36" t="s">
        <v>614</v>
      </c>
      <c r="H60" s="37" t="s">
        <v>595</v>
      </c>
      <c r="I60" s="38" t="s">
        <v>47</v>
      </c>
      <c r="J60" s="37"/>
      <c r="K60" s="13"/>
      <c r="L60" s="14"/>
      <c r="M60" s="14"/>
      <c r="N60" s="14" t="s">
        <v>635</v>
      </c>
      <c r="O60" s="13" t="s">
        <v>597</v>
      </c>
      <c r="P60" s="13">
        <v>25</v>
      </c>
      <c r="Q60" s="39" t="s">
        <v>367</v>
      </c>
      <c r="R60" s="40">
        <v>1100</v>
      </c>
      <c r="S60" s="41">
        <v>6000</v>
      </c>
      <c r="T60" s="41">
        <v>6000</v>
      </c>
      <c r="U60" s="40">
        <v>1100</v>
      </c>
      <c r="V60" s="13">
        <v>1</v>
      </c>
      <c r="W60" s="41">
        <v>6000</v>
      </c>
      <c r="X60" s="13">
        <v>1</v>
      </c>
      <c r="Y60" s="41">
        <v>6000</v>
      </c>
      <c r="Z60" s="40"/>
      <c r="AA60" s="42"/>
      <c r="AB60" s="42"/>
      <c r="AC60" s="43"/>
      <c r="AD60" s="44"/>
      <c r="AE60" s="44"/>
      <c r="AF60" s="43"/>
      <c r="AG60" s="13" t="s">
        <v>5</v>
      </c>
      <c r="AH60" s="37"/>
      <c r="AI60" s="37" t="s">
        <v>6</v>
      </c>
      <c r="AJ60" s="37"/>
      <c r="AK60" s="45" t="s">
        <v>615</v>
      </c>
      <c r="AL60" s="46"/>
      <c r="AM60" s="47"/>
      <c r="AN60" s="236"/>
      <c r="AO60" s="233"/>
      <c r="AP60" s="233"/>
    </row>
    <row r="61" spans="1:42">
      <c r="B61" s="34">
        <v>2022</v>
      </c>
      <c r="C61" s="34">
        <v>5</v>
      </c>
      <c r="D61" s="34">
        <v>12</v>
      </c>
      <c r="E61" s="35" t="s">
        <v>628</v>
      </c>
      <c r="F61" s="34">
        <v>7</v>
      </c>
      <c r="G61" s="36" t="s">
        <v>614</v>
      </c>
      <c r="H61" s="37" t="s">
        <v>595</v>
      </c>
      <c r="I61" s="38" t="s">
        <v>47</v>
      </c>
      <c r="J61" s="37"/>
      <c r="K61" s="13"/>
      <c r="L61" s="14"/>
      <c r="M61" s="14"/>
      <c r="N61" s="14" t="s">
        <v>635</v>
      </c>
      <c r="O61" s="13" t="s">
        <v>597</v>
      </c>
      <c r="P61" s="13">
        <v>25</v>
      </c>
      <c r="Q61" s="39" t="s">
        <v>367</v>
      </c>
      <c r="R61" s="40">
        <v>1100</v>
      </c>
      <c r="S61" s="41">
        <v>6000</v>
      </c>
      <c r="T61" s="41">
        <v>6000</v>
      </c>
      <c r="U61" s="40">
        <v>1100</v>
      </c>
      <c r="V61" s="13">
        <v>1</v>
      </c>
      <c r="W61" s="41">
        <v>6000</v>
      </c>
      <c r="X61" s="13">
        <v>1</v>
      </c>
      <c r="Y61" s="41">
        <v>6000</v>
      </c>
      <c r="Z61" s="40"/>
      <c r="AA61" s="42"/>
      <c r="AB61" s="76"/>
      <c r="AC61" s="77"/>
      <c r="AD61" s="78"/>
      <c r="AE61" s="78"/>
      <c r="AF61" s="77"/>
      <c r="AG61" s="13" t="s">
        <v>5</v>
      </c>
      <c r="AH61" s="37"/>
      <c r="AI61" s="37" t="s">
        <v>6</v>
      </c>
      <c r="AJ61" s="37"/>
      <c r="AK61" s="45" t="s">
        <v>615</v>
      </c>
      <c r="AL61" s="46"/>
      <c r="AM61" s="47"/>
      <c r="AN61" s="236"/>
      <c r="AO61" s="233"/>
      <c r="AP61" s="233"/>
    </row>
    <row r="62" spans="1:42">
      <c r="B62" s="34">
        <v>2022</v>
      </c>
      <c r="C62" s="34">
        <v>5</v>
      </c>
      <c r="D62" s="34">
        <v>12</v>
      </c>
      <c r="E62" s="35" t="s">
        <v>628</v>
      </c>
      <c r="F62" s="34"/>
      <c r="G62" s="36"/>
      <c r="H62" s="37" t="s">
        <v>595</v>
      </c>
      <c r="I62" s="73" t="s">
        <v>43</v>
      </c>
      <c r="J62" s="37"/>
      <c r="K62" s="13"/>
      <c r="L62" s="14"/>
      <c r="M62" s="14"/>
      <c r="N62" s="14"/>
      <c r="O62" s="74"/>
      <c r="P62" s="239">
        <v>25</v>
      </c>
      <c r="Q62" s="39" t="s">
        <v>612</v>
      </c>
      <c r="R62" s="40">
        <v>1100</v>
      </c>
      <c r="S62" s="41" t="s">
        <v>30</v>
      </c>
      <c r="T62" s="240">
        <v>350</v>
      </c>
      <c r="U62" s="40">
        <v>1100</v>
      </c>
      <c r="V62" s="13">
        <v>1</v>
      </c>
      <c r="W62" s="40"/>
      <c r="X62" s="13">
        <v>1</v>
      </c>
      <c r="Y62" s="240">
        <v>350</v>
      </c>
      <c r="Z62" s="40">
        <v>12550</v>
      </c>
      <c r="AA62" s="42" t="s">
        <v>654</v>
      </c>
      <c r="AB62" s="76"/>
      <c r="AC62" s="77"/>
      <c r="AD62" s="78"/>
      <c r="AE62" s="78"/>
      <c r="AF62" s="77"/>
      <c r="AG62" s="74"/>
      <c r="AH62" s="72"/>
      <c r="AI62" s="37" t="s">
        <v>6</v>
      </c>
      <c r="AJ62" s="37"/>
      <c r="AK62" s="45" t="s">
        <v>615</v>
      </c>
      <c r="AL62" s="46"/>
      <c r="AM62" s="47"/>
      <c r="AN62" s="236"/>
      <c r="AO62" s="233"/>
      <c r="AP62" s="233"/>
    </row>
    <row r="64" spans="1:42">
      <c r="B64" s="34">
        <v>2022</v>
      </c>
      <c r="C64" s="34">
        <v>5</v>
      </c>
      <c r="D64" s="34">
        <v>12</v>
      </c>
      <c r="E64" s="35" t="s">
        <v>628</v>
      </c>
      <c r="F64" s="34"/>
      <c r="G64" s="36"/>
      <c r="H64" s="37" t="s">
        <v>595</v>
      </c>
      <c r="I64" s="38" t="s">
        <v>58</v>
      </c>
      <c r="J64" s="37"/>
      <c r="K64" s="13"/>
      <c r="L64" s="14"/>
      <c r="M64" s="13"/>
      <c r="N64" s="75"/>
      <c r="O64" s="13"/>
      <c r="P64" s="13">
        <v>12</v>
      </c>
      <c r="Q64" s="39" t="s">
        <v>612</v>
      </c>
      <c r="R64" s="40">
        <v>1120</v>
      </c>
      <c r="S64" s="41" t="s">
        <v>30</v>
      </c>
      <c r="T64" s="40">
        <v>200</v>
      </c>
      <c r="U64" s="40">
        <v>1120</v>
      </c>
      <c r="V64" s="13">
        <v>1</v>
      </c>
      <c r="W64" s="40">
        <v>200</v>
      </c>
      <c r="X64" s="13">
        <v>1</v>
      </c>
      <c r="Y64" s="40">
        <v>200</v>
      </c>
      <c r="Z64" s="40"/>
      <c r="AA64" s="241" t="s">
        <v>619</v>
      </c>
      <c r="AB64" s="238" t="s">
        <v>620</v>
      </c>
      <c r="AC64" s="77"/>
      <c r="AD64" s="44"/>
      <c r="AE64" s="44"/>
      <c r="AF64" s="43"/>
      <c r="AG64" s="13"/>
      <c r="AH64" s="37"/>
      <c r="AI64" s="37"/>
      <c r="AJ64" s="37"/>
      <c r="AK64" s="45"/>
      <c r="AL64" s="46"/>
      <c r="AM64" s="236"/>
      <c r="AN64" s="236"/>
      <c r="AO64" s="233"/>
      <c r="AP64" s="233"/>
    </row>
    <row r="65" spans="1:42">
      <c r="B65" s="34">
        <v>2022</v>
      </c>
      <c r="C65" s="34">
        <v>5</v>
      </c>
      <c r="D65" s="34">
        <v>12</v>
      </c>
      <c r="E65" s="35" t="s">
        <v>628</v>
      </c>
      <c r="F65" s="34">
        <v>8</v>
      </c>
      <c r="G65" s="36" t="s">
        <v>614</v>
      </c>
      <c r="H65" s="37" t="s">
        <v>595</v>
      </c>
      <c r="I65" s="38" t="s">
        <v>47</v>
      </c>
      <c r="J65" s="37"/>
      <c r="K65" s="13"/>
      <c r="L65" s="14"/>
      <c r="M65" s="14"/>
      <c r="N65" s="14" t="s">
        <v>621</v>
      </c>
      <c r="O65" s="13" t="s">
        <v>34</v>
      </c>
      <c r="P65" s="13">
        <v>50</v>
      </c>
      <c r="Q65" s="39" t="s">
        <v>360</v>
      </c>
      <c r="R65" s="40">
        <v>1120</v>
      </c>
      <c r="S65" s="41">
        <v>4000</v>
      </c>
      <c r="T65" s="41">
        <v>4000</v>
      </c>
      <c r="U65" s="40">
        <v>1120</v>
      </c>
      <c r="V65" s="13">
        <v>1</v>
      </c>
      <c r="W65" s="41">
        <v>4000</v>
      </c>
      <c r="X65" s="13">
        <v>1</v>
      </c>
      <c r="Y65" s="41">
        <v>4000</v>
      </c>
      <c r="Z65" s="40"/>
      <c r="AA65" s="42"/>
      <c r="AB65" s="42"/>
      <c r="AC65" s="43"/>
      <c r="AD65" s="44"/>
      <c r="AE65" s="44"/>
      <c r="AF65" s="43"/>
      <c r="AG65" s="13" t="s">
        <v>5</v>
      </c>
      <c r="AH65" s="37"/>
      <c r="AI65" s="37" t="s">
        <v>17</v>
      </c>
      <c r="AJ65" s="37"/>
      <c r="AK65" s="45" t="s">
        <v>615</v>
      </c>
      <c r="AL65" s="46"/>
      <c r="AM65" s="236"/>
      <c r="AN65" s="236"/>
      <c r="AO65" s="233"/>
      <c r="AP65" s="233"/>
    </row>
    <row r="66" spans="1:42">
      <c r="B66" s="34">
        <v>2022</v>
      </c>
      <c r="C66" s="34">
        <v>5</v>
      </c>
      <c r="D66" s="34">
        <v>12</v>
      </c>
      <c r="E66" s="35" t="s">
        <v>628</v>
      </c>
      <c r="F66" s="34">
        <v>8</v>
      </c>
      <c r="G66" s="36" t="s">
        <v>614</v>
      </c>
      <c r="H66" s="37" t="s">
        <v>595</v>
      </c>
      <c r="I66" s="38" t="s">
        <v>47</v>
      </c>
      <c r="J66" s="37"/>
      <c r="K66" s="13"/>
      <c r="L66" s="14"/>
      <c r="M66" s="14"/>
      <c r="N66" s="14" t="s">
        <v>621</v>
      </c>
      <c r="O66" s="13" t="s">
        <v>34</v>
      </c>
      <c r="P66" s="13">
        <v>50</v>
      </c>
      <c r="Q66" s="39" t="s">
        <v>360</v>
      </c>
      <c r="R66" s="40">
        <v>1120</v>
      </c>
      <c r="S66" s="41">
        <v>4000</v>
      </c>
      <c r="T66" s="41">
        <v>4000</v>
      </c>
      <c r="U66" s="40">
        <v>1120</v>
      </c>
      <c r="V66" s="13">
        <v>1</v>
      </c>
      <c r="W66" s="41">
        <v>4000</v>
      </c>
      <c r="X66" s="13">
        <v>1</v>
      </c>
      <c r="Y66" s="41">
        <v>4000</v>
      </c>
      <c r="Z66" s="40"/>
      <c r="AA66" s="42"/>
      <c r="AB66" s="76"/>
      <c r="AC66" s="43"/>
      <c r="AD66" s="44"/>
      <c r="AE66" s="44"/>
      <c r="AF66" s="43"/>
      <c r="AG66" s="13" t="s">
        <v>5</v>
      </c>
      <c r="AH66" s="37"/>
      <c r="AI66" s="37" t="s">
        <v>17</v>
      </c>
      <c r="AJ66" s="37"/>
      <c r="AK66" s="45" t="s">
        <v>615</v>
      </c>
      <c r="AL66" s="46"/>
      <c r="AM66" s="236"/>
      <c r="AN66" s="236"/>
      <c r="AO66" s="233"/>
      <c r="AP66" s="233"/>
    </row>
    <row r="67" spans="1:42">
      <c r="B67" s="34">
        <v>2022</v>
      </c>
      <c r="C67" s="34">
        <v>5</v>
      </c>
      <c r="D67" s="34">
        <v>12</v>
      </c>
      <c r="E67" s="35" t="s">
        <v>628</v>
      </c>
      <c r="F67" s="34"/>
      <c r="G67" s="36"/>
      <c r="H67" s="37" t="s">
        <v>595</v>
      </c>
      <c r="I67" s="73" t="s">
        <v>43</v>
      </c>
      <c r="J67" s="37"/>
      <c r="K67" s="13"/>
      <c r="L67" s="14"/>
      <c r="M67" s="14"/>
      <c r="N67" s="14"/>
      <c r="O67" s="74"/>
      <c r="P67" s="239">
        <v>25</v>
      </c>
      <c r="Q67" s="39" t="s">
        <v>612</v>
      </c>
      <c r="R67" s="40">
        <v>1120</v>
      </c>
      <c r="S67" s="41" t="s">
        <v>30</v>
      </c>
      <c r="T67" s="240">
        <v>350</v>
      </c>
      <c r="U67" s="40">
        <v>1120</v>
      </c>
      <c r="V67" s="13">
        <v>1</v>
      </c>
      <c r="W67" s="40"/>
      <c r="X67" s="13">
        <v>1</v>
      </c>
      <c r="Y67" s="240">
        <v>350</v>
      </c>
      <c r="Z67" s="40">
        <v>8550</v>
      </c>
      <c r="AA67" s="42" t="s">
        <v>653</v>
      </c>
      <c r="AB67" s="76"/>
      <c r="AC67" s="77"/>
      <c r="AD67" s="78"/>
      <c r="AE67" s="78"/>
      <c r="AF67" s="77"/>
      <c r="AG67" s="74"/>
      <c r="AH67" s="72"/>
      <c r="AI67" s="37" t="s">
        <v>17</v>
      </c>
      <c r="AJ67" s="37"/>
      <c r="AK67" s="45" t="s">
        <v>615</v>
      </c>
      <c r="AL67" s="46"/>
      <c r="AM67" s="236"/>
      <c r="AN67" s="236"/>
      <c r="AO67" s="233"/>
      <c r="AP67" s="233"/>
    </row>
    <row r="69" spans="1:42">
      <c r="B69" s="34">
        <v>2022</v>
      </c>
      <c r="C69" s="34"/>
      <c r="D69" s="34"/>
      <c r="E69" s="35"/>
      <c r="F69" s="34"/>
      <c r="G69" s="36"/>
      <c r="H69" s="37" t="s">
        <v>595</v>
      </c>
      <c r="I69" s="38" t="s">
        <v>58</v>
      </c>
      <c r="J69" s="37"/>
      <c r="K69" s="13"/>
      <c r="L69" s="14"/>
      <c r="M69" s="13"/>
      <c r="N69" s="14"/>
      <c r="O69" s="13"/>
      <c r="P69" s="13">
        <v>12</v>
      </c>
      <c r="Q69" s="39" t="s">
        <v>612</v>
      </c>
      <c r="R69" s="40">
        <v>1205</v>
      </c>
      <c r="S69" s="41" t="s">
        <v>30</v>
      </c>
      <c r="T69" s="40">
        <v>200</v>
      </c>
      <c r="U69" s="40">
        <v>1205</v>
      </c>
      <c r="V69" s="13">
        <v>1</v>
      </c>
      <c r="W69" s="40">
        <v>200</v>
      </c>
      <c r="X69" s="13">
        <v>1</v>
      </c>
      <c r="Y69" s="40">
        <v>200</v>
      </c>
      <c r="Z69" s="40"/>
      <c r="AA69" s="241" t="s">
        <v>619</v>
      </c>
      <c r="AB69" s="238" t="s">
        <v>620</v>
      </c>
      <c r="AC69" s="43"/>
      <c r="AD69" s="44"/>
      <c r="AE69" s="44"/>
      <c r="AF69" s="43"/>
      <c r="AG69" s="13"/>
      <c r="AH69" s="37"/>
      <c r="AI69" s="37"/>
      <c r="AJ69" s="37"/>
      <c r="AK69" s="45"/>
      <c r="AL69" s="231"/>
      <c r="AM69" s="232"/>
      <c r="AN69" s="232"/>
      <c r="AO69" s="233"/>
      <c r="AP69" s="233"/>
    </row>
    <row r="70" spans="1:42">
      <c r="B70" s="34">
        <v>2022</v>
      </c>
      <c r="C70" s="34"/>
      <c r="D70" s="34"/>
      <c r="E70" s="35"/>
      <c r="F70" s="34"/>
      <c r="G70" s="36" t="s">
        <v>614</v>
      </c>
      <c r="H70" s="37" t="s">
        <v>595</v>
      </c>
      <c r="I70" s="38" t="s">
        <v>47</v>
      </c>
      <c r="J70" s="37"/>
      <c r="K70" s="13"/>
      <c r="L70" s="14"/>
      <c r="M70" s="14"/>
      <c r="N70" s="14" t="s">
        <v>621</v>
      </c>
      <c r="O70" s="13" t="s">
        <v>40</v>
      </c>
      <c r="P70" s="13">
        <v>100</v>
      </c>
      <c r="Q70" s="39" t="s">
        <v>637</v>
      </c>
      <c r="R70" s="40">
        <v>1205</v>
      </c>
      <c r="S70" s="41">
        <v>2500</v>
      </c>
      <c r="T70" s="41">
        <v>2500</v>
      </c>
      <c r="U70" s="40">
        <v>1205</v>
      </c>
      <c r="V70" s="13">
        <v>1</v>
      </c>
      <c r="W70" s="41">
        <v>2500</v>
      </c>
      <c r="X70" s="13">
        <v>1</v>
      </c>
      <c r="Y70" s="41"/>
      <c r="Z70" s="40"/>
      <c r="AA70" s="42"/>
      <c r="AB70" s="42"/>
      <c r="AC70" s="43"/>
      <c r="AD70" s="44"/>
      <c r="AE70" s="44"/>
      <c r="AF70" s="43"/>
      <c r="AG70" s="13" t="s">
        <v>5</v>
      </c>
      <c r="AH70" s="37"/>
      <c r="AI70" s="37" t="s">
        <v>17</v>
      </c>
      <c r="AJ70" s="37"/>
      <c r="AK70" s="45" t="s">
        <v>615</v>
      </c>
      <c r="AL70" s="231"/>
      <c r="AM70" s="232"/>
      <c r="AN70" s="232"/>
      <c r="AO70" s="233"/>
      <c r="AP70" s="233"/>
    </row>
    <row r="71" spans="1:42">
      <c r="B71" s="34">
        <v>2022</v>
      </c>
      <c r="C71" s="34"/>
      <c r="D71" s="34"/>
      <c r="E71" s="35"/>
      <c r="F71" s="34"/>
      <c r="G71" s="36" t="s">
        <v>614</v>
      </c>
      <c r="H71" s="37" t="s">
        <v>595</v>
      </c>
      <c r="I71" s="38" t="s">
        <v>47</v>
      </c>
      <c r="J71" s="37"/>
      <c r="K71" s="13"/>
      <c r="L71" s="14"/>
      <c r="M71" s="14"/>
      <c r="N71" s="14" t="s">
        <v>621</v>
      </c>
      <c r="O71" s="13" t="s">
        <v>40</v>
      </c>
      <c r="P71" s="13">
        <v>100</v>
      </c>
      <c r="Q71" s="39" t="s">
        <v>637</v>
      </c>
      <c r="R71" s="40">
        <v>1205</v>
      </c>
      <c r="S71" s="41">
        <v>2500</v>
      </c>
      <c r="T71" s="41">
        <v>2500</v>
      </c>
      <c r="U71" s="40">
        <v>1205</v>
      </c>
      <c r="V71" s="13">
        <v>1</v>
      </c>
      <c r="W71" s="41">
        <v>2500</v>
      </c>
      <c r="X71" s="13">
        <v>1</v>
      </c>
      <c r="Y71" s="41"/>
      <c r="Z71" s="40"/>
      <c r="AA71" s="42"/>
      <c r="AB71" s="76"/>
      <c r="AC71" s="43"/>
      <c r="AD71" s="44"/>
      <c r="AE71" s="44"/>
      <c r="AF71" s="43"/>
      <c r="AG71" s="13" t="s">
        <v>5</v>
      </c>
      <c r="AH71" s="37"/>
      <c r="AI71" s="37" t="s">
        <v>17</v>
      </c>
      <c r="AJ71" s="37"/>
      <c r="AK71" s="45" t="s">
        <v>615</v>
      </c>
      <c r="AL71" s="231"/>
      <c r="AM71" s="232"/>
      <c r="AN71" s="232"/>
      <c r="AO71" s="233"/>
      <c r="AP71" s="233"/>
    </row>
    <row r="72" spans="1:42">
      <c r="B72" s="34">
        <v>2022</v>
      </c>
      <c r="C72" s="34"/>
      <c r="D72" s="34"/>
      <c r="E72" s="35"/>
      <c r="F72" s="34"/>
      <c r="G72" s="36"/>
      <c r="H72" s="37" t="s">
        <v>595</v>
      </c>
      <c r="I72" s="73" t="s">
        <v>43</v>
      </c>
      <c r="J72" s="37"/>
      <c r="K72" s="13"/>
      <c r="L72" s="14"/>
      <c r="M72" s="14"/>
      <c r="N72" s="14"/>
      <c r="O72" s="74"/>
      <c r="P72" s="239">
        <v>25</v>
      </c>
      <c r="Q72" s="39" t="s">
        <v>612</v>
      </c>
      <c r="R72" s="40">
        <v>1205</v>
      </c>
      <c r="S72" s="41" t="s">
        <v>30</v>
      </c>
      <c r="T72" s="240">
        <v>350</v>
      </c>
      <c r="U72" s="40">
        <v>1205</v>
      </c>
      <c r="V72" s="13">
        <v>1</v>
      </c>
      <c r="W72" s="40"/>
      <c r="X72" s="13">
        <v>1</v>
      </c>
      <c r="Y72" s="240">
        <v>350</v>
      </c>
      <c r="Z72" s="40">
        <v>5550</v>
      </c>
      <c r="AA72" s="42" t="s">
        <v>758</v>
      </c>
      <c r="AB72" s="76"/>
      <c r="AC72" s="77"/>
      <c r="AD72" s="78"/>
      <c r="AE72" s="78"/>
      <c r="AF72" s="77"/>
      <c r="AG72" s="74"/>
      <c r="AH72" s="72"/>
      <c r="AI72" s="37" t="s">
        <v>17</v>
      </c>
      <c r="AJ72" s="37"/>
      <c r="AK72" s="45" t="s">
        <v>615</v>
      </c>
      <c r="AL72" s="231"/>
      <c r="AM72" s="232"/>
      <c r="AN72" s="232"/>
      <c r="AO72" s="233"/>
      <c r="AP72" s="233"/>
    </row>
    <row r="74" spans="1:42">
      <c r="B74" s="34">
        <v>2022</v>
      </c>
      <c r="C74" s="34">
        <v>5</v>
      </c>
      <c r="D74" s="34">
        <v>16</v>
      </c>
      <c r="E74" s="35" t="s">
        <v>627</v>
      </c>
      <c r="F74" s="34"/>
      <c r="G74" s="36"/>
      <c r="H74" s="72" t="s">
        <v>595</v>
      </c>
      <c r="I74" s="38" t="s">
        <v>58</v>
      </c>
      <c r="J74" s="37"/>
      <c r="K74" s="13"/>
      <c r="L74" s="14"/>
      <c r="M74" s="13"/>
      <c r="N74" s="75"/>
      <c r="O74" s="13"/>
      <c r="P74" s="13">
        <v>25</v>
      </c>
      <c r="Q74" s="39" t="s">
        <v>642</v>
      </c>
      <c r="R74" s="40">
        <v>1005</v>
      </c>
      <c r="S74" s="83" t="s">
        <v>30</v>
      </c>
      <c r="T74" s="40">
        <v>100</v>
      </c>
      <c r="U74" s="40">
        <v>1005</v>
      </c>
      <c r="V74" s="13">
        <v>1</v>
      </c>
      <c r="W74" s="40">
        <v>100</v>
      </c>
      <c r="X74" s="13">
        <v>1</v>
      </c>
      <c r="Y74" s="40">
        <v>100</v>
      </c>
      <c r="Z74" s="40"/>
      <c r="AA74" s="42"/>
      <c r="AB74" s="245"/>
      <c r="AC74" s="43"/>
      <c r="AD74" s="44"/>
      <c r="AE74" s="44"/>
      <c r="AF74" s="43"/>
      <c r="AG74" s="13"/>
      <c r="AH74" s="37"/>
      <c r="AI74" s="37"/>
      <c r="AJ74" s="37"/>
      <c r="AK74" s="45" t="s">
        <v>615</v>
      </c>
      <c r="AL74" s="46"/>
      <c r="AM74" s="236"/>
      <c r="AN74" s="236"/>
      <c r="AO74" s="233"/>
      <c r="AP74" s="233"/>
    </row>
    <row r="75" spans="1:42">
      <c r="B75" s="34">
        <v>2022</v>
      </c>
      <c r="C75" s="34">
        <v>5</v>
      </c>
      <c r="D75" s="34">
        <v>16</v>
      </c>
      <c r="E75" s="35" t="s">
        <v>627</v>
      </c>
      <c r="F75" s="34">
        <v>2</v>
      </c>
      <c r="G75" s="36" t="s">
        <v>594</v>
      </c>
      <c r="H75" s="72" t="s">
        <v>595</v>
      </c>
      <c r="I75" s="38" t="s">
        <v>47</v>
      </c>
      <c r="J75" s="37"/>
      <c r="K75" s="13"/>
      <c r="L75" s="14"/>
      <c r="M75" s="13"/>
      <c r="N75" s="75" t="s">
        <v>661</v>
      </c>
      <c r="O75" s="13" t="s">
        <v>597</v>
      </c>
      <c r="P75" s="13">
        <v>75</v>
      </c>
      <c r="Q75" s="39" t="s">
        <v>660</v>
      </c>
      <c r="R75" s="40">
        <v>1002</v>
      </c>
      <c r="S75" s="41">
        <v>3000</v>
      </c>
      <c r="T75" s="41">
        <v>3000</v>
      </c>
      <c r="U75" s="40">
        <v>1002</v>
      </c>
      <c r="V75" s="13">
        <v>1</v>
      </c>
      <c r="W75" s="40">
        <v>3000</v>
      </c>
      <c r="X75" s="13">
        <v>1</v>
      </c>
      <c r="Y75" s="40">
        <v>2995</v>
      </c>
      <c r="Z75" s="40"/>
      <c r="AA75" s="42"/>
      <c r="AB75" s="256"/>
      <c r="AC75" s="43"/>
      <c r="AD75" s="44"/>
      <c r="AE75" s="44"/>
      <c r="AF75" s="43"/>
      <c r="AG75" s="13" t="s">
        <v>5</v>
      </c>
      <c r="AH75" s="37" t="s">
        <v>6</v>
      </c>
      <c r="AI75" s="37"/>
      <c r="AJ75" s="37"/>
      <c r="AK75" s="45" t="s">
        <v>615</v>
      </c>
      <c r="AL75" s="46"/>
      <c r="AM75" s="236"/>
      <c r="AN75" s="236"/>
      <c r="AO75" s="233"/>
      <c r="AP75" s="233"/>
    </row>
    <row r="76" spans="1:42">
      <c r="B76" s="34">
        <v>2022</v>
      </c>
      <c r="C76" s="34">
        <v>5</v>
      </c>
      <c r="D76" s="34">
        <v>16</v>
      </c>
      <c r="E76" s="35" t="s">
        <v>627</v>
      </c>
      <c r="F76" s="34">
        <v>2</v>
      </c>
      <c r="G76" s="36" t="s">
        <v>594</v>
      </c>
      <c r="H76" s="72" t="s">
        <v>595</v>
      </c>
      <c r="I76" s="38" t="s">
        <v>47</v>
      </c>
      <c r="J76" s="37"/>
      <c r="K76" s="13"/>
      <c r="L76" s="14"/>
      <c r="M76" s="13"/>
      <c r="N76" s="75" t="s">
        <v>661</v>
      </c>
      <c r="O76" s="13" t="s">
        <v>597</v>
      </c>
      <c r="P76" s="13">
        <v>75</v>
      </c>
      <c r="Q76" s="39" t="s">
        <v>660</v>
      </c>
      <c r="R76" s="40">
        <v>1002</v>
      </c>
      <c r="S76" s="41">
        <v>3000</v>
      </c>
      <c r="T76" s="41">
        <v>3000</v>
      </c>
      <c r="U76" s="40">
        <v>1002</v>
      </c>
      <c r="V76" s="13">
        <v>1</v>
      </c>
      <c r="W76" s="40">
        <v>3000</v>
      </c>
      <c r="X76" s="13">
        <v>1</v>
      </c>
      <c r="Y76" s="40">
        <v>2990</v>
      </c>
      <c r="Z76" s="40">
        <v>6100</v>
      </c>
      <c r="AA76" s="42"/>
      <c r="AB76" s="245"/>
      <c r="AC76" s="43"/>
      <c r="AD76" s="44"/>
      <c r="AE76" s="44"/>
      <c r="AF76" s="43"/>
      <c r="AG76" s="13"/>
      <c r="AH76" s="37" t="s">
        <v>6</v>
      </c>
      <c r="AI76" s="37"/>
      <c r="AJ76" s="37"/>
      <c r="AK76" s="45" t="s">
        <v>615</v>
      </c>
      <c r="AL76" s="46"/>
      <c r="AM76" s="236"/>
      <c r="AN76" s="236"/>
      <c r="AO76" s="233"/>
      <c r="AP76" s="233"/>
    </row>
    <row r="78" spans="1:42" ht="14.25" customHeight="1">
      <c r="B78" s="34">
        <v>2021</v>
      </c>
      <c r="C78" s="34">
        <v>6</v>
      </c>
      <c r="D78" s="34">
        <v>14</v>
      </c>
      <c r="E78" s="35" t="s">
        <v>629</v>
      </c>
      <c r="F78" s="34"/>
      <c r="G78" s="36"/>
      <c r="H78" s="37" t="s">
        <v>595</v>
      </c>
      <c r="I78" s="38" t="s">
        <v>58</v>
      </c>
      <c r="J78" s="37"/>
      <c r="K78" s="13"/>
      <c r="L78" s="14"/>
      <c r="M78" s="13"/>
      <c r="N78" s="14"/>
      <c r="O78" s="13"/>
      <c r="P78" s="13">
        <v>12</v>
      </c>
      <c r="Q78" s="39" t="s">
        <v>612</v>
      </c>
      <c r="R78" s="40">
        <v>1005</v>
      </c>
      <c r="S78" s="41" t="s">
        <v>30</v>
      </c>
      <c r="T78" s="40">
        <v>200</v>
      </c>
      <c r="U78" s="40">
        <v>1005</v>
      </c>
      <c r="V78" s="13">
        <v>1</v>
      </c>
      <c r="W78" s="40">
        <v>200</v>
      </c>
      <c r="X78" s="13">
        <v>1</v>
      </c>
      <c r="Y78" s="40">
        <v>200</v>
      </c>
      <c r="Z78" s="40"/>
      <c r="AA78" s="42"/>
      <c r="AB78" s="238" t="s">
        <v>613</v>
      </c>
      <c r="AC78" s="43"/>
      <c r="AD78" s="44"/>
      <c r="AE78" s="44"/>
      <c r="AF78" s="43"/>
      <c r="AG78" s="13"/>
      <c r="AH78" s="37"/>
      <c r="AI78" s="37" t="s">
        <v>6</v>
      </c>
      <c r="AJ78" s="37"/>
      <c r="AK78" s="45" t="s">
        <v>615</v>
      </c>
      <c r="AL78" s="46"/>
      <c r="AM78" s="47"/>
      <c r="AN78" s="47"/>
      <c r="AO78" s="39"/>
      <c r="AP78" s="39"/>
    </row>
    <row r="79" spans="1:42">
      <c r="A79">
        <v>1</v>
      </c>
      <c r="B79" s="34">
        <v>2021</v>
      </c>
      <c r="C79" s="34">
        <v>6</v>
      </c>
      <c r="D79" s="34">
        <v>14</v>
      </c>
      <c r="E79" s="35" t="s">
        <v>629</v>
      </c>
      <c r="F79" s="34">
        <v>10</v>
      </c>
      <c r="G79" s="36" t="s">
        <v>614</v>
      </c>
      <c r="H79" s="37" t="s">
        <v>595</v>
      </c>
      <c r="I79" s="38" t="s">
        <v>47</v>
      </c>
      <c r="J79" s="37"/>
      <c r="K79" s="13"/>
      <c r="L79" s="14"/>
      <c r="M79" s="14"/>
      <c r="N79" s="14" t="s">
        <v>733</v>
      </c>
      <c r="O79" s="13" t="s">
        <v>597</v>
      </c>
      <c r="P79" s="13">
        <v>50</v>
      </c>
      <c r="Q79" s="39" t="s">
        <v>303</v>
      </c>
      <c r="R79" s="40">
        <v>1005</v>
      </c>
      <c r="S79" s="41">
        <v>4000</v>
      </c>
      <c r="T79" s="40">
        <v>4000</v>
      </c>
      <c r="U79" s="40">
        <v>1005</v>
      </c>
      <c r="V79" s="13">
        <v>1</v>
      </c>
      <c r="W79" s="40">
        <v>4000</v>
      </c>
      <c r="X79" s="13">
        <v>1</v>
      </c>
      <c r="Y79" s="40">
        <v>4000</v>
      </c>
      <c r="Z79" s="40"/>
      <c r="AA79" s="42"/>
      <c r="AB79" s="42"/>
      <c r="AC79" s="43"/>
      <c r="AD79" s="44"/>
      <c r="AE79" s="44"/>
      <c r="AF79" s="43"/>
      <c r="AG79" s="13" t="s">
        <v>5</v>
      </c>
      <c r="AH79" s="37"/>
      <c r="AI79" s="37" t="s">
        <v>6</v>
      </c>
      <c r="AJ79" s="37"/>
      <c r="AK79" s="45" t="s">
        <v>615</v>
      </c>
      <c r="AL79" s="46"/>
      <c r="AM79" s="47"/>
      <c r="AN79" s="47"/>
      <c r="AO79" s="39"/>
      <c r="AP79" s="39"/>
    </row>
    <row r="80" spans="1:42">
      <c r="A80">
        <v>1</v>
      </c>
      <c r="B80" s="34">
        <v>2021</v>
      </c>
      <c r="C80" s="34">
        <v>6</v>
      </c>
      <c r="D80" s="34">
        <v>14</v>
      </c>
      <c r="E80" s="35" t="s">
        <v>629</v>
      </c>
      <c r="F80" s="34">
        <v>10</v>
      </c>
      <c r="G80" s="36" t="s">
        <v>614</v>
      </c>
      <c r="H80" s="37" t="s">
        <v>595</v>
      </c>
      <c r="I80" s="38" t="s">
        <v>47</v>
      </c>
      <c r="J80" s="37"/>
      <c r="K80" s="13"/>
      <c r="L80" s="14"/>
      <c r="M80" s="14"/>
      <c r="N80" s="14" t="s">
        <v>733</v>
      </c>
      <c r="O80" s="13" t="s">
        <v>597</v>
      </c>
      <c r="P80" s="13">
        <v>50</v>
      </c>
      <c r="Q80" s="39" t="s">
        <v>303</v>
      </c>
      <c r="R80" s="40">
        <v>1005</v>
      </c>
      <c r="S80" s="41">
        <v>4000</v>
      </c>
      <c r="T80" s="40">
        <v>4000</v>
      </c>
      <c r="U80" s="40">
        <v>1005</v>
      </c>
      <c r="V80" s="13">
        <v>1</v>
      </c>
      <c r="W80" s="40">
        <v>4000</v>
      </c>
      <c r="X80" s="13">
        <v>1</v>
      </c>
      <c r="Y80" s="40">
        <v>4000</v>
      </c>
      <c r="Z80" s="40"/>
      <c r="AA80" s="42"/>
      <c r="AB80" s="42"/>
      <c r="AC80" s="43"/>
      <c r="AD80" s="44"/>
      <c r="AE80" s="44"/>
      <c r="AF80" s="43"/>
      <c r="AG80" s="13" t="s">
        <v>5</v>
      </c>
      <c r="AH80" s="37"/>
      <c r="AI80" s="37" t="s">
        <v>6</v>
      </c>
      <c r="AJ80" s="37"/>
      <c r="AK80" s="45" t="s">
        <v>615</v>
      </c>
      <c r="AL80" s="46"/>
      <c r="AM80" s="47"/>
      <c r="AN80" s="47"/>
      <c r="AO80" s="39"/>
      <c r="AP80" s="39"/>
    </row>
    <row r="81" spans="1:42">
      <c r="A81">
        <v>1</v>
      </c>
      <c r="B81" s="34">
        <v>2021</v>
      </c>
      <c r="C81" s="34">
        <v>6</v>
      </c>
      <c r="D81" s="34">
        <v>14</v>
      </c>
      <c r="E81" s="35" t="s">
        <v>629</v>
      </c>
      <c r="F81" s="34">
        <v>10</v>
      </c>
      <c r="G81" s="260"/>
      <c r="H81" s="37" t="s">
        <v>595</v>
      </c>
      <c r="I81" s="38" t="s">
        <v>43</v>
      </c>
      <c r="J81" s="37"/>
      <c r="K81" s="13"/>
      <c r="L81" s="14"/>
      <c r="M81" s="13"/>
      <c r="N81" s="14"/>
      <c r="O81" s="13"/>
      <c r="P81" s="239">
        <v>25</v>
      </c>
      <c r="Q81" s="39" t="s">
        <v>612</v>
      </c>
      <c r="R81" s="40">
        <v>1005</v>
      </c>
      <c r="S81" s="41" t="s">
        <v>30</v>
      </c>
      <c r="T81" s="240">
        <v>350</v>
      </c>
      <c r="U81" s="40">
        <v>1005</v>
      </c>
      <c r="V81" s="13">
        <v>1</v>
      </c>
      <c r="W81" s="40"/>
      <c r="X81" s="13">
        <v>1</v>
      </c>
      <c r="Y81" s="240">
        <v>350</v>
      </c>
      <c r="Z81" s="40">
        <v>8550</v>
      </c>
      <c r="AA81" s="42" t="s">
        <v>658</v>
      </c>
      <c r="AB81" s="42"/>
      <c r="AC81" s="43"/>
      <c r="AD81" s="44"/>
      <c r="AE81" s="44"/>
      <c r="AF81" s="43"/>
      <c r="AG81" s="13"/>
      <c r="AH81" s="37"/>
      <c r="AI81" s="37" t="s">
        <v>6</v>
      </c>
      <c r="AJ81" s="37"/>
      <c r="AK81" s="45" t="s">
        <v>615</v>
      </c>
      <c r="AL81" s="46"/>
      <c r="AM81" s="47"/>
      <c r="AN81" s="47"/>
      <c r="AO81" s="39"/>
      <c r="AP81" s="39"/>
    </row>
    <row r="83" spans="1:42">
      <c r="B83" s="34">
        <v>2021</v>
      </c>
      <c r="C83" s="34">
        <v>4</v>
      </c>
      <c r="D83" s="34">
        <v>6</v>
      </c>
      <c r="E83" s="35" t="s">
        <v>628</v>
      </c>
      <c r="F83" s="34"/>
      <c r="G83" s="36"/>
      <c r="H83" s="37" t="s">
        <v>595</v>
      </c>
      <c r="I83" s="38" t="s">
        <v>58</v>
      </c>
      <c r="J83" s="37"/>
      <c r="K83" s="13"/>
      <c r="L83" s="14"/>
      <c r="M83" s="13"/>
      <c r="N83" s="14"/>
      <c r="O83" s="13"/>
      <c r="P83" s="13">
        <v>12</v>
      </c>
      <c r="Q83" s="39" t="s">
        <v>612</v>
      </c>
      <c r="R83" s="40">
        <v>1125</v>
      </c>
      <c r="S83" s="41" t="s">
        <v>30</v>
      </c>
      <c r="T83" s="40">
        <v>200</v>
      </c>
      <c r="U83" s="40">
        <v>1125</v>
      </c>
      <c r="V83" s="13">
        <v>1</v>
      </c>
      <c r="W83" s="40">
        <v>200</v>
      </c>
      <c r="X83" s="13">
        <v>1</v>
      </c>
      <c r="Y83" s="40">
        <v>200</v>
      </c>
      <c r="Z83" s="40"/>
      <c r="AA83" s="42"/>
      <c r="AB83" s="238" t="s">
        <v>613</v>
      </c>
      <c r="AC83" s="43"/>
      <c r="AD83" s="44"/>
      <c r="AE83" s="44"/>
      <c r="AF83" s="43"/>
      <c r="AG83" s="13"/>
      <c r="AH83" s="37"/>
      <c r="AI83" s="37"/>
      <c r="AJ83" s="37"/>
      <c r="AK83" s="45"/>
      <c r="AL83" s="46"/>
      <c r="AM83" s="47"/>
      <c r="AN83" s="47"/>
      <c r="AO83" s="39"/>
      <c r="AP83" s="39"/>
    </row>
    <row r="84" spans="1:42">
      <c r="A84">
        <v>1</v>
      </c>
      <c r="B84" s="34">
        <v>2021</v>
      </c>
      <c r="C84" s="34">
        <v>4</v>
      </c>
      <c r="D84" s="34">
        <v>6</v>
      </c>
      <c r="E84" s="35" t="s">
        <v>628</v>
      </c>
      <c r="F84" s="34">
        <v>5</v>
      </c>
      <c r="G84" s="36" t="s">
        <v>614</v>
      </c>
      <c r="H84" s="37" t="s">
        <v>595</v>
      </c>
      <c r="I84" s="38" t="s">
        <v>47</v>
      </c>
      <c r="J84" s="37"/>
      <c r="K84" s="13"/>
      <c r="L84" s="14"/>
      <c r="M84" s="13"/>
      <c r="N84" s="14" t="s">
        <v>734</v>
      </c>
      <c r="O84" s="13" t="s">
        <v>44</v>
      </c>
      <c r="P84" s="13">
        <v>50</v>
      </c>
      <c r="Q84" s="39" t="s">
        <v>292</v>
      </c>
      <c r="R84" s="40">
        <v>1125</v>
      </c>
      <c r="S84" s="40">
        <v>6100</v>
      </c>
      <c r="T84" s="40">
        <v>6100</v>
      </c>
      <c r="U84" s="40">
        <v>1125</v>
      </c>
      <c r="V84" s="13">
        <v>1</v>
      </c>
      <c r="W84" s="40">
        <v>6100</v>
      </c>
      <c r="X84" s="13">
        <v>1</v>
      </c>
      <c r="Y84" s="40">
        <v>6100</v>
      </c>
      <c r="Z84" s="40"/>
      <c r="AA84" s="42"/>
      <c r="AB84" s="42"/>
      <c r="AC84" s="43"/>
      <c r="AD84" s="44"/>
      <c r="AE84" s="44"/>
      <c r="AF84" s="43"/>
      <c r="AG84" s="13" t="s">
        <v>5</v>
      </c>
      <c r="AH84" s="37"/>
      <c r="AI84" s="37" t="s">
        <v>6</v>
      </c>
      <c r="AJ84" s="37"/>
      <c r="AK84" s="45" t="s">
        <v>615</v>
      </c>
      <c r="AL84" s="46"/>
      <c r="AM84" s="47"/>
      <c r="AN84" s="47"/>
      <c r="AO84" s="39"/>
      <c r="AP84" s="39"/>
    </row>
    <row r="85" spans="1:42">
      <c r="A85">
        <v>1</v>
      </c>
      <c r="B85" s="34">
        <v>2021</v>
      </c>
      <c r="C85" s="34">
        <v>4</v>
      </c>
      <c r="D85" s="34">
        <v>6</v>
      </c>
      <c r="E85" s="35" t="s">
        <v>628</v>
      </c>
      <c r="F85" s="34">
        <v>5</v>
      </c>
      <c r="G85" s="36" t="s">
        <v>614</v>
      </c>
      <c r="H85" s="37" t="s">
        <v>595</v>
      </c>
      <c r="I85" s="38" t="s">
        <v>47</v>
      </c>
      <c r="J85" s="37"/>
      <c r="K85" s="13"/>
      <c r="L85" s="14"/>
      <c r="M85" s="13"/>
      <c r="N85" s="14" t="s">
        <v>734</v>
      </c>
      <c r="O85" s="13" t="s">
        <v>44</v>
      </c>
      <c r="P85" s="13">
        <v>50</v>
      </c>
      <c r="Q85" s="39" t="s">
        <v>292</v>
      </c>
      <c r="R85" s="40">
        <v>1125</v>
      </c>
      <c r="S85" s="40">
        <v>6100</v>
      </c>
      <c r="T85" s="40">
        <v>6100</v>
      </c>
      <c r="U85" s="40">
        <v>1125</v>
      </c>
      <c r="V85" s="13">
        <v>1</v>
      </c>
      <c r="W85" s="40">
        <v>6100</v>
      </c>
      <c r="X85" s="13">
        <v>1</v>
      </c>
      <c r="Y85" s="40">
        <v>6100</v>
      </c>
      <c r="Z85" s="40"/>
      <c r="AA85" s="42"/>
      <c r="AB85" s="42"/>
      <c r="AC85" s="43"/>
      <c r="AD85" s="44"/>
      <c r="AE85" s="44"/>
      <c r="AF85" s="43"/>
      <c r="AG85" s="13" t="s">
        <v>5</v>
      </c>
      <c r="AH85" s="37"/>
      <c r="AI85" s="37" t="s">
        <v>6</v>
      </c>
      <c r="AJ85" s="37"/>
      <c r="AK85" s="45" t="s">
        <v>615</v>
      </c>
      <c r="AL85" s="46"/>
      <c r="AM85" s="47"/>
      <c r="AN85" s="47"/>
      <c r="AO85" s="39"/>
      <c r="AP85" s="39"/>
    </row>
    <row r="86" spans="1:42">
      <c r="A86">
        <v>1</v>
      </c>
      <c r="B86" s="34">
        <v>2021</v>
      </c>
      <c r="C86" s="34">
        <v>4</v>
      </c>
      <c r="D86" s="34">
        <v>6</v>
      </c>
      <c r="E86" s="35" t="s">
        <v>628</v>
      </c>
      <c r="F86" s="34"/>
      <c r="G86" s="36"/>
      <c r="H86" s="37" t="s">
        <v>595</v>
      </c>
      <c r="I86" s="38" t="s">
        <v>43</v>
      </c>
      <c r="J86" s="37"/>
      <c r="K86" s="13"/>
      <c r="L86" s="14"/>
      <c r="M86" s="13"/>
      <c r="N86" s="14"/>
      <c r="O86" s="13"/>
      <c r="P86" s="239">
        <v>25</v>
      </c>
      <c r="Q86" s="39" t="s">
        <v>612</v>
      </c>
      <c r="R86" s="40">
        <v>1125</v>
      </c>
      <c r="S86" s="41" t="s">
        <v>30</v>
      </c>
      <c r="T86" s="240">
        <v>350</v>
      </c>
      <c r="U86" s="40">
        <v>1125</v>
      </c>
      <c r="V86" s="13">
        <v>1</v>
      </c>
      <c r="W86" s="40"/>
      <c r="X86" s="13">
        <v>1</v>
      </c>
      <c r="Y86" s="240">
        <v>350</v>
      </c>
      <c r="Z86" s="40">
        <v>12750</v>
      </c>
      <c r="AA86" s="42" t="s">
        <v>668</v>
      </c>
      <c r="AB86" s="42"/>
      <c r="AC86" s="43"/>
      <c r="AD86" s="44"/>
      <c r="AE86" s="44"/>
      <c r="AF86" s="43"/>
      <c r="AG86" s="13"/>
      <c r="AH86" s="37"/>
      <c r="AI86" s="37" t="s">
        <v>6</v>
      </c>
      <c r="AJ86" s="37"/>
      <c r="AK86" s="45" t="s">
        <v>615</v>
      </c>
      <c r="AL86" s="46"/>
      <c r="AM86" s="47"/>
      <c r="AN86" s="47"/>
      <c r="AO86" s="39"/>
      <c r="AP86" s="39"/>
    </row>
    <row r="88" spans="1:42">
      <c r="B88" s="34">
        <v>2021</v>
      </c>
      <c r="C88" s="34">
        <v>4</v>
      </c>
      <c r="D88" s="34">
        <v>6</v>
      </c>
      <c r="E88" s="35" t="s">
        <v>628</v>
      </c>
      <c r="F88" s="34"/>
      <c r="G88" s="36"/>
      <c r="H88" s="37" t="s">
        <v>595</v>
      </c>
      <c r="I88" s="38" t="s">
        <v>58</v>
      </c>
      <c r="J88" s="37"/>
      <c r="K88" s="13"/>
      <c r="L88" s="14"/>
      <c r="M88" s="13"/>
      <c r="N88" s="14"/>
      <c r="O88" s="13"/>
      <c r="P88" s="13">
        <v>12</v>
      </c>
      <c r="Q88" s="39" t="s">
        <v>612</v>
      </c>
      <c r="R88" s="40">
        <v>1235</v>
      </c>
      <c r="S88" s="41" t="s">
        <v>30</v>
      </c>
      <c r="T88" s="40">
        <v>200</v>
      </c>
      <c r="U88" s="40">
        <v>1235</v>
      </c>
      <c r="V88" s="13">
        <v>1</v>
      </c>
      <c r="W88" s="40">
        <v>200</v>
      </c>
      <c r="X88" s="13">
        <v>1</v>
      </c>
      <c r="Y88" s="40">
        <v>200</v>
      </c>
      <c r="Z88" s="40"/>
      <c r="AA88" s="42"/>
      <c r="AB88" s="238" t="s">
        <v>613</v>
      </c>
      <c r="AC88" s="43"/>
      <c r="AD88" s="44"/>
      <c r="AE88" s="44"/>
      <c r="AF88" s="43"/>
      <c r="AG88" s="13"/>
      <c r="AH88" s="37"/>
      <c r="AI88" s="37"/>
      <c r="AJ88" s="37"/>
      <c r="AK88" s="45"/>
      <c r="AL88" s="46"/>
      <c r="AM88" s="47"/>
      <c r="AN88" s="47"/>
      <c r="AO88" s="39"/>
      <c r="AP88" s="39"/>
    </row>
    <row r="89" spans="1:42">
      <c r="A89">
        <v>1</v>
      </c>
      <c r="B89" s="34">
        <v>2021</v>
      </c>
      <c r="C89" s="34">
        <v>4</v>
      </c>
      <c r="D89" s="34">
        <v>6</v>
      </c>
      <c r="E89" s="35" t="s">
        <v>628</v>
      </c>
      <c r="F89" s="34">
        <v>5</v>
      </c>
      <c r="G89" s="36" t="s">
        <v>614</v>
      </c>
      <c r="H89" s="37" t="s">
        <v>595</v>
      </c>
      <c r="I89" s="38" t="s">
        <v>47</v>
      </c>
      <c r="J89" s="37"/>
      <c r="K89" s="13"/>
      <c r="L89" s="14"/>
      <c r="M89" s="13"/>
      <c r="N89" s="14" t="s">
        <v>734</v>
      </c>
      <c r="O89" s="13" t="s">
        <v>44</v>
      </c>
      <c r="P89" s="13">
        <v>50</v>
      </c>
      <c r="Q89" s="39" t="s">
        <v>292</v>
      </c>
      <c r="R89" s="40">
        <v>1235</v>
      </c>
      <c r="S89" s="40">
        <v>6100</v>
      </c>
      <c r="T89" s="40">
        <v>6100</v>
      </c>
      <c r="U89" s="40">
        <v>1235</v>
      </c>
      <c r="V89" s="13">
        <v>1</v>
      </c>
      <c r="W89" s="40">
        <v>6100</v>
      </c>
      <c r="X89" s="13">
        <v>1</v>
      </c>
      <c r="Y89" s="40">
        <v>6100</v>
      </c>
      <c r="Z89" s="40"/>
      <c r="AA89" s="42"/>
      <c r="AB89" s="42"/>
      <c r="AC89" s="43"/>
      <c r="AD89" s="44"/>
      <c r="AE89" s="44"/>
      <c r="AF89" s="43"/>
      <c r="AG89" s="13" t="s">
        <v>5</v>
      </c>
      <c r="AH89" s="37"/>
      <c r="AI89" s="37" t="s">
        <v>6</v>
      </c>
      <c r="AJ89" s="37"/>
      <c r="AK89" s="45" t="s">
        <v>615</v>
      </c>
      <c r="AL89" s="46"/>
      <c r="AM89" s="47"/>
      <c r="AN89" s="47"/>
      <c r="AO89" s="39"/>
      <c r="AP89" s="39"/>
    </row>
    <row r="90" spans="1:42">
      <c r="A90">
        <v>1</v>
      </c>
      <c r="B90" s="34">
        <v>2021</v>
      </c>
      <c r="C90" s="34">
        <v>4</v>
      </c>
      <c r="D90" s="34">
        <v>6</v>
      </c>
      <c r="E90" s="35" t="s">
        <v>628</v>
      </c>
      <c r="F90" s="34">
        <v>5</v>
      </c>
      <c r="G90" s="36" t="s">
        <v>614</v>
      </c>
      <c r="H90" s="37" t="s">
        <v>595</v>
      </c>
      <c r="I90" s="38" t="s">
        <v>47</v>
      </c>
      <c r="J90" s="37"/>
      <c r="K90" s="13"/>
      <c r="L90" s="14"/>
      <c r="M90" s="13"/>
      <c r="N90" s="14" t="s">
        <v>734</v>
      </c>
      <c r="O90" s="13" t="s">
        <v>44</v>
      </c>
      <c r="P90" s="13">
        <v>50</v>
      </c>
      <c r="Q90" s="39" t="s">
        <v>292</v>
      </c>
      <c r="R90" s="40">
        <v>1235</v>
      </c>
      <c r="S90" s="40">
        <v>6100</v>
      </c>
      <c r="T90" s="40">
        <v>6100</v>
      </c>
      <c r="U90" s="40">
        <v>1235</v>
      </c>
      <c r="V90" s="13">
        <v>1</v>
      </c>
      <c r="W90" s="40">
        <v>6100</v>
      </c>
      <c r="X90" s="13">
        <v>1</v>
      </c>
      <c r="Y90" s="40">
        <v>6100</v>
      </c>
      <c r="Z90" s="40"/>
      <c r="AA90" s="42"/>
      <c r="AB90" s="42"/>
      <c r="AC90" s="43"/>
      <c r="AD90" s="44"/>
      <c r="AE90" s="44"/>
      <c r="AF90" s="43"/>
      <c r="AG90" s="13" t="s">
        <v>5</v>
      </c>
      <c r="AH90" s="37"/>
      <c r="AI90" s="37" t="s">
        <v>6</v>
      </c>
      <c r="AJ90" s="37"/>
      <c r="AK90" s="45" t="s">
        <v>615</v>
      </c>
      <c r="AL90" s="46"/>
      <c r="AM90" s="47"/>
      <c r="AN90" s="47"/>
      <c r="AO90" s="39"/>
      <c r="AP90" s="39"/>
    </row>
    <row r="91" spans="1:42">
      <c r="A91">
        <v>1</v>
      </c>
      <c r="B91" s="34">
        <v>2021</v>
      </c>
      <c r="C91" s="34">
        <v>4</v>
      </c>
      <c r="D91" s="34">
        <v>6</v>
      </c>
      <c r="E91" s="35" t="s">
        <v>628</v>
      </c>
      <c r="F91" s="34"/>
      <c r="G91" s="36"/>
      <c r="H91" s="37" t="s">
        <v>595</v>
      </c>
      <c r="I91" s="38" t="s">
        <v>43</v>
      </c>
      <c r="J91" s="37"/>
      <c r="K91" s="13"/>
      <c r="L91" s="14"/>
      <c r="M91" s="13"/>
      <c r="N91" s="14"/>
      <c r="O91" s="13"/>
      <c r="P91" s="239">
        <v>25</v>
      </c>
      <c r="Q91" s="39" t="s">
        <v>612</v>
      </c>
      <c r="R91" s="40">
        <v>1235</v>
      </c>
      <c r="S91" s="41" t="s">
        <v>30</v>
      </c>
      <c r="T91" s="240">
        <v>350</v>
      </c>
      <c r="U91" s="40">
        <v>1235</v>
      </c>
      <c r="V91" s="13">
        <v>1</v>
      </c>
      <c r="W91" s="40"/>
      <c r="X91" s="13">
        <v>1</v>
      </c>
      <c r="Y91" s="240">
        <v>350</v>
      </c>
      <c r="Z91" s="40">
        <v>12750</v>
      </c>
      <c r="AA91" s="42" t="s">
        <v>735</v>
      </c>
      <c r="AB91" s="42"/>
      <c r="AC91" s="43"/>
      <c r="AD91" s="44"/>
      <c r="AE91" s="44"/>
      <c r="AF91" s="43"/>
      <c r="AG91" s="13"/>
      <c r="AH91" s="37"/>
      <c r="AI91" s="37" t="s">
        <v>6</v>
      </c>
      <c r="AJ91" s="37"/>
      <c r="AK91" s="45" t="s">
        <v>615</v>
      </c>
      <c r="AL91" s="46"/>
      <c r="AM91" s="47"/>
      <c r="AN91" s="47"/>
      <c r="AO91" s="39"/>
      <c r="AP91" s="39"/>
    </row>
    <row r="93" spans="1:42">
      <c r="B93" s="34">
        <v>2021</v>
      </c>
      <c r="C93" s="34">
        <v>4</v>
      </c>
      <c r="D93" s="34">
        <v>6</v>
      </c>
      <c r="E93" s="35" t="s">
        <v>628</v>
      </c>
      <c r="F93" s="34"/>
      <c r="G93" s="36"/>
      <c r="H93" s="37" t="s">
        <v>595</v>
      </c>
      <c r="I93" s="38" t="s">
        <v>58</v>
      </c>
      <c r="J93" s="37"/>
      <c r="K93" s="13"/>
      <c r="L93" s="14"/>
      <c r="M93" s="13"/>
      <c r="N93" s="14"/>
      <c r="O93" s="13"/>
      <c r="P93" s="13">
        <v>12</v>
      </c>
      <c r="Q93" s="39" t="s">
        <v>612</v>
      </c>
      <c r="R93" s="40">
        <v>1200</v>
      </c>
      <c r="S93" s="41" t="s">
        <v>30</v>
      </c>
      <c r="T93" s="40">
        <v>200</v>
      </c>
      <c r="U93" s="40">
        <v>1200</v>
      </c>
      <c r="V93" s="13">
        <v>1</v>
      </c>
      <c r="W93" s="40">
        <v>200</v>
      </c>
      <c r="X93" s="13">
        <v>1</v>
      </c>
      <c r="Y93" s="40">
        <v>200</v>
      </c>
      <c r="Z93" s="40"/>
      <c r="AA93" s="42"/>
      <c r="AB93" s="238" t="s">
        <v>613</v>
      </c>
      <c r="AC93" s="43"/>
      <c r="AD93" s="44"/>
      <c r="AE93" s="44"/>
      <c r="AF93" s="43"/>
      <c r="AG93" s="13"/>
      <c r="AH93" s="37"/>
      <c r="AI93" s="37"/>
      <c r="AJ93" s="37"/>
      <c r="AK93" s="45"/>
      <c r="AL93" s="46"/>
      <c r="AM93" s="47"/>
      <c r="AN93" s="47"/>
      <c r="AO93" s="39"/>
      <c r="AP93" s="39"/>
    </row>
    <row r="94" spans="1:42">
      <c r="A94">
        <v>1</v>
      </c>
      <c r="B94" s="34">
        <v>2021</v>
      </c>
      <c r="C94" s="34">
        <v>4</v>
      </c>
      <c r="D94" s="34">
        <v>6</v>
      </c>
      <c r="E94" s="35" t="s">
        <v>628</v>
      </c>
      <c r="F94" s="34">
        <v>5</v>
      </c>
      <c r="G94" s="36" t="s">
        <v>614</v>
      </c>
      <c r="H94" s="37" t="s">
        <v>595</v>
      </c>
      <c r="I94" s="38" t="s">
        <v>47</v>
      </c>
      <c r="J94" s="37"/>
      <c r="K94" s="13"/>
      <c r="L94" s="14"/>
      <c r="M94" s="13"/>
      <c r="N94" s="14" t="s">
        <v>734</v>
      </c>
      <c r="O94" s="13" t="s">
        <v>44</v>
      </c>
      <c r="P94" s="13">
        <v>50</v>
      </c>
      <c r="Q94" s="39" t="s">
        <v>292</v>
      </c>
      <c r="R94" s="40">
        <v>1195</v>
      </c>
      <c r="S94" s="40">
        <v>6100</v>
      </c>
      <c r="T94" s="40">
        <v>6100</v>
      </c>
      <c r="U94" s="40">
        <v>1195</v>
      </c>
      <c r="V94" s="13">
        <v>1</v>
      </c>
      <c r="W94" s="40">
        <v>6100</v>
      </c>
      <c r="X94" s="13">
        <v>1</v>
      </c>
      <c r="Y94" s="40">
        <v>6100</v>
      </c>
      <c r="Z94" s="40"/>
      <c r="AA94" s="42"/>
      <c r="AB94" s="42"/>
      <c r="AC94" s="43"/>
      <c r="AD94" s="44"/>
      <c r="AE94" s="44"/>
      <c r="AF94" s="43"/>
      <c r="AG94" s="13" t="s">
        <v>5</v>
      </c>
      <c r="AH94" s="37"/>
      <c r="AI94" s="37" t="s">
        <v>6</v>
      </c>
      <c r="AJ94" s="37"/>
      <c r="AK94" s="45" t="s">
        <v>615</v>
      </c>
      <c r="AL94" s="46"/>
      <c r="AM94" s="47"/>
      <c r="AN94" s="47"/>
      <c r="AO94" s="39"/>
      <c r="AP94" s="39"/>
    </row>
    <row r="95" spans="1:42">
      <c r="A95">
        <v>1</v>
      </c>
      <c r="B95" s="34">
        <v>2021</v>
      </c>
      <c r="C95" s="34">
        <v>4</v>
      </c>
      <c r="D95" s="34">
        <v>6</v>
      </c>
      <c r="E95" s="35" t="s">
        <v>628</v>
      </c>
      <c r="F95" s="34">
        <v>5</v>
      </c>
      <c r="G95" s="36" t="s">
        <v>614</v>
      </c>
      <c r="H95" s="37" t="s">
        <v>595</v>
      </c>
      <c r="I95" s="38" t="s">
        <v>47</v>
      </c>
      <c r="J95" s="37"/>
      <c r="K95" s="13"/>
      <c r="L95" s="14"/>
      <c r="M95" s="13"/>
      <c r="N95" s="14" t="s">
        <v>734</v>
      </c>
      <c r="O95" s="13" t="s">
        <v>44</v>
      </c>
      <c r="P95" s="13">
        <v>50</v>
      </c>
      <c r="Q95" s="39" t="s">
        <v>292</v>
      </c>
      <c r="R95" s="40">
        <v>1195</v>
      </c>
      <c r="S95" s="40">
        <v>6100</v>
      </c>
      <c r="T95" s="40">
        <v>6100</v>
      </c>
      <c r="U95" s="40">
        <v>1195</v>
      </c>
      <c r="V95" s="13">
        <v>1</v>
      </c>
      <c r="W95" s="40">
        <v>6100</v>
      </c>
      <c r="X95" s="13">
        <v>1</v>
      </c>
      <c r="Y95" s="40">
        <v>6100</v>
      </c>
      <c r="Z95" s="40"/>
      <c r="AA95" s="42"/>
      <c r="AB95" s="42"/>
      <c r="AC95" s="43"/>
      <c r="AD95" s="44"/>
      <c r="AE95" s="44"/>
      <c r="AF95" s="43"/>
      <c r="AG95" s="13" t="s">
        <v>5</v>
      </c>
      <c r="AH95" s="37"/>
      <c r="AI95" s="37" t="s">
        <v>6</v>
      </c>
      <c r="AJ95" s="37"/>
      <c r="AK95" s="45" t="s">
        <v>615</v>
      </c>
      <c r="AL95" s="46"/>
      <c r="AM95" s="47"/>
      <c r="AN95" s="47"/>
      <c r="AO95" s="39"/>
      <c r="AP95" s="39"/>
    </row>
    <row r="96" spans="1:42">
      <c r="A96">
        <v>1</v>
      </c>
      <c r="B96" s="34">
        <v>2021</v>
      </c>
      <c r="C96" s="34">
        <v>4</v>
      </c>
      <c r="D96" s="34">
        <v>6</v>
      </c>
      <c r="E96" s="35" t="s">
        <v>628</v>
      </c>
      <c r="F96" s="34"/>
      <c r="G96" s="36"/>
      <c r="H96" s="37" t="s">
        <v>595</v>
      </c>
      <c r="I96" s="38" t="s">
        <v>43</v>
      </c>
      <c r="J96" s="37"/>
      <c r="K96" s="13"/>
      <c r="L96" s="14"/>
      <c r="M96" s="13"/>
      <c r="N96" s="14"/>
      <c r="O96" s="13"/>
      <c r="P96" s="239">
        <v>25</v>
      </c>
      <c r="Q96" s="39" t="s">
        <v>612</v>
      </c>
      <c r="R96" s="40">
        <v>1195</v>
      </c>
      <c r="S96" s="41" t="s">
        <v>30</v>
      </c>
      <c r="T96" s="240">
        <v>350</v>
      </c>
      <c r="U96" s="40">
        <v>1195</v>
      </c>
      <c r="V96" s="13">
        <v>1</v>
      </c>
      <c r="W96" s="40"/>
      <c r="X96" s="13">
        <v>1</v>
      </c>
      <c r="Y96" s="240">
        <v>350</v>
      </c>
      <c r="Z96" s="40">
        <v>12750</v>
      </c>
      <c r="AA96" s="42" t="s">
        <v>665</v>
      </c>
      <c r="AB96" s="42"/>
      <c r="AC96" s="43"/>
      <c r="AD96" s="44"/>
      <c r="AE96" s="44"/>
      <c r="AF96" s="43"/>
      <c r="AG96" s="13"/>
      <c r="AH96" s="37"/>
      <c r="AI96" s="37" t="s">
        <v>6</v>
      </c>
      <c r="AJ96" s="37"/>
      <c r="AK96" s="45" t="s">
        <v>615</v>
      </c>
      <c r="AL96" s="46"/>
      <c r="AM96" s="47"/>
      <c r="AN96" s="47"/>
      <c r="AO96" s="39"/>
      <c r="AP96" s="39"/>
    </row>
    <row r="98" spans="1:42">
      <c r="B98" s="34">
        <v>2022</v>
      </c>
      <c r="C98" s="34">
        <v>5</v>
      </c>
      <c r="D98" s="34">
        <v>11</v>
      </c>
      <c r="E98" s="35" t="s">
        <v>629</v>
      </c>
      <c r="F98" s="34"/>
      <c r="G98" s="36"/>
      <c r="H98" s="37" t="s">
        <v>595</v>
      </c>
      <c r="I98" s="38" t="s">
        <v>58</v>
      </c>
      <c r="J98" s="37"/>
      <c r="K98" s="13"/>
      <c r="L98" s="14"/>
      <c r="M98" s="13"/>
      <c r="N98" s="14"/>
      <c r="O98" s="13"/>
      <c r="P98" s="13">
        <v>12</v>
      </c>
      <c r="Q98" s="39" t="s">
        <v>612</v>
      </c>
      <c r="R98" s="40">
        <v>1005</v>
      </c>
      <c r="S98" s="41" t="s">
        <v>30</v>
      </c>
      <c r="T98" s="40">
        <v>200</v>
      </c>
      <c r="U98" s="40">
        <v>1005</v>
      </c>
      <c r="V98" s="13">
        <v>1</v>
      </c>
      <c r="W98" s="40">
        <v>200</v>
      </c>
      <c r="X98" s="13">
        <v>1</v>
      </c>
      <c r="Y98" s="40">
        <v>200</v>
      </c>
      <c r="Z98" s="40"/>
      <c r="AA98" s="42"/>
      <c r="AB98" s="238" t="s">
        <v>613</v>
      </c>
      <c r="AC98" s="43"/>
      <c r="AD98" s="44"/>
      <c r="AE98" s="44"/>
      <c r="AF98" s="43"/>
      <c r="AG98" s="13"/>
      <c r="AH98" s="37"/>
      <c r="AI98" s="37"/>
      <c r="AJ98" s="37"/>
      <c r="AK98" s="45"/>
      <c r="AL98" s="46"/>
      <c r="AM98" s="236"/>
      <c r="AN98" s="236"/>
      <c r="AO98" s="233"/>
      <c r="AP98" s="233"/>
    </row>
    <row r="99" spans="1:42">
      <c r="A99">
        <v>1</v>
      </c>
      <c r="B99" s="34">
        <v>2022</v>
      </c>
      <c r="C99" s="34">
        <v>5</v>
      </c>
      <c r="D99" s="34">
        <v>11</v>
      </c>
      <c r="E99" s="35" t="s">
        <v>629</v>
      </c>
      <c r="F99" s="34">
        <v>4</v>
      </c>
      <c r="G99" s="36" t="s">
        <v>614</v>
      </c>
      <c r="H99" s="37" t="s">
        <v>595</v>
      </c>
      <c r="I99" s="38" t="s">
        <v>47</v>
      </c>
      <c r="J99" s="37"/>
      <c r="K99" s="13"/>
      <c r="L99" s="14"/>
      <c r="M99" s="14"/>
      <c r="N99" s="14" t="s">
        <v>647</v>
      </c>
      <c r="O99" s="13" t="s">
        <v>597</v>
      </c>
      <c r="P99" s="13">
        <v>50</v>
      </c>
      <c r="Q99" s="39" t="s">
        <v>538</v>
      </c>
      <c r="R99" s="40">
        <v>1005</v>
      </c>
      <c r="S99" s="41">
        <v>4000</v>
      </c>
      <c r="T99" s="41">
        <v>4000</v>
      </c>
      <c r="U99" s="40">
        <v>1005</v>
      </c>
      <c r="V99" s="13">
        <v>1</v>
      </c>
      <c r="W99" s="41">
        <v>4000</v>
      </c>
      <c r="X99" s="13">
        <v>1</v>
      </c>
      <c r="Y99" s="40">
        <v>4000</v>
      </c>
      <c r="Z99" s="40"/>
      <c r="AA99" s="42"/>
      <c r="AB99" s="42"/>
      <c r="AC99" s="43"/>
      <c r="AD99" s="44"/>
      <c r="AE99" s="44"/>
      <c r="AF99" s="43"/>
      <c r="AG99" s="13" t="s">
        <v>5</v>
      </c>
      <c r="AH99" s="37"/>
      <c r="AI99" s="37" t="s">
        <v>6</v>
      </c>
      <c r="AJ99" s="37"/>
      <c r="AK99" s="45" t="s">
        <v>615</v>
      </c>
      <c r="AL99" s="46"/>
      <c r="AM99" s="236"/>
      <c r="AN99" s="236"/>
      <c r="AO99" s="233"/>
      <c r="AP99" s="233"/>
    </row>
    <row r="100" spans="1:42">
      <c r="B100" s="34">
        <v>2022</v>
      </c>
      <c r="C100" s="34">
        <v>5</v>
      </c>
      <c r="D100" s="34">
        <v>11</v>
      </c>
      <c r="E100" s="35" t="s">
        <v>629</v>
      </c>
      <c r="F100" s="34">
        <v>4</v>
      </c>
      <c r="G100" s="36" t="s">
        <v>614</v>
      </c>
      <c r="H100" s="37" t="s">
        <v>595</v>
      </c>
      <c r="I100" s="38" t="s">
        <v>47</v>
      </c>
      <c r="J100" s="37"/>
      <c r="K100" s="13"/>
      <c r="L100" s="14"/>
      <c r="M100" s="14"/>
      <c r="N100" s="14" t="s">
        <v>647</v>
      </c>
      <c r="O100" s="13" t="s">
        <v>597</v>
      </c>
      <c r="P100" s="13">
        <v>50</v>
      </c>
      <c r="Q100" s="39" t="s">
        <v>538</v>
      </c>
      <c r="R100" s="40">
        <v>1005</v>
      </c>
      <c r="S100" s="41">
        <v>4000</v>
      </c>
      <c r="T100" s="41">
        <v>4000</v>
      </c>
      <c r="U100" s="40">
        <v>1005</v>
      </c>
      <c r="V100" s="13">
        <v>1</v>
      </c>
      <c r="W100" s="41">
        <v>4000</v>
      </c>
      <c r="X100" s="13">
        <v>1</v>
      </c>
      <c r="Y100" s="40">
        <v>4000</v>
      </c>
      <c r="Z100" s="40"/>
      <c r="AA100" s="42"/>
      <c r="AB100" s="42"/>
      <c r="AC100" s="43"/>
      <c r="AD100" s="44"/>
      <c r="AE100" s="44"/>
      <c r="AF100" s="43"/>
      <c r="AG100" s="13" t="s">
        <v>5</v>
      </c>
      <c r="AH100" s="37"/>
      <c r="AI100" s="37" t="s">
        <v>6</v>
      </c>
      <c r="AJ100" s="37"/>
      <c r="AK100" s="45" t="s">
        <v>615</v>
      </c>
      <c r="AL100" s="46"/>
      <c r="AM100" s="236"/>
      <c r="AN100" s="236"/>
      <c r="AO100" s="233"/>
      <c r="AP100" s="233"/>
    </row>
    <row r="101" spans="1:42">
      <c r="B101" s="34">
        <v>2022</v>
      </c>
      <c r="C101" s="34">
        <v>5</v>
      </c>
      <c r="D101" s="34">
        <v>11</v>
      </c>
      <c r="E101" s="35" t="s">
        <v>629</v>
      </c>
      <c r="F101" s="34"/>
      <c r="G101" s="36"/>
      <c r="H101" s="37" t="s">
        <v>595</v>
      </c>
      <c r="I101" s="38" t="s">
        <v>43</v>
      </c>
      <c r="J101" s="37"/>
      <c r="K101" s="13"/>
      <c r="L101" s="14"/>
      <c r="M101" s="14"/>
      <c r="N101" s="14"/>
      <c r="O101" s="13"/>
      <c r="P101" s="239">
        <v>25</v>
      </c>
      <c r="Q101" s="39" t="s">
        <v>612</v>
      </c>
      <c r="R101" s="40">
        <v>1005</v>
      </c>
      <c r="S101" s="41" t="s">
        <v>30</v>
      </c>
      <c r="T101" s="240">
        <v>350</v>
      </c>
      <c r="U101" s="40">
        <v>1005</v>
      </c>
      <c r="V101" s="13">
        <v>1</v>
      </c>
      <c r="W101" s="40"/>
      <c r="X101" s="13">
        <v>1</v>
      </c>
      <c r="Y101" s="240">
        <v>350</v>
      </c>
      <c r="Z101" s="40">
        <v>8550</v>
      </c>
      <c r="AA101" s="42" t="s">
        <v>658</v>
      </c>
      <c r="AB101" s="42"/>
      <c r="AC101" s="43"/>
      <c r="AD101" s="44"/>
      <c r="AE101" s="44"/>
      <c r="AF101" s="43"/>
      <c r="AG101" s="13"/>
      <c r="AH101" s="37"/>
      <c r="AI101" s="37" t="s">
        <v>6</v>
      </c>
      <c r="AJ101" s="37"/>
      <c r="AK101" s="45" t="s">
        <v>615</v>
      </c>
      <c r="AL101" s="46"/>
      <c r="AM101" s="236"/>
      <c r="AN101" s="236"/>
      <c r="AO101" s="233"/>
      <c r="AP101" s="233"/>
    </row>
    <row r="103" spans="1:42" ht="13.5" customHeight="1">
      <c r="A103">
        <v>1</v>
      </c>
      <c r="B103" s="34">
        <v>2022</v>
      </c>
      <c r="C103" s="34">
        <v>6</v>
      </c>
      <c r="D103" s="34">
        <v>3</v>
      </c>
      <c r="E103" s="35" t="s">
        <v>628</v>
      </c>
      <c r="F103" s="34"/>
      <c r="G103" s="36"/>
      <c r="H103" s="37" t="s">
        <v>595</v>
      </c>
      <c r="I103" s="38" t="s">
        <v>58</v>
      </c>
      <c r="J103" s="37"/>
      <c r="K103" s="13"/>
      <c r="L103" s="14"/>
      <c r="M103" s="13"/>
      <c r="N103" s="14"/>
      <c r="O103" s="13"/>
      <c r="P103" s="13">
        <v>12</v>
      </c>
      <c r="Q103" s="39" t="s">
        <v>612</v>
      </c>
      <c r="R103" s="40">
        <v>1005</v>
      </c>
      <c r="S103" s="41" t="s">
        <v>30</v>
      </c>
      <c r="T103" s="40">
        <v>200</v>
      </c>
      <c r="U103" s="40">
        <v>1005</v>
      </c>
      <c r="V103" s="13">
        <v>1</v>
      </c>
      <c r="W103" s="40">
        <v>200</v>
      </c>
      <c r="X103" s="13">
        <v>1</v>
      </c>
      <c r="Y103" s="40">
        <v>200</v>
      </c>
      <c r="Z103" s="40"/>
      <c r="AA103" s="42"/>
      <c r="AB103" s="238" t="s">
        <v>613</v>
      </c>
      <c r="AC103" s="43"/>
      <c r="AD103" s="44"/>
      <c r="AE103" s="44"/>
      <c r="AF103" s="43"/>
      <c r="AG103" s="13"/>
      <c r="AH103" s="37"/>
      <c r="AI103" s="37"/>
      <c r="AJ103" s="37"/>
      <c r="AK103" s="45"/>
      <c r="AL103" s="46"/>
      <c r="AM103" s="236"/>
      <c r="AN103" s="236"/>
      <c r="AO103" s="233"/>
      <c r="AP103" s="233"/>
    </row>
    <row r="104" spans="1:42">
      <c r="B104" s="34">
        <v>2022</v>
      </c>
      <c r="C104" s="34">
        <v>6</v>
      </c>
      <c r="D104" s="34">
        <v>3</v>
      </c>
      <c r="E104" s="35" t="s">
        <v>628</v>
      </c>
      <c r="F104" s="34">
        <v>10</v>
      </c>
      <c r="G104" s="36" t="s">
        <v>614</v>
      </c>
      <c r="H104" s="37" t="s">
        <v>595</v>
      </c>
      <c r="I104" s="38" t="s">
        <v>47</v>
      </c>
      <c r="J104" s="37"/>
      <c r="K104" s="13"/>
      <c r="L104" s="14"/>
      <c r="M104" s="14"/>
      <c r="N104" s="14" t="s">
        <v>674</v>
      </c>
      <c r="O104" s="13" t="s">
        <v>597</v>
      </c>
      <c r="P104" s="13">
        <v>25</v>
      </c>
      <c r="Q104" s="393" t="s">
        <v>827</v>
      </c>
      <c r="R104" s="40">
        <v>1005</v>
      </c>
      <c r="S104" s="40">
        <v>8000</v>
      </c>
      <c r="T104" s="40">
        <v>8000</v>
      </c>
      <c r="U104" s="40">
        <v>1005</v>
      </c>
      <c r="V104" s="13">
        <v>1</v>
      </c>
      <c r="W104" s="40">
        <v>8000</v>
      </c>
      <c r="X104" s="13">
        <v>1</v>
      </c>
      <c r="Y104" s="40">
        <v>8000</v>
      </c>
      <c r="Z104" s="40"/>
      <c r="AA104" s="42"/>
      <c r="AB104" s="42"/>
      <c r="AC104" s="43"/>
      <c r="AD104" s="44"/>
      <c r="AE104" s="44"/>
      <c r="AF104" s="43"/>
      <c r="AG104" s="13" t="s">
        <v>5</v>
      </c>
      <c r="AH104" s="37"/>
      <c r="AI104" s="37" t="s">
        <v>6</v>
      </c>
      <c r="AJ104" s="37"/>
      <c r="AK104" s="45" t="s">
        <v>615</v>
      </c>
      <c r="AL104" s="46"/>
      <c r="AM104" s="236"/>
      <c r="AN104" s="236"/>
      <c r="AO104" s="233"/>
      <c r="AP104" s="233"/>
    </row>
    <row r="105" spans="1:42">
      <c r="B105" s="34">
        <v>2022</v>
      </c>
      <c r="C105" s="34">
        <v>6</v>
      </c>
      <c r="D105" s="34">
        <v>3</v>
      </c>
      <c r="E105" s="35" t="s">
        <v>628</v>
      </c>
      <c r="F105" s="34">
        <v>10</v>
      </c>
      <c r="G105" s="36" t="s">
        <v>614</v>
      </c>
      <c r="H105" s="37" t="s">
        <v>595</v>
      </c>
      <c r="I105" s="38" t="s">
        <v>47</v>
      </c>
      <c r="J105" s="37"/>
      <c r="K105" s="13"/>
      <c r="L105" s="14"/>
      <c r="M105" s="14"/>
      <c r="N105" s="14" t="s">
        <v>674</v>
      </c>
      <c r="O105" s="13" t="s">
        <v>597</v>
      </c>
      <c r="P105" s="13">
        <v>25</v>
      </c>
      <c r="Q105" s="394" t="s">
        <v>827</v>
      </c>
      <c r="R105" s="40">
        <v>1005</v>
      </c>
      <c r="S105" s="40">
        <v>8000</v>
      </c>
      <c r="T105" s="40">
        <v>8000</v>
      </c>
      <c r="U105" s="40">
        <v>1005</v>
      </c>
      <c r="V105" s="13">
        <v>1</v>
      </c>
      <c r="W105" s="40">
        <v>8000</v>
      </c>
      <c r="X105" s="13">
        <v>1</v>
      </c>
      <c r="Y105" s="40">
        <v>8000</v>
      </c>
      <c r="Z105" s="40"/>
      <c r="AA105" s="42"/>
      <c r="AB105" s="76"/>
      <c r="AC105" s="43"/>
      <c r="AD105" s="44"/>
      <c r="AE105" s="44"/>
      <c r="AF105" s="43"/>
      <c r="AG105" s="13" t="s">
        <v>5</v>
      </c>
      <c r="AH105" s="37"/>
      <c r="AI105" s="37" t="s">
        <v>6</v>
      </c>
      <c r="AJ105" s="37"/>
      <c r="AK105" s="45" t="s">
        <v>615</v>
      </c>
      <c r="AL105" s="46"/>
      <c r="AM105" s="236"/>
      <c r="AN105" s="236"/>
      <c r="AO105" s="233"/>
      <c r="AP105" s="233"/>
    </row>
    <row r="106" spans="1:42">
      <c r="B106" s="34">
        <v>2022</v>
      </c>
      <c r="C106" s="34">
        <v>6</v>
      </c>
      <c r="D106" s="34">
        <v>3</v>
      </c>
      <c r="E106" s="35" t="s">
        <v>628</v>
      </c>
      <c r="F106" s="34"/>
      <c r="G106" s="36"/>
      <c r="H106" s="37" t="s">
        <v>595</v>
      </c>
      <c r="I106" s="38" t="s">
        <v>43</v>
      </c>
      <c r="J106" s="37"/>
      <c r="K106" s="13"/>
      <c r="L106" s="14"/>
      <c r="M106" s="13"/>
      <c r="N106" s="14"/>
      <c r="O106" s="13"/>
      <c r="P106" s="239">
        <v>25</v>
      </c>
      <c r="Q106" s="39" t="s">
        <v>612</v>
      </c>
      <c r="R106" s="40">
        <v>1005</v>
      </c>
      <c r="S106" s="41" t="s">
        <v>30</v>
      </c>
      <c r="T106" s="240">
        <v>350</v>
      </c>
      <c r="U106" s="40">
        <v>1005</v>
      </c>
      <c r="V106" s="13">
        <v>1</v>
      </c>
      <c r="W106" s="40"/>
      <c r="X106" s="13">
        <v>1</v>
      </c>
      <c r="Y106" s="240">
        <v>350</v>
      </c>
      <c r="Z106" s="40">
        <v>16550</v>
      </c>
      <c r="AA106" s="42" t="s">
        <v>658</v>
      </c>
      <c r="AB106" s="76"/>
      <c r="AC106" s="43"/>
      <c r="AD106" s="44"/>
      <c r="AE106" s="44"/>
      <c r="AF106" s="43"/>
      <c r="AG106" s="13"/>
      <c r="AH106" s="37"/>
      <c r="AI106" s="37" t="s">
        <v>6</v>
      </c>
      <c r="AJ106" s="37"/>
      <c r="AK106" s="45" t="s">
        <v>615</v>
      </c>
      <c r="AL106" s="46"/>
      <c r="AM106" s="236"/>
      <c r="AN106" s="236"/>
      <c r="AO106" s="233"/>
      <c r="AP106" s="233"/>
    </row>
    <row r="108" spans="1:42" ht="13.5" customHeight="1">
      <c r="A108">
        <v>1</v>
      </c>
      <c r="B108" s="34">
        <v>2022</v>
      </c>
      <c r="C108" s="34">
        <v>6</v>
      </c>
      <c r="D108" s="34">
        <v>3</v>
      </c>
      <c r="E108" s="35" t="s">
        <v>628</v>
      </c>
      <c r="F108" s="34"/>
      <c r="G108" s="36"/>
      <c r="H108" s="37" t="s">
        <v>595</v>
      </c>
      <c r="I108" s="38" t="s">
        <v>58</v>
      </c>
      <c r="J108" s="37"/>
      <c r="K108" s="13"/>
      <c r="L108" s="14"/>
      <c r="M108" s="13"/>
      <c r="N108" s="14"/>
      <c r="O108" s="13"/>
      <c r="P108" s="13">
        <v>12</v>
      </c>
      <c r="Q108" s="39" t="s">
        <v>612</v>
      </c>
      <c r="R108" s="40">
        <v>1005</v>
      </c>
      <c r="S108" s="41" t="s">
        <v>30</v>
      </c>
      <c r="T108" s="40">
        <v>200</v>
      </c>
      <c r="U108" s="40">
        <v>1005</v>
      </c>
      <c r="V108" s="13">
        <v>1</v>
      </c>
      <c r="W108" s="40">
        <v>200</v>
      </c>
      <c r="X108" s="13">
        <v>1</v>
      </c>
      <c r="Y108" s="40">
        <v>200</v>
      </c>
      <c r="Z108" s="40"/>
      <c r="AA108" s="42"/>
      <c r="AB108" s="238" t="s">
        <v>613</v>
      </c>
      <c r="AC108" s="43"/>
      <c r="AD108" s="44"/>
      <c r="AE108" s="44"/>
      <c r="AF108" s="43"/>
      <c r="AG108" s="13"/>
      <c r="AH108" s="37"/>
      <c r="AI108" s="37"/>
      <c r="AJ108" s="37"/>
      <c r="AK108" s="45"/>
      <c r="AL108" s="46"/>
      <c r="AM108" s="236"/>
      <c r="AN108" s="236"/>
      <c r="AO108" s="233"/>
      <c r="AP108" s="233"/>
    </row>
    <row r="109" spans="1:42">
      <c r="B109" s="34">
        <v>2022</v>
      </c>
      <c r="C109" s="34">
        <v>6</v>
      </c>
      <c r="D109" s="34">
        <v>3</v>
      </c>
      <c r="E109" s="35" t="s">
        <v>628</v>
      </c>
      <c r="F109" s="34">
        <v>10</v>
      </c>
      <c r="G109" s="36" t="s">
        <v>614</v>
      </c>
      <c r="H109" s="37" t="s">
        <v>595</v>
      </c>
      <c r="I109" s="38" t="s">
        <v>47</v>
      </c>
      <c r="J109" s="37"/>
      <c r="K109" s="13"/>
      <c r="L109" s="14"/>
      <c r="M109" s="14"/>
      <c r="N109" s="14" t="s">
        <v>674</v>
      </c>
      <c r="O109" s="13" t="s">
        <v>597</v>
      </c>
      <c r="P109" s="13">
        <v>50</v>
      </c>
      <c r="Q109" s="393" t="s">
        <v>827</v>
      </c>
      <c r="R109" s="40">
        <v>1005</v>
      </c>
      <c r="S109" s="40">
        <v>4100</v>
      </c>
      <c r="T109" s="40">
        <v>4100</v>
      </c>
      <c r="U109" s="40">
        <v>1005</v>
      </c>
      <c r="V109" s="13">
        <v>1</v>
      </c>
      <c r="W109" s="40">
        <v>4100</v>
      </c>
      <c r="X109" s="13">
        <v>1</v>
      </c>
      <c r="Y109" s="40">
        <v>4100</v>
      </c>
      <c r="Z109" s="40"/>
      <c r="AA109" s="42"/>
      <c r="AB109" s="42"/>
      <c r="AC109" s="43"/>
      <c r="AD109" s="44"/>
      <c r="AE109" s="44"/>
      <c r="AF109" s="43"/>
      <c r="AG109" s="13" t="s">
        <v>5</v>
      </c>
      <c r="AH109" s="37"/>
      <c r="AI109" s="37" t="s">
        <v>6</v>
      </c>
      <c r="AJ109" s="37"/>
      <c r="AK109" s="45" t="s">
        <v>615</v>
      </c>
      <c r="AL109" s="46"/>
      <c r="AM109" s="236"/>
      <c r="AN109" s="236"/>
      <c r="AO109" s="233"/>
      <c r="AP109" s="233"/>
    </row>
    <row r="110" spans="1:42">
      <c r="B110" s="34">
        <v>2022</v>
      </c>
      <c r="C110" s="34">
        <v>6</v>
      </c>
      <c r="D110" s="34">
        <v>3</v>
      </c>
      <c r="E110" s="35" t="s">
        <v>628</v>
      </c>
      <c r="F110" s="34">
        <v>10</v>
      </c>
      <c r="G110" s="36" t="s">
        <v>614</v>
      </c>
      <c r="H110" s="37" t="s">
        <v>595</v>
      </c>
      <c r="I110" s="38" t="s">
        <v>47</v>
      </c>
      <c r="J110" s="37"/>
      <c r="K110" s="13"/>
      <c r="L110" s="14"/>
      <c r="M110" s="14"/>
      <c r="N110" s="14" t="s">
        <v>674</v>
      </c>
      <c r="O110" s="13" t="s">
        <v>597</v>
      </c>
      <c r="P110" s="13">
        <v>50</v>
      </c>
      <c r="Q110" s="394" t="s">
        <v>827</v>
      </c>
      <c r="R110" s="40">
        <v>1005</v>
      </c>
      <c r="S110" s="40">
        <v>4100</v>
      </c>
      <c r="T110" s="40">
        <v>4100</v>
      </c>
      <c r="U110" s="40">
        <v>1005</v>
      </c>
      <c r="V110" s="13">
        <v>1</v>
      </c>
      <c r="W110" s="40">
        <v>4100</v>
      </c>
      <c r="X110" s="13">
        <v>1</v>
      </c>
      <c r="Y110" s="40">
        <v>4100</v>
      </c>
      <c r="Z110" s="40"/>
      <c r="AA110" s="42"/>
      <c r="AB110" s="76"/>
      <c r="AC110" s="43"/>
      <c r="AD110" s="44"/>
      <c r="AE110" s="44"/>
      <c r="AF110" s="43"/>
      <c r="AG110" s="13" t="s">
        <v>5</v>
      </c>
      <c r="AH110" s="37"/>
      <c r="AI110" s="37" t="s">
        <v>6</v>
      </c>
      <c r="AJ110" s="37"/>
      <c r="AK110" s="45" t="s">
        <v>615</v>
      </c>
      <c r="AL110" s="46"/>
      <c r="AM110" s="236"/>
      <c r="AN110" s="236"/>
      <c r="AO110" s="233"/>
      <c r="AP110" s="233"/>
    </row>
    <row r="111" spans="1:42">
      <c r="B111" s="34">
        <v>2022</v>
      </c>
      <c r="C111" s="34">
        <v>6</v>
      </c>
      <c r="D111" s="34">
        <v>3</v>
      </c>
      <c r="E111" s="35" t="s">
        <v>628</v>
      </c>
      <c r="F111" s="34"/>
      <c r="G111" s="36"/>
      <c r="H111" s="37" t="s">
        <v>595</v>
      </c>
      <c r="I111" s="38" t="s">
        <v>43</v>
      </c>
      <c r="J111" s="37"/>
      <c r="K111" s="13"/>
      <c r="L111" s="14"/>
      <c r="M111" s="13"/>
      <c r="N111" s="14"/>
      <c r="O111" s="13"/>
      <c r="P111" s="239">
        <v>25</v>
      </c>
      <c r="Q111" s="39" t="s">
        <v>612</v>
      </c>
      <c r="R111" s="40">
        <v>1005</v>
      </c>
      <c r="S111" s="41" t="s">
        <v>754</v>
      </c>
      <c r="T111" s="240">
        <v>350</v>
      </c>
      <c r="U111" s="40">
        <v>1005</v>
      </c>
      <c r="V111" s="13">
        <v>1</v>
      </c>
      <c r="W111" s="40"/>
      <c r="X111" s="13">
        <v>1</v>
      </c>
      <c r="Y111" s="240">
        <v>350</v>
      </c>
      <c r="Z111" s="40">
        <v>8750</v>
      </c>
      <c r="AA111" s="42" t="s">
        <v>658</v>
      </c>
      <c r="AB111" s="76"/>
      <c r="AC111" s="43"/>
      <c r="AD111" s="44"/>
      <c r="AE111" s="44"/>
      <c r="AF111" s="43"/>
      <c r="AG111" s="13"/>
      <c r="AH111" s="37"/>
      <c r="AI111" s="37" t="s">
        <v>6</v>
      </c>
      <c r="AJ111" s="37"/>
      <c r="AK111" s="45" t="s">
        <v>615</v>
      </c>
      <c r="AL111" s="46"/>
      <c r="AM111" s="236"/>
      <c r="AN111" s="236"/>
      <c r="AO111" s="233"/>
      <c r="AP111" s="233"/>
    </row>
    <row r="113" spans="1:42" ht="13.5" customHeight="1">
      <c r="A113">
        <v>1</v>
      </c>
      <c r="B113" s="34">
        <v>2022</v>
      </c>
      <c r="C113" s="34">
        <v>6</v>
      </c>
      <c r="D113" s="34">
        <v>3</v>
      </c>
      <c r="E113" s="35" t="s">
        <v>628</v>
      </c>
      <c r="F113" s="34"/>
      <c r="G113" s="36"/>
      <c r="H113" s="37" t="s">
        <v>595</v>
      </c>
      <c r="I113" s="38" t="s">
        <v>58</v>
      </c>
      <c r="J113" s="37"/>
      <c r="K113" s="13"/>
      <c r="L113" s="14"/>
      <c r="M113" s="13"/>
      <c r="N113" s="14"/>
      <c r="O113" s="13"/>
      <c r="P113" s="13">
        <v>12</v>
      </c>
      <c r="Q113" s="39" t="s">
        <v>612</v>
      </c>
      <c r="R113" s="40">
        <v>1125</v>
      </c>
      <c r="S113" s="41" t="s">
        <v>30</v>
      </c>
      <c r="T113" s="40">
        <v>200</v>
      </c>
      <c r="U113" s="40">
        <v>1125</v>
      </c>
      <c r="V113" s="13">
        <v>1</v>
      </c>
      <c r="W113" s="40">
        <v>200</v>
      </c>
      <c r="X113" s="13">
        <v>1</v>
      </c>
      <c r="Y113" s="40">
        <v>200</v>
      </c>
      <c r="Z113" s="40"/>
      <c r="AA113" s="42"/>
      <c r="AB113" s="238" t="s">
        <v>613</v>
      </c>
      <c r="AC113" s="43"/>
      <c r="AD113" s="44"/>
      <c r="AE113" s="44"/>
      <c r="AF113" s="43"/>
      <c r="AG113" s="13"/>
      <c r="AH113" s="37"/>
      <c r="AI113" s="37"/>
      <c r="AJ113" s="37"/>
      <c r="AK113" s="45"/>
      <c r="AL113" s="46"/>
      <c r="AM113" s="236"/>
      <c r="AN113" s="236"/>
      <c r="AO113" s="233"/>
      <c r="AP113" s="233"/>
    </row>
    <row r="114" spans="1:42">
      <c r="B114" s="34">
        <v>2022</v>
      </c>
      <c r="C114" s="34">
        <v>6</v>
      </c>
      <c r="D114" s="34">
        <v>3</v>
      </c>
      <c r="E114" s="35" t="s">
        <v>628</v>
      </c>
      <c r="F114" s="34">
        <v>10</v>
      </c>
      <c r="G114" s="36" t="s">
        <v>614</v>
      </c>
      <c r="H114" s="37" t="s">
        <v>595</v>
      </c>
      <c r="I114" s="38" t="s">
        <v>47</v>
      </c>
      <c r="J114" s="37"/>
      <c r="K114" s="13"/>
      <c r="L114" s="14"/>
      <c r="M114" s="14"/>
      <c r="N114" s="14" t="s">
        <v>674</v>
      </c>
      <c r="O114" s="13" t="s">
        <v>597</v>
      </c>
      <c r="P114" s="13">
        <v>50</v>
      </c>
      <c r="Q114" s="393" t="s">
        <v>827</v>
      </c>
      <c r="R114" s="40">
        <v>1125</v>
      </c>
      <c r="S114" s="40">
        <v>4100</v>
      </c>
      <c r="T114" s="40">
        <v>4100</v>
      </c>
      <c r="U114" s="40">
        <v>1125</v>
      </c>
      <c r="V114" s="13">
        <v>1</v>
      </c>
      <c r="W114" s="40">
        <v>4100</v>
      </c>
      <c r="X114" s="13">
        <v>1</v>
      </c>
      <c r="Y114" s="40">
        <v>4100</v>
      </c>
      <c r="Z114" s="40"/>
      <c r="AA114" s="42"/>
      <c r="AB114" s="42"/>
      <c r="AC114" s="43"/>
      <c r="AD114" s="44"/>
      <c r="AE114" s="44"/>
      <c r="AF114" s="43"/>
      <c r="AG114" s="13" t="s">
        <v>5</v>
      </c>
      <c r="AH114" s="37"/>
      <c r="AI114" s="37" t="s">
        <v>6</v>
      </c>
      <c r="AJ114" s="37"/>
      <c r="AK114" s="45" t="s">
        <v>615</v>
      </c>
      <c r="AL114" s="46"/>
      <c r="AM114" s="236"/>
      <c r="AN114" s="236"/>
      <c r="AO114" s="233"/>
      <c r="AP114" s="233"/>
    </row>
    <row r="115" spans="1:42">
      <c r="B115" s="34">
        <v>2022</v>
      </c>
      <c r="C115" s="34">
        <v>6</v>
      </c>
      <c r="D115" s="34">
        <v>3</v>
      </c>
      <c r="E115" s="35" t="s">
        <v>628</v>
      </c>
      <c r="F115" s="34">
        <v>10</v>
      </c>
      <c r="G115" s="36" t="s">
        <v>614</v>
      </c>
      <c r="H115" s="37" t="s">
        <v>595</v>
      </c>
      <c r="I115" s="38" t="s">
        <v>47</v>
      </c>
      <c r="J115" s="37"/>
      <c r="K115" s="13"/>
      <c r="L115" s="14"/>
      <c r="M115" s="14"/>
      <c r="N115" s="14" t="s">
        <v>674</v>
      </c>
      <c r="O115" s="13" t="s">
        <v>597</v>
      </c>
      <c r="P115" s="13">
        <v>50</v>
      </c>
      <c r="Q115" s="394" t="s">
        <v>827</v>
      </c>
      <c r="R115" s="40">
        <v>1125</v>
      </c>
      <c r="S115" s="40">
        <v>4100</v>
      </c>
      <c r="T115" s="40">
        <v>4100</v>
      </c>
      <c r="U115" s="40">
        <v>1125</v>
      </c>
      <c r="V115" s="13">
        <v>1</v>
      </c>
      <c r="W115" s="40">
        <v>4100</v>
      </c>
      <c r="X115" s="13">
        <v>1</v>
      </c>
      <c r="Y115" s="40">
        <v>4100</v>
      </c>
      <c r="Z115" s="40"/>
      <c r="AA115" s="42"/>
      <c r="AB115" s="76"/>
      <c r="AC115" s="43"/>
      <c r="AD115" s="44"/>
      <c r="AE115" s="44"/>
      <c r="AF115" s="43"/>
      <c r="AG115" s="13" t="s">
        <v>5</v>
      </c>
      <c r="AH115" s="37"/>
      <c r="AI115" s="37" t="s">
        <v>6</v>
      </c>
      <c r="AJ115" s="37"/>
      <c r="AK115" s="45" t="s">
        <v>615</v>
      </c>
      <c r="AL115" s="46"/>
      <c r="AM115" s="236"/>
      <c r="AN115" s="236"/>
      <c r="AO115" s="233"/>
      <c r="AP115" s="233"/>
    </row>
    <row r="116" spans="1:42">
      <c r="B116" s="34">
        <v>2022</v>
      </c>
      <c r="C116" s="34">
        <v>6</v>
      </c>
      <c r="D116" s="34">
        <v>3</v>
      </c>
      <c r="E116" s="35" t="s">
        <v>628</v>
      </c>
      <c r="F116" s="34"/>
      <c r="G116" s="36"/>
      <c r="H116" s="37" t="s">
        <v>595</v>
      </c>
      <c r="I116" s="38" t="s">
        <v>43</v>
      </c>
      <c r="J116" s="37"/>
      <c r="K116" s="13"/>
      <c r="L116" s="14"/>
      <c r="M116" s="13"/>
      <c r="N116" s="14"/>
      <c r="O116" s="13"/>
      <c r="P116" s="239">
        <v>25</v>
      </c>
      <c r="Q116" s="39" t="s">
        <v>612</v>
      </c>
      <c r="R116" s="40">
        <v>1125</v>
      </c>
      <c r="S116" s="41" t="s">
        <v>754</v>
      </c>
      <c r="T116" s="240">
        <v>350</v>
      </c>
      <c r="U116" s="40">
        <v>1125</v>
      </c>
      <c r="V116" s="13">
        <v>1</v>
      </c>
      <c r="W116" s="40"/>
      <c r="X116" s="13">
        <v>1</v>
      </c>
      <c r="Y116" s="240">
        <v>350</v>
      </c>
      <c r="Z116" s="40">
        <v>8750</v>
      </c>
      <c r="AA116" s="42" t="s">
        <v>652</v>
      </c>
      <c r="AB116" s="76"/>
      <c r="AC116" s="43"/>
      <c r="AD116" s="44"/>
      <c r="AE116" s="44"/>
      <c r="AF116" s="43"/>
      <c r="AG116" s="13"/>
      <c r="AH116" s="37"/>
      <c r="AI116" s="37" t="s">
        <v>6</v>
      </c>
      <c r="AJ116" s="37"/>
      <c r="AK116" s="45" t="s">
        <v>615</v>
      </c>
      <c r="AL116" s="46"/>
      <c r="AM116" s="236"/>
      <c r="AN116" s="236"/>
      <c r="AO116" s="233"/>
      <c r="AP116" s="233"/>
    </row>
    <row r="118" spans="1:42">
      <c r="B118" s="34">
        <v>2021</v>
      </c>
      <c r="C118" s="34">
        <v>11</v>
      </c>
      <c r="D118" s="34">
        <v>29</v>
      </c>
      <c r="E118" s="35" t="s">
        <v>628</v>
      </c>
      <c r="F118" s="34"/>
      <c r="G118" s="36"/>
      <c r="H118" s="37" t="s">
        <v>595</v>
      </c>
      <c r="I118" s="38" t="s">
        <v>58</v>
      </c>
      <c r="J118" s="37"/>
      <c r="K118" s="13"/>
      <c r="L118" s="14"/>
      <c r="M118" s="13"/>
      <c r="N118" s="14"/>
      <c r="O118" s="13"/>
      <c r="P118" s="13">
        <v>12</v>
      </c>
      <c r="Q118" s="39" t="s">
        <v>612</v>
      </c>
      <c r="R118" s="40">
        <v>1020</v>
      </c>
      <c r="S118" s="41" t="s">
        <v>30</v>
      </c>
      <c r="T118" s="40">
        <v>200</v>
      </c>
      <c r="U118" s="40">
        <v>1020</v>
      </c>
      <c r="V118" s="13">
        <v>1</v>
      </c>
      <c r="W118" s="40">
        <v>200</v>
      </c>
      <c r="X118" s="13">
        <v>1</v>
      </c>
      <c r="Y118" s="40">
        <v>200</v>
      </c>
      <c r="Z118" s="40"/>
      <c r="AA118" s="42"/>
      <c r="AB118" s="238" t="s">
        <v>613</v>
      </c>
      <c r="AC118" s="43"/>
      <c r="AD118" s="44"/>
      <c r="AE118" s="44"/>
      <c r="AF118" s="43"/>
      <c r="AG118" s="13"/>
      <c r="AH118" s="37"/>
      <c r="AI118" s="37"/>
      <c r="AJ118" s="37"/>
      <c r="AK118" s="45"/>
      <c r="AL118" s="46"/>
      <c r="AM118" s="47"/>
      <c r="AN118" s="47"/>
      <c r="AO118" s="39"/>
      <c r="AP118" s="39"/>
    </row>
    <row r="119" spans="1:42">
      <c r="A119">
        <v>1</v>
      </c>
      <c r="B119" s="34">
        <v>2021</v>
      </c>
      <c r="C119" s="34">
        <v>11</v>
      </c>
      <c r="D119" s="34">
        <v>29</v>
      </c>
      <c r="E119" s="35" t="s">
        <v>628</v>
      </c>
      <c r="F119" s="34">
        <v>1</v>
      </c>
      <c r="G119" s="36" t="s">
        <v>614</v>
      </c>
      <c r="H119" s="37" t="s">
        <v>595</v>
      </c>
      <c r="I119" s="38" t="s">
        <v>47</v>
      </c>
      <c r="J119" s="37"/>
      <c r="K119" s="89"/>
      <c r="L119" s="14"/>
      <c r="M119" s="14"/>
      <c r="N119" s="14" t="s">
        <v>736</v>
      </c>
      <c r="O119" s="13" t="s">
        <v>737</v>
      </c>
      <c r="P119" s="13">
        <v>100</v>
      </c>
      <c r="Q119" s="39" t="s">
        <v>625</v>
      </c>
      <c r="R119" s="40">
        <v>1020</v>
      </c>
      <c r="S119" s="41">
        <v>2400</v>
      </c>
      <c r="T119" s="41">
        <v>2400</v>
      </c>
      <c r="U119" s="40">
        <v>1020</v>
      </c>
      <c r="V119" s="13">
        <v>1</v>
      </c>
      <c r="W119" s="41">
        <v>2400</v>
      </c>
      <c r="X119" s="13">
        <v>1</v>
      </c>
      <c r="Y119" s="41">
        <v>2400</v>
      </c>
      <c r="Z119" s="40"/>
      <c r="AA119" s="42"/>
      <c r="AB119" s="42"/>
      <c r="AC119" s="43"/>
      <c r="AD119" s="44"/>
      <c r="AE119" s="44"/>
      <c r="AF119" s="43"/>
      <c r="AG119" s="13" t="s">
        <v>5</v>
      </c>
      <c r="AH119" s="37"/>
      <c r="AI119" s="37" t="s">
        <v>6</v>
      </c>
      <c r="AJ119" s="37"/>
      <c r="AK119" s="45" t="s">
        <v>615</v>
      </c>
      <c r="AL119" s="46"/>
      <c r="AM119" s="47"/>
      <c r="AN119" s="47"/>
      <c r="AO119" s="39"/>
      <c r="AP119" s="39"/>
    </row>
    <row r="120" spans="1:42">
      <c r="A120">
        <v>1</v>
      </c>
      <c r="B120" s="34">
        <v>2021</v>
      </c>
      <c r="C120" s="34">
        <v>11</v>
      </c>
      <c r="D120" s="34">
        <v>29</v>
      </c>
      <c r="E120" s="35" t="s">
        <v>628</v>
      </c>
      <c r="F120" s="34">
        <v>1</v>
      </c>
      <c r="G120" s="36" t="s">
        <v>614</v>
      </c>
      <c r="H120" s="37" t="s">
        <v>595</v>
      </c>
      <c r="I120" s="38" t="s">
        <v>47</v>
      </c>
      <c r="J120" s="37"/>
      <c r="K120" s="89"/>
      <c r="L120" s="14"/>
      <c r="M120" s="14"/>
      <c r="N120" s="14" t="s">
        <v>736</v>
      </c>
      <c r="O120" s="13" t="s">
        <v>737</v>
      </c>
      <c r="P120" s="13">
        <v>100</v>
      </c>
      <c r="Q120" s="39" t="s">
        <v>625</v>
      </c>
      <c r="R120" s="40">
        <v>1020</v>
      </c>
      <c r="S120" s="41">
        <v>2400</v>
      </c>
      <c r="T120" s="41">
        <v>2400</v>
      </c>
      <c r="U120" s="40">
        <v>1020</v>
      </c>
      <c r="V120" s="13">
        <v>1</v>
      </c>
      <c r="W120" s="41">
        <v>2400</v>
      </c>
      <c r="X120" s="13">
        <v>1</v>
      </c>
      <c r="Y120" s="41">
        <v>2400</v>
      </c>
      <c r="Z120" s="40"/>
      <c r="AA120" s="42"/>
      <c r="AB120" s="76"/>
      <c r="AC120" s="43"/>
      <c r="AD120" s="44"/>
      <c r="AE120" s="44"/>
      <c r="AF120" s="43"/>
      <c r="AG120" s="13" t="s">
        <v>5</v>
      </c>
      <c r="AH120" s="37"/>
      <c r="AI120" s="37" t="s">
        <v>6</v>
      </c>
      <c r="AJ120" s="37"/>
      <c r="AK120" s="45" t="s">
        <v>615</v>
      </c>
      <c r="AL120" s="46"/>
      <c r="AM120" s="47"/>
      <c r="AN120" s="47"/>
      <c r="AO120" s="39"/>
      <c r="AP120" s="39"/>
    </row>
    <row r="121" spans="1:42">
      <c r="A121">
        <v>1</v>
      </c>
      <c r="B121" s="34">
        <v>2021</v>
      </c>
      <c r="C121" s="34">
        <v>11</v>
      </c>
      <c r="D121" s="34">
        <v>29</v>
      </c>
      <c r="E121" s="35" t="s">
        <v>628</v>
      </c>
      <c r="F121" s="34"/>
      <c r="G121" s="36"/>
      <c r="H121" s="37" t="s">
        <v>595</v>
      </c>
      <c r="I121" s="38" t="s">
        <v>43</v>
      </c>
      <c r="J121" s="37"/>
      <c r="K121" s="89"/>
      <c r="L121" s="14"/>
      <c r="M121" s="14"/>
      <c r="N121" s="14"/>
      <c r="O121" s="13"/>
      <c r="P121" s="239">
        <v>25</v>
      </c>
      <c r="Q121" s="39" t="s">
        <v>612</v>
      </c>
      <c r="R121" s="40">
        <v>1020</v>
      </c>
      <c r="S121" s="41" t="s">
        <v>30</v>
      </c>
      <c r="T121" s="240">
        <v>350</v>
      </c>
      <c r="U121" s="40">
        <v>1020</v>
      </c>
      <c r="V121" s="13">
        <v>1</v>
      </c>
      <c r="W121" s="40"/>
      <c r="X121" s="13">
        <v>1</v>
      </c>
      <c r="Y121" s="240">
        <v>350</v>
      </c>
      <c r="Z121" s="40">
        <v>5350</v>
      </c>
      <c r="AA121" s="42" t="s">
        <v>738</v>
      </c>
      <c r="AB121" s="76"/>
      <c r="AC121" s="43"/>
      <c r="AD121" s="44"/>
      <c r="AE121" s="44"/>
      <c r="AF121" s="43"/>
      <c r="AG121" s="13"/>
      <c r="AH121" s="37"/>
      <c r="AI121" s="37" t="s">
        <v>6</v>
      </c>
      <c r="AJ121" s="37"/>
      <c r="AK121" s="45" t="s">
        <v>615</v>
      </c>
      <c r="AL121" s="46"/>
      <c r="AM121" s="47"/>
      <c r="AN121" s="47"/>
      <c r="AO121" s="39"/>
      <c r="AP121" s="39"/>
    </row>
    <row r="123" spans="1:42">
      <c r="A123">
        <v>1</v>
      </c>
      <c r="B123" s="34">
        <v>2022</v>
      </c>
      <c r="C123" s="34">
        <v>5</v>
      </c>
      <c r="D123" s="34">
        <v>31</v>
      </c>
      <c r="E123" s="35" t="s">
        <v>629</v>
      </c>
      <c r="F123" s="34"/>
      <c r="G123" s="36"/>
      <c r="H123" s="37" t="s">
        <v>595</v>
      </c>
      <c r="I123" s="38" t="s">
        <v>58</v>
      </c>
      <c r="J123" s="37"/>
      <c r="K123" s="13"/>
      <c r="L123" s="14"/>
      <c r="M123" s="14"/>
      <c r="N123" s="14"/>
      <c r="O123" s="13"/>
      <c r="P123" s="13">
        <v>12</v>
      </c>
      <c r="Q123" s="39" t="s">
        <v>612</v>
      </c>
      <c r="R123" s="40">
        <v>1120</v>
      </c>
      <c r="S123" s="41" t="s">
        <v>30</v>
      </c>
      <c r="T123" s="40">
        <v>200</v>
      </c>
      <c r="U123" s="40">
        <v>1120</v>
      </c>
      <c r="V123" s="13">
        <v>1</v>
      </c>
      <c r="W123" s="40">
        <v>200</v>
      </c>
      <c r="X123" s="13">
        <v>1</v>
      </c>
      <c r="Y123" s="40">
        <v>200</v>
      </c>
      <c r="Z123" s="40"/>
      <c r="AA123" s="241" t="s">
        <v>619</v>
      </c>
      <c r="AB123" s="238" t="s">
        <v>620</v>
      </c>
      <c r="AC123" s="43"/>
      <c r="AD123" s="44"/>
      <c r="AE123" s="44"/>
      <c r="AF123" s="43"/>
      <c r="AG123" s="13"/>
      <c r="AH123" s="37"/>
      <c r="AI123" s="37"/>
      <c r="AJ123" s="37"/>
      <c r="AK123" s="45"/>
      <c r="AL123" s="46"/>
      <c r="AM123" s="236"/>
      <c r="AN123" s="236"/>
      <c r="AO123" s="233"/>
      <c r="AP123" s="233"/>
    </row>
    <row r="124" spans="1:42">
      <c r="A124">
        <v>1</v>
      </c>
      <c r="B124" s="34">
        <v>2022</v>
      </c>
      <c r="C124" s="34">
        <v>5</v>
      </c>
      <c r="D124" s="34">
        <v>31</v>
      </c>
      <c r="E124" s="35" t="s">
        <v>629</v>
      </c>
      <c r="F124" s="34">
        <v>2</v>
      </c>
      <c r="G124" s="36" t="s">
        <v>614</v>
      </c>
      <c r="H124" s="37" t="s">
        <v>595</v>
      </c>
      <c r="I124" s="38" t="s">
        <v>47</v>
      </c>
      <c r="J124" s="37"/>
      <c r="K124" s="13"/>
      <c r="L124" s="14"/>
      <c r="M124" s="14"/>
      <c r="N124" s="14" t="s">
        <v>621</v>
      </c>
      <c r="O124" s="13" t="s">
        <v>34</v>
      </c>
      <c r="P124" s="13">
        <v>25</v>
      </c>
      <c r="Q124" s="39" t="s">
        <v>360</v>
      </c>
      <c r="R124" s="40">
        <v>1120</v>
      </c>
      <c r="S124" s="41">
        <v>4000</v>
      </c>
      <c r="T124" s="41">
        <v>4000</v>
      </c>
      <c r="U124" s="40">
        <v>1120</v>
      </c>
      <c r="V124" s="13">
        <v>1</v>
      </c>
      <c r="W124" s="41">
        <v>4000</v>
      </c>
      <c r="X124" s="13">
        <v>1</v>
      </c>
      <c r="Y124" s="41">
        <v>4000</v>
      </c>
      <c r="Z124" s="40"/>
      <c r="AA124" s="42"/>
      <c r="AB124" s="42"/>
      <c r="AC124" s="43"/>
      <c r="AD124" s="44"/>
      <c r="AE124" s="44"/>
      <c r="AF124" s="43"/>
      <c r="AG124" s="13" t="s">
        <v>5</v>
      </c>
      <c r="AH124" s="37"/>
      <c r="AI124" s="37" t="s">
        <v>17</v>
      </c>
      <c r="AJ124" s="37"/>
      <c r="AK124" s="45" t="s">
        <v>615</v>
      </c>
      <c r="AL124" s="46"/>
      <c r="AM124" s="236"/>
      <c r="AN124" s="236"/>
      <c r="AO124" s="233"/>
      <c r="AP124" s="233"/>
    </row>
    <row r="125" spans="1:42">
      <c r="B125" s="34">
        <v>2022</v>
      </c>
      <c r="C125" s="34">
        <v>5</v>
      </c>
      <c r="D125" s="34">
        <v>31</v>
      </c>
      <c r="E125" s="35" t="s">
        <v>629</v>
      </c>
      <c r="F125" s="34">
        <v>2</v>
      </c>
      <c r="G125" s="36" t="s">
        <v>614</v>
      </c>
      <c r="H125" s="37" t="s">
        <v>595</v>
      </c>
      <c r="I125" s="38" t="s">
        <v>47</v>
      </c>
      <c r="J125" s="37"/>
      <c r="K125" s="13"/>
      <c r="L125" s="14"/>
      <c r="M125" s="14"/>
      <c r="N125" s="14" t="s">
        <v>621</v>
      </c>
      <c r="O125" s="13" t="s">
        <v>34</v>
      </c>
      <c r="P125" s="13">
        <v>25</v>
      </c>
      <c r="Q125" s="39" t="s">
        <v>360</v>
      </c>
      <c r="R125" s="40">
        <v>1120</v>
      </c>
      <c r="S125" s="41">
        <v>4000</v>
      </c>
      <c r="T125" s="41">
        <v>4000</v>
      </c>
      <c r="U125" s="40">
        <v>1120</v>
      </c>
      <c r="V125" s="13">
        <v>1</v>
      </c>
      <c r="W125" s="41">
        <v>4000</v>
      </c>
      <c r="X125" s="13">
        <v>1</v>
      </c>
      <c r="Y125" s="41">
        <v>4000</v>
      </c>
      <c r="Z125" s="40"/>
      <c r="AA125" s="42"/>
      <c r="AB125" s="76"/>
      <c r="AC125" s="43"/>
      <c r="AD125" s="44"/>
      <c r="AE125" s="44"/>
      <c r="AF125" s="43"/>
      <c r="AG125" s="13" t="s">
        <v>5</v>
      </c>
      <c r="AH125" s="37"/>
      <c r="AI125" s="37" t="s">
        <v>17</v>
      </c>
      <c r="AJ125" s="37"/>
      <c r="AK125" s="45" t="s">
        <v>615</v>
      </c>
      <c r="AL125" s="46"/>
      <c r="AM125" s="236"/>
      <c r="AN125" s="236"/>
      <c r="AO125" s="233"/>
      <c r="AP125" s="233"/>
    </row>
    <row r="126" spans="1:42">
      <c r="B126" s="34">
        <v>2022</v>
      </c>
      <c r="C126" s="34">
        <v>5</v>
      </c>
      <c r="D126" s="34">
        <v>31</v>
      </c>
      <c r="E126" s="35" t="s">
        <v>629</v>
      </c>
      <c r="F126" s="34"/>
      <c r="G126" s="36"/>
      <c r="H126" s="37" t="s">
        <v>595</v>
      </c>
      <c r="I126" s="38" t="s">
        <v>43</v>
      </c>
      <c r="J126" s="37"/>
      <c r="K126" s="13"/>
      <c r="L126" s="14"/>
      <c r="M126" s="14"/>
      <c r="N126" s="14"/>
      <c r="O126" s="13"/>
      <c r="P126" s="239">
        <v>25</v>
      </c>
      <c r="Q126" s="39" t="s">
        <v>612</v>
      </c>
      <c r="R126" s="40">
        <v>1120</v>
      </c>
      <c r="S126" s="41" t="s">
        <v>30</v>
      </c>
      <c r="T126" s="240">
        <v>350</v>
      </c>
      <c r="U126" s="40">
        <v>1120</v>
      </c>
      <c r="V126" s="13">
        <v>1</v>
      </c>
      <c r="W126" s="40"/>
      <c r="X126" s="13">
        <v>1</v>
      </c>
      <c r="Y126" s="240">
        <v>350</v>
      </c>
      <c r="Z126" s="40">
        <v>8550</v>
      </c>
      <c r="AA126" s="42" t="s">
        <v>631</v>
      </c>
      <c r="AB126" s="76"/>
      <c r="AC126" s="43"/>
      <c r="AD126" s="44"/>
      <c r="AE126" s="44"/>
      <c r="AF126" s="43"/>
      <c r="AG126" s="13"/>
      <c r="AH126" s="37"/>
      <c r="AI126" s="37" t="s">
        <v>17</v>
      </c>
      <c r="AJ126" s="37"/>
      <c r="AK126" s="45" t="s">
        <v>615</v>
      </c>
      <c r="AL126" s="46"/>
      <c r="AM126" s="236"/>
      <c r="AN126" s="236"/>
      <c r="AO126" s="233"/>
      <c r="AP126" s="233"/>
    </row>
    <row r="128" spans="1:42">
      <c r="A128">
        <v>1</v>
      </c>
      <c r="B128" s="34">
        <v>2022</v>
      </c>
      <c r="C128" s="34">
        <v>5</v>
      </c>
      <c r="D128" s="34">
        <v>31</v>
      </c>
      <c r="E128" s="35" t="s">
        <v>629</v>
      </c>
      <c r="F128" s="34"/>
      <c r="G128" s="36"/>
      <c r="H128" s="37" t="s">
        <v>595</v>
      </c>
      <c r="I128" s="38" t="s">
        <v>58</v>
      </c>
      <c r="J128" s="37"/>
      <c r="K128" s="13"/>
      <c r="L128" s="14"/>
      <c r="M128" s="14"/>
      <c r="N128" s="14"/>
      <c r="O128" s="13"/>
      <c r="P128" s="13">
        <v>12</v>
      </c>
      <c r="Q128" s="39" t="s">
        <v>612</v>
      </c>
      <c r="R128" s="40">
        <v>1120</v>
      </c>
      <c r="S128" s="41" t="s">
        <v>30</v>
      </c>
      <c r="T128" s="40">
        <v>200</v>
      </c>
      <c r="U128" s="40">
        <v>1120</v>
      </c>
      <c r="V128" s="13">
        <v>1</v>
      </c>
      <c r="W128" s="40">
        <v>200</v>
      </c>
      <c r="X128" s="13">
        <v>1</v>
      </c>
      <c r="Y128" s="40">
        <v>200</v>
      </c>
      <c r="Z128" s="40"/>
      <c r="AA128" s="241" t="s">
        <v>619</v>
      </c>
      <c r="AB128" s="238" t="s">
        <v>620</v>
      </c>
      <c r="AC128" s="43"/>
      <c r="AD128" s="44"/>
      <c r="AE128" s="44"/>
      <c r="AF128" s="43"/>
      <c r="AG128" s="13"/>
      <c r="AH128" s="37"/>
      <c r="AI128" s="37"/>
      <c r="AJ128" s="37"/>
      <c r="AK128" s="45"/>
      <c r="AL128" s="46"/>
      <c r="AM128" s="236"/>
      <c r="AN128" s="236"/>
      <c r="AO128" s="233"/>
      <c r="AP128" s="233"/>
    </row>
    <row r="129" spans="1:42">
      <c r="A129">
        <v>1</v>
      </c>
      <c r="B129" s="34">
        <v>2022</v>
      </c>
      <c r="C129" s="34">
        <v>5</v>
      </c>
      <c r="D129" s="34">
        <v>31</v>
      </c>
      <c r="E129" s="35" t="s">
        <v>629</v>
      </c>
      <c r="F129" s="34">
        <v>2</v>
      </c>
      <c r="G129" s="36" t="s">
        <v>614</v>
      </c>
      <c r="H129" s="37" t="s">
        <v>595</v>
      </c>
      <c r="I129" s="38" t="s">
        <v>47</v>
      </c>
      <c r="J129" s="37"/>
      <c r="K129" s="13"/>
      <c r="L129" s="14"/>
      <c r="M129" s="14"/>
      <c r="N129" s="14" t="s">
        <v>621</v>
      </c>
      <c r="O129" s="13" t="s">
        <v>44</v>
      </c>
      <c r="P129" s="13">
        <v>50</v>
      </c>
      <c r="Q129" s="39" t="s">
        <v>360</v>
      </c>
      <c r="R129" s="40">
        <v>1120</v>
      </c>
      <c r="S129" s="41">
        <v>6000</v>
      </c>
      <c r="T129" s="41">
        <v>6000</v>
      </c>
      <c r="U129" s="40">
        <v>1120</v>
      </c>
      <c r="V129" s="13">
        <v>1</v>
      </c>
      <c r="W129" s="41">
        <v>6000</v>
      </c>
      <c r="X129" s="13">
        <v>1</v>
      </c>
      <c r="Y129" s="41">
        <v>6000</v>
      </c>
      <c r="Z129" s="40"/>
      <c r="AA129" s="42"/>
      <c r="AB129" s="42"/>
      <c r="AC129" s="43"/>
      <c r="AD129" s="44"/>
      <c r="AE129" s="44"/>
      <c r="AF129" s="43"/>
      <c r="AG129" s="13" t="s">
        <v>5</v>
      </c>
      <c r="AH129" s="37"/>
      <c r="AI129" s="37" t="s">
        <v>17</v>
      </c>
      <c r="AJ129" s="37"/>
      <c r="AK129" s="45" t="s">
        <v>615</v>
      </c>
      <c r="AL129" s="46"/>
      <c r="AM129" s="236"/>
      <c r="AN129" s="236"/>
      <c r="AO129" s="233"/>
      <c r="AP129" s="233"/>
    </row>
    <row r="130" spans="1:42">
      <c r="B130" s="34">
        <v>2022</v>
      </c>
      <c r="C130" s="34">
        <v>5</v>
      </c>
      <c r="D130" s="34">
        <v>31</v>
      </c>
      <c r="E130" s="35" t="s">
        <v>629</v>
      </c>
      <c r="F130" s="34">
        <v>2</v>
      </c>
      <c r="G130" s="36" t="s">
        <v>614</v>
      </c>
      <c r="H130" s="37" t="s">
        <v>595</v>
      </c>
      <c r="I130" s="38" t="s">
        <v>47</v>
      </c>
      <c r="J130" s="37"/>
      <c r="K130" s="13"/>
      <c r="L130" s="14"/>
      <c r="M130" s="14"/>
      <c r="N130" s="14" t="s">
        <v>621</v>
      </c>
      <c r="O130" s="13" t="s">
        <v>44</v>
      </c>
      <c r="P130" s="13">
        <v>50</v>
      </c>
      <c r="Q130" s="39" t="s">
        <v>360</v>
      </c>
      <c r="R130" s="40">
        <v>1120</v>
      </c>
      <c r="S130" s="41">
        <v>6000</v>
      </c>
      <c r="T130" s="41">
        <v>6000</v>
      </c>
      <c r="U130" s="40">
        <v>1120</v>
      </c>
      <c r="V130" s="13">
        <v>1</v>
      </c>
      <c r="W130" s="41">
        <v>6000</v>
      </c>
      <c r="X130" s="13">
        <v>1</v>
      </c>
      <c r="Y130" s="41">
        <v>6000</v>
      </c>
      <c r="Z130" s="40"/>
      <c r="AA130" s="42"/>
      <c r="AB130" s="76"/>
      <c r="AC130" s="43"/>
      <c r="AD130" s="44"/>
      <c r="AE130" s="44"/>
      <c r="AF130" s="43"/>
      <c r="AG130" s="13" t="s">
        <v>5</v>
      </c>
      <c r="AH130" s="37"/>
      <c r="AI130" s="37" t="s">
        <v>17</v>
      </c>
      <c r="AJ130" s="37"/>
      <c r="AK130" s="45" t="s">
        <v>615</v>
      </c>
      <c r="AL130" s="46"/>
      <c r="AM130" s="236"/>
      <c r="AN130" s="236"/>
      <c r="AO130" s="233"/>
      <c r="AP130" s="233"/>
    </row>
    <row r="131" spans="1:42">
      <c r="B131" s="34">
        <v>2022</v>
      </c>
      <c r="C131" s="34">
        <v>5</v>
      </c>
      <c r="D131" s="34">
        <v>31</v>
      </c>
      <c r="E131" s="35" t="s">
        <v>629</v>
      </c>
      <c r="F131" s="34"/>
      <c r="G131" s="36"/>
      <c r="H131" s="37" t="s">
        <v>595</v>
      </c>
      <c r="I131" s="38" t="s">
        <v>43</v>
      </c>
      <c r="J131" s="37"/>
      <c r="K131" s="13"/>
      <c r="L131" s="14"/>
      <c r="M131" s="14"/>
      <c r="N131" s="14"/>
      <c r="O131" s="13"/>
      <c r="P131" s="239">
        <v>25</v>
      </c>
      <c r="Q131" s="39" t="s">
        <v>612</v>
      </c>
      <c r="R131" s="40">
        <v>1120</v>
      </c>
      <c r="S131" s="41" t="s">
        <v>30</v>
      </c>
      <c r="T131" s="240">
        <v>350</v>
      </c>
      <c r="U131" s="40">
        <v>1120</v>
      </c>
      <c r="V131" s="13">
        <v>1</v>
      </c>
      <c r="W131" s="40"/>
      <c r="X131" s="13">
        <v>1</v>
      </c>
      <c r="Y131" s="240">
        <v>350</v>
      </c>
      <c r="Z131" s="40">
        <v>12550</v>
      </c>
      <c r="AA131" s="42" t="s">
        <v>631</v>
      </c>
      <c r="AB131" s="76"/>
      <c r="AC131" s="43"/>
      <c r="AD131" s="44"/>
      <c r="AE131" s="44"/>
      <c r="AF131" s="43"/>
      <c r="AG131" s="13"/>
      <c r="AH131" s="37"/>
      <c r="AI131" s="37" t="s">
        <v>17</v>
      </c>
      <c r="AJ131" s="37"/>
      <c r="AK131" s="45" t="s">
        <v>615</v>
      </c>
      <c r="AL131" s="46"/>
      <c r="AM131" s="236"/>
      <c r="AN131" s="236"/>
      <c r="AO131" s="233"/>
      <c r="AP131" s="233"/>
    </row>
    <row r="133" spans="1:42">
      <c r="A133">
        <v>1</v>
      </c>
      <c r="B133" s="34">
        <v>2022</v>
      </c>
      <c r="C133" s="34">
        <v>5</v>
      </c>
      <c r="D133" s="34">
        <v>31</v>
      </c>
      <c r="E133" s="35" t="s">
        <v>629</v>
      </c>
      <c r="F133" s="34"/>
      <c r="G133" s="36"/>
      <c r="H133" s="37" t="s">
        <v>595</v>
      </c>
      <c r="I133" s="38" t="s">
        <v>58</v>
      </c>
      <c r="J133" s="37"/>
      <c r="K133" s="13"/>
      <c r="L133" s="14"/>
      <c r="M133" s="14"/>
      <c r="N133" s="14"/>
      <c r="O133" s="13"/>
      <c r="P133" s="13">
        <v>12</v>
      </c>
      <c r="Q133" s="39" t="s">
        <v>612</v>
      </c>
      <c r="R133" s="40">
        <v>1200</v>
      </c>
      <c r="S133" s="41" t="s">
        <v>30</v>
      </c>
      <c r="T133" s="40">
        <v>200</v>
      </c>
      <c r="U133" s="40">
        <v>1200</v>
      </c>
      <c r="V133" s="13">
        <v>1</v>
      </c>
      <c r="W133" s="40">
        <v>200</v>
      </c>
      <c r="X133" s="13">
        <v>1</v>
      </c>
      <c r="Y133" s="40">
        <v>200</v>
      </c>
      <c r="Z133" s="40"/>
      <c r="AA133" s="241" t="s">
        <v>619</v>
      </c>
      <c r="AB133" s="238" t="s">
        <v>620</v>
      </c>
      <c r="AC133" s="43"/>
      <c r="AD133" s="44"/>
      <c r="AE133" s="44"/>
      <c r="AF133" s="43"/>
      <c r="AG133" s="13"/>
      <c r="AH133" s="37"/>
      <c r="AI133" s="37"/>
      <c r="AJ133" s="37"/>
      <c r="AK133" s="45"/>
      <c r="AL133" s="46"/>
      <c r="AM133" s="236"/>
      <c r="AN133" s="236"/>
      <c r="AO133" s="233"/>
      <c r="AP133" s="233"/>
    </row>
    <row r="134" spans="1:42">
      <c r="A134">
        <v>1</v>
      </c>
      <c r="B134" s="34">
        <v>2022</v>
      </c>
      <c r="C134" s="34">
        <v>5</v>
      </c>
      <c r="D134" s="34">
        <v>31</v>
      </c>
      <c r="E134" s="35" t="s">
        <v>629</v>
      </c>
      <c r="F134" s="34">
        <v>2</v>
      </c>
      <c r="G134" s="36" t="s">
        <v>614</v>
      </c>
      <c r="H134" s="37" t="s">
        <v>595</v>
      </c>
      <c r="I134" s="38" t="s">
        <v>47</v>
      </c>
      <c r="J134" s="37"/>
      <c r="K134" s="13"/>
      <c r="L134" s="14"/>
      <c r="M134" s="14"/>
      <c r="N134" s="14" t="s">
        <v>621</v>
      </c>
      <c r="O134" s="13" t="s">
        <v>44</v>
      </c>
      <c r="P134" s="13">
        <v>50</v>
      </c>
      <c r="Q134" s="39" t="s">
        <v>360</v>
      </c>
      <c r="R134" s="40">
        <v>1200</v>
      </c>
      <c r="S134" s="41">
        <v>6000</v>
      </c>
      <c r="T134" s="41">
        <v>6000</v>
      </c>
      <c r="U134" s="40">
        <v>1200</v>
      </c>
      <c r="V134" s="13">
        <v>1</v>
      </c>
      <c r="W134" s="41">
        <v>6000</v>
      </c>
      <c r="X134" s="13">
        <v>1</v>
      </c>
      <c r="Y134" s="41">
        <v>6000</v>
      </c>
      <c r="Z134" s="40"/>
      <c r="AA134" s="42"/>
      <c r="AB134" s="42"/>
      <c r="AC134" s="43"/>
      <c r="AD134" s="44"/>
      <c r="AE134" s="44"/>
      <c r="AF134" s="43"/>
      <c r="AG134" s="13" t="s">
        <v>5</v>
      </c>
      <c r="AH134" s="37"/>
      <c r="AI134" s="37" t="s">
        <v>17</v>
      </c>
      <c r="AJ134" s="37"/>
      <c r="AK134" s="45" t="s">
        <v>615</v>
      </c>
      <c r="AL134" s="46"/>
      <c r="AM134" s="236"/>
      <c r="AN134" s="236"/>
      <c r="AO134" s="233"/>
      <c r="AP134" s="233"/>
    </row>
    <row r="135" spans="1:42">
      <c r="B135" s="34">
        <v>2022</v>
      </c>
      <c r="C135" s="34">
        <v>5</v>
      </c>
      <c r="D135" s="34">
        <v>31</v>
      </c>
      <c r="E135" s="35" t="s">
        <v>629</v>
      </c>
      <c r="F135" s="34">
        <v>2</v>
      </c>
      <c r="G135" s="36" t="s">
        <v>614</v>
      </c>
      <c r="H135" s="37" t="s">
        <v>595</v>
      </c>
      <c r="I135" s="38" t="s">
        <v>47</v>
      </c>
      <c r="J135" s="37"/>
      <c r="K135" s="13"/>
      <c r="L135" s="14"/>
      <c r="M135" s="14"/>
      <c r="N135" s="14" t="s">
        <v>621</v>
      </c>
      <c r="O135" s="13" t="s">
        <v>44</v>
      </c>
      <c r="P135" s="13">
        <v>50</v>
      </c>
      <c r="Q135" s="39" t="s">
        <v>360</v>
      </c>
      <c r="R135" s="40">
        <v>1200</v>
      </c>
      <c r="S135" s="41">
        <v>6000</v>
      </c>
      <c r="T135" s="41">
        <v>6000</v>
      </c>
      <c r="U135" s="40">
        <v>1200</v>
      </c>
      <c r="V135" s="13">
        <v>1</v>
      </c>
      <c r="W135" s="41">
        <v>6000</v>
      </c>
      <c r="X135" s="13">
        <v>1</v>
      </c>
      <c r="Y135" s="41">
        <v>6000</v>
      </c>
      <c r="Z135" s="40"/>
      <c r="AA135" s="42"/>
      <c r="AB135" s="76"/>
      <c r="AC135" s="43"/>
      <c r="AD135" s="44"/>
      <c r="AE135" s="44"/>
      <c r="AF135" s="43"/>
      <c r="AG135" s="13" t="s">
        <v>5</v>
      </c>
      <c r="AH135" s="37"/>
      <c r="AI135" s="37" t="s">
        <v>17</v>
      </c>
      <c r="AJ135" s="37"/>
      <c r="AK135" s="45" t="s">
        <v>615</v>
      </c>
      <c r="AL135" s="46"/>
      <c r="AM135" s="236"/>
      <c r="AN135" s="236"/>
      <c r="AO135" s="233"/>
      <c r="AP135" s="233"/>
    </row>
    <row r="136" spans="1:42">
      <c r="B136" s="34">
        <v>2022</v>
      </c>
      <c r="C136" s="34">
        <v>5</v>
      </c>
      <c r="D136" s="34">
        <v>31</v>
      </c>
      <c r="E136" s="35" t="s">
        <v>629</v>
      </c>
      <c r="F136" s="34"/>
      <c r="G136" s="36"/>
      <c r="H136" s="37" t="s">
        <v>595</v>
      </c>
      <c r="I136" s="38" t="s">
        <v>43</v>
      </c>
      <c r="J136" s="37"/>
      <c r="K136" s="13"/>
      <c r="L136" s="14"/>
      <c r="M136" s="14"/>
      <c r="N136" s="14"/>
      <c r="O136" s="13"/>
      <c r="P136" s="239">
        <v>25</v>
      </c>
      <c r="Q136" s="39" t="s">
        <v>612</v>
      </c>
      <c r="R136" s="40">
        <v>1200</v>
      </c>
      <c r="S136" s="41" t="s">
        <v>30</v>
      </c>
      <c r="T136" s="240">
        <v>350</v>
      </c>
      <c r="U136" s="40">
        <v>1200</v>
      </c>
      <c r="V136" s="13">
        <v>1</v>
      </c>
      <c r="W136" s="40"/>
      <c r="X136" s="13">
        <v>1</v>
      </c>
      <c r="Y136" s="240">
        <v>350</v>
      </c>
      <c r="Z136" s="40">
        <v>12550</v>
      </c>
      <c r="AA136" s="42" t="s">
        <v>638</v>
      </c>
      <c r="AB136" s="76"/>
      <c r="AC136" s="43"/>
      <c r="AD136" s="44"/>
      <c r="AE136" s="44"/>
      <c r="AF136" s="43"/>
      <c r="AG136" s="13"/>
      <c r="AH136" s="37"/>
      <c r="AI136" s="37" t="s">
        <v>17</v>
      </c>
      <c r="AJ136" s="37"/>
      <c r="AK136" s="45" t="s">
        <v>615</v>
      </c>
      <c r="AL136" s="46"/>
      <c r="AM136" s="236"/>
      <c r="AN136" s="236"/>
      <c r="AO136" s="233"/>
      <c r="AP136" s="233"/>
    </row>
    <row r="138" spans="1:42">
      <c r="B138" s="34">
        <v>2022</v>
      </c>
      <c r="C138" s="34">
        <v>5</v>
      </c>
      <c r="D138" s="34">
        <v>12</v>
      </c>
      <c r="E138" s="35" t="s">
        <v>629</v>
      </c>
      <c r="F138" s="34"/>
      <c r="G138" s="36"/>
      <c r="H138" s="37" t="s">
        <v>595</v>
      </c>
      <c r="I138" s="38" t="s">
        <v>58</v>
      </c>
      <c r="J138" s="37"/>
      <c r="K138" s="13"/>
      <c r="L138" s="14"/>
      <c r="M138" s="13"/>
      <c r="N138" s="14"/>
      <c r="O138" s="13"/>
      <c r="P138" s="13">
        <v>12</v>
      </c>
      <c r="Q138" s="39" t="s">
        <v>612</v>
      </c>
      <c r="R138" s="40">
        <v>1005</v>
      </c>
      <c r="S138" s="41" t="s">
        <v>30</v>
      </c>
      <c r="T138" s="40">
        <v>200</v>
      </c>
      <c r="U138" s="40">
        <v>1005</v>
      </c>
      <c r="V138" s="13">
        <v>1</v>
      </c>
      <c r="W138" s="40">
        <v>200</v>
      </c>
      <c r="X138" s="13">
        <v>1</v>
      </c>
      <c r="Y138" s="40">
        <v>200</v>
      </c>
      <c r="Z138" s="40"/>
      <c r="AA138" s="75"/>
      <c r="AB138" s="238" t="s">
        <v>613</v>
      </c>
      <c r="AC138" s="77"/>
      <c r="AD138" s="44"/>
      <c r="AE138" s="44"/>
      <c r="AF138" s="43"/>
      <c r="AG138" s="13"/>
      <c r="AH138" s="37"/>
      <c r="AI138" s="37" t="s">
        <v>6</v>
      </c>
      <c r="AJ138" s="37"/>
      <c r="AK138" s="45" t="s">
        <v>615</v>
      </c>
      <c r="AL138" s="46"/>
      <c r="AM138" s="236"/>
      <c r="AN138" s="236"/>
      <c r="AO138" s="233"/>
      <c r="AP138" s="233"/>
    </row>
    <row r="139" spans="1:42">
      <c r="A139">
        <v>1</v>
      </c>
      <c r="B139" s="34">
        <v>2022</v>
      </c>
      <c r="C139" s="34">
        <v>5</v>
      </c>
      <c r="D139" s="34">
        <v>12</v>
      </c>
      <c r="E139" s="35" t="s">
        <v>629</v>
      </c>
      <c r="F139" s="34">
        <v>4</v>
      </c>
      <c r="G139" s="36" t="s">
        <v>614</v>
      </c>
      <c r="H139" s="37" t="s">
        <v>595</v>
      </c>
      <c r="I139" s="38" t="s">
        <v>47</v>
      </c>
      <c r="J139" s="37"/>
      <c r="K139" s="13"/>
      <c r="L139" s="14"/>
      <c r="M139" s="14"/>
      <c r="N139" s="232" t="s">
        <v>600</v>
      </c>
      <c r="O139" s="13" t="s">
        <v>597</v>
      </c>
      <c r="P139" s="13">
        <v>50</v>
      </c>
      <c r="Q139" s="39" t="s">
        <v>625</v>
      </c>
      <c r="R139" s="40">
        <v>1005</v>
      </c>
      <c r="S139" s="41">
        <v>4100</v>
      </c>
      <c r="T139" s="41">
        <v>4100</v>
      </c>
      <c r="U139" s="40">
        <v>1005</v>
      </c>
      <c r="V139" s="13">
        <v>1</v>
      </c>
      <c r="W139" s="41">
        <v>4100</v>
      </c>
      <c r="X139" s="13">
        <v>1</v>
      </c>
      <c r="Y139" s="41">
        <v>4100</v>
      </c>
      <c r="Z139" s="40"/>
      <c r="AA139" s="42"/>
      <c r="AB139" s="42"/>
      <c r="AC139" s="43"/>
      <c r="AD139" s="44"/>
      <c r="AE139" s="44"/>
      <c r="AF139" s="43"/>
      <c r="AG139" s="13" t="s">
        <v>5</v>
      </c>
      <c r="AH139" s="37"/>
      <c r="AI139" s="37" t="s">
        <v>6</v>
      </c>
      <c r="AJ139" s="37"/>
      <c r="AK139" s="45" t="s">
        <v>615</v>
      </c>
      <c r="AL139" s="46"/>
      <c r="AM139" s="236"/>
      <c r="AN139" s="236"/>
      <c r="AO139" s="233"/>
      <c r="AP139" s="233"/>
    </row>
    <row r="140" spans="1:42">
      <c r="B140" s="34">
        <v>2022</v>
      </c>
      <c r="C140" s="34">
        <v>5</v>
      </c>
      <c r="D140" s="34">
        <v>12</v>
      </c>
      <c r="E140" s="35" t="s">
        <v>627</v>
      </c>
      <c r="F140" s="34">
        <v>4</v>
      </c>
      <c r="G140" s="36" t="s">
        <v>614</v>
      </c>
      <c r="H140" s="37" t="s">
        <v>595</v>
      </c>
      <c r="I140" s="38" t="s">
        <v>47</v>
      </c>
      <c r="J140" s="37"/>
      <c r="K140" s="13"/>
      <c r="L140" s="14"/>
      <c r="M140" s="14"/>
      <c r="N140" s="232" t="s">
        <v>600</v>
      </c>
      <c r="O140" s="13" t="s">
        <v>597</v>
      </c>
      <c r="P140" s="13">
        <v>50</v>
      </c>
      <c r="Q140" s="39" t="s">
        <v>625</v>
      </c>
      <c r="R140" s="40">
        <v>1005</v>
      </c>
      <c r="S140" s="41">
        <v>4100</v>
      </c>
      <c r="T140" s="41">
        <v>4100</v>
      </c>
      <c r="U140" s="40">
        <v>1005</v>
      </c>
      <c r="V140" s="13">
        <v>1</v>
      </c>
      <c r="W140" s="41">
        <v>4100</v>
      </c>
      <c r="X140" s="13">
        <v>1</v>
      </c>
      <c r="Y140" s="41">
        <v>4100</v>
      </c>
      <c r="Z140" s="40"/>
      <c r="AA140" s="42"/>
      <c r="AB140" s="76"/>
      <c r="AC140" s="43"/>
      <c r="AD140" s="44"/>
      <c r="AE140" s="44"/>
      <c r="AF140" s="43"/>
      <c r="AG140" s="13" t="s">
        <v>5</v>
      </c>
      <c r="AH140" s="37"/>
      <c r="AI140" s="37" t="s">
        <v>6</v>
      </c>
      <c r="AJ140" s="37"/>
      <c r="AK140" s="45" t="s">
        <v>615</v>
      </c>
      <c r="AL140" s="46"/>
      <c r="AM140" s="236"/>
      <c r="AN140" s="236"/>
      <c r="AO140" s="233"/>
      <c r="AP140" s="233"/>
    </row>
    <row r="141" spans="1:42">
      <c r="B141" s="34">
        <v>2022</v>
      </c>
      <c r="C141" s="34">
        <v>5</v>
      </c>
      <c r="D141" s="34">
        <v>12</v>
      </c>
      <c r="E141" s="35" t="s">
        <v>627</v>
      </c>
      <c r="F141" s="34"/>
      <c r="G141" s="36"/>
      <c r="H141" s="37" t="s">
        <v>595</v>
      </c>
      <c r="I141" s="73" t="s">
        <v>43</v>
      </c>
      <c r="J141" s="37"/>
      <c r="K141" s="13"/>
      <c r="L141" s="14"/>
      <c r="M141" s="14"/>
      <c r="N141" s="14"/>
      <c r="O141" s="74"/>
      <c r="P141" s="239">
        <v>25</v>
      </c>
      <c r="Q141" s="39" t="s">
        <v>612</v>
      </c>
      <c r="R141" s="40">
        <v>1005</v>
      </c>
      <c r="S141" s="41" t="s">
        <v>30</v>
      </c>
      <c r="T141" s="240">
        <v>350</v>
      </c>
      <c r="U141" s="40">
        <v>1005</v>
      </c>
      <c r="V141" s="13">
        <v>1</v>
      </c>
      <c r="W141" s="40"/>
      <c r="X141" s="13">
        <v>1</v>
      </c>
      <c r="Y141" s="240">
        <v>350</v>
      </c>
      <c r="Z141" s="40">
        <v>8750</v>
      </c>
      <c r="AA141" s="42" t="s">
        <v>658</v>
      </c>
      <c r="AB141" s="76"/>
      <c r="AC141" s="77"/>
      <c r="AD141" s="78"/>
      <c r="AE141" s="78"/>
      <c r="AF141" s="77"/>
      <c r="AG141" s="74"/>
      <c r="AH141" s="72"/>
      <c r="AI141" s="37" t="s">
        <v>6</v>
      </c>
      <c r="AJ141" s="37"/>
      <c r="AK141" s="45" t="s">
        <v>615</v>
      </c>
      <c r="AL141" s="46"/>
      <c r="AM141" s="236"/>
      <c r="AN141" s="236"/>
      <c r="AO141" s="233"/>
      <c r="AP141" s="233"/>
    </row>
    <row r="143" spans="1:42">
      <c r="B143" s="34">
        <v>2022</v>
      </c>
      <c r="C143" s="34">
        <v>5</v>
      </c>
      <c r="D143" s="34">
        <v>11</v>
      </c>
      <c r="E143" s="35" t="s">
        <v>627</v>
      </c>
      <c r="F143" s="34"/>
      <c r="G143" s="36"/>
      <c r="H143" s="37" t="s">
        <v>595</v>
      </c>
      <c r="I143" s="38" t="s">
        <v>58</v>
      </c>
      <c r="J143" s="37"/>
      <c r="K143" s="13"/>
      <c r="L143" s="14"/>
      <c r="M143" s="13"/>
      <c r="N143" s="14"/>
      <c r="O143" s="13"/>
      <c r="P143" s="13">
        <v>12</v>
      </c>
      <c r="Q143" s="39" t="s">
        <v>612</v>
      </c>
      <c r="R143" s="40">
        <v>1005</v>
      </c>
      <c r="S143" s="41" t="s">
        <v>30</v>
      </c>
      <c r="T143" s="40">
        <v>200</v>
      </c>
      <c r="U143" s="40">
        <v>1005</v>
      </c>
      <c r="V143" s="13">
        <v>1</v>
      </c>
      <c r="W143" s="40">
        <v>200</v>
      </c>
      <c r="X143" s="13">
        <v>1</v>
      </c>
      <c r="Y143" s="40">
        <v>200</v>
      </c>
      <c r="Z143" s="40"/>
      <c r="AA143" s="75"/>
      <c r="AB143" s="238" t="s">
        <v>613</v>
      </c>
      <c r="AC143" s="77"/>
      <c r="AD143" s="44"/>
      <c r="AE143" s="44"/>
      <c r="AF143" s="43"/>
      <c r="AG143" s="13"/>
      <c r="AH143" s="37"/>
      <c r="AI143" s="37"/>
      <c r="AJ143" s="37"/>
      <c r="AK143" s="45"/>
      <c r="AL143" s="46"/>
      <c r="AM143" s="236"/>
      <c r="AN143" s="236"/>
      <c r="AO143" s="233"/>
      <c r="AP143" s="233"/>
    </row>
    <row r="144" spans="1:42">
      <c r="A144">
        <v>1</v>
      </c>
      <c r="B144" s="34">
        <v>2022</v>
      </c>
      <c r="C144" s="34">
        <v>5</v>
      </c>
      <c r="D144" s="34">
        <v>11</v>
      </c>
      <c r="E144" s="35" t="s">
        <v>627</v>
      </c>
      <c r="F144" s="34">
        <v>6</v>
      </c>
      <c r="G144" s="36" t="s">
        <v>614</v>
      </c>
      <c r="H144" s="37" t="s">
        <v>595</v>
      </c>
      <c r="I144" s="38" t="s">
        <v>47</v>
      </c>
      <c r="J144" s="37"/>
      <c r="K144" s="13"/>
      <c r="L144" s="14"/>
      <c r="M144" s="14"/>
      <c r="N144" s="14" t="s">
        <v>599</v>
      </c>
      <c r="O144" s="13" t="s">
        <v>597</v>
      </c>
      <c r="P144" s="13">
        <v>50</v>
      </c>
      <c r="Q144" s="39" t="s">
        <v>616</v>
      </c>
      <c r="R144" s="40">
        <v>1005</v>
      </c>
      <c r="S144" s="41">
        <v>4000</v>
      </c>
      <c r="T144" s="41">
        <v>4000</v>
      </c>
      <c r="U144" s="40">
        <v>1005</v>
      </c>
      <c r="V144" s="13">
        <v>1</v>
      </c>
      <c r="W144" s="41">
        <v>4000</v>
      </c>
      <c r="X144" s="13">
        <v>1</v>
      </c>
      <c r="Y144" s="41">
        <v>4000</v>
      </c>
      <c r="Z144" s="40"/>
      <c r="AA144" s="42"/>
      <c r="AB144" s="42"/>
      <c r="AC144" s="43"/>
      <c r="AD144" s="44"/>
      <c r="AE144" s="44"/>
      <c r="AF144" s="43"/>
      <c r="AG144" s="13" t="s">
        <v>5</v>
      </c>
      <c r="AH144" s="37"/>
      <c r="AI144" s="37" t="s">
        <v>6</v>
      </c>
      <c r="AJ144" s="37"/>
      <c r="AK144" s="45" t="s">
        <v>615</v>
      </c>
      <c r="AL144" s="46"/>
      <c r="AM144" s="237"/>
      <c r="AN144" s="236"/>
      <c r="AO144" s="233"/>
      <c r="AP144" s="233"/>
    </row>
    <row r="145" spans="1:42">
      <c r="B145" s="34">
        <v>2022</v>
      </c>
      <c r="C145" s="34">
        <v>5</v>
      </c>
      <c r="D145" s="34">
        <v>11</v>
      </c>
      <c r="E145" s="35" t="s">
        <v>627</v>
      </c>
      <c r="F145" s="34">
        <v>6</v>
      </c>
      <c r="G145" s="36" t="s">
        <v>614</v>
      </c>
      <c r="H145" s="37" t="s">
        <v>595</v>
      </c>
      <c r="I145" s="38" t="s">
        <v>47</v>
      </c>
      <c r="J145" s="37"/>
      <c r="K145" s="13"/>
      <c r="L145" s="14"/>
      <c r="M145" s="14"/>
      <c r="N145" s="14" t="s">
        <v>599</v>
      </c>
      <c r="O145" s="13" t="s">
        <v>597</v>
      </c>
      <c r="P145" s="13">
        <v>50</v>
      </c>
      <c r="Q145" s="39" t="s">
        <v>616</v>
      </c>
      <c r="R145" s="40">
        <v>1005</v>
      </c>
      <c r="S145" s="41">
        <v>4000</v>
      </c>
      <c r="T145" s="41">
        <v>4000</v>
      </c>
      <c r="U145" s="40">
        <v>1005</v>
      </c>
      <c r="V145" s="13">
        <v>1</v>
      </c>
      <c r="W145" s="41">
        <v>4000</v>
      </c>
      <c r="X145" s="13">
        <v>1</v>
      </c>
      <c r="Y145" s="41">
        <v>4000</v>
      </c>
      <c r="Z145" s="40"/>
      <c r="AA145" s="42"/>
      <c r="AB145" s="42"/>
      <c r="AC145" s="43"/>
      <c r="AD145" s="44"/>
      <c r="AE145" s="44"/>
      <c r="AF145" s="43"/>
      <c r="AG145" s="13" t="s">
        <v>5</v>
      </c>
      <c r="AH145" s="37"/>
      <c r="AI145" s="37" t="s">
        <v>6</v>
      </c>
      <c r="AJ145" s="37"/>
      <c r="AK145" s="45" t="s">
        <v>615</v>
      </c>
      <c r="AL145" s="46"/>
      <c r="AM145" s="236"/>
      <c r="AN145" s="236"/>
      <c r="AO145" s="233"/>
      <c r="AP145" s="233"/>
    </row>
    <row r="146" spans="1:42">
      <c r="B146" s="34">
        <v>2022</v>
      </c>
      <c r="C146" s="34">
        <v>5</v>
      </c>
      <c r="D146" s="34">
        <v>11</v>
      </c>
      <c r="E146" s="35" t="s">
        <v>627</v>
      </c>
      <c r="F146" s="34"/>
      <c r="G146" s="260"/>
      <c r="H146" s="37" t="s">
        <v>595</v>
      </c>
      <c r="I146" s="73" t="s">
        <v>43</v>
      </c>
      <c r="J146" s="37"/>
      <c r="K146" s="13"/>
      <c r="L146" s="14"/>
      <c r="M146" s="14"/>
      <c r="N146" s="14"/>
      <c r="O146" s="74"/>
      <c r="P146" s="239">
        <v>25</v>
      </c>
      <c r="Q146" s="39" t="s">
        <v>612</v>
      </c>
      <c r="R146" s="40">
        <v>1005</v>
      </c>
      <c r="S146" s="41" t="s">
        <v>30</v>
      </c>
      <c r="T146" s="240">
        <v>350</v>
      </c>
      <c r="U146" s="40">
        <v>1005</v>
      </c>
      <c r="V146" s="13">
        <v>1</v>
      </c>
      <c r="W146" s="40"/>
      <c r="X146" s="13">
        <v>1</v>
      </c>
      <c r="Y146" s="240">
        <v>350</v>
      </c>
      <c r="Z146" s="40">
        <v>8550</v>
      </c>
      <c r="AA146" s="42" t="s">
        <v>658</v>
      </c>
      <c r="AB146" s="42"/>
      <c r="AC146" s="77"/>
      <c r="AD146" s="78"/>
      <c r="AE146" s="78"/>
      <c r="AF146" s="77"/>
      <c r="AG146" s="74"/>
      <c r="AH146" s="72"/>
      <c r="AI146" s="37" t="s">
        <v>6</v>
      </c>
      <c r="AJ146" s="37"/>
      <c r="AK146" s="45" t="s">
        <v>615</v>
      </c>
      <c r="AL146" s="46"/>
      <c r="AM146" s="236"/>
      <c r="AN146" s="236"/>
      <c r="AO146" s="233"/>
      <c r="AP146" s="233"/>
    </row>
    <row r="148" spans="1:42">
      <c r="B148" s="34">
        <v>2022</v>
      </c>
      <c r="C148" s="34">
        <v>5</v>
      </c>
      <c r="D148" s="34">
        <v>11</v>
      </c>
      <c r="E148" s="35" t="s">
        <v>628</v>
      </c>
      <c r="F148" s="34"/>
      <c r="G148" s="36"/>
      <c r="H148" s="37" t="s">
        <v>595</v>
      </c>
      <c r="I148" s="38" t="s">
        <v>58</v>
      </c>
      <c r="J148" s="37"/>
      <c r="K148" s="13"/>
      <c r="L148" s="14"/>
      <c r="M148" s="13"/>
      <c r="N148" s="75"/>
      <c r="O148" s="13"/>
      <c r="P148" s="13">
        <v>12</v>
      </c>
      <c r="Q148" s="39" t="s">
        <v>612</v>
      </c>
      <c r="R148" s="40">
        <v>1005</v>
      </c>
      <c r="S148" s="41" t="s">
        <v>30</v>
      </c>
      <c r="T148" s="40">
        <v>200</v>
      </c>
      <c r="U148" s="40">
        <v>1005</v>
      </c>
      <c r="V148" s="13">
        <v>1</v>
      </c>
      <c r="W148" s="40">
        <v>200</v>
      </c>
      <c r="X148" s="13">
        <v>1</v>
      </c>
      <c r="Y148" s="40">
        <v>200</v>
      </c>
      <c r="Z148" s="40"/>
      <c r="AA148" s="75"/>
      <c r="AB148" s="238" t="s">
        <v>613</v>
      </c>
      <c r="AC148" s="77"/>
      <c r="AD148" s="44"/>
      <c r="AE148" s="44"/>
      <c r="AF148" s="43"/>
      <c r="AG148" s="13"/>
      <c r="AH148" s="37"/>
      <c r="AI148" s="37"/>
      <c r="AJ148" s="37"/>
      <c r="AK148" s="45"/>
      <c r="AL148" s="46"/>
      <c r="AM148" s="236"/>
      <c r="AN148" s="236"/>
      <c r="AO148" s="233"/>
      <c r="AP148" s="233"/>
    </row>
    <row r="149" spans="1:42">
      <c r="A149">
        <v>1</v>
      </c>
      <c r="B149" s="34">
        <v>2022</v>
      </c>
      <c r="C149" s="34">
        <v>5</v>
      </c>
      <c r="D149" s="34">
        <v>11</v>
      </c>
      <c r="E149" s="35" t="s">
        <v>628</v>
      </c>
      <c r="F149" s="34">
        <v>8</v>
      </c>
      <c r="G149" s="36" t="s">
        <v>614</v>
      </c>
      <c r="H149" s="37" t="s">
        <v>595</v>
      </c>
      <c r="I149" s="38" t="s">
        <v>47</v>
      </c>
      <c r="J149" s="37"/>
      <c r="K149" s="13"/>
      <c r="L149" s="14"/>
      <c r="M149" s="14"/>
      <c r="N149" s="14" t="s">
        <v>233</v>
      </c>
      <c r="O149" s="13" t="s">
        <v>597</v>
      </c>
      <c r="P149" s="13">
        <v>50</v>
      </c>
      <c r="Q149" s="39" t="s">
        <v>616</v>
      </c>
      <c r="R149" s="40">
        <v>1005</v>
      </c>
      <c r="S149" s="41">
        <v>4000</v>
      </c>
      <c r="T149" s="41">
        <v>4000</v>
      </c>
      <c r="U149" s="40">
        <v>1005</v>
      </c>
      <c r="V149" s="13">
        <v>1</v>
      </c>
      <c r="W149" s="41">
        <v>4000</v>
      </c>
      <c r="X149" s="13">
        <v>1</v>
      </c>
      <c r="Y149" s="41">
        <v>4000</v>
      </c>
      <c r="Z149" s="40"/>
      <c r="AA149" s="42"/>
      <c r="AB149" s="42"/>
      <c r="AC149" s="43"/>
      <c r="AD149" s="44"/>
      <c r="AE149" s="44"/>
      <c r="AF149" s="43"/>
      <c r="AG149" s="13" t="s">
        <v>5</v>
      </c>
      <c r="AH149" s="37"/>
      <c r="AI149" s="37" t="s">
        <v>6</v>
      </c>
      <c r="AJ149" s="37"/>
      <c r="AK149" s="45" t="s">
        <v>615</v>
      </c>
      <c r="AL149" s="46"/>
      <c r="AM149" s="236"/>
      <c r="AN149" s="236"/>
      <c r="AO149" s="233"/>
      <c r="AP149" s="233"/>
    </row>
    <row r="150" spans="1:42">
      <c r="B150" s="34">
        <v>2022</v>
      </c>
      <c r="C150" s="34">
        <v>5</v>
      </c>
      <c r="D150" s="34">
        <v>11</v>
      </c>
      <c r="E150" s="35" t="s">
        <v>628</v>
      </c>
      <c r="F150" s="34">
        <v>8</v>
      </c>
      <c r="G150" s="36" t="s">
        <v>614</v>
      </c>
      <c r="H150" s="37" t="s">
        <v>595</v>
      </c>
      <c r="I150" s="38" t="s">
        <v>47</v>
      </c>
      <c r="J150" s="37"/>
      <c r="K150" s="13"/>
      <c r="L150" s="14"/>
      <c r="M150" s="14"/>
      <c r="N150" s="14" t="s">
        <v>233</v>
      </c>
      <c r="O150" s="13" t="s">
        <v>597</v>
      </c>
      <c r="P150" s="13">
        <v>50</v>
      </c>
      <c r="Q150" s="39" t="s">
        <v>616</v>
      </c>
      <c r="R150" s="40">
        <v>1005</v>
      </c>
      <c r="S150" s="41">
        <v>4000</v>
      </c>
      <c r="T150" s="41">
        <v>4000</v>
      </c>
      <c r="U150" s="40">
        <v>1005</v>
      </c>
      <c r="V150" s="13">
        <v>1</v>
      </c>
      <c r="W150" s="41">
        <v>4000</v>
      </c>
      <c r="X150" s="13">
        <v>1</v>
      </c>
      <c r="Y150" s="41">
        <v>4000</v>
      </c>
      <c r="Z150" s="40"/>
      <c r="AA150" s="42"/>
      <c r="AB150" s="42"/>
      <c r="AC150" s="43"/>
      <c r="AD150" s="44"/>
      <c r="AE150" s="44"/>
      <c r="AF150" s="43"/>
      <c r="AG150" s="13" t="s">
        <v>5</v>
      </c>
      <c r="AH150" s="37"/>
      <c r="AI150" s="37" t="s">
        <v>6</v>
      </c>
      <c r="AJ150" s="37"/>
      <c r="AK150" s="45" t="s">
        <v>615</v>
      </c>
      <c r="AL150" s="46"/>
      <c r="AM150" s="236"/>
      <c r="AN150" s="236"/>
      <c r="AO150" s="233"/>
      <c r="AP150" s="233"/>
    </row>
    <row r="151" spans="1:42">
      <c r="B151" s="34">
        <v>2022</v>
      </c>
      <c r="C151" s="34">
        <v>5</v>
      </c>
      <c r="D151" s="34">
        <v>11</v>
      </c>
      <c r="E151" s="35" t="s">
        <v>628</v>
      </c>
      <c r="F151" s="34"/>
      <c r="G151" s="260"/>
      <c r="H151" s="37" t="s">
        <v>595</v>
      </c>
      <c r="I151" s="73" t="s">
        <v>43</v>
      </c>
      <c r="J151" s="37"/>
      <c r="K151" s="13"/>
      <c r="L151" s="14"/>
      <c r="M151" s="14"/>
      <c r="N151" s="14"/>
      <c r="O151" s="74"/>
      <c r="P151" s="239">
        <v>25</v>
      </c>
      <c r="Q151" s="39" t="s">
        <v>612</v>
      </c>
      <c r="R151" s="40">
        <v>1005</v>
      </c>
      <c r="S151" s="41" t="s">
        <v>30</v>
      </c>
      <c r="T151" s="240">
        <v>350</v>
      </c>
      <c r="U151" s="40">
        <v>1005</v>
      </c>
      <c r="V151" s="13">
        <v>1</v>
      </c>
      <c r="W151" s="40"/>
      <c r="X151" s="13">
        <v>1</v>
      </c>
      <c r="Y151" s="240">
        <v>350</v>
      </c>
      <c r="Z151" s="40">
        <v>8550</v>
      </c>
      <c r="AA151" s="42" t="s">
        <v>658</v>
      </c>
      <c r="AB151" s="42"/>
      <c r="AC151" s="77"/>
      <c r="AD151" s="78"/>
      <c r="AE151" s="78"/>
      <c r="AF151" s="77"/>
      <c r="AG151" s="74"/>
      <c r="AH151" s="72"/>
      <c r="AI151" s="37" t="s">
        <v>6</v>
      </c>
      <c r="AJ151" s="37"/>
      <c r="AK151" s="45" t="s">
        <v>615</v>
      </c>
      <c r="AL151" s="46"/>
      <c r="AM151" s="236"/>
      <c r="AN151" s="236"/>
      <c r="AO151" s="233"/>
      <c r="AP151" s="233"/>
    </row>
    <row r="153" spans="1:42">
      <c r="B153" s="34">
        <v>2022</v>
      </c>
      <c r="C153" s="34">
        <v>5</v>
      </c>
      <c r="D153" s="34">
        <v>12</v>
      </c>
      <c r="E153" s="35" t="s">
        <v>629</v>
      </c>
      <c r="F153" s="34"/>
      <c r="G153" s="36"/>
      <c r="H153" s="37" t="s">
        <v>595</v>
      </c>
      <c r="I153" s="38" t="s">
        <v>58</v>
      </c>
      <c r="J153" s="37"/>
      <c r="K153" s="13"/>
      <c r="L153" s="14"/>
      <c r="M153" s="14"/>
      <c r="N153" s="75"/>
      <c r="O153" s="13"/>
      <c r="P153" s="13">
        <v>12</v>
      </c>
      <c r="Q153" s="39" t="s">
        <v>612</v>
      </c>
      <c r="R153" s="40">
        <v>1005</v>
      </c>
      <c r="S153" s="41" t="s">
        <v>30</v>
      </c>
      <c r="T153" s="40">
        <v>200</v>
      </c>
      <c r="U153" s="40">
        <v>1005</v>
      </c>
      <c r="V153" s="13">
        <v>1</v>
      </c>
      <c r="W153" s="40">
        <v>200</v>
      </c>
      <c r="X153" s="13">
        <v>1</v>
      </c>
      <c r="Y153" s="40">
        <v>200</v>
      </c>
      <c r="Z153" s="40"/>
      <c r="AA153" s="75"/>
      <c r="AB153" s="238" t="s">
        <v>613</v>
      </c>
      <c r="AC153" s="77"/>
      <c r="AD153" s="44"/>
      <c r="AE153" s="44"/>
      <c r="AF153" s="43"/>
      <c r="AG153" s="13"/>
      <c r="AH153" s="37"/>
      <c r="AI153" s="37"/>
      <c r="AJ153" s="37"/>
      <c r="AK153" s="45"/>
      <c r="AL153" s="46"/>
      <c r="AM153" s="236"/>
      <c r="AN153" s="236"/>
      <c r="AO153" s="233"/>
      <c r="AP153" s="233"/>
    </row>
    <row r="154" spans="1:42">
      <c r="A154">
        <v>1</v>
      </c>
      <c r="B154" s="34">
        <v>2022</v>
      </c>
      <c r="C154" s="34">
        <v>5</v>
      </c>
      <c r="D154" s="34">
        <v>12</v>
      </c>
      <c r="E154" s="35" t="s">
        <v>629</v>
      </c>
      <c r="F154" s="34">
        <v>2</v>
      </c>
      <c r="G154" s="36" t="s">
        <v>614</v>
      </c>
      <c r="H154" s="37" t="s">
        <v>595</v>
      </c>
      <c r="I154" s="38" t="s">
        <v>47</v>
      </c>
      <c r="J154" s="37"/>
      <c r="K154" s="13"/>
      <c r="L154" s="14"/>
      <c r="M154" s="14"/>
      <c r="N154" s="14" t="s">
        <v>623</v>
      </c>
      <c r="O154" s="13" t="s">
        <v>597</v>
      </c>
      <c r="P154" s="13">
        <v>50</v>
      </c>
      <c r="Q154" s="39" t="s">
        <v>624</v>
      </c>
      <c r="R154" s="40">
        <v>1005</v>
      </c>
      <c r="S154" s="41">
        <v>4100</v>
      </c>
      <c r="T154" s="41">
        <v>4100</v>
      </c>
      <c r="U154" s="40">
        <v>1005</v>
      </c>
      <c r="V154" s="13">
        <v>1</v>
      </c>
      <c r="W154" s="41">
        <v>4100</v>
      </c>
      <c r="X154" s="13">
        <v>1</v>
      </c>
      <c r="Y154" s="41">
        <v>4100</v>
      </c>
      <c r="Z154" s="40"/>
      <c r="AA154" s="42"/>
      <c r="AB154" s="42"/>
      <c r="AC154" s="43"/>
      <c r="AD154" s="44"/>
      <c r="AE154" s="44"/>
      <c r="AF154" s="43"/>
      <c r="AG154" s="13" t="s">
        <v>5</v>
      </c>
      <c r="AH154" s="37"/>
      <c r="AI154" s="37" t="s">
        <v>6</v>
      </c>
      <c r="AJ154" s="37"/>
      <c r="AK154" s="45" t="s">
        <v>615</v>
      </c>
      <c r="AL154" s="46"/>
      <c r="AM154" s="236"/>
      <c r="AN154" s="236"/>
      <c r="AO154" s="233"/>
      <c r="AP154" s="233"/>
    </row>
    <row r="155" spans="1:42">
      <c r="B155" s="34">
        <v>2022</v>
      </c>
      <c r="C155" s="34">
        <v>5</v>
      </c>
      <c r="D155" s="34">
        <v>12</v>
      </c>
      <c r="E155" s="35" t="s">
        <v>629</v>
      </c>
      <c r="F155" s="34">
        <v>2</v>
      </c>
      <c r="G155" s="36" t="s">
        <v>614</v>
      </c>
      <c r="H155" s="37" t="s">
        <v>595</v>
      </c>
      <c r="I155" s="38" t="s">
        <v>47</v>
      </c>
      <c r="J155" s="37"/>
      <c r="K155" s="13"/>
      <c r="L155" s="14"/>
      <c r="M155" s="14"/>
      <c r="N155" s="14" t="s">
        <v>623</v>
      </c>
      <c r="O155" s="13" t="s">
        <v>597</v>
      </c>
      <c r="P155" s="13">
        <v>50</v>
      </c>
      <c r="Q155" s="39" t="s">
        <v>624</v>
      </c>
      <c r="R155" s="40">
        <v>1005</v>
      </c>
      <c r="S155" s="41">
        <v>4100</v>
      </c>
      <c r="T155" s="41">
        <v>4100</v>
      </c>
      <c r="U155" s="40">
        <v>1005</v>
      </c>
      <c r="V155" s="13">
        <v>1</v>
      </c>
      <c r="W155" s="41">
        <v>4100</v>
      </c>
      <c r="X155" s="13">
        <v>1</v>
      </c>
      <c r="Y155" s="41">
        <v>4100</v>
      </c>
      <c r="Z155" s="40"/>
      <c r="AA155" s="42"/>
      <c r="AB155" s="76"/>
      <c r="AC155" s="43"/>
      <c r="AD155" s="44"/>
      <c r="AE155" s="44"/>
      <c r="AF155" s="43"/>
      <c r="AG155" s="13" t="s">
        <v>5</v>
      </c>
      <c r="AH155" s="37"/>
      <c r="AI155" s="37" t="s">
        <v>6</v>
      </c>
      <c r="AJ155" s="37"/>
      <c r="AK155" s="45" t="s">
        <v>615</v>
      </c>
      <c r="AL155" s="46"/>
      <c r="AM155" s="236"/>
      <c r="AN155" s="236"/>
      <c r="AO155" s="233"/>
      <c r="AP155" s="233"/>
    </row>
    <row r="156" spans="1:42">
      <c r="B156" s="34">
        <v>2022</v>
      </c>
      <c r="C156" s="34">
        <v>5</v>
      </c>
      <c r="D156" s="34">
        <v>12</v>
      </c>
      <c r="E156" s="35" t="s">
        <v>629</v>
      </c>
      <c r="F156" s="34"/>
      <c r="G156" s="260"/>
      <c r="H156" s="37" t="s">
        <v>595</v>
      </c>
      <c r="I156" s="73" t="s">
        <v>43</v>
      </c>
      <c r="J156" s="37"/>
      <c r="K156" s="13"/>
      <c r="L156" s="14"/>
      <c r="M156" s="14"/>
      <c r="N156" s="14"/>
      <c r="O156" s="74"/>
      <c r="P156" s="239">
        <v>25</v>
      </c>
      <c r="Q156" s="39" t="s">
        <v>612</v>
      </c>
      <c r="R156" s="40">
        <v>1005</v>
      </c>
      <c r="S156" s="41" t="s">
        <v>30</v>
      </c>
      <c r="T156" s="240">
        <v>350</v>
      </c>
      <c r="U156" s="40">
        <v>1005</v>
      </c>
      <c r="V156" s="13">
        <v>1</v>
      </c>
      <c r="W156" s="40"/>
      <c r="X156" s="13">
        <v>1</v>
      </c>
      <c r="Y156" s="240">
        <v>350</v>
      </c>
      <c r="Z156" s="40">
        <v>8750</v>
      </c>
      <c r="AA156" s="42" t="s">
        <v>658</v>
      </c>
      <c r="AB156" s="76"/>
      <c r="AC156" s="77"/>
      <c r="AD156" s="78"/>
      <c r="AE156" s="78"/>
      <c r="AF156" s="77"/>
      <c r="AG156" s="74"/>
      <c r="AH156" s="72"/>
      <c r="AI156" s="37" t="s">
        <v>6</v>
      </c>
      <c r="AJ156" s="37"/>
      <c r="AK156" s="45" t="s">
        <v>615</v>
      </c>
      <c r="AL156" s="46"/>
      <c r="AM156" s="236"/>
      <c r="AN156" s="236"/>
      <c r="AO156" s="233"/>
      <c r="AP156" s="233"/>
    </row>
    <row r="158" spans="1:42">
      <c r="A158">
        <v>1</v>
      </c>
      <c r="B158" s="34">
        <v>2022</v>
      </c>
      <c r="C158" s="34">
        <v>6</v>
      </c>
      <c r="D158" s="34">
        <v>6</v>
      </c>
      <c r="E158" s="35" t="s">
        <v>627</v>
      </c>
      <c r="F158" s="34"/>
      <c r="G158" s="36"/>
      <c r="H158" s="37" t="s">
        <v>595</v>
      </c>
      <c r="I158" s="38" t="s">
        <v>58</v>
      </c>
      <c r="J158" s="37"/>
      <c r="K158" s="13"/>
      <c r="L158" s="14"/>
      <c r="M158" s="14"/>
      <c r="N158" s="75"/>
      <c r="O158" s="13"/>
      <c r="P158" s="13">
        <v>12</v>
      </c>
      <c r="Q158" s="39" t="s">
        <v>612</v>
      </c>
      <c r="R158" s="40">
        <v>1005</v>
      </c>
      <c r="S158" s="41" t="s">
        <v>30</v>
      </c>
      <c r="T158" s="40">
        <v>200</v>
      </c>
      <c r="U158" s="40">
        <v>1005</v>
      </c>
      <c r="V158" s="13">
        <v>1</v>
      </c>
      <c r="W158" s="40">
        <v>200</v>
      </c>
      <c r="X158" s="13">
        <v>1</v>
      </c>
      <c r="Y158" s="40">
        <v>200</v>
      </c>
      <c r="Z158" s="40"/>
      <c r="AA158" s="75"/>
      <c r="AB158" s="238" t="s">
        <v>613</v>
      </c>
      <c r="AC158" s="77"/>
      <c r="AD158" s="44"/>
      <c r="AE158" s="44"/>
      <c r="AF158" s="43"/>
      <c r="AG158" s="13"/>
      <c r="AH158" s="37"/>
      <c r="AI158" s="37"/>
      <c r="AJ158" s="37"/>
      <c r="AK158" s="45"/>
      <c r="AL158" s="46"/>
      <c r="AM158" s="236"/>
      <c r="AN158" s="236"/>
      <c r="AO158" s="233"/>
      <c r="AP158" s="233"/>
    </row>
    <row r="159" spans="1:42">
      <c r="B159" s="34">
        <v>2022</v>
      </c>
      <c r="C159" s="34">
        <v>6</v>
      </c>
      <c r="D159" s="34">
        <v>6</v>
      </c>
      <c r="E159" s="35" t="s">
        <v>627</v>
      </c>
      <c r="F159" s="34">
        <v>1</v>
      </c>
      <c r="G159" s="36" t="s">
        <v>614</v>
      </c>
      <c r="H159" s="37" t="s">
        <v>595</v>
      </c>
      <c r="I159" s="38" t="s">
        <v>47</v>
      </c>
      <c r="J159" s="37"/>
      <c r="K159" s="13"/>
      <c r="L159" s="14"/>
      <c r="M159" s="14"/>
      <c r="N159" s="14" t="s">
        <v>675</v>
      </c>
      <c r="O159" s="13" t="s">
        <v>597</v>
      </c>
      <c r="P159" s="13">
        <v>50</v>
      </c>
      <c r="Q159" s="39" t="s">
        <v>624</v>
      </c>
      <c r="R159" s="40">
        <v>1005</v>
      </c>
      <c r="S159" s="41">
        <v>4100</v>
      </c>
      <c r="T159" s="41">
        <v>4100</v>
      </c>
      <c r="U159" s="40">
        <v>1005</v>
      </c>
      <c r="V159" s="13">
        <v>1</v>
      </c>
      <c r="W159" s="41">
        <v>4100</v>
      </c>
      <c r="X159" s="13">
        <v>1</v>
      </c>
      <c r="Y159" s="41">
        <v>4100</v>
      </c>
      <c r="Z159" s="40"/>
      <c r="AA159" s="42"/>
      <c r="AB159" s="42"/>
      <c r="AC159" s="43"/>
      <c r="AD159" s="44"/>
      <c r="AE159" s="44"/>
      <c r="AF159" s="43"/>
      <c r="AG159" s="13" t="s">
        <v>5</v>
      </c>
      <c r="AH159" s="37"/>
      <c r="AI159" s="37" t="s">
        <v>6</v>
      </c>
      <c r="AJ159" s="37"/>
      <c r="AK159" s="45" t="s">
        <v>615</v>
      </c>
      <c r="AL159" s="46"/>
      <c r="AM159" s="236"/>
      <c r="AN159" s="236"/>
      <c r="AO159" s="233"/>
      <c r="AP159" s="233"/>
    </row>
    <row r="160" spans="1:42">
      <c r="A160">
        <v>1</v>
      </c>
      <c r="B160" s="34">
        <v>2022</v>
      </c>
      <c r="C160" s="34">
        <v>6</v>
      </c>
      <c r="D160" s="34">
        <v>6</v>
      </c>
      <c r="E160" s="35" t="s">
        <v>627</v>
      </c>
      <c r="F160" s="34">
        <v>1</v>
      </c>
      <c r="G160" s="36" t="s">
        <v>614</v>
      </c>
      <c r="H160" s="37" t="s">
        <v>595</v>
      </c>
      <c r="I160" s="38" t="s">
        <v>47</v>
      </c>
      <c r="J160" s="37"/>
      <c r="K160" s="13"/>
      <c r="L160" s="14"/>
      <c r="M160" s="14"/>
      <c r="N160" s="14" t="s">
        <v>675</v>
      </c>
      <c r="O160" s="13" t="s">
        <v>597</v>
      </c>
      <c r="P160" s="13">
        <v>50</v>
      </c>
      <c r="Q160" s="39" t="s">
        <v>624</v>
      </c>
      <c r="R160" s="40">
        <v>1005</v>
      </c>
      <c r="S160" s="41">
        <v>4100</v>
      </c>
      <c r="T160" s="41">
        <v>4100</v>
      </c>
      <c r="U160" s="40">
        <v>1005</v>
      </c>
      <c r="V160" s="13">
        <v>1</v>
      </c>
      <c r="W160" s="41">
        <v>4100</v>
      </c>
      <c r="X160" s="13">
        <v>1</v>
      </c>
      <c r="Y160" s="41">
        <v>4100</v>
      </c>
      <c r="Z160" s="40"/>
      <c r="AA160" s="42"/>
      <c r="AB160" s="76"/>
      <c r="AC160" s="43"/>
      <c r="AD160" s="44"/>
      <c r="AE160" s="44"/>
      <c r="AF160" s="43"/>
      <c r="AG160" s="13" t="s">
        <v>5</v>
      </c>
      <c r="AH160" s="37"/>
      <c r="AI160" s="37" t="s">
        <v>6</v>
      </c>
      <c r="AJ160" s="37"/>
      <c r="AK160" s="45" t="s">
        <v>615</v>
      </c>
      <c r="AL160" s="46"/>
      <c r="AM160" s="236"/>
      <c r="AN160" s="236"/>
      <c r="AO160" s="233"/>
      <c r="AP160" s="233"/>
    </row>
    <row r="161" spans="1:42">
      <c r="A161">
        <v>1</v>
      </c>
      <c r="B161" s="34">
        <v>2022</v>
      </c>
      <c r="C161" s="34">
        <v>6</v>
      </c>
      <c r="D161" s="34">
        <v>6</v>
      </c>
      <c r="E161" s="35" t="s">
        <v>627</v>
      </c>
      <c r="F161" s="34"/>
      <c r="G161" s="260"/>
      <c r="H161" s="37" t="s">
        <v>595</v>
      </c>
      <c r="I161" s="73" t="s">
        <v>43</v>
      </c>
      <c r="J161" s="37"/>
      <c r="K161" s="13"/>
      <c r="L161" s="14"/>
      <c r="M161" s="14"/>
      <c r="N161" s="14"/>
      <c r="O161" s="74"/>
      <c r="P161" s="239">
        <v>25</v>
      </c>
      <c r="Q161" s="39" t="s">
        <v>612</v>
      </c>
      <c r="R161" s="40">
        <v>1005</v>
      </c>
      <c r="S161" s="41" t="s">
        <v>30</v>
      </c>
      <c r="T161" s="240">
        <v>350</v>
      </c>
      <c r="U161" s="40">
        <v>1005</v>
      </c>
      <c r="V161" s="13">
        <v>1</v>
      </c>
      <c r="W161" s="40"/>
      <c r="X161" s="13">
        <v>1</v>
      </c>
      <c r="Y161" s="240">
        <v>350</v>
      </c>
      <c r="Z161" s="40">
        <v>8750</v>
      </c>
      <c r="AA161" s="42" t="s">
        <v>658</v>
      </c>
      <c r="AB161" s="76"/>
      <c r="AC161" s="77"/>
      <c r="AD161" s="78"/>
      <c r="AE161" s="78"/>
      <c r="AF161" s="77"/>
      <c r="AG161" s="74"/>
      <c r="AH161" s="72"/>
      <c r="AI161" s="37" t="s">
        <v>6</v>
      </c>
      <c r="AJ161" s="37"/>
      <c r="AK161" s="45" t="s">
        <v>615</v>
      </c>
      <c r="AL161" s="46"/>
      <c r="AM161" s="236"/>
      <c r="AN161" s="236"/>
      <c r="AO161" s="233"/>
      <c r="AP161" s="233"/>
    </row>
    <row r="163" spans="1:42">
      <c r="A163">
        <v>1</v>
      </c>
      <c r="B163" s="34">
        <v>2022</v>
      </c>
      <c r="C163" s="34">
        <v>6</v>
      </c>
      <c r="D163" s="34">
        <v>6</v>
      </c>
      <c r="E163" s="35" t="s">
        <v>627</v>
      </c>
      <c r="F163" s="34"/>
      <c r="G163" s="36"/>
      <c r="H163" s="37" t="s">
        <v>595</v>
      </c>
      <c r="I163" s="38" t="s">
        <v>58</v>
      </c>
      <c r="J163" s="37"/>
      <c r="K163" s="13"/>
      <c r="L163" s="14"/>
      <c r="M163" s="14"/>
      <c r="N163" s="75"/>
      <c r="O163" s="13"/>
      <c r="P163" s="13">
        <v>12</v>
      </c>
      <c r="Q163" s="39" t="s">
        <v>612</v>
      </c>
      <c r="R163" s="40">
        <v>1005</v>
      </c>
      <c r="S163" s="41" t="s">
        <v>30</v>
      </c>
      <c r="T163" s="40">
        <v>200</v>
      </c>
      <c r="U163" s="40">
        <v>1005</v>
      </c>
      <c r="V163" s="13">
        <v>1</v>
      </c>
      <c r="W163" s="40">
        <v>200</v>
      </c>
      <c r="X163" s="13">
        <v>1</v>
      </c>
      <c r="Y163" s="40">
        <v>200</v>
      </c>
      <c r="Z163" s="40"/>
      <c r="AA163" s="75"/>
      <c r="AB163" s="238" t="s">
        <v>613</v>
      </c>
      <c r="AC163" s="77"/>
      <c r="AD163" s="44"/>
      <c r="AE163" s="44"/>
      <c r="AF163" s="43"/>
      <c r="AG163" s="13"/>
      <c r="AH163" s="37"/>
      <c r="AI163" s="37"/>
      <c r="AJ163" s="37"/>
      <c r="AK163" s="45"/>
      <c r="AL163" s="46"/>
      <c r="AM163" s="236"/>
      <c r="AN163" s="236"/>
      <c r="AO163" s="233"/>
      <c r="AP163" s="233"/>
    </row>
    <row r="164" spans="1:42">
      <c r="B164" s="34">
        <v>2022</v>
      </c>
      <c r="C164" s="34">
        <v>6</v>
      </c>
      <c r="D164" s="34">
        <v>6</v>
      </c>
      <c r="E164" s="35" t="s">
        <v>627</v>
      </c>
      <c r="F164" s="34">
        <v>1</v>
      </c>
      <c r="G164" s="36" t="s">
        <v>614</v>
      </c>
      <c r="H164" s="37" t="s">
        <v>595</v>
      </c>
      <c r="I164" s="38" t="s">
        <v>47</v>
      </c>
      <c r="J164" s="37"/>
      <c r="K164" s="13"/>
      <c r="L164" s="14"/>
      <c r="M164" s="14"/>
      <c r="N164" s="14" t="s">
        <v>675</v>
      </c>
      <c r="O164" s="13" t="s">
        <v>597</v>
      </c>
      <c r="P164" s="13">
        <v>50</v>
      </c>
      <c r="Q164" s="39" t="s">
        <v>624</v>
      </c>
      <c r="R164" s="40">
        <v>1005</v>
      </c>
      <c r="S164" s="41">
        <v>4100</v>
      </c>
      <c r="T164" s="41">
        <v>4100</v>
      </c>
      <c r="U164" s="40">
        <v>1005</v>
      </c>
      <c r="V164" s="13">
        <v>1</v>
      </c>
      <c r="W164" s="41">
        <v>4100</v>
      </c>
      <c r="X164" s="13">
        <v>1</v>
      </c>
      <c r="Y164" s="41">
        <v>4100</v>
      </c>
      <c r="Z164" s="40"/>
      <c r="AA164" s="42"/>
      <c r="AB164" s="42"/>
      <c r="AC164" s="43"/>
      <c r="AD164" s="44"/>
      <c r="AE164" s="44"/>
      <c r="AF164" s="43"/>
      <c r="AG164" s="13" t="s">
        <v>5</v>
      </c>
      <c r="AH164" s="37"/>
      <c r="AI164" s="37" t="s">
        <v>6</v>
      </c>
      <c r="AJ164" s="37"/>
      <c r="AK164" s="45" t="s">
        <v>615</v>
      </c>
      <c r="AL164" s="46"/>
      <c r="AM164" s="236"/>
      <c r="AN164" s="236"/>
      <c r="AO164" s="233"/>
      <c r="AP164" s="233"/>
    </row>
    <row r="165" spans="1:42">
      <c r="A165">
        <v>1</v>
      </c>
      <c r="B165" s="34">
        <v>2022</v>
      </c>
      <c r="C165" s="34">
        <v>6</v>
      </c>
      <c r="D165" s="34">
        <v>6</v>
      </c>
      <c r="E165" s="35" t="s">
        <v>627</v>
      </c>
      <c r="F165" s="34">
        <v>1</v>
      </c>
      <c r="G165" s="36" t="s">
        <v>614</v>
      </c>
      <c r="H165" s="37" t="s">
        <v>595</v>
      </c>
      <c r="I165" s="38" t="s">
        <v>47</v>
      </c>
      <c r="J165" s="37"/>
      <c r="K165" s="13"/>
      <c r="L165" s="14"/>
      <c r="M165" s="14"/>
      <c r="N165" s="14" t="s">
        <v>675</v>
      </c>
      <c r="O165" s="13" t="s">
        <v>597</v>
      </c>
      <c r="P165" s="13">
        <v>50</v>
      </c>
      <c r="Q165" s="39" t="s">
        <v>624</v>
      </c>
      <c r="R165" s="40">
        <v>1005</v>
      </c>
      <c r="S165" s="41">
        <v>4100</v>
      </c>
      <c r="T165" s="41">
        <v>4100</v>
      </c>
      <c r="U165" s="40">
        <v>1005</v>
      </c>
      <c r="V165" s="13">
        <v>1</v>
      </c>
      <c r="W165" s="41">
        <v>4100</v>
      </c>
      <c r="X165" s="13">
        <v>1</v>
      </c>
      <c r="Y165" s="41">
        <v>4100</v>
      </c>
      <c r="Z165" s="40"/>
      <c r="AA165" s="42"/>
      <c r="AB165" s="76"/>
      <c r="AC165" s="43"/>
      <c r="AD165" s="44"/>
      <c r="AE165" s="44"/>
      <c r="AF165" s="43"/>
      <c r="AG165" s="13" t="s">
        <v>5</v>
      </c>
      <c r="AH165" s="37"/>
      <c r="AI165" s="37" t="s">
        <v>6</v>
      </c>
      <c r="AJ165" s="37"/>
      <c r="AK165" s="45" t="s">
        <v>615</v>
      </c>
      <c r="AL165" s="46"/>
      <c r="AM165" s="236"/>
      <c r="AN165" s="236"/>
      <c r="AO165" s="233"/>
      <c r="AP165" s="233"/>
    </row>
    <row r="166" spans="1:42">
      <c r="A166">
        <v>1</v>
      </c>
      <c r="B166" s="34">
        <v>2022</v>
      </c>
      <c r="C166" s="34">
        <v>6</v>
      </c>
      <c r="D166" s="34">
        <v>6</v>
      </c>
      <c r="E166" s="35" t="s">
        <v>627</v>
      </c>
      <c r="F166" s="34"/>
      <c r="G166" s="260"/>
      <c r="H166" s="37" t="s">
        <v>595</v>
      </c>
      <c r="I166" s="73" t="s">
        <v>43</v>
      </c>
      <c r="J166" s="37"/>
      <c r="K166" s="13"/>
      <c r="L166" s="14"/>
      <c r="M166" s="14"/>
      <c r="N166" s="14"/>
      <c r="O166" s="74"/>
      <c r="P166" s="239">
        <v>25</v>
      </c>
      <c r="Q166" s="39" t="s">
        <v>612</v>
      </c>
      <c r="R166" s="40">
        <v>1005</v>
      </c>
      <c r="S166" s="41" t="s">
        <v>30</v>
      </c>
      <c r="T166" s="240">
        <v>350</v>
      </c>
      <c r="U166" s="40">
        <v>1005</v>
      </c>
      <c r="V166" s="13">
        <v>1</v>
      </c>
      <c r="W166" s="40"/>
      <c r="X166" s="13">
        <v>1</v>
      </c>
      <c r="Y166" s="240">
        <v>350</v>
      </c>
      <c r="Z166" s="40">
        <v>8750</v>
      </c>
      <c r="AA166" s="42" t="s">
        <v>658</v>
      </c>
      <c r="AB166" s="76"/>
      <c r="AC166" s="77"/>
      <c r="AD166" s="78"/>
      <c r="AE166" s="78"/>
      <c r="AF166" s="77"/>
      <c r="AG166" s="74"/>
      <c r="AH166" s="72"/>
      <c r="AI166" s="37" t="s">
        <v>6</v>
      </c>
      <c r="AJ166" s="37"/>
      <c r="AK166" s="45" t="s">
        <v>615</v>
      </c>
      <c r="AL166" s="46"/>
      <c r="AM166" s="236"/>
      <c r="AN166" s="236"/>
      <c r="AO166" s="233"/>
      <c r="AP166" s="233"/>
    </row>
    <row r="168" spans="1:42">
      <c r="B168" s="34">
        <v>2022</v>
      </c>
      <c r="C168" s="34">
        <v>6</v>
      </c>
      <c r="D168" s="34">
        <v>9</v>
      </c>
      <c r="E168" s="35" t="s">
        <v>628</v>
      </c>
      <c r="F168" s="34"/>
      <c r="G168" s="36"/>
      <c r="H168" s="37" t="s">
        <v>595</v>
      </c>
      <c r="I168" s="38" t="s">
        <v>58</v>
      </c>
      <c r="J168" s="37"/>
      <c r="K168" s="13"/>
      <c r="L168" s="14"/>
      <c r="M168" s="14"/>
      <c r="N168" s="14"/>
      <c r="O168" s="13"/>
      <c r="P168" s="13">
        <v>12</v>
      </c>
      <c r="Q168" s="39" t="s">
        <v>612</v>
      </c>
      <c r="R168" s="40">
        <v>1200</v>
      </c>
      <c r="S168" s="41" t="s">
        <v>30</v>
      </c>
      <c r="T168" s="40">
        <v>200</v>
      </c>
      <c r="U168" s="40">
        <v>1200</v>
      </c>
      <c r="V168" s="13">
        <v>1</v>
      </c>
      <c r="W168" s="40">
        <v>200</v>
      </c>
      <c r="X168" s="13">
        <v>1</v>
      </c>
      <c r="Y168" s="40">
        <v>200</v>
      </c>
      <c r="Z168" s="40"/>
      <c r="AA168" s="42"/>
      <c r="AB168" s="238" t="s">
        <v>613</v>
      </c>
      <c r="AC168" s="43"/>
      <c r="AD168" s="44"/>
      <c r="AE168" s="44"/>
      <c r="AF168" s="43"/>
      <c r="AG168" s="13"/>
      <c r="AH168" s="37"/>
      <c r="AI168" s="37"/>
      <c r="AJ168" s="37"/>
      <c r="AK168" s="45"/>
      <c r="AL168" s="46"/>
      <c r="AM168" s="236"/>
      <c r="AN168" s="236"/>
      <c r="AO168" s="233"/>
      <c r="AP168" s="233"/>
    </row>
    <row r="169" spans="1:42">
      <c r="B169" s="34">
        <v>2022</v>
      </c>
      <c r="C169" s="34">
        <v>6</v>
      </c>
      <c r="D169" s="34">
        <v>9</v>
      </c>
      <c r="E169" s="35" t="s">
        <v>628</v>
      </c>
      <c r="F169" s="34">
        <v>5</v>
      </c>
      <c r="G169" s="36" t="s">
        <v>614</v>
      </c>
      <c r="H169" s="37" t="s">
        <v>595</v>
      </c>
      <c r="I169" s="38" t="s">
        <v>47</v>
      </c>
      <c r="J169" s="37"/>
      <c r="K169" s="13"/>
      <c r="L169" s="14"/>
      <c r="M169" s="14"/>
      <c r="N169" s="14" t="s">
        <v>644</v>
      </c>
      <c r="O169" s="13" t="s">
        <v>34</v>
      </c>
      <c r="P169" s="13">
        <v>50</v>
      </c>
      <c r="Q169" s="39" t="s">
        <v>617</v>
      </c>
      <c r="R169" s="40">
        <v>1195</v>
      </c>
      <c r="S169" s="41">
        <v>5000</v>
      </c>
      <c r="T169" s="41">
        <v>5000</v>
      </c>
      <c r="U169" s="40">
        <v>1195</v>
      </c>
      <c r="V169" s="13">
        <v>1</v>
      </c>
      <c r="W169" s="41">
        <v>5000</v>
      </c>
      <c r="X169" s="13">
        <v>1</v>
      </c>
      <c r="Y169" s="41">
        <v>5000</v>
      </c>
      <c r="Z169" s="40"/>
      <c r="AA169" s="42"/>
      <c r="AB169" s="42"/>
      <c r="AC169" s="43"/>
      <c r="AD169" s="44"/>
      <c r="AE169" s="44"/>
      <c r="AF169" s="43"/>
      <c r="AG169" s="13" t="s">
        <v>5</v>
      </c>
      <c r="AH169" s="37"/>
      <c r="AI169" s="37" t="s">
        <v>6</v>
      </c>
      <c r="AJ169" s="37"/>
      <c r="AK169" s="45" t="s">
        <v>615</v>
      </c>
      <c r="AL169" s="46"/>
      <c r="AM169" s="236"/>
      <c r="AN169" s="236"/>
      <c r="AO169" s="233"/>
      <c r="AP169" s="233"/>
    </row>
    <row r="170" spans="1:42">
      <c r="B170" s="34">
        <v>2022</v>
      </c>
      <c r="C170" s="34">
        <v>6</v>
      </c>
      <c r="D170" s="34">
        <v>9</v>
      </c>
      <c r="E170" s="35" t="s">
        <v>628</v>
      </c>
      <c r="F170" s="34">
        <v>5</v>
      </c>
      <c r="G170" s="36" t="s">
        <v>614</v>
      </c>
      <c r="H170" s="37" t="s">
        <v>595</v>
      </c>
      <c r="I170" s="38" t="s">
        <v>47</v>
      </c>
      <c r="J170" s="37"/>
      <c r="K170" s="13"/>
      <c r="L170" s="14"/>
      <c r="M170" s="14"/>
      <c r="N170" s="14" t="s">
        <v>644</v>
      </c>
      <c r="O170" s="13" t="s">
        <v>34</v>
      </c>
      <c r="P170" s="13">
        <v>50</v>
      </c>
      <c r="Q170" s="39" t="s">
        <v>617</v>
      </c>
      <c r="R170" s="40">
        <v>1195</v>
      </c>
      <c r="S170" s="41">
        <v>5000</v>
      </c>
      <c r="T170" s="41">
        <v>5000</v>
      </c>
      <c r="U170" s="40">
        <v>1195</v>
      </c>
      <c r="V170" s="13">
        <v>1</v>
      </c>
      <c r="W170" s="41">
        <v>5000</v>
      </c>
      <c r="X170" s="13">
        <v>1</v>
      </c>
      <c r="Y170" s="41">
        <v>5000</v>
      </c>
      <c r="Z170" s="40"/>
      <c r="AA170" s="42"/>
      <c r="AB170" s="42"/>
      <c r="AC170" s="43"/>
      <c r="AD170" s="44"/>
      <c r="AE170" s="44"/>
      <c r="AF170" s="43"/>
      <c r="AG170" s="13" t="s">
        <v>5</v>
      </c>
      <c r="AH170" s="37"/>
      <c r="AI170" s="37" t="s">
        <v>6</v>
      </c>
      <c r="AJ170" s="37"/>
      <c r="AK170" s="45" t="s">
        <v>615</v>
      </c>
      <c r="AL170" s="46"/>
      <c r="AM170" s="236"/>
      <c r="AN170" s="236"/>
      <c r="AO170" s="233"/>
      <c r="AP170" s="233"/>
    </row>
    <row r="171" spans="1:42">
      <c r="B171" s="34">
        <v>2022</v>
      </c>
      <c r="C171" s="34">
        <v>6</v>
      </c>
      <c r="D171" s="34">
        <v>9</v>
      </c>
      <c r="E171" s="35" t="s">
        <v>628</v>
      </c>
      <c r="F171" s="34"/>
      <c r="G171" s="260"/>
      <c r="H171" s="37" t="s">
        <v>595</v>
      </c>
      <c r="I171" s="38" t="s">
        <v>43</v>
      </c>
      <c r="J171" s="37"/>
      <c r="K171" s="13"/>
      <c r="L171" s="14"/>
      <c r="M171" s="14"/>
      <c r="N171" s="14"/>
      <c r="O171" s="13"/>
      <c r="P171" s="239">
        <v>25</v>
      </c>
      <c r="Q171" s="39" t="s">
        <v>612</v>
      </c>
      <c r="R171" s="40">
        <v>1195</v>
      </c>
      <c r="S171" s="41" t="s">
        <v>30</v>
      </c>
      <c r="T171" s="240">
        <v>350</v>
      </c>
      <c r="U171" s="40">
        <v>1195</v>
      </c>
      <c r="V171" s="13">
        <v>1</v>
      </c>
      <c r="W171" s="40"/>
      <c r="X171" s="13">
        <v>1</v>
      </c>
      <c r="Y171" s="240">
        <v>350</v>
      </c>
      <c r="Z171" s="40">
        <v>10550</v>
      </c>
      <c r="AA171" s="42" t="s">
        <v>630</v>
      </c>
      <c r="AB171" s="42"/>
      <c r="AC171" s="43"/>
      <c r="AD171" s="44"/>
      <c r="AE171" s="44"/>
      <c r="AF171" s="43"/>
      <c r="AG171" s="13"/>
      <c r="AH171" s="37"/>
      <c r="AI171" s="37" t="s">
        <v>6</v>
      </c>
      <c r="AJ171" s="37"/>
      <c r="AK171" s="45" t="s">
        <v>615</v>
      </c>
      <c r="AL171" s="46"/>
      <c r="AM171" s="236"/>
      <c r="AN171" s="236"/>
      <c r="AO171" s="233"/>
      <c r="AP171" s="233"/>
    </row>
    <row r="173" spans="1:42">
      <c r="B173" s="34">
        <v>2022</v>
      </c>
      <c r="C173" s="34">
        <v>6</v>
      </c>
      <c r="D173" s="34">
        <v>7</v>
      </c>
      <c r="E173" s="35" t="s">
        <v>629</v>
      </c>
      <c r="F173" s="34">
        <v>6</v>
      </c>
      <c r="G173" s="36" t="s">
        <v>614</v>
      </c>
      <c r="H173" s="37" t="s">
        <v>595</v>
      </c>
      <c r="I173" s="73" t="s">
        <v>47</v>
      </c>
      <c r="J173" s="37"/>
      <c r="K173" s="13"/>
      <c r="L173" s="14"/>
      <c r="M173" s="14"/>
      <c r="N173" s="14" t="s">
        <v>680</v>
      </c>
      <c r="O173" s="74" t="s">
        <v>455</v>
      </c>
      <c r="P173" s="74">
        <v>50</v>
      </c>
      <c r="Q173" s="39" t="s">
        <v>303</v>
      </c>
      <c r="R173" s="40">
        <v>1020</v>
      </c>
      <c r="S173" s="41">
        <v>4000</v>
      </c>
      <c r="T173" s="40">
        <v>4000</v>
      </c>
      <c r="U173" s="40">
        <v>1020</v>
      </c>
      <c r="V173" s="13">
        <v>1</v>
      </c>
      <c r="W173" s="40">
        <v>4000</v>
      </c>
      <c r="X173" s="13">
        <v>1</v>
      </c>
      <c r="Y173" s="40">
        <v>4000</v>
      </c>
      <c r="Z173" s="40"/>
      <c r="AA173" s="42"/>
      <c r="AB173" s="42"/>
      <c r="AC173" s="77"/>
      <c r="AD173" s="78"/>
      <c r="AE173" s="78"/>
      <c r="AF173" s="77"/>
      <c r="AG173" s="74"/>
      <c r="AH173" s="72"/>
      <c r="AI173" s="37" t="s">
        <v>6</v>
      </c>
      <c r="AJ173" s="37"/>
      <c r="AK173" s="45" t="s">
        <v>598</v>
      </c>
      <c r="AL173" s="46"/>
      <c r="AM173" s="236"/>
      <c r="AN173" s="236"/>
      <c r="AO173" s="233"/>
      <c r="AP173" s="233"/>
    </row>
    <row r="174" spans="1:42">
      <c r="B174" s="34">
        <v>2022</v>
      </c>
      <c r="C174" s="34">
        <v>6</v>
      </c>
      <c r="D174" s="34">
        <v>7</v>
      </c>
      <c r="E174" s="35" t="s">
        <v>629</v>
      </c>
      <c r="F174" s="34">
        <v>6</v>
      </c>
      <c r="G174" s="36" t="s">
        <v>614</v>
      </c>
      <c r="H174" s="37" t="s">
        <v>595</v>
      </c>
      <c r="I174" s="73" t="s">
        <v>47</v>
      </c>
      <c r="J174" s="37"/>
      <c r="K174" s="13"/>
      <c r="L174" s="14"/>
      <c r="M174" s="14"/>
      <c r="N174" s="14" t="s">
        <v>680</v>
      </c>
      <c r="O174" s="74" t="s">
        <v>455</v>
      </c>
      <c r="P174" s="74">
        <v>50</v>
      </c>
      <c r="Q174" s="39" t="s">
        <v>303</v>
      </c>
      <c r="R174" s="40">
        <v>1020</v>
      </c>
      <c r="S174" s="41">
        <v>4000</v>
      </c>
      <c r="T174" s="40">
        <v>4000</v>
      </c>
      <c r="U174" s="40">
        <v>1020</v>
      </c>
      <c r="V174" s="13">
        <v>1</v>
      </c>
      <c r="W174" s="40">
        <v>4000</v>
      </c>
      <c r="X174" s="13">
        <v>1</v>
      </c>
      <c r="Y174" s="40">
        <v>4000</v>
      </c>
      <c r="Z174" s="40"/>
      <c r="AA174" s="42"/>
      <c r="AB174" s="76"/>
      <c r="AC174" s="77"/>
      <c r="AD174" s="78"/>
      <c r="AE174" s="78"/>
      <c r="AF174" s="77"/>
      <c r="AG174" s="74" t="s">
        <v>5</v>
      </c>
      <c r="AH174" s="72"/>
      <c r="AI174" s="37" t="s">
        <v>6</v>
      </c>
      <c r="AJ174" s="37"/>
      <c r="AK174" s="45" t="s">
        <v>598</v>
      </c>
      <c r="AL174" s="46"/>
      <c r="AM174" s="236"/>
      <c r="AN174" s="236"/>
      <c r="AO174" s="233"/>
      <c r="AP174" s="233"/>
    </row>
    <row r="175" spans="1:42">
      <c r="B175" s="34">
        <v>2022</v>
      </c>
      <c r="C175" s="34">
        <v>6</v>
      </c>
      <c r="D175" s="34">
        <v>7</v>
      </c>
      <c r="E175" s="35" t="s">
        <v>629</v>
      </c>
      <c r="F175" s="34"/>
      <c r="G175" s="260"/>
      <c r="H175" s="37" t="s">
        <v>595</v>
      </c>
      <c r="I175" s="73" t="s">
        <v>43</v>
      </c>
      <c r="J175" s="37"/>
      <c r="K175" s="13"/>
      <c r="L175" s="14"/>
      <c r="M175" s="14"/>
      <c r="N175" s="14"/>
      <c r="O175" s="74"/>
      <c r="P175" s="239">
        <v>25</v>
      </c>
      <c r="Q175" s="39" t="s">
        <v>612</v>
      </c>
      <c r="R175" s="40">
        <v>1020</v>
      </c>
      <c r="S175" s="41" t="s">
        <v>30</v>
      </c>
      <c r="T175" s="240">
        <v>350</v>
      </c>
      <c r="U175" s="40">
        <v>1100</v>
      </c>
      <c r="V175" s="13">
        <v>1</v>
      </c>
      <c r="W175" s="40"/>
      <c r="X175" s="13">
        <v>1</v>
      </c>
      <c r="Y175" s="240">
        <v>350</v>
      </c>
      <c r="Z175" s="40">
        <v>8350</v>
      </c>
      <c r="AA175" s="42" t="s">
        <v>682</v>
      </c>
      <c r="AB175" s="76"/>
      <c r="AC175" s="77"/>
      <c r="AD175" s="78"/>
      <c r="AE175" s="78"/>
      <c r="AF175" s="77"/>
      <c r="AG175" s="74"/>
      <c r="AH175" s="72"/>
      <c r="AI175" s="37" t="s">
        <v>6</v>
      </c>
      <c r="AJ175" s="37"/>
      <c r="AK175" s="45" t="s">
        <v>598</v>
      </c>
      <c r="AL175" s="46"/>
      <c r="AM175" s="236"/>
      <c r="AN175" s="236"/>
      <c r="AO175" s="233"/>
      <c r="AP175" s="233"/>
    </row>
    <row r="177" spans="1:42">
      <c r="B177" s="34">
        <v>2022</v>
      </c>
      <c r="C177" s="34">
        <v>6</v>
      </c>
      <c r="D177" s="34">
        <v>14</v>
      </c>
      <c r="E177" s="35" t="s">
        <v>629</v>
      </c>
      <c r="F177" s="34"/>
      <c r="G177" s="36"/>
      <c r="H177" s="37" t="s">
        <v>595</v>
      </c>
      <c r="I177" s="38" t="s">
        <v>58</v>
      </c>
      <c r="J177" s="37"/>
      <c r="K177" s="13"/>
      <c r="L177" s="14"/>
      <c r="M177" s="14"/>
      <c r="N177" s="232"/>
      <c r="O177" s="13"/>
      <c r="P177" s="13">
        <v>12</v>
      </c>
      <c r="Q177" s="39" t="s">
        <v>612</v>
      </c>
      <c r="R177" s="40">
        <v>1120</v>
      </c>
      <c r="S177" s="41" t="s">
        <v>30</v>
      </c>
      <c r="T177" s="40">
        <v>200</v>
      </c>
      <c r="U177" s="40">
        <v>1120</v>
      </c>
      <c r="V177" s="13">
        <v>1</v>
      </c>
      <c r="W177" s="40">
        <v>200</v>
      </c>
      <c r="X177" s="13">
        <v>1</v>
      </c>
      <c r="Y177" s="40">
        <v>200</v>
      </c>
      <c r="Z177" s="40"/>
      <c r="AA177" s="235"/>
      <c r="AB177" s="42"/>
      <c r="AC177" s="43"/>
      <c r="AD177" s="44"/>
      <c r="AE177" s="44"/>
      <c r="AF177" s="43"/>
      <c r="AG177" s="13"/>
      <c r="AH177" s="37"/>
      <c r="AI177" s="37"/>
      <c r="AJ177" s="37"/>
      <c r="AK177" s="45"/>
      <c r="AL177" s="46"/>
      <c r="AM177" s="236"/>
      <c r="AN177" s="236"/>
      <c r="AO177" s="233"/>
      <c r="AP177" s="233"/>
    </row>
    <row r="178" spans="1:42">
      <c r="B178" s="34">
        <v>2022</v>
      </c>
      <c r="C178" s="34">
        <v>6</v>
      </c>
      <c r="D178" s="34">
        <v>14</v>
      </c>
      <c r="E178" s="35" t="s">
        <v>629</v>
      </c>
      <c r="F178" s="34">
        <v>3</v>
      </c>
      <c r="G178" s="36" t="s">
        <v>614</v>
      </c>
      <c r="H178" s="37" t="s">
        <v>595</v>
      </c>
      <c r="I178" s="38" t="s">
        <v>47</v>
      </c>
      <c r="J178" s="37"/>
      <c r="K178" s="13"/>
      <c r="L178" s="14"/>
      <c r="M178" s="14"/>
      <c r="N178" s="14" t="s">
        <v>639</v>
      </c>
      <c r="O178" s="13" t="s">
        <v>15</v>
      </c>
      <c r="P178" s="13">
        <v>25</v>
      </c>
      <c r="Q178" s="39" t="s">
        <v>379</v>
      </c>
      <c r="R178" s="40">
        <v>1120</v>
      </c>
      <c r="S178" s="41">
        <v>8000</v>
      </c>
      <c r="T178" s="41">
        <v>8000</v>
      </c>
      <c r="U178" s="40">
        <v>1120</v>
      </c>
      <c r="V178" s="13">
        <v>1</v>
      </c>
      <c r="W178" s="41">
        <v>8000</v>
      </c>
      <c r="X178" s="13">
        <v>1</v>
      </c>
      <c r="Y178" s="41">
        <v>8000</v>
      </c>
      <c r="Z178" s="40"/>
      <c r="AA178" s="42"/>
      <c r="AB178" s="42"/>
      <c r="AC178" s="43"/>
      <c r="AD178" s="44"/>
      <c r="AE178" s="44"/>
      <c r="AF178" s="43"/>
      <c r="AG178" s="13" t="s">
        <v>5</v>
      </c>
      <c r="AH178" s="37"/>
      <c r="AI178" s="37" t="s">
        <v>6</v>
      </c>
      <c r="AJ178" s="37"/>
      <c r="AK178" s="45" t="s">
        <v>615</v>
      </c>
      <c r="AL178" s="46"/>
      <c r="AM178" s="236"/>
      <c r="AN178" s="236"/>
      <c r="AO178" s="233"/>
      <c r="AP178" s="233"/>
    </row>
    <row r="179" spans="1:42">
      <c r="B179" s="34">
        <v>2022</v>
      </c>
      <c r="C179" s="34">
        <v>6</v>
      </c>
      <c r="D179" s="34">
        <v>14</v>
      </c>
      <c r="E179" s="35" t="s">
        <v>629</v>
      </c>
      <c r="F179" s="34">
        <v>3</v>
      </c>
      <c r="G179" s="36" t="s">
        <v>614</v>
      </c>
      <c r="H179" s="37" t="s">
        <v>595</v>
      </c>
      <c r="I179" s="38" t="s">
        <v>47</v>
      </c>
      <c r="J179" s="37"/>
      <c r="K179" s="13"/>
      <c r="L179" s="14"/>
      <c r="M179" s="14"/>
      <c r="N179" s="14" t="s">
        <v>639</v>
      </c>
      <c r="O179" s="13" t="s">
        <v>15</v>
      </c>
      <c r="P179" s="13">
        <v>25</v>
      </c>
      <c r="Q179" s="39" t="s">
        <v>379</v>
      </c>
      <c r="R179" s="40">
        <v>1120</v>
      </c>
      <c r="S179" s="41">
        <v>8000</v>
      </c>
      <c r="T179" s="41">
        <v>8000</v>
      </c>
      <c r="U179" s="40">
        <v>1120</v>
      </c>
      <c r="V179" s="13">
        <v>1</v>
      </c>
      <c r="W179" s="41">
        <v>8000</v>
      </c>
      <c r="X179" s="13">
        <v>1</v>
      </c>
      <c r="Y179" s="41">
        <v>8000</v>
      </c>
      <c r="Z179" s="40"/>
      <c r="AA179" s="42"/>
      <c r="AB179" s="76"/>
      <c r="AC179" s="43"/>
      <c r="AD179" s="44"/>
      <c r="AE179" s="44"/>
      <c r="AF179" s="43"/>
      <c r="AG179" s="13" t="s">
        <v>5</v>
      </c>
      <c r="AH179" s="37"/>
      <c r="AI179" s="37" t="s">
        <v>6</v>
      </c>
      <c r="AJ179" s="37"/>
      <c r="AK179" s="45" t="s">
        <v>615</v>
      </c>
      <c r="AL179" s="46"/>
      <c r="AM179" s="236"/>
      <c r="AN179" s="236"/>
      <c r="AO179" s="236"/>
      <c r="AP179" s="233"/>
    </row>
    <row r="180" spans="1:42">
      <c r="B180" s="34">
        <v>2022</v>
      </c>
      <c r="C180" s="34">
        <v>6</v>
      </c>
      <c r="D180" s="34">
        <v>14</v>
      </c>
      <c r="E180" s="35" t="s">
        <v>629</v>
      </c>
      <c r="F180" s="34"/>
      <c r="G180" s="260"/>
      <c r="H180" s="37" t="s">
        <v>595</v>
      </c>
      <c r="I180" s="38" t="s">
        <v>43</v>
      </c>
      <c r="J180" s="37"/>
      <c r="K180" s="13"/>
      <c r="L180" s="14"/>
      <c r="M180" s="14"/>
      <c r="N180" s="14"/>
      <c r="O180" s="13"/>
      <c r="P180" s="239">
        <v>25</v>
      </c>
      <c r="Q180" s="39" t="s">
        <v>612</v>
      </c>
      <c r="R180" s="40">
        <v>1120</v>
      </c>
      <c r="S180" s="41" t="s">
        <v>30</v>
      </c>
      <c r="T180" s="240">
        <v>350</v>
      </c>
      <c r="U180" s="40">
        <v>1120</v>
      </c>
      <c r="V180" s="13">
        <v>1</v>
      </c>
      <c r="W180" s="40"/>
      <c r="X180" s="13">
        <v>1</v>
      </c>
      <c r="Y180" s="240">
        <v>350</v>
      </c>
      <c r="Z180" s="40">
        <v>16550</v>
      </c>
      <c r="AA180" s="42" t="s">
        <v>653</v>
      </c>
      <c r="AB180" s="76"/>
      <c r="AC180" s="43"/>
      <c r="AD180" s="44"/>
      <c r="AE180" s="44"/>
      <c r="AF180" s="43"/>
      <c r="AG180" s="13"/>
      <c r="AH180" s="37"/>
      <c r="AI180" s="37" t="s">
        <v>6</v>
      </c>
      <c r="AJ180" s="37"/>
      <c r="AK180" s="45" t="s">
        <v>615</v>
      </c>
      <c r="AL180" s="46"/>
      <c r="AM180" s="236"/>
      <c r="AN180" s="236"/>
      <c r="AO180" s="233"/>
      <c r="AP180" s="233"/>
    </row>
    <row r="182" spans="1:42">
      <c r="B182" s="34">
        <v>2022</v>
      </c>
      <c r="C182" s="34">
        <v>6</v>
      </c>
      <c r="D182" s="34">
        <v>14</v>
      </c>
      <c r="E182" s="35" t="s">
        <v>629</v>
      </c>
      <c r="F182" s="34"/>
      <c r="G182" s="36"/>
      <c r="H182" s="37" t="s">
        <v>595</v>
      </c>
      <c r="I182" s="38" t="s">
        <v>58</v>
      </c>
      <c r="J182" s="37"/>
      <c r="K182" s="13"/>
      <c r="L182" s="14"/>
      <c r="M182" s="14"/>
      <c r="N182" s="232"/>
      <c r="O182" s="13"/>
      <c r="P182" s="13">
        <v>12</v>
      </c>
      <c r="Q182" s="39" t="s">
        <v>612</v>
      </c>
      <c r="R182" s="40">
        <v>1120</v>
      </c>
      <c r="S182" s="41" t="s">
        <v>30</v>
      </c>
      <c r="T182" s="40">
        <v>200</v>
      </c>
      <c r="U182" s="40">
        <v>1120</v>
      </c>
      <c r="V182" s="13">
        <v>1</v>
      </c>
      <c r="W182" s="40">
        <v>200</v>
      </c>
      <c r="X182" s="13">
        <v>1</v>
      </c>
      <c r="Y182" s="40">
        <v>200</v>
      </c>
      <c r="Z182" s="40"/>
      <c r="AA182" s="235"/>
      <c r="AB182" s="42"/>
      <c r="AC182" s="43"/>
      <c r="AD182" s="44"/>
      <c r="AE182" s="44"/>
      <c r="AF182" s="43"/>
      <c r="AG182" s="13"/>
      <c r="AH182" s="37"/>
      <c r="AI182" s="37"/>
      <c r="AJ182" s="37"/>
      <c r="AK182" s="45"/>
      <c r="AL182" s="46"/>
      <c r="AM182" s="236"/>
      <c r="AN182" s="236"/>
      <c r="AO182" s="233"/>
      <c r="AP182" s="233"/>
    </row>
    <row r="183" spans="1:42">
      <c r="B183" s="34">
        <v>2022</v>
      </c>
      <c r="C183" s="34">
        <v>6</v>
      </c>
      <c r="D183" s="34">
        <v>14</v>
      </c>
      <c r="E183" s="35" t="s">
        <v>629</v>
      </c>
      <c r="F183" s="34">
        <v>3</v>
      </c>
      <c r="G183" s="36" t="s">
        <v>614</v>
      </c>
      <c r="H183" s="37" t="s">
        <v>595</v>
      </c>
      <c r="I183" s="38" t="s">
        <v>47</v>
      </c>
      <c r="J183" s="37"/>
      <c r="K183" s="13"/>
      <c r="L183" s="14"/>
      <c r="M183" s="14"/>
      <c r="N183" s="14" t="s">
        <v>639</v>
      </c>
      <c r="O183" s="13" t="s">
        <v>15</v>
      </c>
      <c r="P183" s="13">
        <v>50</v>
      </c>
      <c r="Q183" s="39" t="s">
        <v>379</v>
      </c>
      <c r="R183" s="40">
        <v>1120</v>
      </c>
      <c r="S183" s="41">
        <v>5000</v>
      </c>
      <c r="T183" s="41">
        <v>5000</v>
      </c>
      <c r="U183" s="40">
        <v>1120</v>
      </c>
      <c r="V183" s="13">
        <v>1</v>
      </c>
      <c r="W183" s="41">
        <v>5000</v>
      </c>
      <c r="X183" s="13">
        <v>1</v>
      </c>
      <c r="Y183" s="41">
        <v>5000</v>
      </c>
      <c r="Z183" s="40"/>
      <c r="AA183" s="42"/>
      <c r="AB183" s="42"/>
      <c r="AC183" s="43"/>
      <c r="AD183" s="44"/>
      <c r="AE183" s="44"/>
      <c r="AF183" s="43"/>
      <c r="AG183" s="13" t="s">
        <v>5</v>
      </c>
      <c r="AH183" s="37"/>
      <c r="AI183" s="37" t="s">
        <v>6</v>
      </c>
      <c r="AJ183" s="37"/>
      <c r="AK183" s="45" t="s">
        <v>615</v>
      </c>
      <c r="AL183" s="46"/>
      <c r="AM183" s="236"/>
      <c r="AN183" s="236"/>
      <c r="AO183" s="233"/>
      <c r="AP183" s="233"/>
    </row>
    <row r="184" spans="1:42">
      <c r="B184" s="34">
        <v>2022</v>
      </c>
      <c r="C184" s="34">
        <v>6</v>
      </c>
      <c r="D184" s="34">
        <v>14</v>
      </c>
      <c r="E184" s="35" t="s">
        <v>629</v>
      </c>
      <c r="F184" s="34">
        <v>3</v>
      </c>
      <c r="G184" s="36" t="s">
        <v>614</v>
      </c>
      <c r="H184" s="37" t="s">
        <v>595</v>
      </c>
      <c r="I184" s="38" t="s">
        <v>47</v>
      </c>
      <c r="J184" s="37"/>
      <c r="K184" s="13"/>
      <c r="L184" s="14"/>
      <c r="M184" s="14"/>
      <c r="N184" s="14" t="s">
        <v>639</v>
      </c>
      <c r="O184" s="13" t="s">
        <v>15</v>
      </c>
      <c r="P184" s="13">
        <v>50</v>
      </c>
      <c r="Q184" s="39" t="s">
        <v>379</v>
      </c>
      <c r="R184" s="40">
        <v>1120</v>
      </c>
      <c r="S184" s="41">
        <v>5000</v>
      </c>
      <c r="T184" s="41">
        <v>5000</v>
      </c>
      <c r="U184" s="40">
        <v>1120</v>
      </c>
      <c r="V184" s="13">
        <v>1</v>
      </c>
      <c r="W184" s="41">
        <v>5000</v>
      </c>
      <c r="X184" s="13">
        <v>1</v>
      </c>
      <c r="Y184" s="41">
        <v>5000</v>
      </c>
      <c r="Z184" s="40"/>
      <c r="AA184" s="42"/>
      <c r="AB184" s="76"/>
      <c r="AC184" s="43"/>
      <c r="AD184" s="44"/>
      <c r="AE184" s="44"/>
      <c r="AF184" s="43"/>
      <c r="AG184" s="13" t="s">
        <v>5</v>
      </c>
      <c r="AH184" s="37"/>
      <c r="AI184" s="37" t="s">
        <v>6</v>
      </c>
      <c r="AJ184" s="37"/>
      <c r="AK184" s="45" t="s">
        <v>615</v>
      </c>
      <c r="AL184" s="46"/>
      <c r="AM184" s="236"/>
      <c r="AN184" s="236"/>
      <c r="AO184" s="236"/>
      <c r="AP184" s="233"/>
    </row>
    <row r="185" spans="1:42">
      <c r="B185" s="34">
        <v>2022</v>
      </c>
      <c r="C185" s="34">
        <v>6</v>
      </c>
      <c r="D185" s="34">
        <v>14</v>
      </c>
      <c r="E185" s="35" t="s">
        <v>629</v>
      </c>
      <c r="F185" s="34"/>
      <c r="G185" s="260"/>
      <c r="H185" s="37" t="s">
        <v>595</v>
      </c>
      <c r="I185" s="38" t="s">
        <v>43</v>
      </c>
      <c r="J185" s="37"/>
      <c r="K185" s="13"/>
      <c r="L185" s="14"/>
      <c r="M185" s="14"/>
      <c r="N185" s="14"/>
      <c r="O185" s="13"/>
      <c r="P185" s="239">
        <v>25</v>
      </c>
      <c r="Q185" s="39" t="s">
        <v>612</v>
      </c>
      <c r="R185" s="40">
        <v>1120</v>
      </c>
      <c r="S185" s="41" t="s">
        <v>30</v>
      </c>
      <c r="T185" s="240">
        <v>350</v>
      </c>
      <c r="U185" s="40">
        <v>1120</v>
      </c>
      <c r="V185" s="13">
        <v>1</v>
      </c>
      <c r="W185" s="40"/>
      <c r="X185" s="13">
        <v>1</v>
      </c>
      <c r="Y185" s="240">
        <v>350</v>
      </c>
      <c r="Z185" s="40">
        <v>10550</v>
      </c>
      <c r="AA185" s="42" t="s">
        <v>653</v>
      </c>
      <c r="AB185" s="76"/>
      <c r="AC185" s="43"/>
      <c r="AD185" s="44"/>
      <c r="AE185" s="44"/>
      <c r="AF185" s="43"/>
      <c r="AG185" s="13"/>
      <c r="AH185" s="37"/>
      <c r="AI185" s="37" t="s">
        <v>6</v>
      </c>
      <c r="AJ185" s="37"/>
      <c r="AK185" s="45" t="s">
        <v>615</v>
      </c>
      <c r="AL185" s="46"/>
      <c r="AM185" s="236"/>
      <c r="AN185" s="236"/>
      <c r="AO185" s="233"/>
      <c r="AP185" s="233"/>
    </row>
    <row r="187" spans="1:42">
      <c r="B187" s="34">
        <v>2022</v>
      </c>
      <c r="C187" s="34">
        <v>5</v>
      </c>
      <c r="D187" s="34">
        <v>5</v>
      </c>
      <c r="E187" s="35" t="s">
        <v>628</v>
      </c>
      <c r="F187" s="34"/>
      <c r="G187" s="36"/>
      <c r="H187" s="37" t="s">
        <v>595</v>
      </c>
      <c r="I187" s="38" t="s">
        <v>58</v>
      </c>
      <c r="J187" s="37"/>
      <c r="K187" s="13"/>
      <c r="L187" s="14"/>
      <c r="M187" s="14"/>
      <c r="N187" s="14"/>
      <c r="O187" s="13"/>
      <c r="P187" s="13">
        <v>12</v>
      </c>
      <c r="Q187" s="39" t="s">
        <v>612</v>
      </c>
      <c r="R187" s="40">
        <v>1120</v>
      </c>
      <c r="S187" s="41" t="s">
        <v>30</v>
      </c>
      <c r="T187" s="40">
        <v>200</v>
      </c>
      <c r="U187" s="40">
        <v>1120</v>
      </c>
      <c r="V187" s="13">
        <v>1</v>
      </c>
      <c r="W187" s="40">
        <v>200</v>
      </c>
      <c r="X187" s="13">
        <v>1</v>
      </c>
      <c r="Y187" s="40">
        <v>200</v>
      </c>
      <c r="Z187" s="40"/>
      <c r="AA187" s="42"/>
      <c r="AB187" s="42"/>
      <c r="AC187" s="43"/>
      <c r="AD187" s="44"/>
      <c r="AE187" s="44"/>
      <c r="AF187" s="43"/>
      <c r="AG187" s="13"/>
      <c r="AH187" s="37"/>
      <c r="AI187" s="37"/>
      <c r="AJ187" s="37"/>
      <c r="AK187" s="45"/>
      <c r="AL187" s="46"/>
      <c r="AM187" s="47"/>
      <c r="AN187" s="47"/>
      <c r="AO187" s="39"/>
      <c r="AP187" s="39"/>
    </row>
    <row r="188" spans="1:42">
      <c r="A188">
        <v>1</v>
      </c>
      <c r="B188" s="34">
        <v>2022</v>
      </c>
      <c r="C188" s="34">
        <v>5</v>
      </c>
      <c r="D188" s="34">
        <v>5</v>
      </c>
      <c r="E188" s="35" t="s">
        <v>628</v>
      </c>
      <c r="F188" s="34">
        <v>1</v>
      </c>
      <c r="G188" s="36" t="s">
        <v>614</v>
      </c>
      <c r="H188" s="37" t="s">
        <v>595</v>
      </c>
      <c r="I188" s="38" t="s">
        <v>47</v>
      </c>
      <c r="J188" s="37"/>
      <c r="K188" s="13"/>
      <c r="L188" s="14"/>
      <c r="M188" s="14"/>
      <c r="N188" s="14" t="s">
        <v>645</v>
      </c>
      <c r="O188" s="13" t="s">
        <v>15</v>
      </c>
      <c r="P188" s="13">
        <v>50</v>
      </c>
      <c r="Q188" s="39" t="s">
        <v>292</v>
      </c>
      <c r="R188" s="40">
        <v>1120</v>
      </c>
      <c r="S188" s="41">
        <v>5000</v>
      </c>
      <c r="T188" s="41">
        <v>5000</v>
      </c>
      <c r="U188" s="40">
        <v>1120</v>
      </c>
      <c r="V188" s="13">
        <v>1</v>
      </c>
      <c r="W188" s="41">
        <v>5000</v>
      </c>
      <c r="X188" s="13">
        <v>1</v>
      </c>
      <c r="Y188" s="41">
        <v>5000</v>
      </c>
      <c r="Z188" s="40"/>
      <c r="AA188" s="42"/>
      <c r="AB188" s="42"/>
      <c r="AC188" s="43"/>
      <c r="AD188" s="44"/>
      <c r="AE188" s="44"/>
      <c r="AF188" s="43"/>
      <c r="AG188" s="13" t="s">
        <v>5</v>
      </c>
      <c r="AH188" s="37"/>
      <c r="AI188" s="37" t="s">
        <v>6</v>
      </c>
      <c r="AJ188" s="37"/>
      <c r="AK188" s="45" t="s">
        <v>615</v>
      </c>
      <c r="AL188" s="46"/>
      <c r="AM188" s="47"/>
      <c r="AN188" s="47"/>
      <c r="AO188" s="39"/>
      <c r="AP188" s="39"/>
    </row>
    <row r="189" spans="1:42">
      <c r="B189" s="34">
        <v>2022</v>
      </c>
      <c r="C189" s="34">
        <v>5</v>
      </c>
      <c r="D189" s="34">
        <v>5</v>
      </c>
      <c r="E189" s="35" t="s">
        <v>628</v>
      </c>
      <c r="F189" s="34">
        <v>1</v>
      </c>
      <c r="G189" s="36" t="s">
        <v>614</v>
      </c>
      <c r="H189" s="37" t="s">
        <v>595</v>
      </c>
      <c r="I189" s="38" t="s">
        <v>47</v>
      </c>
      <c r="J189" s="37"/>
      <c r="K189" s="13"/>
      <c r="L189" s="14"/>
      <c r="M189" s="14"/>
      <c r="N189" s="14" t="s">
        <v>645</v>
      </c>
      <c r="O189" s="13" t="s">
        <v>15</v>
      </c>
      <c r="P189" s="13">
        <v>50</v>
      </c>
      <c r="Q189" s="39" t="s">
        <v>292</v>
      </c>
      <c r="R189" s="40">
        <v>1120</v>
      </c>
      <c r="S189" s="41">
        <v>5000</v>
      </c>
      <c r="T189" s="41">
        <v>5000</v>
      </c>
      <c r="U189" s="40">
        <v>1120</v>
      </c>
      <c r="V189" s="13">
        <v>1</v>
      </c>
      <c r="W189" s="41">
        <v>5000</v>
      </c>
      <c r="X189" s="13">
        <v>1</v>
      </c>
      <c r="Y189" s="41">
        <v>5000</v>
      </c>
      <c r="Z189" s="40"/>
      <c r="AA189" s="42"/>
      <c r="AB189" s="76"/>
      <c r="AC189" s="43"/>
      <c r="AD189" s="44"/>
      <c r="AE189" s="44"/>
      <c r="AF189" s="43"/>
      <c r="AG189" s="13" t="s">
        <v>5</v>
      </c>
      <c r="AH189" s="37"/>
      <c r="AI189" s="37" t="s">
        <v>6</v>
      </c>
      <c r="AJ189" s="37"/>
      <c r="AK189" s="45" t="s">
        <v>615</v>
      </c>
      <c r="AL189" s="46"/>
      <c r="AM189" s="47"/>
      <c r="AN189" s="47"/>
      <c r="AO189" s="39"/>
      <c r="AP189" s="39"/>
    </row>
    <row r="190" spans="1:42">
      <c r="B190" s="34">
        <v>2022</v>
      </c>
      <c r="C190" s="34">
        <v>5</v>
      </c>
      <c r="D190" s="34">
        <v>5</v>
      </c>
      <c r="E190" s="35" t="s">
        <v>628</v>
      </c>
      <c r="F190" s="34"/>
      <c r="G190" s="260"/>
      <c r="H190" s="37" t="s">
        <v>595</v>
      </c>
      <c r="I190" s="38" t="s">
        <v>43</v>
      </c>
      <c r="J190" s="37"/>
      <c r="K190" s="13"/>
      <c r="L190" s="14"/>
      <c r="M190" s="14"/>
      <c r="N190" s="14"/>
      <c r="O190" s="13"/>
      <c r="P190" s="239">
        <v>25</v>
      </c>
      <c r="Q190" s="39" t="s">
        <v>612</v>
      </c>
      <c r="R190" s="40">
        <v>1120</v>
      </c>
      <c r="S190" s="41" t="s">
        <v>30</v>
      </c>
      <c r="T190" s="240">
        <v>350</v>
      </c>
      <c r="U190" s="40">
        <v>1120</v>
      </c>
      <c r="V190" s="13">
        <v>1</v>
      </c>
      <c r="W190" s="40"/>
      <c r="X190" s="13">
        <v>1</v>
      </c>
      <c r="Y190" s="240">
        <v>350</v>
      </c>
      <c r="Z190" s="40">
        <v>10550</v>
      </c>
      <c r="AA190" s="42" t="s">
        <v>653</v>
      </c>
      <c r="AB190" s="76"/>
      <c r="AC190" s="43"/>
      <c r="AD190" s="44"/>
      <c r="AE190" s="44"/>
      <c r="AF190" s="43"/>
      <c r="AG190" s="13"/>
      <c r="AH190" s="37"/>
      <c r="AI190" s="37" t="s">
        <v>6</v>
      </c>
      <c r="AJ190" s="37"/>
      <c r="AK190" s="45" t="s">
        <v>615</v>
      </c>
      <c r="AL190" s="46"/>
      <c r="AM190" s="47"/>
      <c r="AN190" s="47"/>
      <c r="AO190" s="39"/>
      <c r="AP190" s="39"/>
    </row>
    <row r="192" spans="1:42">
      <c r="B192" s="34">
        <v>2022</v>
      </c>
      <c r="C192" s="34">
        <v>6</v>
      </c>
      <c r="D192" s="34">
        <v>6</v>
      </c>
      <c r="E192" s="35" t="s">
        <v>628</v>
      </c>
      <c r="F192" s="34"/>
      <c r="G192" s="36"/>
      <c r="H192" s="37" t="s">
        <v>595</v>
      </c>
      <c r="I192" s="38" t="s">
        <v>58</v>
      </c>
      <c r="J192" s="37"/>
      <c r="K192" s="13"/>
      <c r="L192" s="14"/>
      <c r="M192" s="14"/>
      <c r="N192" s="14"/>
      <c r="O192" s="13"/>
      <c r="P192" s="13">
        <v>12</v>
      </c>
      <c r="Q192" s="39" t="s">
        <v>612</v>
      </c>
      <c r="R192" s="40">
        <v>1005</v>
      </c>
      <c r="S192" s="41" t="s">
        <v>30</v>
      </c>
      <c r="T192" s="40">
        <v>200</v>
      </c>
      <c r="U192" s="40">
        <v>1005</v>
      </c>
      <c r="V192" s="13">
        <v>1</v>
      </c>
      <c r="W192" s="40">
        <v>200</v>
      </c>
      <c r="X192" s="13">
        <v>1</v>
      </c>
      <c r="Y192" s="40">
        <v>200</v>
      </c>
      <c r="Z192" s="40"/>
      <c r="AA192" s="42"/>
      <c r="AB192" s="42"/>
      <c r="AC192" s="43"/>
      <c r="AD192" s="44"/>
      <c r="AE192" s="44"/>
      <c r="AF192" s="43"/>
      <c r="AG192" s="13"/>
      <c r="AH192" s="37"/>
      <c r="AI192" s="37"/>
      <c r="AJ192" s="37"/>
      <c r="AK192" s="45"/>
      <c r="AL192" s="46"/>
      <c r="AM192" s="236"/>
      <c r="AN192" s="236"/>
      <c r="AO192" s="233"/>
      <c r="AP192" s="233"/>
    </row>
    <row r="193" spans="2:42">
      <c r="B193" s="34">
        <v>2022</v>
      </c>
      <c r="C193" s="34">
        <v>6</v>
      </c>
      <c r="D193" s="34">
        <v>6</v>
      </c>
      <c r="E193" s="35" t="s">
        <v>628</v>
      </c>
      <c r="F193" s="34">
        <v>5</v>
      </c>
      <c r="G193" s="36" t="s">
        <v>614</v>
      </c>
      <c r="H193" s="37" t="s">
        <v>595</v>
      </c>
      <c r="I193" s="38" t="s">
        <v>47</v>
      </c>
      <c r="J193" s="37"/>
      <c r="K193" s="13"/>
      <c r="L193" s="14"/>
      <c r="M193" s="14"/>
      <c r="N193" s="14" t="s">
        <v>673</v>
      </c>
      <c r="O193" s="13" t="s">
        <v>67</v>
      </c>
      <c r="P193" s="13">
        <v>38</v>
      </c>
      <c r="Q193" s="39" t="s">
        <v>3</v>
      </c>
      <c r="R193" s="40">
        <v>1000</v>
      </c>
      <c r="S193" s="41">
        <v>6000</v>
      </c>
      <c r="T193" s="41">
        <v>6000</v>
      </c>
      <c r="U193" s="40">
        <v>1000</v>
      </c>
      <c r="V193" s="13">
        <v>1</v>
      </c>
      <c r="W193" s="41">
        <v>6000</v>
      </c>
      <c r="X193" s="13">
        <v>1</v>
      </c>
      <c r="Y193" s="41">
        <v>6000</v>
      </c>
      <c r="Z193" s="40"/>
      <c r="AA193" s="42"/>
      <c r="AB193" s="42"/>
      <c r="AC193" s="43"/>
      <c r="AD193" s="44"/>
      <c r="AE193" s="44"/>
      <c r="AF193" s="43"/>
      <c r="AG193" s="13" t="s">
        <v>5</v>
      </c>
      <c r="AH193" s="37"/>
      <c r="AI193" s="37" t="s">
        <v>6</v>
      </c>
      <c r="AJ193" s="37"/>
      <c r="AK193" s="45" t="s">
        <v>615</v>
      </c>
      <c r="AL193" s="46"/>
      <c r="AM193" s="236"/>
      <c r="AN193" s="236"/>
      <c r="AO193" s="233"/>
      <c r="AP193" s="233"/>
    </row>
    <row r="194" spans="2:42">
      <c r="B194" s="34">
        <v>2022</v>
      </c>
      <c r="C194" s="34">
        <v>6</v>
      </c>
      <c r="D194" s="34">
        <v>6</v>
      </c>
      <c r="E194" s="35" t="s">
        <v>628</v>
      </c>
      <c r="F194" s="34">
        <v>5</v>
      </c>
      <c r="G194" s="36" t="s">
        <v>614</v>
      </c>
      <c r="H194" s="37" t="s">
        <v>595</v>
      </c>
      <c r="I194" s="38" t="s">
        <v>47</v>
      </c>
      <c r="J194" s="37"/>
      <c r="K194" s="13"/>
      <c r="L194" s="14"/>
      <c r="M194" s="14"/>
      <c r="N194" s="14" t="s">
        <v>673</v>
      </c>
      <c r="O194" s="13" t="s">
        <v>67</v>
      </c>
      <c r="P194" s="13">
        <v>38</v>
      </c>
      <c r="Q194" s="39" t="s">
        <v>3</v>
      </c>
      <c r="R194" s="40">
        <v>1000</v>
      </c>
      <c r="S194" s="41">
        <v>6000</v>
      </c>
      <c r="T194" s="41">
        <v>6000</v>
      </c>
      <c r="U194" s="40">
        <v>1000</v>
      </c>
      <c r="V194" s="13">
        <v>1</v>
      </c>
      <c r="W194" s="41">
        <v>6000</v>
      </c>
      <c r="X194" s="13">
        <v>1</v>
      </c>
      <c r="Y194" s="41">
        <v>6000</v>
      </c>
      <c r="Z194" s="40"/>
      <c r="AA194" s="42"/>
      <c r="AB194" s="76"/>
      <c r="AC194" s="43"/>
      <c r="AD194" s="44"/>
      <c r="AE194" s="44"/>
      <c r="AF194" s="43"/>
      <c r="AG194" s="13" t="s">
        <v>5</v>
      </c>
      <c r="AH194" s="37"/>
      <c r="AI194" s="37" t="s">
        <v>6</v>
      </c>
      <c r="AJ194" s="37"/>
      <c r="AK194" s="45" t="s">
        <v>615</v>
      </c>
      <c r="AL194" s="46"/>
      <c r="AM194" s="236"/>
      <c r="AN194" s="236"/>
      <c r="AO194" s="233"/>
      <c r="AP194" s="233"/>
    </row>
    <row r="195" spans="2:42">
      <c r="B195" s="34">
        <v>2022</v>
      </c>
      <c r="C195" s="34">
        <v>6</v>
      </c>
      <c r="D195" s="34">
        <v>6</v>
      </c>
      <c r="E195" s="35" t="s">
        <v>628</v>
      </c>
      <c r="F195" s="34"/>
      <c r="G195" s="260"/>
      <c r="H195" s="37" t="s">
        <v>595</v>
      </c>
      <c r="I195" s="38" t="s">
        <v>43</v>
      </c>
      <c r="J195" s="37"/>
      <c r="K195" s="13"/>
      <c r="L195" s="14"/>
      <c r="M195" s="14"/>
      <c r="N195" s="14"/>
      <c r="O195" s="13"/>
      <c r="P195" s="239">
        <v>25</v>
      </c>
      <c r="Q195" s="39" t="s">
        <v>612</v>
      </c>
      <c r="R195" s="40">
        <v>1000</v>
      </c>
      <c r="S195" s="41" t="s">
        <v>30</v>
      </c>
      <c r="T195" s="240">
        <v>350</v>
      </c>
      <c r="U195" s="40">
        <v>1000</v>
      </c>
      <c r="V195" s="13">
        <v>1</v>
      </c>
      <c r="W195" s="40"/>
      <c r="X195" s="13">
        <v>1</v>
      </c>
      <c r="Y195" s="240">
        <v>350</v>
      </c>
      <c r="Z195" s="40">
        <v>12550</v>
      </c>
      <c r="AA195" s="42" t="s">
        <v>656</v>
      </c>
      <c r="AB195" s="76"/>
      <c r="AC195" s="43"/>
      <c r="AD195" s="44"/>
      <c r="AE195" s="44"/>
      <c r="AF195" s="43"/>
      <c r="AG195" s="13"/>
      <c r="AH195" s="37"/>
      <c r="AI195" s="37" t="s">
        <v>6</v>
      </c>
      <c r="AJ195" s="37"/>
      <c r="AK195" s="45" t="s">
        <v>615</v>
      </c>
      <c r="AL195" s="46"/>
      <c r="AM195" s="236"/>
      <c r="AN195" s="236"/>
      <c r="AO195" s="233"/>
      <c r="AP195" s="233"/>
    </row>
    <row r="197" spans="2:42">
      <c r="B197" s="34">
        <v>2022</v>
      </c>
      <c r="C197" s="34">
        <v>6</v>
      </c>
      <c r="D197" s="34">
        <v>6</v>
      </c>
      <c r="E197" s="35" t="s">
        <v>628</v>
      </c>
      <c r="F197" s="34"/>
      <c r="G197" s="36"/>
      <c r="H197" s="37" t="s">
        <v>595</v>
      </c>
      <c r="I197" s="38" t="s">
        <v>58</v>
      </c>
      <c r="J197" s="37"/>
      <c r="K197" s="13"/>
      <c r="L197" s="14"/>
      <c r="M197" s="14"/>
      <c r="N197" s="14"/>
      <c r="O197" s="13"/>
      <c r="P197" s="13">
        <v>12</v>
      </c>
      <c r="Q197" s="39" t="s">
        <v>612</v>
      </c>
      <c r="R197" s="40">
        <v>1100</v>
      </c>
      <c r="S197" s="41" t="s">
        <v>30</v>
      </c>
      <c r="T197" s="40">
        <v>200</v>
      </c>
      <c r="U197" s="40">
        <v>1100</v>
      </c>
      <c r="V197" s="13">
        <v>1</v>
      </c>
      <c r="W197" s="40">
        <v>200</v>
      </c>
      <c r="X197" s="13">
        <v>1</v>
      </c>
      <c r="Y197" s="40">
        <v>200</v>
      </c>
      <c r="Z197" s="40"/>
      <c r="AA197" s="42"/>
      <c r="AB197" s="42"/>
      <c r="AC197" s="43"/>
      <c r="AD197" s="44"/>
      <c r="AE197" s="44"/>
      <c r="AF197" s="43"/>
      <c r="AG197" s="13"/>
      <c r="AH197" s="37"/>
      <c r="AI197" s="37"/>
      <c r="AJ197" s="37"/>
      <c r="AK197" s="45"/>
      <c r="AL197" s="46"/>
      <c r="AM197" s="236"/>
      <c r="AN197" s="236"/>
      <c r="AO197" s="233"/>
      <c r="AP197" s="233"/>
    </row>
    <row r="198" spans="2:42">
      <c r="B198" s="34">
        <v>2022</v>
      </c>
      <c r="C198" s="34">
        <v>6</v>
      </c>
      <c r="D198" s="34">
        <v>6</v>
      </c>
      <c r="E198" s="35" t="s">
        <v>628</v>
      </c>
      <c r="F198" s="34">
        <v>5</v>
      </c>
      <c r="G198" s="36" t="s">
        <v>614</v>
      </c>
      <c r="H198" s="37" t="s">
        <v>595</v>
      </c>
      <c r="I198" s="38" t="s">
        <v>47</v>
      </c>
      <c r="J198" s="37"/>
      <c r="K198" s="13"/>
      <c r="L198" s="14"/>
      <c r="M198" s="14"/>
      <c r="N198" s="14" t="s">
        <v>673</v>
      </c>
      <c r="O198" s="13" t="s">
        <v>67</v>
      </c>
      <c r="P198" s="13">
        <v>38</v>
      </c>
      <c r="Q198" s="39" t="s">
        <v>3</v>
      </c>
      <c r="R198" s="40">
        <v>1100</v>
      </c>
      <c r="S198" s="41">
        <v>6000</v>
      </c>
      <c r="T198" s="41">
        <v>6000</v>
      </c>
      <c r="U198" s="40">
        <v>1100</v>
      </c>
      <c r="V198" s="13">
        <v>1</v>
      </c>
      <c r="W198" s="41">
        <v>6000</v>
      </c>
      <c r="X198" s="13">
        <v>1</v>
      </c>
      <c r="Y198" s="41">
        <v>6000</v>
      </c>
      <c r="Z198" s="40"/>
      <c r="AA198" s="42"/>
      <c r="AB198" s="42"/>
      <c r="AC198" s="43"/>
      <c r="AD198" s="44"/>
      <c r="AE198" s="44"/>
      <c r="AF198" s="43"/>
      <c r="AG198" s="13" t="s">
        <v>5</v>
      </c>
      <c r="AH198" s="37"/>
      <c r="AI198" s="37" t="s">
        <v>6</v>
      </c>
      <c r="AJ198" s="37"/>
      <c r="AK198" s="45" t="s">
        <v>615</v>
      </c>
      <c r="AL198" s="46"/>
      <c r="AM198" s="236"/>
      <c r="AN198" s="236"/>
      <c r="AO198" s="233"/>
      <c r="AP198" s="233"/>
    </row>
    <row r="199" spans="2:42">
      <c r="B199" s="34">
        <v>2022</v>
      </c>
      <c r="C199" s="34">
        <v>6</v>
      </c>
      <c r="D199" s="34">
        <v>6</v>
      </c>
      <c r="E199" s="35" t="s">
        <v>628</v>
      </c>
      <c r="F199" s="34">
        <v>5</v>
      </c>
      <c r="G199" s="36" t="s">
        <v>614</v>
      </c>
      <c r="H199" s="37" t="s">
        <v>595</v>
      </c>
      <c r="I199" s="38" t="s">
        <v>47</v>
      </c>
      <c r="J199" s="37"/>
      <c r="K199" s="13"/>
      <c r="L199" s="14"/>
      <c r="M199" s="14"/>
      <c r="N199" s="14" t="s">
        <v>673</v>
      </c>
      <c r="O199" s="13" t="s">
        <v>67</v>
      </c>
      <c r="P199" s="13">
        <v>38</v>
      </c>
      <c r="Q199" s="39" t="s">
        <v>3</v>
      </c>
      <c r="R199" s="40">
        <v>1100</v>
      </c>
      <c r="S199" s="41">
        <v>6000</v>
      </c>
      <c r="T199" s="41">
        <v>6000</v>
      </c>
      <c r="U199" s="40">
        <v>1100</v>
      </c>
      <c r="V199" s="13">
        <v>1</v>
      </c>
      <c r="W199" s="41">
        <v>6000</v>
      </c>
      <c r="X199" s="13">
        <v>1</v>
      </c>
      <c r="Y199" s="41">
        <v>6000</v>
      </c>
      <c r="Z199" s="40"/>
      <c r="AA199" s="42"/>
      <c r="AB199" s="76"/>
      <c r="AC199" s="43"/>
      <c r="AD199" s="44"/>
      <c r="AE199" s="44"/>
      <c r="AF199" s="43"/>
      <c r="AG199" s="13" t="s">
        <v>5</v>
      </c>
      <c r="AH199" s="37"/>
      <c r="AI199" s="37" t="s">
        <v>6</v>
      </c>
      <c r="AJ199" s="37"/>
      <c r="AK199" s="45" t="s">
        <v>615</v>
      </c>
      <c r="AL199" s="46"/>
      <c r="AM199" s="236"/>
      <c r="AN199" s="236"/>
      <c r="AO199" s="233"/>
      <c r="AP199" s="233"/>
    </row>
    <row r="200" spans="2:42">
      <c r="B200" s="34">
        <v>2022</v>
      </c>
      <c r="C200" s="34">
        <v>6</v>
      </c>
      <c r="D200" s="34">
        <v>6</v>
      </c>
      <c r="E200" s="35" t="s">
        <v>628</v>
      </c>
      <c r="F200" s="34"/>
      <c r="G200" s="260"/>
      <c r="H200" s="37" t="s">
        <v>595</v>
      </c>
      <c r="I200" s="38" t="s">
        <v>43</v>
      </c>
      <c r="J200" s="37"/>
      <c r="K200" s="13"/>
      <c r="L200" s="14"/>
      <c r="M200" s="14"/>
      <c r="N200" s="14"/>
      <c r="O200" s="13"/>
      <c r="P200" s="239">
        <v>25</v>
      </c>
      <c r="Q200" s="39" t="s">
        <v>612</v>
      </c>
      <c r="R200" s="40">
        <v>1100</v>
      </c>
      <c r="S200" s="41" t="s">
        <v>30</v>
      </c>
      <c r="T200" s="240">
        <v>350</v>
      </c>
      <c r="U200" s="40">
        <v>1100</v>
      </c>
      <c r="V200" s="13">
        <v>1</v>
      </c>
      <c r="W200" s="40"/>
      <c r="X200" s="13">
        <v>1</v>
      </c>
      <c r="Y200" s="240">
        <v>350</v>
      </c>
      <c r="Z200" s="40">
        <v>12550</v>
      </c>
      <c r="AA200" s="42" t="s">
        <v>656</v>
      </c>
      <c r="AB200" s="76"/>
      <c r="AC200" s="43"/>
      <c r="AD200" s="44"/>
      <c r="AE200" s="44"/>
      <c r="AF200" s="43"/>
      <c r="AG200" s="13"/>
      <c r="AH200" s="37"/>
      <c r="AI200" s="37" t="s">
        <v>6</v>
      </c>
      <c r="AJ200" s="37"/>
      <c r="AK200" s="45" t="s">
        <v>615</v>
      </c>
      <c r="AL200" s="46"/>
      <c r="AM200" s="236"/>
      <c r="AN200" s="236"/>
      <c r="AO200" s="233"/>
      <c r="AP200" s="233"/>
    </row>
    <row r="202" spans="2:42">
      <c r="B202" s="34">
        <v>2022</v>
      </c>
      <c r="C202" s="34">
        <v>6</v>
      </c>
      <c r="D202" s="34">
        <v>6</v>
      </c>
      <c r="E202" s="35" t="s">
        <v>628</v>
      </c>
      <c r="F202" s="34"/>
      <c r="G202" s="36"/>
      <c r="H202" s="37" t="s">
        <v>595</v>
      </c>
      <c r="I202" s="38" t="s">
        <v>58</v>
      </c>
      <c r="J202" s="37"/>
      <c r="K202" s="13"/>
      <c r="L202" s="14"/>
      <c r="M202" s="14"/>
      <c r="N202" s="14"/>
      <c r="O202" s="13"/>
      <c r="P202" s="13">
        <v>12</v>
      </c>
      <c r="Q202" s="39" t="s">
        <v>612</v>
      </c>
      <c r="R202" s="40">
        <v>1165</v>
      </c>
      <c r="S202" s="41" t="s">
        <v>30</v>
      </c>
      <c r="T202" s="40">
        <v>200</v>
      </c>
      <c r="U202" s="40">
        <v>1165</v>
      </c>
      <c r="V202" s="13">
        <v>1</v>
      </c>
      <c r="W202" s="40">
        <v>200</v>
      </c>
      <c r="X202" s="13">
        <v>1</v>
      </c>
      <c r="Y202" s="40">
        <v>200</v>
      </c>
      <c r="Z202" s="40"/>
      <c r="AA202" s="42"/>
      <c r="AB202" s="42"/>
      <c r="AC202" s="43"/>
      <c r="AD202" s="44"/>
      <c r="AE202" s="44"/>
      <c r="AF202" s="43"/>
      <c r="AG202" s="13"/>
      <c r="AH202" s="37"/>
      <c r="AI202" s="37"/>
      <c r="AJ202" s="37"/>
      <c r="AK202" s="45"/>
      <c r="AL202" s="46"/>
      <c r="AM202" s="236"/>
      <c r="AN202" s="236"/>
      <c r="AO202" s="233"/>
      <c r="AP202" s="233"/>
    </row>
    <row r="203" spans="2:42">
      <c r="B203" s="34">
        <v>2022</v>
      </c>
      <c r="C203" s="34">
        <v>6</v>
      </c>
      <c r="D203" s="34">
        <v>6</v>
      </c>
      <c r="E203" s="35" t="s">
        <v>628</v>
      </c>
      <c r="F203" s="34">
        <v>6</v>
      </c>
      <c r="G203" s="36" t="s">
        <v>614</v>
      </c>
      <c r="H203" s="37" t="s">
        <v>595</v>
      </c>
      <c r="I203" s="38" t="s">
        <v>47</v>
      </c>
      <c r="J203" s="37"/>
      <c r="K203" s="13"/>
      <c r="L203" s="14"/>
      <c r="M203" s="14"/>
      <c r="N203" s="14" t="s">
        <v>673</v>
      </c>
      <c r="O203" s="13" t="s">
        <v>67</v>
      </c>
      <c r="P203" s="13">
        <v>38</v>
      </c>
      <c r="Q203" s="39" t="s">
        <v>3</v>
      </c>
      <c r="R203" s="40">
        <v>1165</v>
      </c>
      <c r="S203" s="41">
        <v>6000</v>
      </c>
      <c r="T203" s="41">
        <v>6000</v>
      </c>
      <c r="U203" s="40">
        <v>1165</v>
      </c>
      <c r="V203" s="13">
        <v>1</v>
      </c>
      <c r="W203" s="41">
        <v>6000</v>
      </c>
      <c r="X203" s="13">
        <v>1</v>
      </c>
      <c r="Y203" s="41">
        <v>6000</v>
      </c>
      <c r="Z203" s="40"/>
      <c r="AA203" s="42"/>
      <c r="AB203" s="42"/>
      <c r="AC203" s="43"/>
      <c r="AD203" s="44"/>
      <c r="AE203" s="44"/>
      <c r="AF203" s="43"/>
      <c r="AG203" s="13" t="s">
        <v>5</v>
      </c>
      <c r="AH203" s="37"/>
      <c r="AI203" s="37" t="s">
        <v>6</v>
      </c>
      <c r="AJ203" s="37"/>
      <c r="AK203" s="45" t="s">
        <v>615</v>
      </c>
      <c r="AL203" s="46"/>
      <c r="AM203" s="236"/>
      <c r="AN203" s="236"/>
      <c r="AO203" s="233"/>
      <c r="AP203" s="233"/>
    </row>
    <row r="204" spans="2:42">
      <c r="B204" s="34">
        <v>2022</v>
      </c>
      <c r="C204" s="34">
        <v>6</v>
      </c>
      <c r="D204" s="34">
        <v>6</v>
      </c>
      <c r="E204" s="35" t="s">
        <v>629</v>
      </c>
      <c r="F204" s="34">
        <v>6</v>
      </c>
      <c r="G204" s="36" t="s">
        <v>614</v>
      </c>
      <c r="H204" s="37" t="s">
        <v>595</v>
      </c>
      <c r="I204" s="38" t="s">
        <v>47</v>
      </c>
      <c r="J204" s="37"/>
      <c r="K204" s="13"/>
      <c r="L204" s="14"/>
      <c r="M204" s="14"/>
      <c r="N204" s="14" t="s">
        <v>673</v>
      </c>
      <c r="O204" s="13" t="s">
        <v>67</v>
      </c>
      <c r="P204" s="13">
        <v>38</v>
      </c>
      <c r="Q204" s="39" t="s">
        <v>3</v>
      </c>
      <c r="R204" s="40">
        <v>1165</v>
      </c>
      <c r="S204" s="41">
        <v>6000</v>
      </c>
      <c r="T204" s="41">
        <v>6000</v>
      </c>
      <c r="U204" s="40">
        <v>1165</v>
      </c>
      <c r="V204" s="13">
        <v>1</v>
      </c>
      <c r="W204" s="41">
        <v>6000</v>
      </c>
      <c r="X204" s="13">
        <v>1</v>
      </c>
      <c r="Y204" s="41">
        <v>6000</v>
      </c>
      <c r="Z204" s="40"/>
      <c r="AA204" s="42"/>
      <c r="AB204" s="76"/>
      <c r="AC204" s="43"/>
      <c r="AD204" s="44"/>
      <c r="AE204" s="44"/>
      <c r="AF204" s="43"/>
      <c r="AG204" s="13" t="s">
        <v>5</v>
      </c>
      <c r="AH204" s="37"/>
      <c r="AI204" s="37" t="s">
        <v>6</v>
      </c>
      <c r="AJ204" s="37"/>
      <c r="AK204" s="45" t="s">
        <v>615</v>
      </c>
      <c r="AL204" s="46"/>
      <c r="AM204" s="236"/>
      <c r="AN204" s="236"/>
      <c r="AO204" s="233"/>
      <c r="AP204" s="233"/>
    </row>
    <row r="205" spans="2:42">
      <c r="B205" s="34">
        <v>2022</v>
      </c>
      <c r="C205" s="34">
        <v>6</v>
      </c>
      <c r="D205" s="34">
        <v>6</v>
      </c>
      <c r="E205" s="35" t="s">
        <v>629</v>
      </c>
      <c r="F205" s="34"/>
      <c r="G205" s="260"/>
      <c r="H205" s="37" t="s">
        <v>595</v>
      </c>
      <c r="I205" s="38" t="s">
        <v>43</v>
      </c>
      <c r="J205" s="37"/>
      <c r="K205" s="13"/>
      <c r="L205" s="14"/>
      <c r="M205" s="14"/>
      <c r="N205" s="14"/>
      <c r="O205" s="13"/>
      <c r="P205" s="239">
        <v>25</v>
      </c>
      <c r="Q205" s="39" t="s">
        <v>612</v>
      </c>
      <c r="R205" s="40">
        <v>1165</v>
      </c>
      <c r="S205" s="41" t="s">
        <v>30</v>
      </c>
      <c r="T205" s="240">
        <v>350</v>
      </c>
      <c r="U205" s="40">
        <v>1165</v>
      </c>
      <c r="V205" s="13">
        <v>1</v>
      </c>
      <c r="W205" s="40"/>
      <c r="X205" s="13">
        <v>1</v>
      </c>
      <c r="Y205" s="240">
        <v>350</v>
      </c>
      <c r="Z205" s="40">
        <v>12550</v>
      </c>
      <c r="AA205" s="42" t="s">
        <v>667</v>
      </c>
      <c r="AB205" s="76"/>
      <c r="AC205" s="43"/>
      <c r="AD205" s="44"/>
      <c r="AE205" s="44"/>
      <c r="AF205" s="43"/>
      <c r="AG205" s="13"/>
      <c r="AH205" s="37"/>
      <c r="AI205" s="37" t="s">
        <v>6</v>
      </c>
      <c r="AJ205" s="37"/>
      <c r="AK205" s="45" t="s">
        <v>615</v>
      </c>
      <c r="AL205" s="46"/>
      <c r="AM205" s="236"/>
      <c r="AN205" s="236"/>
      <c r="AO205" s="233"/>
      <c r="AP205" s="233"/>
    </row>
    <row r="207" spans="2:42">
      <c r="B207" s="34">
        <v>2022</v>
      </c>
      <c r="C207" s="34">
        <v>5</v>
      </c>
      <c r="D207" s="34">
        <v>13</v>
      </c>
      <c r="E207" s="35" t="s">
        <v>629</v>
      </c>
      <c r="F207" s="34">
        <v>1</v>
      </c>
      <c r="G207" s="36" t="s">
        <v>614</v>
      </c>
      <c r="H207" s="37" t="s">
        <v>595</v>
      </c>
      <c r="I207" s="38" t="s">
        <v>47</v>
      </c>
      <c r="J207" s="37"/>
      <c r="K207" s="13"/>
      <c r="L207" s="14"/>
      <c r="M207" s="14"/>
      <c r="N207" s="14" t="s">
        <v>640</v>
      </c>
      <c r="O207" s="13" t="s">
        <v>15</v>
      </c>
      <c r="P207" s="13">
        <v>50</v>
      </c>
      <c r="Q207" s="39" t="s">
        <v>303</v>
      </c>
      <c r="R207" s="40">
        <v>1120</v>
      </c>
      <c r="S207" s="41">
        <v>4000</v>
      </c>
      <c r="T207" s="41">
        <v>4000</v>
      </c>
      <c r="U207" s="40">
        <v>1120</v>
      </c>
      <c r="V207" s="13">
        <v>1</v>
      </c>
      <c r="W207" s="41">
        <v>4000</v>
      </c>
      <c r="X207" s="13">
        <v>1</v>
      </c>
      <c r="Y207" s="41">
        <v>4000</v>
      </c>
      <c r="Z207" s="40"/>
      <c r="AA207" s="42"/>
      <c r="AB207" s="76"/>
      <c r="AC207" s="43"/>
      <c r="AD207" s="44"/>
      <c r="AE207" s="44"/>
      <c r="AF207" s="43"/>
      <c r="AG207" s="13"/>
      <c r="AH207" s="37"/>
      <c r="AI207" s="37" t="s">
        <v>6</v>
      </c>
      <c r="AJ207" s="37"/>
      <c r="AK207" s="45" t="s">
        <v>598</v>
      </c>
      <c r="AL207" s="46"/>
      <c r="AM207" s="236"/>
      <c r="AN207" s="236"/>
      <c r="AO207" s="233"/>
      <c r="AP207" s="233"/>
    </row>
    <row r="208" spans="2:42">
      <c r="B208" s="34">
        <v>2022</v>
      </c>
      <c r="C208" s="34">
        <v>5</v>
      </c>
      <c r="D208" s="34">
        <v>13</v>
      </c>
      <c r="E208" s="35" t="s">
        <v>627</v>
      </c>
      <c r="F208" s="34">
        <v>1</v>
      </c>
      <c r="G208" s="36" t="s">
        <v>614</v>
      </c>
      <c r="H208" s="37" t="s">
        <v>595</v>
      </c>
      <c r="I208" s="38" t="s">
        <v>47</v>
      </c>
      <c r="J208" s="37"/>
      <c r="K208" s="13"/>
      <c r="L208" s="14"/>
      <c r="M208" s="14"/>
      <c r="N208" s="14" t="s">
        <v>640</v>
      </c>
      <c r="O208" s="13" t="s">
        <v>15</v>
      </c>
      <c r="P208" s="13">
        <v>50</v>
      </c>
      <c r="Q208" s="39" t="s">
        <v>303</v>
      </c>
      <c r="R208" s="40">
        <v>1120</v>
      </c>
      <c r="S208" s="41">
        <v>4000</v>
      </c>
      <c r="T208" s="41">
        <v>4000</v>
      </c>
      <c r="U208" s="40">
        <v>1120</v>
      </c>
      <c r="V208" s="13">
        <v>1</v>
      </c>
      <c r="W208" s="41">
        <v>4000</v>
      </c>
      <c r="X208" s="13">
        <v>1</v>
      </c>
      <c r="Y208" s="41">
        <v>4000</v>
      </c>
      <c r="Z208" s="40"/>
      <c r="AA208" s="42"/>
      <c r="AB208" s="42"/>
      <c r="AC208" s="43"/>
      <c r="AD208" s="44"/>
      <c r="AE208" s="44"/>
      <c r="AF208" s="43"/>
      <c r="AG208" s="13" t="s">
        <v>5</v>
      </c>
      <c r="AH208" s="37"/>
      <c r="AI208" s="37" t="s">
        <v>6</v>
      </c>
      <c r="AJ208" s="37"/>
      <c r="AK208" s="45" t="s">
        <v>598</v>
      </c>
      <c r="AL208" s="46"/>
      <c r="AM208" s="236"/>
      <c r="AN208" s="236"/>
      <c r="AO208" s="233"/>
      <c r="AP208" s="233"/>
    </row>
    <row r="209" spans="1:42">
      <c r="B209" s="34">
        <v>2022</v>
      </c>
      <c r="C209" s="34">
        <v>5</v>
      </c>
      <c r="D209" s="34">
        <v>13</v>
      </c>
      <c r="E209" s="35" t="s">
        <v>627</v>
      </c>
      <c r="F209" s="34"/>
      <c r="G209" s="36"/>
      <c r="H209" s="37" t="s">
        <v>595</v>
      </c>
      <c r="I209" s="38" t="s">
        <v>43</v>
      </c>
      <c r="J209" s="37"/>
      <c r="K209" s="13"/>
      <c r="L209" s="14"/>
      <c r="M209" s="14"/>
      <c r="N209" s="14"/>
      <c r="O209" s="13"/>
      <c r="P209" s="239">
        <v>25</v>
      </c>
      <c r="Q209" s="39" t="s">
        <v>612</v>
      </c>
      <c r="R209" s="40">
        <v>1120</v>
      </c>
      <c r="S209" s="41" t="s">
        <v>30</v>
      </c>
      <c r="T209" s="240">
        <v>350</v>
      </c>
      <c r="U209" s="40">
        <v>1120</v>
      </c>
      <c r="V209" s="13">
        <v>1</v>
      </c>
      <c r="W209" s="40"/>
      <c r="X209" s="13">
        <v>1</v>
      </c>
      <c r="Y209" s="240">
        <v>350</v>
      </c>
      <c r="Z209" s="40">
        <v>8350</v>
      </c>
      <c r="AA209" s="42" t="s">
        <v>653</v>
      </c>
      <c r="AB209" s="42"/>
      <c r="AC209" s="43"/>
      <c r="AD209" s="44"/>
      <c r="AE209" s="44"/>
      <c r="AF209" s="43"/>
      <c r="AG209" s="13"/>
      <c r="AH209" s="37"/>
      <c r="AI209" s="37" t="s">
        <v>6</v>
      </c>
      <c r="AJ209" s="37"/>
      <c r="AK209" s="45" t="s">
        <v>598</v>
      </c>
      <c r="AL209" s="46"/>
      <c r="AM209" s="236"/>
      <c r="AN209" s="236"/>
      <c r="AO209" s="233"/>
      <c r="AP209" s="233"/>
    </row>
    <row r="211" spans="1:42">
      <c r="A211">
        <v>1</v>
      </c>
      <c r="B211" s="34">
        <v>2022</v>
      </c>
      <c r="C211" s="34">
        <v>6</v>
      </c>
      <c r="D211" s="34">
        <v>2</v>
      </c>
      <c r="E211" s="35" t="s">
        <v>628</v>
      </c>
      <c r="F211" s="34">
        <v>9</v>
      </c>
      <c r="G211" s="36" t="s">
        <v>614</v>
      </c>
      <c r="H211" s="37" t="s">
        <v>595</v>
      </c>
      <c r="I211" s="38" t="s">
        <v>47</v>
      </c>
      <c r="J211" s="37"/>
      <c r="K211" s="13"/>
      <c r="L211" s="14"/>
      <c r="M211" s="14"/>
      <c r="N211" s="14" t="s">
        <v>740</v>
      </c>
      <c r="O211" s="13" t="s">
        <v>15</v>
      </c>
      <c r="P211" s="13">
        <v>50</v>
      </c>
      <c r="Q211" s="39" t="s">
        <v>303</v>
      </c>
      <c r="R211" s="40">
        <v>1120</v>
      </c>
      <c r="S211" s="41">
        <v>4000</v>
      </c>
      <c r="T211" s="41">
        <v>4000</v>
      </c>
      <c r="U211" s="40">
        <v>1120</v>
      </c>
      <c r="V211" s="13">
        <v>1</v>
      </c>
      <c r="W211" s="41">
        <v>4000</v>
      </c>
      <c r="X211" s="13">
        <v>1</v>
      </c>
      <c r="Y211" s="41">
        <v>4000</v>
      </c>
      <c r="Z211" s="40"/>
      <c r="AA211" s="42"/>
      <c r="AB211" s="42"/>
      <c r="AC211" s="43"/>
      <c r="AD211" s="44"/>
      <c r="AE211" s="44"/>
      <c r="AF211" s="43"/>
      <c r="AG211" s="13"/>
      <c r="AH211" s="37"/>
      <c r="AI211" s="37" t="s">
        <v>6</v>
      </c>
      <c r="AJ211" s="37"/>
      <c r="AK211" s="45" t="s">
        <v>615</v>
      </c>
      <c r="AL211" s="46"/>
      <c r="AM211" s="236"/>
      <c r="AN211" s="236"/>
      <c r="AO211" s="233"/>
      <c r="AP211" s="233"/>
    </row>
    <row r="212" spans="1:42">
      <c r="B212" s="34">
        <v>2022</v>
      </c>
      <c r="C212" s="34">
        <v>6</v>
      </c>
      <c r="D212" s="34">
        <v>2</v>
      </c>
      <c r="E212" s="35" t="s">
        <v>628</v>
      </c>
      <c r="F212" s="34">
        <v>9</v>
      </c>
      <c r="G212" s="36" t="s">
        <v>614</v>
      </c>
      <c r="H212" s="37" t="s">
        <v>595</v>
      </c>
      <c r="I212" s="38" t="s">
        <v>47</v>
      </c>
      <c r="J212" s="37"/>
      <c r="K212" s="13"/>
      <c r="L212" s="14"/>
      <c r="M212" s="14"/>
      <c r="N212" s="14" t="s">
        <v>740</v>
      </c>
      <c r="O212" s="13" t="s">
        <v>15</v>
      </c>
      <c r="P212" s="13">
        <v>50</v>
      </c>
      <c r="Q212" s="39" t="s">
        <v>303</v>
      </c>
      <c r="R212" s="40">
        <v>1120</v>
      </c>
      <c r="S212" s="41">
        <v>4000</v>
      </c>
      <c r="T212" s="41">
        <v>4000</v>
      </c>
      <c r="U212" s="40">
        <v>1120</v>
      </c>
      <c r="V212" s="13">
        <v>1</v>
      </c>
      <c r="W212" s="41">
        <v>4000</v>
      </c>
      <c r="X212" s="13">
        <v>1</v>
      </c>
      <c r="Y212" s="41">
        <v>4000</v>
      </c>
      <c r="Z212" s="40"/>
      <c r="AA212" s="42"/>
      <c r="AB212" s="76"/>
      <c r="AC212" s="43"/>
      <c r="AD212" s="44"/>
      <c r="AE212" s="44"/>
      <c r="AF212" s="43"/>
      <c r="AG212" s="13" t="s">
        <v>5</v>
      </c>
      <c r="AH212" s="37"/>
      <c r="AI212" s="37" t="s">
        <v>6</v>
      </c>
      <c r="AJ212" s="37"/>
      <c r="AK212" s="45" t="s">
        <v>615</v>
      </c>
      <c r="AL212" s="46"/>
      <c r="AM212" s="236"/>
      <c r="AN212" s="236"/>
      <c r="AO212" s="233"/>
      <c r="AP212" s="233"/>
    </row>
    <row r="213" spans="1:42">
      <c r="A213">
        <v>1</v>
      </c>
      <c r="B213" s="34">
        <v>2022</v>
      </c>
      <c r="C213" s="34">
        <v>6</v>
      </c>
      <c r="D213" s="34">
        <v>2</v>
      </c>
      <c r="E213" s="35" t="s">
        <v>628</v>
      </c>
      <c r="F213" s="34"/>
      <c r="G213" s="36"/>
      <c r="H213" s="37" t="s">
        <v>595</v>
      </c>
      <c r="I213" s="73" t="s">
        <v>43</v>
      </c>
      <c r="J213" s="37"/>
      <c r="K213" s="13"/>
      <c r="L213" s="14"/>
      <c r="M213" s="14"/>
      <c r="N213" s="14"/>
      <c r="O213" s="74"/>
      <c r="P213" s="239">
        <v>25</v>
      </c>
      <c r="Q213" s="39" t="s">
        <v>612</v>
      </c>
      <c r="R213" s="40">
        <v>1120</v>
      </c>
      <c r="S213" s="41" t="s">
        <v>30</v>
      </c>
      <c r="T213" s="240">
        <v>350</v>
      </c>
      <c r="U213" s="40">
        <v>1120</v>
      </c>
      <c r="V213" s="13">
        <v>1</v>
      </c>
      <c r="W213" s="40"/>
      <c r="X213" s="13">
        <v>1</v>
      </c>
      <c r="Y213" s="240">
        <v>350</v>
      </c>
      <c r="Z213" s="40">
        <v>8550</v>
      </c>
      <c r="AA213" s="42" t="s">
        <v>631</v>
      </c>
      <c r="AB213" s="76"/>
      <c r="AC213" s="77"/>
      <c r="AD213" s="78"/>
      <c r="AE213" s="78"/>
      <c r="AF213" s="77"/>
      <c r="AG213" s="74"/>
      <c r="AH213" s="72"/>
      <c r="AI213" s="37" t="s">
        <v>6</v>
      </c>
      <c r="AJ213" s="37"/>
      <c r="AK213" s="45" t="s">
        <v>615</v>
      </c>
      <c r="AL213" s="46"/>
      <c r="AM213" s="236"/>
      <c r="AN213" s="236"/>
      <c r="AO213" s="233"/>
      <c r="AP213" s="233"/>
    </row>
    <row r="215" spans="1:42">
      <c r="B215" s="34">
        <v>2022</v>
      </c>
      <c r="C215" s="34">
        <v>6</v>
      </c>
      <c r="D215" s="34"/>
      <c r="E215" s="35"/>
      <c r="F215" s="34"/>
      <c r="G215" s="36" t="s">
        <v>614</v>
      </c>
      <c r="H215" s="37" t="s">
        <v>595</v>
      </c>
      <c r="I215" s="38" t="s">
        <v>47</v>
      </c>
      <c r="J215" s="37"/>
      <c r="K215" s="13"/>
      <c r="L215" s="14"/>
      <c r="M215" s="14"/>
      <c r="N215" s="456" t="s">
        <v>685</v>
      </c>
      <c r="O215" s="13" t="s">
        <v>597</v>
      </c>
      <c r="P215" s="13">
        <v>25</v>
      </c>
      <c r="Q215" s="39" t="s">
        <v>610</v>
      </c>
      <c r="R215" s="40">
        <v>1120</v>
      </c>
      <c r="S215" s="41">
        <v>8000</v>
      </c>
      <c r="T215" s="41">
        <v>8000</v>
      </c>
      <c r="U215" s="40">
        <v>1120</v>
      </c>
      <c r="V215" s="13">
        <v>1</v>
      </c>
      <c r="W215" s="41">
        <v>8000</v>
      </c>
      <c r="X215" s="13">
        <v>1</v>
      </c>
      <c r="Y215" s="41">
        <v>8000</v>
      </c>
      <c r="Z215" s="40"/>
      <c r="AA215" s="42"/>
      <c r="AB215" s="241" t="s">
        <v>619</v>
      </c>
      <c r="AC215" s="43"/>
      <c r="AD215" s="44"/>
      <c r="AE215" s="44"/>
      <c r="AF215" s="43"/>
      <c r="AG215" s="13"/>
      <c r="AH215" s="37"/>
      <c r="AI215" s="37" t="s">
        <v>17</v>
      </c>
      <c r="AJ215" s="37"/>
      <c r="AK215" s="45" t="s">
        <v>598</v>
      </c>
      <c r="AL215" s="46"/>
      <c r="AM215" s="236"/>
      <c r="AN215" s="236"/>
      <c r="AO215" s="233"/>
      <c r="AP215" s="233"/>
    </row>
    <row r="216" spans="1:42">
      <c r="B216" s="34">
        <v>2022</v>
      </c>
      <c r="C216" s="34">
        <v>6</v>
      </c>
      <c r="D216" s="34"/>
      <c r="E216" s="35"/>
      <c r="F216" s="34"/>
      <c r="G216" s="36" t="s">
        <v>614</v>
      </c>
      <c r="H216" s="37" t="s">
        <v>595</v>
      </c>
      <c r="I216" s="38" t="s">
        <v>47</v>
      </c>
      <c r="J216" s="37"/>
      <c r="K216" s="13"/>
      <c r="L216" s="14"/>
      <c r="M216" s="14"/>
      <c r="N216" s="457" t="s">
        <v>685</v>
      </c>
      <c r="O216" s="13" t="s">
        <v>597</v>
      </c>
      <c r="P216" s="13">
        <v>25</v>
      </c>
      <c r="Q216" s="39" t="s">
        <v>610</v>
      </c>
      <c r="R216" s="40">
        <v>1120</v>
      </c>
      <c r="S216" s="41">
        <v>8000</v>
      </c>
      <c r="T216" s="41">
        <v>8000</v>
      </c>
      <c r="U216" s="40">
        <v>1120</v>
      </c>
      <c r="V216" s="13">
        <v>1</v>
      </c>
      <c r="W216" s="41">
        <v>8000</v>
      </c>
      <c r="X216" s="13">
        <v>1</v>
      </c>
      <c r="Y216" s="41">
        <v>8000</v>
      </c>
      <c r="Z216" s="40"/>
      <c r="AA216" s="42"/>
      <c r="AB216" s="42"/>
      <c r="AC216" s="43"/>
      <c r="AD216" s="44"/>
      <c r="AE216" s="44"/>
      <c r="AF216" s="43"/>
      <c r="AG216" s="13" t="s">
        <v>5</v>
      </c>
      <c r="AH216" s="37"/>
      <c r="AI216" s="37" t="s">
        <v>17</v>
      </c>
      <c r="AJ216" s="37"/>
      <c r="AK216" s="45" t="s">
        <v>598</v>
      </c>
      <c r="AL216" s="46"/>
      <c r="AM216" s="236"/>
      <c r="AN216" s="236"/>
      <c r="AO216" s="233"/>
      <c r="AP216" s="233"/>
    </row>
    <row r="217" spans="1:42">
      <c r="B217" s="34">
        <v>2022</v>
      </c>
      <c r="C217" s="34">
        <v>6</v>
      </c>
      <c r="D217" s="34"/>
      <c r="E217" s="35"/>
      <c r="F217" s="34"/>
      <c r="G217" s="36"/>
      <c r="H217" s="37" t="s">
        <v>595</v>
      </c>
      <c r="I217" s="38" t="s">
        <v>43</v>
      </c>
      <c r="J217" s="37"/>
      <c r="K217" s="13"/>
      <c r="L217" s="14"/>
      <c r="M217" s="14"/>
      <c r="N217" s="457"/>
      <c r="O217" s="13"/>
      <c r="P217" s="239">
        <v>25</v>
      </c>
      <c r="Q217" s="39" t="s">
        <v>612</v>
      </c>
      <c r="R217" s="40">
        <v>1120</v>
      </c>
      <c r="S217" s="41" t="s">
        <v>30</v>
      </c>
      <c r="T217" s="240">
        <v>350</v>
      </c>
      <c r="U217" s="40">
        <v>1120</v>
      </c>
      <c r="V217" s="13">
        <v>1</v>
      </c>
      <c r="W217" s="40"/>
      <c r="X217" s="13">
        <v>1</v>
      </c>
      <c r="Y217" s="240">
        <v>350</v>
      </c>
      <c r="Z217" s="40">
        <v>16350</v>
      </c>
      <c r="AA217" s="42" t="s">
        <v>653</v>
      </c>
      <c r="AB217" s="42"/>
      <c r="AC217" s="43"/>
      <c r="AD217" s="44"/>
      <c r="AE217" s="44"/>
      <c r="AF217" s="43"/>
      <c r="AG217" s="13"/>
      <c r="AH217" s="37"/>
      <c r="AI217" s="37" t="s">
        <v>17</v>
      </c>
      <c r="AJ217" s="37"/>
      <c r="AK217" s="45" t="s">
        <v>598</v>
      </c>
      <c r="AL217" s="46"/>
      <c r="AM217" s="236"/>
      <c r="AN217" s="236"/>
      <c r="AO217" s="233"/>
      <c r="AP217" s="233"/>
    </row>
    <row r="218" spans="1:42">
      <c r="N218" s="458"/>
    </row>
    <row r="219" spans="1:42">
      <c r="B219" s="34">
        <v>2022</v>
      </c>
      <c r="C219" s="34">
        <v>6</v>
      </c>
      <c r="D219" s="34"/>
      <c r="E219" s="35"/>
      <c r="F219" s="34"/>
      <c r="G219" s="36" t="s">
        <v>614</v>
      </c>
      <c r="H219" s="37" t="s">
        <v>595</v>
      </c>
      <c r="I219" s="38" t="s">
        <v>47</v>
      </c>
      <c r="J219" s="37"/>
      <c r="K219" s="13"/>
      <c r="L219" s="14"/>
      <c r="M219" s="14"/>
      <c r="N219" s="457" t="s">
        <v>685</v>
      </c>
      <c r="O219" s="13" t="s">
        <v>597</v>
      </c>
      <c r="P219" s="13">
        <v>50</v>
      </c>
      <c r="Q219" s="39" t="s">
        <v>610</v>
      </c>
      <c r="R219" s="40">
        <v>1120</v>
      </c>
      <c r="S219" s="41">
        <v>4000</v>
      </c>
      <c r="T219" s="41">
        <v>4000</v>
      </c>
      <c r="U219" s="40">
        <v>1120</v>
      </c>
      <c r="V219" s="13">
        <v>1</v>
      </c>
      <c r="W219" s="41">
        <v>4000</v>
      </c>
      <c r="X219" s="13">
        <v>1</v>
      </c>
      <c r="Y219" s="41">
        <v>4000</v>
      </c>
      <c r="Z219" s="40"/>
      <c r="AA219" s="42"/>
      <c r="AB219" s="241" t="s">
        <v>619</v>
      </c>
      <c r="AC219" s="43"/>
      <c r="AD219" s="44"/>
      <c r="AE219" s="44"/>
      <c r="AF219" s="43"/>
      <c r="AG219" s="13"/>
      <c r="AH219" s="37"/>
      <c r="AI219" s="37" t="s">
        <v>17</v>
      </c>
      <c r="AJ219" s="37"/>
      <c r="AK219" s="45" t="s">
        <v>598</v>
      </c>
      <c r="AL219" s="46"/>
      <c r="AM219" s="236"/>
      <c r="AN219" s="236"/>
      <c r="AO219" s="233"/>
      <c r="AP219" s="233"/>
    </row>
    <row r="220" spans="1:42">
      <c r="B220" s="34">
        <v>2022</v>
      </c>
      <c r="C220" s="34">
        <v>6</v>
      </c>
      <c r="D220" s="34"/>
      <c r="E220" s="35"/>
      <c r="F220" s="34"/>
      <c r="G220" s="36" t="s">
        <v>614</v>
      </c>
      <c r="H220" s="37" t="s">
        <v>595</v>
      </c>
      <c r="I220" s="38" t="s">
        <v>47</v>
      </c>
      <c r="J220" s="37"/>
      <c r="K220" s="13"/>
      <c r="L220" s="14"/>
      <c r="M220" s="14"/>
      <c r="N220" s="457" t="s">
        <v>685</v>
      </c>
      <c r="O220" s="13" t="s">
        <v>597</v>
      </c>
      <c r="P220" s="13">
        <v>50</v>
      </c>
      <c r="Q220" s="39" t="s">
        <v>610</v>
      </c>
      <c r="R220" s="40">
        <v>1120</v>
      </c>
      <c r="S220" s="41">
        <v>4000</v>
      </c>
      <c r="T220" s="41">
        <v>4000</v>
      </c>
      <c r="U220" s="40">
        <v>1120</v>
      </c>
      <c r="V220" s="13">
        <v>1</v>
      </c>
      <c r="W220" s="41">
        <v>4000</v>
      </c>
      <c r="X220" s="13">
        <v>1</v>
      </c>
      <c r="Y220" s="41">
        <v>4000</v>
      </c>
      <c r="Z220" s="40"/>
      <c r="AA220" s="42"/>
      <c r="AB220" s="42"/>
      <c r="AC220" s="43"/>
      <c r="AD220" s="44"/>
      <c r="AE220" s="44"/>
      <c r="AF220" s="43"/>
      <c r="AG220" s="13" t="s">
        <v>5</v>
      </c>
      <c r="AH220" s="37"/>
      <c r="AI220" s="37" t="s">
        <v>17</v>
      </c>
      <c r="AJ220" s="37"/>
      <c r="AK220" s="45" t="s">
        <v>598</v>
      </c>
      <c r="AL220" s="46"/>
      <c r="AM220" s="236"/>
      <c r="AN220" s="236"/>
      <c r="AO220" s="233"/>
      <c r="AP220" s="233"/>
    </row>
    <row r="221" spans="1:42">
      <c r="B221" s="34">
        <v>2022</v>
      </c>
      <c r="C221" s="34">
        <v>6</v>
      </c>
      <c r="D221" s="34"/>
      <c r="E221" s="35"/>
      <c r="F221" s="34"/>
      <c r="G221" s="36"/>
      <c r="H221" s="37" t="s">
        <v>595</v>
      </c>
      <c r="I221" s="38" t="s">
        <v>43</v>
      </c>
      <c r="J221" s="37"/>
      <c r="K221" s="13"/>
      <c r="L221" s="14"/>
      <c r="M221" s="14"/>
      <c r="N221" s="457"/>
      <c r="O221" s="13"/>
      <c r="P221" s="239">
        <v>25</v>
      </c>
      <c r="Q221" s="39" t="s">
        <v>612</v>
      </c>
      <c r="R221" s="40">
        <v>1120</v>
      </c>
      <c r="S221" s="41" t="s">
        <v>30</v>
      </c>
      <c r="T221" s="240">
        <v>350</v>
      </c>
      <c r="U221" s="40">
        <v>1120</v>
      </c>
      <c r="V221" s="13">
        <v>1</v>
      </c>
      <c r="W221" s="40"/>
      <c r="X221" s="13">
        <v>1</v>
      </c>
      <c r="Y221" s="240">
        <v>350</v>
      </c>
      <c r="Z221" s="40">
        <v>8350</v>
      </c>
      <c r="AA221" s="42" t="s">
        <v>653</v>
      </c>
      <c r="AB221" s="42"/>
      <c r="AC221" s="43"/>
      <c r="AD221" s="44"/>
      <c r="AE221" s="44"/>
      <c r="AF221" s="43"/>
      <c r="AG221" s="13"/>
      <c r="AH221" s="37"/>
      <c r="AI221" s="37" t="s">
        <v>17</v>
      </c>
      <c r="AJ221" s="37"/>
      <c r="AK221" s="45" t="s">
        <v>598</v>
      </c>
      <c r="AL221" s="46"/>
      <c r="AM221" s="236"/>
      <c r="AN221" s="236"/>
      <c r="AO221" s="233"/>
      <c r="AP221" s="233"/>
    </row>
    <row r="223" spans="1:42">
      <c r="B223" s="34">
        <v>2022</v>
      </c>
      <c r="C223" s="34">
        <v>6</v>
      </c>
      <c r="D223" s="34"/>
      <c r="E223" s="35"/>
      <c r="F223" s="34"/>
      <c r="G223" s="36" t="s">
        <v>614</v>
      </c>
      <c r="H223" s="37" t="s">
        <v>595</v>
      </c>
      <c r="I223" s="38" t="s">
        <v>47</v>
      </c>
      <c r="J223" s="37"/>
      <c r="K223" s="13"/>
      <c r="L223" s="14"/>
      <c r="M223" s="14"/>
      <c r="N223" s="14" t="s">
        <v>684</v>
      </c>
      <c r="O223" s="13" t="s">
        <v>597</v>
      </c>
      <c r="P223" s="13">
        <v>50</v>
      </c>
      <c r="Q223" s="39" t="s">
        <v>610</v>
      </c>
      <c r="R223" s="40">
        <v>1120</v>
      </c>
      <c r="S223" s="41">
        <v>4000</v>
      </c>
      <c r="T223" s="41">
        <v>4000</v>
      </c>
      <c r="U223" s="40">
        <v>1120</v>
      </c>
      <c r="V223" s="13">
        <v>1</v>
      </c>
      <c r="W223" s="41">
        <v>4000</v>
      </c>
      <c r="X223" s="13">
        <v>1</v>
      </c>
      <c r="Y223" s="41">
        <v>4000</v>
      </c>
      <c r="Z223" s="40"/>
      <c r="AA223" s="42"/>
      <c r="AB223" s="241" t="s">
        <v>619</v>
      </c>
      <c r="AC223" s="43"/>
      <c r="AD223" s="44"/>
      <c r="AE223" s="44"/>
      <c r="AF223" s="43"/>
      <c r="AG223" s="13"/>
      <c r="AH223" s="37"/>
      <c r="AI223" s="37" t="s">
        <v>17</v>
      </c>
      <c r="AJ223" s="37"/>
      <c r="AK223" s="45" t="s">
        <v>598</v>
      </c>
      <c r="AL223" s="46"/>
      <c r="AM223" s="236"/>
      <c r="AN223" s="236"/>
      <c r="AO223" s="233"/>
      <c r="AP223" s="233"/>
    </row>
    <row r="224" spans="1:42">
      <c r="B224" s="34">
        <v>2022</v>
      </c>
      <c r="C224" s="34">
        <v>6</v>
      </c>
      <c r="D224" s="34"/>
      <c r="E224" s="35"/>
      <c r="F224" s="34"/>
      <c r="G224" s="36" t="s">
        <v>614</v>
      </c>
      <c r="H224" s="37" t="s">
        <v>595</v>
      </c>
      <c r="I224" s="38" t="s">
        <v>47</v>
      </c>
      <c r="J224" s="37"/>
      <c r="K224" s="13"/>
      <c r="L224" s="14"/>
      <c r="M224" s="14"/>
      <c r="N224" s="14" t="s">
        <v>684</v>
      </c>
      <c r="O224" s="13" t="s">
        <v>597</v>
      </c>
      <c r="P224" s="13">
        <v>50</v>
      </c>
      <c r="Q224" s="39" t="s">
        <v>610</v>
      </c>
      <c r="R224" s="40">
        <v>1120</v>
      </c>
      <c r="S224" s="41">
        <v>4000</v>
      </c>
      <c r="T224" s="41">
        <v>4000</v>
      </c>
      <c r="U224" s="40">
        <v>1120</v>
      </c>
      <c r="V224" s="13">
        <v>1</v>
      </c>
      <c r="W224" s="41">
        <v>4000</v>
      </c>
      <c r="X224" s="13">
        <v>1</v>
      </c>
      <c r="Y224" s="41">
        <v>4000</v>
      </c>
      <c r="Z224" s="40"/>
      <c r="AA224" s="42"/>
      <c r="AB224" s="42"/>
      <c r="AC224" s="43"/>
      <c r="AD224" s="44"/>
      <c r="AE224" s="44"/>
      <c r="AF224" s="43"/>
      <c r="AG224" s="13" t="s">
        <v>5</v>
      </c>
      <c r="AH224" s="37"/>
      <c r="AI224" s="37" t="s">
        <v>17</v>
      </c>
      <c r="AJ224" s="37"/>
      <c r="AK224" s="45" t="s">
        <v>598</v>
      </c>
      <c r="AL224" s="46"/>
      <c r="AM224" s="236"/>
      <c r="AN224" s="236"/>
      <c r="AO224" s="233"/>
      <c r="AP224" s="233"/>
    </row>
    <row r="225" spans="1:44">
      <c r="B225" s="34">
        <v>2022</v>
      </c>
      <c r="C225" s="34">
        <v>6</v>
      </c>
      <c r="D225" s="34"/>
      <c r="E225" s="35"/>
      <c r="F225" s="34"/>
      <c r="G225" s="36"/>
      <c r="H225" s="37" t="s">
        <v>595</v>
      </c>
      <c r="I225" s="38" t="s">
        <v>43</v>
      </c>
      <c r="J225" s="37"/>
      <c r="K225" s="13"/>
      <c r="L225" s="14"/>
      <c r="M225" s="14"/>
      <c r="N225" s="14"/>
      <c r="O225" s="13"/>
      <c r="P225" s="239">
        <v>25</v>
      </c>
      <c r="Q225" s="39" t="s">
        <v>612</v>
      </c>
      <c r="R225" s="40">
        <v>1120</v>
      </c>
      <c r="S225" s="41" t="s">
        <v>30</v>
      </c>
      <c r="T225" s="240">
        <v>350</v>
      </c>
      <c r="U225" s="40">
        <v>1120</v>
      </c>
      <c r="V225" s="13">
        <v>1</v>
      </c>
      <c r="W225" s="40"/>
      <c r="X225" s="13">
        <v>1</v>
      </c>
      <c r="Y225" s="240">
        <v>350</v>
      </c>
      <c r="Z225" s="40">
        <v>8350</v>
      </c>
      <c r="AA225" s="42" t="s">
        <v>653</v>
      </c>
      <c r="AB225" s="42"/>
      <c r="AC225" s="43"/>
      <c r="AD225" s="44"/>
      <c r="AE225" s="44"/>
      <c r="AF225" s="43"/>
      <c r="AG225" s="13"/>
      <c r="AH225" s="37"/>
      <c r="AI225" s="37" t="s">
        <v>17</v>
      </c>
      <c r="AJ225" s="37"/>
      <c r="AK225" s="45" t="s">
        <v>598</v>
      </c>
      <c r="AL225" s="46"/>
      <c r="AM225" s="236"/>
      <c r="AN225" s="236"/>
      <c r="AO225" s="233"/>
      <c r="AP225" s="233"/>
    </row>
    <row r="227" spans="1:44">
      <c r="B227" s="34">
        <v>2022</v>
      </c>
      <c r="C227" s="34">
        <v>4</v>
      </c>
      <c r="D227" s="34">
        <v>28</v>
      </c>
      <c r="E227" s="35" t="s">
        <v>628</v>
      </c>
      <c r="F227" s="34"/>
      <c r="G227" s="36"/>
      <c r="H227" s="37" t="s">
        <v>595</v>
      </c>
      <c r="I227" s="38" t="s">
        <v>58</v>
      </c>
      <c r="J227" s="37"/>
      <c r="K227" s="13"/>
      <c r="L227" s="14"/>
      <c r="M227" s="14"/>
      <c r="N227" s="14"/>
      <c r="O227" s="13"/>
      <c r="P227" s="13">
        <v>12</v>
      </c>
      <c r="Q227" s="39" t="s">
        <v>612</v>
      </c>
      <c r="R227" s="40">
        <v>1255</v>
      </c>
      <c r="S227" s="41" t="s">
        <v>30</v>
      </c>
      <c r="T227" s="40">
        <v>200</v>
      </c>
      <c r="U227" s="40">
        <v>1255</v>
      </c>
      <c r="V227" s="13">
        <v>1</v>
      </c>
      <c r="W227" s="40">
        <v>200</v>
      </c>
      <c r="X227" s="13">
        <v>1</v>
      </c>
      <c r="Y227" s="40">
        <v>200</v>
      </c>
      <c r="Z227" s="40"/>
      <c r="AA227" s="42"/>
      <c r="AB227" s="42"/>
      <c r="AC227" s="43"/>
      <c r="AD227" s="44"/>
      <c r="AE227" s="44"/>
      <c r="AF227" s="43"/>
      <c r="AG227" s="13"/>
      <c r="AH227" s="37"/>
      <c r="AI227" s="37"/>
      <c r="AJ227" s="37"/>
      <c r="AK227" s="45"/>
      <c r="AL227" s="46"/>
      <c r="AM227" s="47"/>
      <c r="AN227" s="47"/>
      <c r="AO227" s="39"/>
      <c r="AP227" s="39"/>
    </row>
    <row r="228" spans="1:44">
      <c r="B228" s="34">
        <v>2022</v>
      </c>
      <c r="C228" s="34">
        <v>4</v>
      </c>
      <c r="D228" s="34">
        <v>28</v>
      </c>
      <c r="E228" s="35" t="s">
        <v>628</v>
      </c>
      <c r="F228" s="34">
        <v>1</v>
      </c>
      <c r="G228" s="36" t="s">
        <v>614</v>
      </c>
      <c r="H228" s="37" t="s">
        <v>595</v>
      </c>
      <c r="I228" s="38" t="s">
        <v>47</v>
      </c>
      <c r="J228" s="37"/>
      <c r="K228" s="13"/>
      <c r="L228" s="14"/>
      <c r="M228" s="14"/>
      <c r="N228" s="14" t="s">
        <v>643</v>
      </c>
      <c r="O228" s="13" t="s">
        <v>52</v>
      </c>
      <c r="P228" s="13">
        <v>50</v>
      </c>
      <c r="Q228" s="39" t="s">
        <v>617</v>
      </c>
      <c r="R228" s="40">
        <v>1255</v>
      </c>
      <c r="S228" s="41">
        <v>6200</v>
      </c>
      <c r="T228" s="41">
        <v>6200</v>
      </c>
      <c r="U228" s="40">
        <v>1255</v>
      </c>
      <c r="V228" s="13">
        <v>1</v>
      </c>
      <c r="W228" s="41">
        <v>6200</v>
      </c>
      <c r="X228" s="13">
        <v>1</v>
      </c>
      <c r="Y228" s="41">
        <v>6200</v>
      </c>
      <c r="Z228" s="40"/>
      <c r="AA228" s="42"/>
      <c r="AB228" s="42"/>
      <c r="AC228" s="43"/>
      <c r="AD228" s="44"/>
      <c r="AE228" s="44"/>
      <c r="AF228" s="43"/>
      <c r="AG228" s="13" t="s">
        <v>5</v>
      </c>
      <c r="AH228" s="37"/>
      <c r="AI228" s="37" t="s">
        <v>6</v>
      </c>
      <c r="AJ228" s="37"/>
      <c r="AK228" s="45" t="s">
        <v>615</v>
      </c>
      <c r="AL228" s="46"/>
      <c r="AM228" s="47"/>
      <c r="AN228" s="47"/>
      <c r="AO228" s="39"/>
      <c r="AP228" s="39"/>
    </row>
    <row r="229" spans="1:44">
      <c r="B229" s="34">
        <v>2022</v>
      </c>
      <c r="C229" s="34">
        <v>4</v>
      </c>
      <c r="D229" s="34">
        <v>28</v>
      </c>
      <c r="E229" s="35" t="s">
        <v>628</v>
      </c>
      <c r="F229" s="34">
        <v>1</v>
      </c>
      <c r="G229" s="36" t="s">
        <v>614</v>
      </c>
      <c r="H229" s="37" t="s">
        <v>595</v>
      </c>
      <c r="I229" s="38" t="s">
        <v>47</v>
      </c>
      <c r="J229" s="37"/>
      <c r="K229" s="13"/>
      <c r="L229" s="14"/>
      <c r="M229" s="14"/>
      <c r="N229" s="14" t="s">
        <v>643</v>
      </c>
      <c r="O229" s="13" t="s">
        <v>52</v>
      </c>
      <c r="P229" s="13">
        <v>50</v>
      </c>
      <c r="Q229" s="39" t="s">
        <v>617</v>
      </c>
      <c r="R229" s="40">
        <v>1255</v>
      </c>
      <c r="S229" s="41">
        <v>6200</v>
      </c>
      <c r="T229" s="41">
        <v>6200</v>
      </c>
      <c r="U229" s="40">
        <v>1255</v>
      </c>
      <c r="V229" s="13">
        <v>1</v>
      </c>
      <c r="W229" s="41">
        <v>6200</v>
      </c>
      <c r="X229" s="13">
        <v>1</v>
      </c>
      <c r="Y229" s="41">
        <v>6200</v>
      </c>
      <c r="Z229" s="40"/>
      <c r="AA229" s="42"/>
      <c r="AB229" s="42"/>
      <c r="AC229" s="43"/>
      <c r="AD229" s="44"/>
      <c r="AE229" s="44"/>
      <c r="AF229" s="43"/>
      <c r="AG229" s="13" t="s">
        <v>5</v>
      </c>
      <c r="AH229" s="37"/>
      <c r="AI229" s="37" t="s">
        <v>6</v>
      </c>
      <c r="AJ229" s="37"/>
      <c r="AK229" s="45" t="s">
        <v>615</v>
      </c>
      <c r="AL229" s="46"/>
      <c r="AM229" s="47"/>
      <c r="AN229" s="47"/>
      <c r="AO229" s="39"/>
      <c r="AP229" s="39"/>
    </row>
    <row r="230" spans="1:44">
      <c r="B230" s="34">
        <v>2022</v>
      </c>
      <c r="C230" s="34">
        <v>4</v>
      </c>
      <c r="D230" s="34">
        <v>28</v>
      </c>
      <c r="E230" s="35" t="s">
        <v>628</v>
      </c>
      <c r="F230" s="34"/>
      <c r="G230" s="36"/>
      <c r="H230" s="37" t="s">
        <v>595</v>
      </c>
      <c r="I230" s="38" t="s">
        <v>43</v>
      </c>
      <c r="J230" s="37"/>
      <c r="K230" s="13"/>
      <c r="L230" s="14"/>
      <c r="M230" s="14"/>
      <c r="N230" s="14"/>
      <c r="O230" s="13"/>
      <c r="P230" s="239">
        <v>25</v>
      </c>
      <c r="Q230" s="39" t="s">
        <v>612</v>
      </c>
      <c r="R230" s="40">
        <v>1255</v>
      </c>
      <c r="S230" s="41" t="s">
        <v>30</v>
      </c>
      <c r="T230" s="240">
        <v>350</v>
      </c>
      <c r="U230" s="40">
        <v>1255</v>
      </c>
      <c r="V230" s="13">
        <v>1</v>
      </c>
      <c r="W230" s="40"/>
      <c r="X230" s="13">
        <v>1</v>
      </c>
      <c r="Y230" s="240">
        <v>350</v>
      </c>
      <c r="Z230" s="40">
        <v>12950</v>
      </c>
      <c r="AA230" s="42" t="s">
        <v>651</v>
      </c>
      <c r="AB230" s="42"/>
      <c r="AC230" s="43"/>
      <c r="AD230" s="44"/>
      <c r="AE230" s="44"/>
      <c r="AF230" s="43"/>
      <c r="AG230" s="13"/>
      <c r="AH230" s="37"/>
      <c r="AI230" s="37" t="s">
        <v>6</v>
      </c>
      <c r="AJ230" s="37"/>
      <c r="AK230" s="45" t="s">
        <v>615</v>
      </c>
      <c r="AL230" s="46"/>
      <c r="AM230" s="47"/>
      <c r="AN230" s="47"/>
      <c r="AO230" s="39"/>
      <c r="AP230" s="39"/>
    </row>
    <row r="232" spans="1:44">
      <c r="A232">
        <v>1</v>
      </c>
      <c r="B232" s="34">
        <v>2022</v>
      </c>
      <c r="C232" s="34">
        <v>5</v>
      </c>
      <c r="D232" s="34">
        <v>7</v>
      </c>
      <c r="E232" s="35" t="s">
        <v>628</v>
      </c>
      <c r="F232" s="34"/>
      <c r="G232" s="36"/>
      <c r="H232" s="37" t="s">
        <v>595</v>
      </c>
      <c r="I232" s="38" t="s">
        <v>58</v>
      </c>
      <c r="J232" s="37"/>
      <c r="K232" s="13"/>
      <c r="L232" s="14"/>
      <c r="M232" s="14"/>
      <c r="N232" s="14"/>
      <c r="O232" s="13"/>
      <c r="P232" s="13">
        <v>12</v>
      </c>
      <c r="Q232" s="39" t="s">
        <v>612</v>
      </c>
      <c r="R232" s="40">
        <v>1060</v>
      </c>
      <c r="S232" s="41" t="s">
        <v>30</v>
      </c>
      <c r="T232" s="40">
        <v>200</v>
      </c>
      <c r="U232" s="40">
        <v>1060</v>
      </c>
      <c r="V232" s="13">
        <v>1</v>
      </c>
      <c r="W232" s="40">
        <v>200</v>
      </c>
      <c r="X232" s="13">
        <v>1</v>
      </c>
      <c r="Y232" s="40">
        <v>200</v>
      </c>
      <c r="Z232" s="40"/>
      <c r="AA232" s="42"/>
      <c r="AB232" s="42"/>
      <c r="AC232" s="43"/>
      <c r="AD232" s="44"/>
      <c r="AE232" s="44"/>
      <c r="AF232" s="43"/>
      <c r="AG232" s="13"/>
      <c r="AH232" s="37"/>
      <c r="AI232" s="37"/>
      <c r="AJ232" s="37"/>
      <c r="AK232" s="45"/>
      <c r="AL232" s="46"/>
      <c r="AM232" s="236"/>
      <c r="AN232" s="236"/>
      <c r="AO232" s="233"/>
      <c r="AP232" s="233"/>
    </row>
    <row r="233" spans="1:44">
      <c r="A233">
        <v>1</v>
      </c>
      <c r="B233" s="34">
        <v>2022</v>
      </c>
      <c r="C233" s="34">
        <v>5</v>
      </c>
      <c r="D233" s="34">
        <v>7</v>
      </c>
      <c r="E233" s="35" t="s">
        <v>628</v>
      </c>
      <c r="F233" s="34">
        <v>1</v>
      </c>
      <c r="G233" s="36" t="s">
        <v>614</v>
      </c>
      <c r="H233" s="37" t="s">
        <v>595</v>
      </c>
      <c r="I233" s="38" t="s">
        <v>47</v>
      </c>
      <c r="J233" s="37"/>
      <c r="K233" s="13"/>
      <c r="L233" s="14"/>
      <c r="M233" s="14"/>
      <c r="N233" s="14" t="s">
        <v>643</v>
      </c>
      <c r="O233" s="13" t="s">
        <v>597</v>
      </c>
      <c r="P233" s="13">
        <v>50</v>
      </c>
      <c r="Q233" s="39" t="s">
        <v>617</v>
      </c>
      <c r="R233" s="40">
        <v>1060</v>
      </c>
      <c r="S233" s="41">
        <v>6100</v>
      </c>
      <c r="T233" s="41">
        <v>6100</v>
      </c>
      <c r="U233" s="40">
        <v>1060</v>
      </c>
      <c r="V233" s="13">
        <v>1</v>
      </c>
      <c r="W233" s="41">
        <v>6100</v>
      </c>
      <c r="X233" s="13">
        <v>1</v>
      </c>
      <c r="Y233" s="41">
        <v>6100</v>
      </c>
      <c r="Z233" s="40"/>
      <c r="AA233" s="42"/>
      <c r="AB233" s="42"/>
      <c r="AC233" s="43"/>
      <c r="AD233" s="44"/>
      <c r="AE233" s="44"/>
      <c r="AF233" s="43"/>
      <c r="AG233" s="13" t="s">
        <v>752</v>
      </c>
      <c r="AH233" s="37"/>
      <c r="AI233" s="37" t="s">
        <v>6</v>
      </c>
      <c r="AJ233" s="37"/>
      <c r="AK233" s="45" t="s">
        <v>615</v>
      </c>
      <c r="AL233" s="46"/>
      <c r="AM233" s="236"/>
      <c r="AN233" s="236"/>
      <c r="AO233" s="233"/>
      <c r="AP233" s="233"/>
    </row>
    <row r="234" spans="1:44">
      <c r="A234">
        <v>1</v>
      </c>
      <c r="B234" s="34">
        <v>2022</v>
      </c>
      <c r="C234" s="34">
        <v>5</v>
      </c>
      <c r="D234" s="34">
        <v>7</v>
      </c>
      <c r="E234" s="35" t="s">
        <v>628</v>
      </c>
      <c r="F234" s="34">
        <v>1</v>
      </c>
      <c r="G234" s="36" t="s">
        <v>614</v>
      </c>
      <c r="H234" s="37" t="s">
        <v>595</v>
      </c>
      <c r="I234" s="38" t="s">
        <v>47</v>
      </c>
      <c r="J234" s="37"/>
      <c r="K234" s="13"/>
      <c r="L234" s="14"/>
      <c r="M234" s="14"/>
      <c r="N234" s="14" t="s">
        <v>643</v>
      </c>
      <c r="O234" s="13" t="s">
        <v>597</v>
      </c>
      <c r="P234" s="13">
        <v>50</v>
      </c>
      <c r="Q234" s="39" t="s">
        <v>617</v>
      </c>
      <c r="R234" s="40">
        <v>1060</v>
      </c>
      <c r="S234" s="41">
        <v>6100</v>
      </c>
      <c r="T234" s="41">
        <v>6100</v>
      </c>
      <c r="U234" s="40">
        <v>1060</v>
      </c>
      <c r="V234" s="13">
        <v>1</v>
      </c>
      <c r="W234" s="41">
        <v>6100</v>
      </c>
      <c r="X234" s="13">
        <v>1</v>
      </c>
      <c r="Y234" s="41">
        <v>6100</v>
      </c>
      <c r="Z234" s="40"/>
      <c r="AA234" s="42"/>
      <c r="AB234" s="248"/>
      <c r="AC234" s="43"/>
      <c r="AD234" s="44"/>
      <c r="AE234" s="44"/>
      <c r="AF234" s="43"/>
      <c r="AG234" s="13" t="s">
        <v>752</v>
      </c>
      <c r="AH234" s="37"/>
      <c r="AI234" s="37" t="s">
        <v>6</v>
      </c>
      <c r="AJ234" s="37"/>
      <c r="AK234" s="45" t="s">
        <v>615</v>
      </c>
      <c r="AL234" s="46"/>
      <c r="AM234" s="236"/>
      <c r="AN234" s="236"/>
      <c r="AO234" s="233"/>
      <c r="AP234" s="233"/>
    </row>
    <row r="235" spans="1:44">
      <c r="B235" s="34">
        <v>2022</v>
      </c>
      <c r="C235" s="34">
        <v>5</v>
      </c>
      <c r="D235" s="34">
        <v>7</v>
      </c>
      <c r="E235" s="35" t="s">
        <v>628</v>
      </c>
      <c r="F235" s="34"/>
      <c r="G235" s="36"/>
      <c r="H235" s="37" t="s">
        <v>595</v>
      </c>
      <c r="I235" s="38" t="s">
        <v>43</v>
      </c>
      <c r="J235" s="37"/>
      <c r="K235" s="13"/>
      <c r="L235" s="14"/>
      <c r="M235" s="14"/>
      <c r="N235" s="14"/>
      <c r="O235" s="13"/>
      <c r="P235" s="239">
        <v>25</v>
      </c>
      <c r="Q235" s="39" t="s">
        <v>612</v>
      </c>
      <c r="R235" s="40">
        <v>1060</v>
      </c>
      <c r="S235" s="41" t="s">
        <v>30</v>
      </c>
      <c r="T235" s="240">
        <v>350</v>
      </c>
      <c r="U235" s="40">
        <v>1060</v>
      </c>
      <c r="V235" s="13">
        <v>1</v>
      </c>
      <c r="W235" s="40"/>
      <c r="X235" s="13">
        <v>1</v>
      </c>
      <c r="Y235" s="240">
        <v>350</v>
      </c>
      <c r="Z235" s="40">
        <v>12750</v>
      </c>
      <c r="AA235" s="42" t="s">
        <v>655</v>
      </c>
      <c r="AB235" s="248"/>
      <c r="AC235" s="43"/>
      <c r="AD235" s="44"/>
      <c r="AE235" s="44"/>
      <c r="AF235" s="43"/>
      <c r="AG235" s="13"/>
      <c r="AH235" s="37"/>
      <c r="AI235" s="37" t="s">
        <v>6</v>
      </c>
      <c r="AJ235" s="37"/>
      <c r="AK235" s="45" t="s">
        <v>615</v>
      </c>
      <c r="AL235" s="46"/>
      <c r="AM235" s="236"/>
      <c r="AN235" s="236"/>
      <c r="AO235" s="233"/>
      <c r="AP235" s="233"/>
    </row>
    <row r="237" spans="1:44" ht="14.25">
      <c r="B237" s="34">
        <v>2022</v>
      </c>
      <c r="C237" s="34">
        <v>9</v>
      </c>
      <c r="D237" s="34">
        <v>12</v>
      </c>
      <c r="E237" s="35" t="s">
        <v>628</v>
      </c>
      <c r="F237" s="34"/>
      <c r="G237" s="36"/>
      <c r="H237" s="37" t="s">
        <v>595</v>
      </c>
      <c r="I237" s="316" t="s">
        <v>58</v>
      </c>
      <c r="J237" s="37"/>
      <c r="K237" s="13"/>
      <c r="L237" s="14"/>
      <c r="M237" s="14"/>
      <c r="N237" s="317"/>
      <c r="O237" s="13"/>
      <c r="P237" s="239">
        <v>12</v>
      </c>
      <c r="Q237" s="394" t="s">
        <v>812</v>
      </c>
      <c r="R237" s="40">
        <v>1005</v>
      </c>
      <c r="S237" s="41" t="s">
        <v>30</v>
      </c>
      <c r="T237" s="240">
        <v>200</v>
      </c>
      <c r="U237" s="40">
        <v>1005</v>
      </c>
      <c r="V237" s="13">
        <v>1</v>
      </c>
      <c r="W237" s="40">
        <v>200</v>
      </c>
      <c r="X237" s="13">
        <v>1</v>
      </c>
      <c r="Y237" s="240">
        <v>200</v>
      </c>
      <c r="Z237" s="40"/>
      <c r="AA237" s="42"/>
      <c r="AB237" s="323" t="s">
        <v>613</v>
      </c>
      <c r="AC237" s="43"/>
      <c r="AD237" s="44"/>
      <c r="AE237" s="44"/>
      <c r="AF237" s="43"/>
      <c r="AG237" s="13"/>
      <c r="AH237" s="37"/>
      <c r="AI237" s="37"/>
      <c r="AJ237" s="37"/>
      <c r="AK237" s="45"/>
      <c r="AL237" s="231"/>
      <c r="AM237" s="232"/>
      <c r="AN237" s="232"/>
      <c r="AO237" s="233"/>
      <c r="AP237" s="233"/>
      <c r="AQ237" s="318" t="str">
        <f t="shared" ref="AQ237:AQ240" si="0">IF(IF(AC237&gt;AD237,1-AC237+AD237,AD237-AC237)=0,"",IF(AC237&gt;AD237,1-AC237+AD237,AD237-AC237))</f>
        <v/>
      </c>
      <c r="AR237" s="318" t="str">
        <f t="shared" ref="AR237:AR240" si="1">IF(IF(AE237&gt;AF237,1-AE237+AF237,AF237-AE237)=0,"",IF(AE237&gt;AF237,1-AE237+AF237,AF237-AE237))</f>
        <v/>
      </c>
    </row>
    <row r="238" spans="1:44" ht="14.25">
      <c r="A238">
        <v>1</v>
      </c>
      <c r="B238" s="34">
        <v>2022</v>
      </c>
      <c r="C238" s="34">
        <v>9</v>
      </c>
      <c r="D238" s="34">
        <v>12</v>
      </c>
      <c r="E238" s="35" t="s">
        <v>628</v>
      </c>
      <c r="F238" s="34">
        <v>4</v>
      </c>
      <c r="G238" s="36" t="s">
        <v>614</v>
      </c>
      <c r="H238" s="37" t="s">
        <v>595</v>
      </c>
      <c r="I238" s="316" t="s">
        <v>47</v>
      </c>
      <c r="J238" s="37"/>
      <c r="K238" s="13"/>
      <c r="L238" s="14"/>
      <c r="M238" s="13"/>
      <c r="N238" s="317" t="s">
        <v>876</v>
      </c>
      <c r="O238" s="13" t="s">
        <v>597</v>
      </c>
      <c r="P238" s="13">
        <v>25</v>
      </c>
      <c r="Q238" s="393" t="s">
        <v>827</v>
      </c>
      <c r="R238" s="40">
        <v>1005</v>
      </c>
      <c r="S238" s="234">
        <v>2000</v>
      </c>
      <c r="T238" s="234">
        <v>2000</v>
      </c>
      <c r="U238" s="40">
        <v>1005</v>
      </c>
      <c r="V238" s="13">
        <v>1</v>
      </c>
      <c r="W238" s="234">
        <v>2000</v>
      </c>
      <c r="X238" s="13">
        <v>1</v>
      </c>
      <c r="Y238" s="234">
        <v>2000</v>
      </c>
      <c r="Z238" s="40"/>
      <c r="AA238" s="235"/>
      <c r="AB238" s="235"/>
      <c r="AC238" s="43"/>
      <c r="AD238" s="44"/>
      <c r="AE238" s="44"/>
      <c r="AF238" s="43"/>
      <c r="AG238" s="13" t="s">
        <v>752</v>
      </c>
      <c r="AH238" s="37"/>
      <c r="AI238" s="37" t="s">
        <v>6</v>
      </c>
      <c r="AJ238" s="37"/>
      <c r="AK238" s="37" t="s">
        <v>615</v>
      </c>
      <c r="AL238" s="231"/>
      <c r="AM238" s="232"/>
      <c r="AN238" s="232" t="s">
        <v>432</v>
      </c>
      <c r="AO238" s="233"/>
      <c r="AP238" s="233"/>
      <c r="AQ238" s="318" t="str">
        <f t="shared" si="0"/>
        <v/>
      </c>
      <c r="AR238" s="318" t="str">
        <f t="shared" si="1"/>
        <v/>
      </c>
    </row>
    <row r="239" spans="1:44" ht="14.25">
      <c r="B239" s="34">
        <v>2022</v>
      </c>
      <c r="C239" s="34">
        <v>9</v>
      </c>
      <c r="D239" s="34">
        <v>12</v>
      </c>
      <c r="E239" s="35" t="s">
        <v>628</v>
      </c>
      <c r="F239" s="34">
        <v>4</v>
      </c>
      <c r="G239" s="36" t="s">
        <v>614</v>
      </c>
      <c r="H239" s="37" t="s">
        <v>595</v>
      </c>
      <c r="I239" s="316" t="s">
        <v>47</v>
      </c>
      <c r="J239" s="37"/>
      <c r="K239" s="13"/>
      <c r="L239" s="14"/>
      <c r="M239" s="13"/>
      <c r="N239" s="317" t="s">
        <v>876</v>
      </c>
      <c r="O239" s="13" t="s">
        <v>597</v>
      </c>
      <c r="P239" s="13">
        <v>25</v>
      </c>
      <c r="Q239" s="394" t="s">
        <v>827</v>
      </c>
      <c r="R239" s="40">
        <v>1005</v>
      </c>
      <c r="S239" s="41">
        <v>2000</v>
      </c>
      <c r="T239" s="40">
        <v>2000</v>
      </c>
      <c r="U239" s="40">
        <v>1005</v>
      </c>
      <c r="V239" s="13">
        <v>1</v>
      </c>
      <c r="W239" s="40">
        <v>2000</v>
      </c>
      <c r="X239" s="13">
        <v>1</v>
      </c>
      <c r="Y239" s="40">
        <v>2000</v>
      </c>
      <c r="Z239" s="40"/>
      <c r="AA239" s="42"/>
      <c r="AB239" s="324"/>
      <c r="AC239" s="43"/>
      <c r="AD239" s="44"/>
      <c r="AE239" s="44"/>
      <c r="AF239" s="43"/>
      <c r="AG239" s="13" t="s">
        <v>5</v>
      </c>
      <c r="AH239" s="37"/>
      <c r="AI239" s="37" t="s">
        <v>6</v>
      </c>
      <c r="AJ239" s="37"/>
      <c r="AK239" s="45" t="s">
        <v>615</v>
      </c>
      <c r="AL239" s="231"/>
      <c r="AM239" s="232"/>
      <c r="AN239" s="232" t="s">
        <v>432</v>
      </c>
      <c r="AO239" s="233"/>
      <c r="AP239" s="233"/>
      <c r="AQ239" s="318" t="str">
        <f t="shared" si="0"/>
        <v/>
      </c>
      <c r="AR239" s="318" t="str">
        <f t="shared" si="1"/>
        <v/>
      </c>
    </row>
    <row r="240" spans="1:44" ht="14.25">
      <c r="B240" s="34">
        <v>2022</v>
      </c>
      <c r="C240" s="34">
        <v>9</v>
      </c>
      <c r="D240" s="34">
        <v>12</v>
      </c>
      <c r="E240" s="35" t="s">
        <v>628</v>
      </c>
      <c r="F240" s="34"/>
      <c r="G240" s="36"/>
      <c r="H240" s="37" t="s">
        <v>595</v>
      </c>
      <c r="I240" s="316" t="s">
        <v>43</v>
      </c>
      <c r="J240" s="37"/>
      <c r="K240" s="13"/>
      <c r="L240" s="14"/>
      <c r="M240" s="14"/>
      <c r="N240" s="317"/>
      <c r="O240" s="13"/>
      <c r="P240" s="13">
        <v>25</v>
      </c>
      <c r="Q240" s="394" t="s">
        <v>812</v>
      </c>
      <c r="R240" s="40">
        <v>1005</v>
      </c>
      <c r="S240" s="41" t="s">
        <v>30</v>
      </c>
      <c r="T240" s="41">
        <v>350</v>
      </c>
      <c r="U240" s="40">
        <v>1005</v>
      </c>
      <c r="V240" s="13">
        <v>1</v>
      </c>
      <c r="W240" s="41"/>
      <c r="X240" s="13">
        <v>1</v>
      </c>
      <c r="Y240" s="40">
        <v>350</v>
      </c>
      <c r="Z240" s="40">
        <v>4550</v>
      </c>
      <c r="AA240" s="42" t="s">
        <v>826</v>
      </c>
      <c r="AB240" s="42"/>
      <c r="AC240" s="43"/>
      <c r="AD240" s="44"/>
      <c r="AE240" s="44"/>
      <c r="AF240" s="43"/>
      <c r="AG240" s="13"/>
      <c r="AH240" s="37"/>
      <c r="AI240" s="37" t="s">
        <v>6</v>
      </c>
      <c r="AJ240" s="37"/>
      <c r="AK240" s="45" t="s">
        <v>615</v>
      </c>
      <c r="AL240" s="231"/>
      <c r="AM240" s="232"/>
      <c r="AN240" s="232"/>
      <c r="AO240" s="233"/>
      <c r="AP240" s="233"/>
      <c r="AQ240" s="318" t="str">
        <f t="shared" si="0"/>
        <v/>
      </c>
      <c r="AR240" s="318" t="str">
        <f t="shared" si="1"/>
        <v/>
      </c>
    </row>
    <row r="242" spans="2:44">
      <c r="B242" s="34">
        <v>2022</v>
      </c>
      <c r="C242" s="34">
        <v>7</v>
      </c>
      <c r="D242" s="34">
        <v>12</v>
      </c>
      <c r="E242" s="35" t="s">
        <v>629</v>
      </c>
      <c r="F242" s="34">
        <v>1</v>
      </c>
      <c r="G242" s="36" t="s">
        <v>614</v>
      </c>
      <c r="H242" s="37" t="s">
        <v>595</v>
      </c>
      <c r="I242" s="38" t="s">
        <v>47</v>
      </c>
      <c r="J242" s="37"/>
      <c r="K242" s="13"/>
      <c r="L242" s="14"/>
      <c r="M242" s="14"/>
      <c r="N242" s="317" t="s">
        <v>877</v>
      </c>
      <c r="O242" s="13" t="s">
        <v>15</v>
      </c>
      <c r="P242" s="13">
        <v>50</v>
      </c>
      <c r="Q242" s="394" t="s">
        <v>303</v>
      </c>
      <c r="R242" s="40">
        <v>1120</v>
      </c>
      <c r="S242" s="41">
        <v>4000</v>
      </c>
      <c r="T242" s="41">
        <v>4000</v>
      </c>
      <c r="U242" s="40">
        <v>1120</v>
      </c>
      <c r="V242" s="13">
        <v>1</v>
      </c>
      <c r="W242" s="41">
        <v>4000</v>
      </c>
      <c r="X242" s="13">
        <v>1</v>
      </c>
      <c r="Y242" s="41">
        <v>4000</v>
      </c>
      <c r="Z242" s="40"/>
      <c r="AA242" s="42"/>
      <c r="AB242" s="42"/>
      <c r="AC242" s="43"/>
      <c r="AD242" s="44"/>
      <c r="AE242" s="44"/>
      <c r="AF242" s="43"/>
      <c r="AG242" s="13"/>
      <c r="AH242" s="37"/>
      <c r="AI242" s="37" t="s">
        <v>6</v>
      </c>
      <c r="AJ242" s="37"/>
      <c r="AK242" s="45" t="s">
        <v>615</v>
      </c>
      <c r="AL242" s="46"/>
      <c r="AM242" s="236"/>
      <c r="AN242" s="232"/>
      <c r="AO242" s="233"/>
      <c r="AP242" s="233"/>
    </row>
    <row r="243" spans="2:44">
      <c r="B243" s="34">
        <v>2022</v>
      </c>
      <c r="C243" s="34">
        <v>7</v>
      </c>
      <c r="D243" s="34">
        <v>12</v>
      </c>
      <c r="E243" s="35" t="s">
        <v>629</v>
      </c>
      <c r="F243" s="34">
        <v>1</v>
      </c>
      <c r="G243" s="36" t="s">
        <v>614</v>
      </c>
      <c r="H243" s="37" t="s">
        <v>595</v>
      </c>
      <c r="I243" s="38" t="s">
        <v>47</v>
      </c>
      <c r="J243" s="37"/>
      <c r="K243" s="13"/>
      <c r="L243" s="14"/>
      <c r="M243" s="14"/>
      <c r="N243" s="317" t="s">
        <v>877</v>
      </c>
      <c r="O243" s="13" t="s">
        <v>15</v>
      </c>
      <c r="P243" s="13">
        <v>50</v>
      </c>
      <c r="Q243" s="394" t="s">
        <v>303</v>
      </c>
      <c r="R243" s="40">
        <v>1120</v>
      </c>
      <c r="S243" s="41">
        <v>4000</v>
      </c>
      <c r="T243" s="41">
        <v>4000</v>
      </c>
      <c r="U243" s="40">
        <v>1120</v>
      </c>
      <c r="V243" s="13">
        <v>1</v>
      </c>
      <c r="W243" s="41">
        <v>4000</v>
      </c>
      <c r="X243" s="13">
        <v>1</v>
      </c>
      <c r="Y243" s="41">
        <v>4000</v>
      </c>
      <c r="Z243" s="40"/>
      <c r="AA243" s="42"/>
      <c r="AB243" s="76"/>
      <c r="AC243" s="43"/>
      <c r="AD243" s="44"/>
      <c r="AE243" s="44"/>
      <c r="AF243" s="43"/>
      <c r="AG243" s="13" t="s">
        <v>5</v>
      </c>
      <c r="AH243" s="37"/>
      <c r="AI243" s="37" t="s">
        <v>6</v>
      </c>
      <c r="AJ243" s="37"/>
      <c r="AK243" s="45" t="s">
        <v>615</v>
      </c>
      <c r="AL243" s="231"/>
      <c r="AM243" s="232"/>
      <c r="AN243" s="232"/>
      <c r="AO243" s="233"/>
      <c r="AP243" s="233"/>
    </row>
    <row r="244" spans="2:44">
      <c r="B244" s="34">
        <v>2022</v>
      </c>
      <c r="C244" s="34">
        <v>7</v>
      </c>
      <c r="D244" s="34">
        <v>12</v>
      </c>
      <c r="E244" s="35" t="s">
        <v>629</v>
      </c>
      <c r="F244" s="34"/>
      <c r="G244" s="36"/>
      <c r="H244" s="37" t="s">
        <v>595</v>
      </c>
      <c r="I244" s="73" t="s">
        <v>43</v>
      </c>
      <c r="J244" s="37"/>
      <c r="K244" s="13"/>
      <c r="L244" s="14"/>
      <c r="M244" s="14"/>
      <c r="N244" s="317"/>
      <c r="O244" s="74"/>
      <c r="P244" s="239">
        <v>25</v>
      </c>
      <c r="Q244" s="394" t="s">
        <v>612</v>
      </c>
      <c r="R244" s="40">
        <v>1120</v>
      </c>
      <c r="S244" s="41" t="s">
        <v>30</v>
      </c>
      <c r="T244" s="240">
        <v>350</v>
      </c>
      <c r="U244" s="40">
        <v>1120</v>
      </c>
      <c r="V244" s="13">
        <v>1</v>
      </c>
      <c r="W244" s="40"/>
      <c r="X244" s="13">
        <v>1</v>
      </c>
      <c r="Y244" s="240">
        <v>350</v>
      </c>
      <c r="Z244" s="40">
        <v>8350</v>
      </c>
      <c r="AA244" s="42" t="s">
        <v>631</v>
      </c>
      <c r="AB244" s="76"/>
      <c r="AC244" s="77"/>
      <c r="AD244" s="78"/>
      <c r="AE244" s="78"/>
      <c r="AF244" s="77"/>
      <c r="AG244" s="74"/>
      <c r="AH244" s="72"/>
      <c r="AI244" s="37" t="s">
        <v>6</v>
      </c>
      <c r="AJ244" s="37"/>
      <c r="AK244" s="45" t="s">
        <v>615</v>
      </c>
      <c r="AL244" s="46"/>
      <c r="AM244" s="236"/>
      <c r="AN244" s="236"/>
      <c r="AO244" s="233"/>
      <c r="AP244" s="233"/>
    </row>
    <row r="246" spans="2:44">
      <c r="B246" s="34">
        <v>2022</v>
      </c>
      <c r="C246" s="34">
        <v>6</v>
      </c>
      <c r="D246" s="34">
        <v>7</v>
      </c>
      <c r="E246" s="35" t="s">
        <v>629</v>
      </c>
      <c r="F246" s="34">
        <v>6</v>
      </c>
      <c r="G246" s="36" t="s">
        <v>614</v>
      </c>
      <c r="H246" s="37" t="s">
        <v>595</v>
      </c>
      <c r="I246" s="320" t="s">
        <v>47</v>
      </c>
      <c r="J246" s="37"/>
      <c r="K246" s="13"/>
      <c r="L246" s="14"/>
      <c r="M246" s="14"/>
      <c r="N246" s="317" t="s">
        <v>680</v>
      </c>
      <c r="O246" s="74" t="s">
        <v>455</v>
      </c>
      <c r="P246" s="74">
        <v>50</v>
      </c>
      <c r="Q246" s="394" t="s">
        <v>681</v>
      </c>
      <c r="R246" s="40">
        <v>1020</v>
      </c>
      <c r="S246" s="41">
        <v>4000</v>
      </c>
      <c r="T246" s="40">
        <v>4000</v>
      </c>
      <c r="U246" s="40">
        <v>1020</v>
      </c>
      <c r="V246" s="13">
        <v>1</v>
      </c>
      <c r="W246" s="40">
        <v>4000</v>
      </c>
      <c r="X246" s="13">
        <v>1</v>
      </c>
      <c r="Y246" s="40">
        <v>4000</v>
      </c>
      <c r="Z246" s="40"/>
      <c r="AA246" s="42"/>
      <c r="AB246" s="42"/>
      <c r="AC246" s="77"/>
      <c r="AD246" s="78"/>
      <c r="AE246" s="78"/>
      <c r="AF246" s="77"/>
      <c r="AG246" s="74"/>
      <c r="AH246" s="72"/>
      <c r="AI246" s="37" t="s">
        <v>6</v>
      </c>
      <c r="AJ246" s="37"/>
      <c r="AK246" s="45" t="s">
        <v>598</v>
      </c>
      <c r="AL246" s="46"/>
      <c r="AM246" s="236"/>
      <c r="AN246" s="236"/>
      <c r="AO246" s="233"/>
      <c r="AP246" s="233"/>
    </row>
    <row r="247" spans="2:44">
      <c r="B247" s="34">
        <v>2022</v>
      </c>
      <c r="C247" s="34">
        <v>6</v>
      </c>
      <c r="D247" s="34">
        <v>7</v>
      </c>
      <c r="E247" s="35" t="s">
        <v>629</v>
      </c>
      <c r="F247" s="34">
        <v>6</v>
      </c>
      <c r="G247" s="36" t="s">
        <v>614</v>
      </c>
      <c r="H247" s="37" t="s">
        <v>595</v>
      </c>
      <c r="I247" s="320" t="s">
        <v>47</v>
      </c>
      <c r="J247" s="37"/>
      <c r="K247" s="13"/>
      <c r="L247" s="14"/>
      <c r="M247" s="14"/>
      <c r="N247" s="317" t="s">
        <v>680</v>
      </c>
      <c r="O247" s="74" t="s">
        <v>455</v>
      </c>
      <c r="P247" s="74">
        <v>50</v>
      </c>
      <c r="Q247" s="394" t="s">
        <v>681</v>
      </c>
      <c r="R247" s="40">
        <v>1020</v>
      </c>
      <c r="S247" s="41">
        <v>4000</v>
      </c>
      <c r="T247" s="40">
        <v>4000</v>
      </c>
      <c r="U247" s="40">
        <v>1020</v>
      </c>
      <c r="V247" s="13">
        <v>1</v>
      </c>
      <c r="W247" s="40">
        <v>4000</v>
      </c>
      <c r="X247" s="13">
        <v>1</v>
      </c>
      <c r="Y247" s="40">
        <v>4000</v>
      </c>
      <c r="Z247" s="40"/>
      <c r="AA247" s="42"/>
      <c r="AB247" s="76"/>
      <c r="AC247" s="77"/>
      <c r="AD247" s="78"/>
      <c r="AE247" s="78"/>
      <c r="AF247" s="77"/>
      <c r="AG247" s="74" t="s">
        <v>5</v>
      </c>
      <c r="AH247" s="72"/>
      <c r="AI247" s="37" t="s">
        <v>6</v>
      </c>
      <c r="AJ247" s="37"/>
      <c r="AK247" s="45" t="s">
        <v>598</v>
      </c>
      <c r="AL247" s="46"/>
      <c r="AM247" s="236"/>
      <c r="AN247" s="236" t="s">
        <v>432</v>
      </c>
      <c r="AO247" s="233"/>
      <c r="AP247" s="233"/>
    </row>
    <row r="248" spans="2:44">
      <c r="B248" s="34">
        <v>2022</v>
      </c>
      <c r="C248" s="34">
        <v>6</v>
      </c>
      <c r="D248" s="34">
        <v>7</v>
      </c>
      <c r="E248" s="35" t="s">
        <v>629</v>
      </c>
      <c r="F248" s="34"/>
      <c r="G248" s="260"/>
      <c r="H248" s="37" t="s">
        <v>595</v>
      </c>
      <c r="I248" s="320" t="s">
        <v>43</v>
      </c>
      <c r="J248" s="37"/>
      <c r="K248" s="13"/>
      <c r="L248" s="14"/>
      <c r="M248" s="14"/>
      <c r="N248" s="317"/>
      <c r="O248" s="74"/>
      <c r="P248" s="239">
        <v>25</v>
      </c>
      <c r="Q248" s="394" t="s">
        <v>612</v>
      </c>
      <c r="R248" s="40">
        <v>1020</v>
      </c>
      <c r="S248" s="41" t="s">
        <v>30</v>
      </c>
      <c r="T248" s="240">
        <v>350</v>
      </c>
      <c r="U248" s="40">
        <v>1020</v>
      </c>
      <c r="V248" s="13">
        <v>1</v>
      </c>
      <c r="W248" s="40"/>
      <c r="X248" s="13">
        <v>1</v>
      </c>
      <c r="Y248" s="240">
        <v>350</v>
      </c>
      <c r="Z248" s="40">
        <v>8350</v>
      </c>
      <c r="AA248" s="42" t="s">
        <v>682</v>
      </c>
      <c r="AB248" s="76"/>
      <c r="AC248" s="77"/>
      <c r="AD248" s="78"/>
      <c r="AE248" s="78"/>
      <c r="AF248" s="77"/>
      <c r="AG248" s="74"/>
      <c r="AH248" s="72"/>
      <c r="AI248" s="37" t="s">
        <v>6</v>
      </c>
      <c r="AJ248" s="37"/>
      <c r="AK248" s="45" t="s">
        <v>598</v>
      </c>
      <c r="AL248" s="46"/>
      <c r="AM248" s="236"/>
      <c r="AN248" s="236"/>
      <c r="AO248" s="233"/>
      <c r="AP248" s="233"/>
    </row>
    <row r="250" spans="2:44">
      <c r="B250" s="34">
        <v>2022</v>
      </c>
      <c r="C250" s="34">
        <v>6</v>
      </c>
      <c r="D250" s="34">
        <v>7</v>
      </c>
      <c r="E250" s="35" t="s">
        <v>629</v>
      </c>
      <c r="F250" s="34">
        <v>6</v>
      </c>
      <c r="G250" s="36" t="s">
        <v>614</v>
      </c>
      <c r="H250" s="37" t="s">
        <v>595</v>
      </c>
      <c r="I250" s="320" t="s">
        <v>47</v>
      </c>
      <c r="J250" s="37"/>
      <c r="K250" s="13"/>
      <c r="L250" s="14"/>
      <c r="M250" s="14"/>
      <c r="N250" s="317" t="s">
        <v>680</v>
      </c>
      <c r="O250" s="74" t="s">
        <v>455</v>
      </c>
      <c r="P250" s="74">
        <v>50</v>
      </c>
      <c r="Q250" s="394" t="s">
        <v>681</v>
      </c>
      <c r="R250" s="40">
        <v>1100</v>
      </c>
      <c r="S250" s="41">
        <v>8000</v>
      </c>
      <c r="T250" s="40">
        <v>4000</v>
      </c>
      <c r="U250" s="40">
        <v>1100</v>
      </c>
      <c r="V250" s="13">
        <v>1</v>
      </c>
      <c r="W250" s="40">
        <v>4000</v>
      </c>
      <c r="X250" s="13">
        <v>1</v>
      </c>
      <c r="Y250" s="40">
        <v>4000</v>
      </c>
      <c r="Z250" s="40"/>
      <c r="AA250" s="42"/>
      <c r="AB250" s="42"/>
      <c r="AC250" s="77"/>
      <c r="AD250" s="78"/>
      <c r="AE250" s="78"/>
      <c r="AF250" s="77"/>
      <c r="AG250" s="74"/>
      <c r="AH250" s="72"/>
      <c r="AI250" s="37" t="s">
        <v>6</v>
      </c>
      <c r="AJ250" s="37"/>
      <c r="AK250" s="45" t="s">
        <v>598</v>
      </c>
      <c r="AL250" s="46"/>
      <c r="AM250" s="236"/>
      <c r="AN250" s="236"/>
      <c r="AO250" s="233"/>
      <c r="AP250" s="233"/>
    </row>
    <row r="251" spans="2:44">
      <c r="B251" s="34">
        <v>2022</v>
      </c>
      <c r="C251" s="34">
        <v>6</v>
      </c>
      <c r="D251" s="34">
        <v>7</v>
      </c>
      <c r="E251" s="35" t="s">
        <v>629</v>
      </c>
      <c r="F251" s="34">
        <v>6</v>
      </c>
      <c r="G251" s="36" t="s">
        <v>614</v>
      </c>
      <c r="H251" s="37" t="s">
        <v>595</v>
      </c>
      <c r="I251" s="320" t="s">
        <v>47</v>
      </c>
      <c r="J251" s="37"/>
      <c r="K251" s="13"/>
      <c r="L251" s="14"/>
      <c r="M251" s="14"/>
      <c r="N251" s="317" t="s">
        <v>680</v>
      </c>
      <c r="O251" s="74" t="s">
        <v>455</v>
      </c>
      <c r="P251" s="74">
        <v>50</v>
      </c>
      <c r="Q251" s="394" t="s">
        <v>681</v>
      </c>
      <c r="R251" s="40">
        <v>1100</v>
      </c>
      <c r="S251" s="41">
        <v>8000</v>
      </c>
      <c r="T251" s="40">
        <v>4000</v>
      </c>
      <c r="U251" s="40">
        <v>1100</v>
      </c>
      <c r="V251" s="13">
        <v>1</v>
      </c>
      <c r="W251" s="40">
        <v>4000</v>
      </c>
      <c r="X251" s="13">
        <v>1</v>
      </c>
      <c r="Y251" s="40">
        <v>4000</v>
      </c>
      <c r="Z251" s="40"/>
      <c r="AA251" s="42"/>
      <c r="AB251" s="76"/>
      <c r="AC251" s="77"/>
      <c r="AD251" s="78"/>
      <c r="AE251" s="78"/>
      <c r="AF251" s="77"/>
      <c r="AG251" s="74" t="s">
        <v>5</v>
      </c>
      <c r="AH251" s="72"/>
      <c r="AI251" s="37" t="s">
        <v>6</v>
      </c>
      <c r="AJ251" s="37"/>
      <c r="AK251" s="45" t="s">
        <v>598</v>
      </c>
      <c r="AL251" s="46"/>
      <c r="AM251" s="236"/>
      <c r="AN251" s="236" t="s">
        <v>432</v>
      </c>
      <c r="AO251" s="233"/>
      <c r="AP251" s="233"/>
    </row>
    <row r="252" spans="2:44">
      <c r="B252" s="34">
        <v>2022</v>
      </c>
      <c r="C252" s="34">
        <v>6</v>
      </c>
      <c r="D252" s="34">
        <v>7</v>
      </c>
      <c r="E252" s="35" t="s">
        <v>629</v>
      </c>
      <c r="F252" s="34"/>
      <c r="G252" s="260"/>
      <c r="H252" s="37" t="s">
        <v>595</v>
      </c>
      <c r="I252" s="320" t="s">
        <v>43</v>
      </c>
      <c r="J252" s="37"/>
      <c r="K252" s="13"/>
      <c r="L252" s="14"/>
      <c r="M252" s="14"/>
      <c r="N252" s="317"/>
      <c r="O252" s="74"/>
      <c r="P252" s="239">
        <v>25</v>
      </c>
      <c r="Q252" s="394" t="s">
        <v>612</v>
      </c>
      <c r="R252" s="40">
        <v>1100</v>
      </c>
      <c r="S252" s="41" t="s">
        <v>30</v>
      </c>
      <c r="T252" s="240">
        <v>350</v>
      </c>
      <c r="U252" s="40">
        <v>1100</v>
      </c>
      <c r="V252" s="13">
        <v>1</v>
      </c>
      <c r="W252" s="40"/>
      <c r="X252" s="13">
        <v>1</v>
      </c>
      <c r="Y252" s="240">
        <v>350</v>
      </c>
      <c r="Z252" s="40">
        <v>8350</v>
      </c>
      <c r="AA252" s="42" t="s">
        <v>669</v>
      </c>
      <c r="AB252" s="76"/>
      <c r="AC252" s="77"/>
      <c r="AD252" s="78"/>
      <c r="AE252" s="78"/>
      <c r="AF252" s="77"/>
      <c r="AG252" s="74"/>
      <c r="AH252" s="72"/>
      <c r="AI252" s="37" t="s">
        <v>6</v>
      </c>
      <c r="AJ252" s="37"/>
      <c r="AK252" s="45" t="s">
        <v>598</v>
      </c>
      <c r="AL252" s="46"/>
      <c r="AM252" s="236"/>
      <c r="AN252" s="236"/>
      <c r="AO252" s="233"/>
      <c r="AP252" s="233"/>
    </row>
    <row r="254" spans="2:44" ht="14.25">
      <c r="B254" s="34">
        <v>2022</v>
      </c>
      <c r="C254" s="34">
        <v>10</v>
      </c>
      <c r="D254" s="34">
        <v>11</v>
      </c>
      <c r="E254" s="35" t="s">
        <v>628</v>
      </c>
      <c r="F254" s="34"/>
      <c r="G254" s="36"/>
      <c r="H254" s="37" t="s">
        <v>595</v>
      </c>
      <c r="I254" s="316" t="s">
        <v>58</v>
      </c>
      <c r="J254" s="37"/>
      <c r="K254" s="13"/>
      <c r="L254" s="14"/>
      <c r="M254" s="13"/>
      <c r="N254" s="317"/>
      <c r="O254" s="13"/>
      <c r="P254" s="13">
        <v>12</v>
      </c>
      <c r="Q254" s="394" t="s">
        <v>612</v>
      </c>
      <c r="R254" s="40">
        <v>1005</v>
      </c>
      <c r="S254" s="41" t="s">
        <v>30</v>
      </c>
      <c r="T254" s="40">
        <v>200</v>
      </c>
      <c r="U254" s="40">
        <v>1005</v>
      </c>
      <c r="V254" s="13">
        <v>1</v>
      </c>
      <c r="W254" s="40">
        <v>200</v>
      </c>
      <c r="X254" s="13">
        <v>1</v>
      </c>
      <c r="Y254" s="40">
        <v>200</v>
      </c>
      <c r="Z254" s="40"/>
      <c r="AA254" s="42"/>
      <c r="AB254" s="238" t="s">
        <v>613</v>
      </c>
      <c r="AC254" s="43"/>
      <c r="AD254" s="44"/>
      <c r="AE254" s="44"/>
      <c r="AF254" s="43"/>
      <c r="AG254" s="13"/>
      <c r="AH254" s="37"/>
      <c r="AI254" s="37"/>
      <c r="AJ254" s="37"/>
      <c r="AK254" s="45"/>
      <c r="AL254" s="231"/>
      <c r="AM254" s="232"/>
      <c r="AN254" s="232"/>
      <c r="AO254" s="233"/>
      <c r="AP254" s="233"/>
      <c r="AQ254" s="318" t="str">
        <f t="shared" ref="AQ254:AQ257" si="2">IF(IF(AC254&gt;AD254,1-AC254+AD254,AD254-AC254)=0,"",IF(AC254&gt;AD254,1-AC254+AD254,AD254-AC254))</f>
        <v/>
      </c>
      <c r="AR254" s="318" t="str">
        <f t="shared" ref="AR254:AR257" si="3">IF(IF(AE254&gt;AF254,1-AE254+AF254,AF254-AE254)=0,"",IF(AE254&gt;AF254,1-AE254+AF254,AF254-AE254))</f>
        <v/>
      </c>
    </row>
    <row r="255" spans="2:44" ht="14.25">
      <c r="B255" s="34">
        <v>2022</v>
      </c>
      <c r="C255" s="34">
        <v>10</v>
      </c>
      <c r="D255" s="34">
        <v>11</v>
      </c>
      <c r="E255" s="35" t="s">
        <v>628</v>
      </c>
      <c r="F255" s="34">
        <v>6</v>
      </c>
      <c r="G255" s="36" t="s">
        <v>614</v>
      </c>
      <c r="H255" s="37" t="s">
        <v>595</v>
      </c>
      <c r="I255" s="316" t="s">
        <v>47</v>
      </c>
      <c r="J255" s="37"/>
      <c r="K255" s="13"/>
      <c r="L255" s="14"/>
      <c r="M255" s="14"/>
      <c r="N255" s="317" t="s">
        <v>563</v>
      </c>
      <c r="O255" s="13" t="s">
        <v>597</v>
      </c>
      <c r="P255" s="13">
        <v>50</v>
      </c>
      <c r="Q255" s="394" t="s">
        <v>303</v>
      </c>
      <c r="R255" s="40">
        <v>1005</v>
      </c>
      <c r="S255" s="41">
        <v>4000</v>
      </c>
      <c r="T255" s="41">
        <v>4000</v>
      </c>
      <c r="U255" s="40">
        <v>1005</v>
      </c>
      <c r="V255" s="13">
        <v>1</v>
      </c>
      <c r="W255" s="41">
        <v>4000</v>
      </c>
      <c r="X255" s="13">
        <v>1</v>
      </c>
      <c r="Y255" s="41">
        <v>4000</v>
      </c>
      <c r="Z255" s="40">
        <v>4080</v>
      </c>
      <c r="AA255" s="42"/>
      <c r="AB255" s="42"/>
      <c r="AC255" s="43"/>
      <c r="AD255" s="44"/>
      <c r="AE255" s="44"/>
      <c r="AF255" s="43"/>
      <c r="AG255" s="13" t="s">
        <v>5</v>
      </c>
      <c r="AH255" s="37"/>
      <c r="AI255" s="37" t="s">
        <v>6</v>
      </c>
      <c r="AJ255" s="37"/>
      <c r="AK255" s="45" t="s">
        <v>615</v>
      </c>
      <c r="AL255" s="231"/>
      <c r="AM255" s="232"/>
      <c r="AN255" s="232" t="s">
        <v>432</v>
      </c>
      <c r="AO255" s="233"/>
      <c r="AP255" s="233"/>
      <c r="AQ255" s="318" t="str">
        <f t="shared" si="2"/>
        <v/>
      </c>
      <c r="AR255" s="318" t="str">
        <f t="shared" si="3"/>
        <v/>
      </c>
    </row>
    <row r="256" spans="2:44" ht="14.25">
      <c r="B256" s="34">
        <v>2022</v>
      </c>
      <c r="C256" s="34">
        <v>10</v>
      </c>
      <c r="D256" s="34">
        <v>11</v>
      </c>
      <c r="E256" s="35" t="s">
        <v>628</v>
      </c>
      <c r="F256" s="34">
        <v>6</v>
      </c>
      <c r="G256" s="36" t="s">
        <v>614</v>
      </c>
      <c r="H256" s="37" t="s">
        <v>595</v>
      </c>
      <c r="I256" s="316" t="s">
        <v>47</v>
      </c>
      <c r="J256" s="37"/>
      <c r="K256" s="13"/>
      <c r="L256" s="14"/>
      <c r="M256" s="14"/>
      <c r="N256" s="317" t="s">
        <v>563</v>
      </c>
      <c r="O256" s="13" t="s">
        <v>597</v>
      </c>
      <c r="P256" s="13">
        <v>50</v>
      </c>
      <c r="Q256" s="394" t="s">
        <v>303</v>
      </c>
      <c r="R256" s="40">
        <v>1005</v>
      </c>
      <c r="S256" s="41">
        <v>4000</v>
      </c>
      <c r="T256" s="41">
        <v>4000</v>
      </c>
      <c r="U256" s="40">
        <v>1005</v>
      </c>
      <c r="V256" s="13">
        <v>1</v>
      </c>
      <c r="W256" s="41">
        <v>4000</v>
      </c>
      <c r="X256" s="13">
        <v>1</v>
      </c>
      <c r="Y256" s="41">
        <v>4000</v>
      </c>
      <c r="Z256" s="40">
        <v>4095</v>
      </c>
      <c r="AA256" s="42"/>
      <c r="AB256" s="76"/>
      <c r="AC256" s="43"/>
      <c r="AD256" s="44"/>
      <c r="AE256" s="44"/>
      <c r="AF256" s="43"/>
      <c r="AG256" s="13" t="s">
        <v>5</v>
      </c>
      <c r="AH256" s="37"/>
      <c r="AI256" s="37" t="s">
        <v>6</v>
      </c>
      <c r="AJ256" s="37"/>
      <c r="AK256" s="45" t="s">
        <v>615</v>
      </c>
      <c r="AL256" s="231"/>
      <c r="AM256" s="232"/>
      <c r="AN256" s="232" t="s">
        <v>432</v>
      </c>
      <c r="AO256" s="233"/>
      <c r="AP256" s="233"/>
      <c r="AQ256" s="318" t="str">
        <f t="shared" si="2"/>
        <v/>
      </c>
      <c r="AR256" s="318" t="str">
        <f t="shared" si="3"/>
        <v/>
      </c>
    </row>
    <row r="257" spans="2:44" ht="14.25">
      <c r="B257" s="34">
        <v>2022</v>
      </c>
      <c r="C257" s="34">
        <v>10</v>
      </c>
      <c r="D257" s="34">
        <v>11</v>
      </c>
      <c r="E257" s="35" t="s">
        <v>628</v>
      </c>
      <c r="F257" s="34"/>
      <c r="G257" s="36"/>
      <c r="H257" s="37" t="s">
        <v>595</v>
      </c>
      <c r="I257" s="316" t="s">
        <v>43</v>
      </c>
      <c r="J257" s="37"/>
      <c r="K257" s="13"/>
      <c r="L257" s="14"/>
      <c r="M257" s="13"/>
      <c r="N257" s="317"/>
      <c r="O257" s="13"/>
      <c r="P257" s="239">
        <v>25</v>
      </c>
      <c r="Q257" s="394" t="s">
        <v>612</v>
      </c>
      <c r="R257" s="40">
        <v>1005</v>
      </c>
      <c r="S257" s="41" t="s">
        <v>754</v>
      </c>
      <c r="T257" s="240">
        <v>350</v>
      </c>
      <c r="U257" s="40">
        <v>1005</v>
      </c>
      <c r="V257" s="13">
        <v>1</v>
      </c>
      <c r="W257" s="40"/>
      <c r="X257" s="13">
        <v>1</v>
      </c>
      <c r="Y257" s="240">
        <v>350</v>
      </c>
      <c r="Z257" s="40">
        <v>8550</v>
      </c>
      <c r="AA257" s="42" t="s">
        <v>658</v>
      </c>
      <c r="AB257" s="76"/>
      <c r="AC257" s="43"/>
      <c r="AD257" s="44"/>
      <c r="AE257" s="44"/>
      <c r="AF257" s="43"/>
      <c r="AG257" s="13"/>
      <c r="AH257" s="37"/>
      <c r="AI257" s="37" t="s">
        <v>6</v>
      </c>
      <c r="AJ257" s="37"/>
      <c r="AK257" s="45" t="s">
        <v>615</v>
      </c>
      <c r="AL257" s="231"/>
      <c r="AM257" s="232"/>
      <c r="AN257" s="232"/>
      <c r="AO257" s="233"/>
      <c r="AP257" s="233"/>
      <c r="AQ257" s="318" t="str">
        <f t="shared" si="2"/>
        <v/>
      </c>
      <c r="AR257" s="318" t="str">
        <f t="shared" si="3"/>
        <v/>
      </c>
    </row>
  </sheetData>
  <phoneticPr fontId="4"/>
  <conditionalFormatting sqref="AJ203:AJ210">
    <cfRule type="cellIs" dxfId="1091" priority="252" operator="equal">
      <formula>"ＮＧ"</formula>
    </cfRule>
    <cfRule type="cellIs" dxfId="1090" priority="253" operator="equal">
      <formula>"良短"</formula>
    </cfRule>
    <cfRule type="cellIs" dxfId="1089" priority="254" operator="equal">
      <formula>"保留"</formula>
    </cfRule>
    <cfRule type="cellIs" dxfId="1088" priority="255" operator="equal">
      <formula>"合短"</formula>
    </cfRule>
  </conditionalFormatting>
  <conditionalFormatting sqref="AJ197">
    <cfRule type="cellIs" dxfId="1087" priority="248" operator="equal">
      <formula>"ＮＧ"</formula>
    </cfRule>
    <cfRule type="cellIs" dxfId="1086" priority="249" operator="equal">
      <formula>"良短"</formula>
    </cfRule>
    <cfRule type="cellIs" dxfId="1085" priority="250" operator="equal">
      <formula>"保留"</formula>
    </cfRule>
    <cfRule type="cellIs" dxfId="1084" priority="251" operator="equal">
      <formula>"合短"</formula>
    </cfRule>
  </conditionalFormatting>
  <conditionalFormatting sqref="AJ25:AJ27">
    <cfRule type="cellIs" dxfId="1083" priority="92" operator="equal">
      <formula>"ＮＧ"</formula>
    </cfRule>
    <cfRule type="cellIs" dxfId="1082" priority="93" operator="equal">
      <formula>"良短"</formula>
    </cfRule>
    <cfRule type="cellIs" dxfId="1081" priority="94" operator="equal">
      <formula>"保留"</formula>
    </cfRule>
    <cfRule type="cellIs" dxfId="1080" priority="95" operator="equal">
      <formula>"合短"</formula>
    </cfRule>
  </conditionalFormatting>
  <conditionalFormatting sqref="AK9:AK11">
    <cfRule type="cellIs" dxfId="1079" priority="660" operator="equal">
      <formula>"ＮＧ"</formula>
    </cfRule>
    <cfRule type="cellIs" dxfId="1078" priority="661" operator="equal">
      <formula>"良短"</formula>
    </cfRule>
    <cfRule type="cellIs" dxfId="1077" priority="662" operator="equal">
      <formula>"保留"</formula>
    </cfRule>
    <cfRule type="cellIs" dxfId="1076" priority="663" operator="equal">
      <formula>"合短"</formula>
    </cfRule>
  </conditionalFormatting>
  <conditionalFormatting sqref="AK9:AK11">
    <cfRule type="cellIs" dxfId="1075" priority="656" operator="equal">
      <formula>"ＮＧ"</formula>
    </cfRule>
    <cfRule type="cellIs" dxfId="1074" priority="657" operator="equal">
      <formula>"良短"</formula>
    </cfRule>
    <cfRule type="cellIs" dxfId="1073" priority="658" operator="equal">
      <formula>"保留"</formula>
    </cfRule>
    <cfRule type="cellIs" dxfId="1072" priority="659" operator="equal">
      <formula>"合短"</formula>
    </cfRule>
  </conditionalFormatting>
  <conditionalFormatting sqref="AJ54:AJ57">
    <cfRule type="cellIs" dxfId="1071" priority="590" operator="equal">
      <formula>"ＮＧ"</formula>
    </cfRule>
    <cfRule type="cellIs" dxfId="1070" priority="591" operator="equal">
      <formula>"良短"</formula>
    </cfRule>
    <cfRule type="cellIs" dxfId="1069" priority="592" operator="equal">
      <formula>"保留"</formula>
    </cfRule>
    <cfRule type="cellIs" dxfId="1068" priority="593" operator="equal">
      <formula>"合短"</formula>
    </cfRule>
  </conditionalFormatting>
  <conditionalFormatting sqref="AJ54:AJ57">
    <cfRule type="cellIs" dxfId="1067" priority="594" operator="equal">
      <formula>"良短"</formula>
    </cfRule>
    <cfRule type="cellIs" dxfId="1066" priority="595" operator="equal">
      <formula>"保留"</formula>
    </cfRule>
    <cfRule type="cellIs" dxfId="1065" priority="596" operator="equal">
      <formula>"合短"</formula>
    </cfRule>
  </conditionalFormatting>
  <conditionalFormatting sqref="AJ64">
    <cfRule type="cellIs" dxfId="1064" priority="579" operator="equal">
      <formula>"ＮＧ"</formula>
    </cfRule>
    <cfRule type="cellIs" dxfId="1063" priority="580" operator="equal">
      <formula>"良短"</formula>
    </cfRule>
    <cfRule type="cellIs" dxfId="1062" priority="581" operator="equal">
      <formula>"保留"</formula>
    </cfRule>
    <cfRule type="cellIs" dxfId="1061" priority="582" operator="equal">
      <formula>"合短"</formula>
    </cfRule>
  </conditionalFormatting>
  <conditionalFormatting sqref="AJ159:AJ161">
    <cfRule type="cellIs" dxfId="1060" priority="471" operator="equal">
      <formula>"ＮＧ"</formula>
    </cfRule>
    <cfRule type="cellIs" dxfId="1059" priority="472" operator="equal">
      <formula>"良短"</formula>
    </cfRule>
    <cfRule type="cellIs" dxfId="1058" priority="473" operator="equal">
      <formula>"保留"</formula>
    </cfRule>
    <cfRule type="cellIs" dxfId="1057" priority="474" operator="equal">
      <formula>"合短"</formula>
    </cfRule>
  </conditionalFormatting>
  <conditionalFormatting sqref="AJ158">
    <cfRule type="cellIs" dxfId="1056" priority="467" operator="equal">
      <formula>"ＮＧ"</formula>
    </cfRule>
    <cfRule type="cellIs" dxfId="1055" priority="468" operator="equal">
      <formula>"良短"</formula>
    </cfRule>
    <cfRule type="cellIs" dxfId="1054" priority="469" operator="equal">
      <formula>"保留"</formula>
    </cfRule>
    <cfRule type="cellIs" dxfId="1053" priority="470" operator="equal">
      <formula>"合短"</formula>
    </cfRule>
  </conditionalFormatting>
  <conditionalFormatting sqref="AJ173:AJ175">
    <cfRule type="cellIs" dxfId="1052" priority="444" operator="equal">
      <formula>"ＮＧ"</formula>
    </cfRule>
    <cfRule type="cellIs" dxfId="1051" priority="445" operator="equal">
      <formula>"良短"</formula>
    </cfRule>
    <cfRule type="cellIs" dxfId="1050" priority="446" operator="equal">
      <formula>"保留"</formula>
    </cfRule>
    <cfRule type="cellIs" dxfId="1049" priority="447" operator="equal">
      <formula>"合短"</formula>
    </cfRule>
  </conditionalFormatting>
  <conditionalFormatting sqref="AJ183">
    <cfRule type="cellIs" dxfId="1048" priority="440" operator="equal">
      <formula>"ＮＧ"</formula>
    </cfRule>
    <cfRule type="cellIs" dxfId="1047" priority="441" operator="equal">
      <formula>"良短"</formula>
    </cfRule>
    <cfRule type="cellIs" dxfId="1046" priority="442" operator="equal">
      <formula>"保留"</formula>
    </cfRule>
    <cfRule type="cellIs" dxfId="1045" priority="443" operator="equal">
      <formula>"合短"</formula>
    </cfRule>
  </conditionalFormatting>
  <conditionalFormatting sqref="AJ192">
    <cfRule type="cellIs" dxfId="1044" priority="373" operator="equal">
      <formula>"ＮＧ"</formula>
    </cfRule>
    <cfRule type="cellIs" dxfId="1043" priority="374" operator="equal">
      <formula>"良短"</formula>
    </cfRule>
    <cfRule type="cellIs" dxfId="1042" priority="375" operator="equal">
      <formula>"保留"</formula>
    </cfRule>
    <cfRule type="cellIs" dxfId="1041" priority="376" operator="equal">
      <formula>"合短"</formula>
    </cfRule>
  </conditionalFormatting>
  <conditionalFormatting sqref="AJ192">
    <cfRule type="cellIs" dxfId="1040" priority="369" operator="equal">
      <formula>"ＮＧ"</formula>
    </cfRule>
    <cfRule type="cellIs" dxfId="1039" priority="370" operator="equal">
      <formula>"良短"</formula>
    </cfRule>
    <cfRule type="cellIs" dxfId="1038" priority="371" operator="equal">
      <formula>"保留"</formula>
    </cfRule>
    <cfRule type="cellIs" dxfId="1037" priority="372" operator="equal">
      <formula>"合短"</formula>
    </cfRule>
  </conditionalFormatting>
  <conditionalFormatting sqref="AJ219:AJ221">
    <cfRule type="cellIs" dxfId="1036" priority="334" operator="equal">
      <formula>"ＮＧ"</formula>
    </cfRule>
    <cfRule type="cellIs" dxfId="1035" priority="335" operator="equal">
      <formula>"良短"</formula>
    </cfRule>
    <cfRule type="cellIs" dxfId="1034" priority="336" operator="equal">
      <formula>"保留"</formula>
    </cfRule>
    <cfRule type="cellIs" dxfId="1033" priority="337" operator="equal">
      <formula>"合短"</formula>
    </cfRule>
  </conditionalFormatting>
  <conditionalFormatting sqref="AJ123">
    <cfRule type="cellIs" dxfId="1032" priority="323" operator="equal">
      <formula>"ＮＧ"</formula>
    </cfRule>
    <cfRule type="cellIs" dxfId="1031" priority="324" operator="equal">
      <formula>"良短"</formula>
    </cfRule>
    <cfRule type="cellIs" dxfId="1030" priority="325" operator="equal">
      <formula>"保留"</formula>
    </cfRule>
    <cfRule type="cellIs" dxfId="1029" priority="326" operator="equal">
      <formula>"合短"</formula>
    </cfRule>
  </conditionalFormatting>
  <conditionalFormatting sqref="AJ163">
    <cfRule type="cellIs" dxfId="1028" priority="274" operator="equal">
      <formula>"ＮＧ"</formula>
    </cfRule>
    <cfRule type="cellIs" dxfId="1027" priority="275" operator="equal">
      <formula>"良短"</formula>
    </cfRule>
    <cfRule type="cellIs" dxfId="1026" priority="276" operator="equal">
      <formula>"保留"</formula>
    </cfRule>
    <cfRule type="cellIs" dxfId="1025" priority="277" operator="equal">
      <formula>"合短"</formula>
    </cfRule>
  </conditionalFormatting>
  <conditionalFormatting sqref="AJ164:AJ166">
    <cfRule type="cellIs" dxfId="1024" priority="278" operator="equal">
      <formula>"ＮＧ"</formula>
    </cfRule>
    <cfRule type="cellIs" dxfId="1023" priority="279" operator="equal">
      <formula>"良短"</formula>
    </cfRule>
    <cfRule type="cellIs" dxfId="1022" priority="280" operator="equal">
      <formula>"保留"</formula>
    </cfRule>
    <cfRule type="cellIs" dxfId="1021" priority="281" operator="equal">
      <formula>"合短"</formula>
    </cfRule>
  </conditionalFormatting>
  <conditionalFormatting sqref="AJ33">
    <cfRule type="cellIs" dxfId="1020" priority="199" operator="equal">
      <formula>"ＮＧ"</formula>
    </cfRule>
    <cfRule type="cellIs" dxfId="1019" priority="200" operator="equal">
      <formula>"良短"</formula>
    </cfRule>
    <cfRule type="cellIs" dxfId="1018" priority="201" operator="equal">
      <formula>"保留"</formula>
    </cfRule>
    <cfRule type="cellIs" dxfId="1017" priority="202" operator="equal">
      <formula>"合短"</formula>
    </cfRule>
  </conditionalFormatting>
  <conditionalFormatting sqref="AJ33">
    <cfRule type="cellIs" dxfId="1016" priority="203" operator="equal">
      <formula>"ＮＧ"</formula>
    </cfRule>
    <cfRule type="cellIs" dxfId="1015" priority="204" operator="equal">
      <formula>"良短"</formula>
    </cfRule>
    <cfRule type="cellIs" dxfId="1014" priority="205" operator="equal">
      <formula>"保留"</formula>
    </cfRule>
    <cfRule type="cellIs" dxfId="1013" priority="206" operator="equal">
      <formula>"合短"</formula>
    </cfRule>
  </conditionalFormatting>
  <conditionalFormatting sqref="AJ33">
    <cfRule type="cellIs" dxfId="1012" priority="196" operator="equal">
      <formula>"良短"</formula>
    </cfRule>
    <cfRule type="cellIs" dxfId="1011" priority="197" operator="equal">
      <formula>"保留"</formula>
    </cfRule>
    <cfRule type="cellIs" dxfId="1010" priority="198" operator="equal">
      <formula>"合短"</formula>
    </cfRule>
  </conditionalFormatting>
  <conditionalFormatting sqref="AJ113:AJ117">
    <cfRule type="cellIs" dxfId="1009" priority="182" operator="equal">
      <formula>"良短"</formula>
    </cfRule>
    <cfRule type="cellIs" dxfId="1008" priority="183" operator="equal">
      <formula>"保留"</formula>
    </cfRule>
    <cfRule type="cellIs" dxfId="1007" priority="184" operator="equal">
      <formula>"合短"</formula>
    </cfRule>
  </conditionalFormatting>
  <conditionalFormatting sqref="AJ59:AJ62">
    <cfRule type="cellIs" dxfId="1006" priority="122" operator="equal">
      <formula>"ＮＧ"</formula>
    </cfRule>
    <cfRule type="cellIs" dxfId="1005" priority="123" operator="equal">
      <formula>"良短"</formula>
    </cfRule>
    <cfRule type="cellIs" dxfId="1004" priority="124" operator="equal">
      <formula>"保留"</formula>
    </cfRule>
    <cfRule type="cellIs" dxfId="1003" priority="125" operator="equal">
      <formula>"合短"</formula>
    </cfRule>
  </conditionalFormatting>
  <conditionalFormatting sqref="AK13:AK15">
    <cfRule type="cellIs" dxfId="1002" priority="111" operator="equal">
      <formula>"ＮＧ"</formula>
    </cfRule>
    <cfRule type="cellIs" dxfId="1001" priority="112" operator="equal">
      <formula>"良短"</formula>
    </cfRule>
    <cfRule type="cellIs" dxfId="1000" priority="113" operator="equal">
      <formula>"保留"</formula>
    </cfRule>
    <cfRule type="cellIs" dxfId="999" priority="114" operator="equal">
      <formula>"合短"</formula>
    </cfRule>
  </conditionalFormatting>
  <conditionalFormatting sqref="AJ215:AJ217">
    <cfRule type="cellIs" dxfId="998" priority="96" operator="equal">
      <formula>"ＮＧ"</formula>
    </cfRule>
    <cfRule type="cellIs" dxfId="997" priority="97" operator="equal">
      <formula>"良短"</formula>
    </cfRule>
    <cfRule type="cellIs" dxfId="996" priority="98" operator="equal">
      <formula>"保留"</formula>
    </cfRule>
    <cfRule type="cellIs" dxfId="995" priority="99" operator="equal">
      <formula>"合短"</formula>
    </cfRule>
  </conditionalFormatting>
  <conditionalFormatting sqref="AJ25:AJ27">
    <cfRule type="cellIs" dxfId="994" priority="89" operator="equal">
      <formula>"良短"</formula>
    </cfRule>
    <cfRule type="cellIs" dxfId="993" priority="90" operator="equal">
      <formula>"保留"</formula>
    </cfRule>
    <cfRule type="cellIs" dxfId="992" priority="91" operator="equal">
      <formula>"合短"</formula>
    </cfRule>
  </conditionalFormatting>
  <conditionalFormatting sqref="AJ129:AJ131">
    <cfRule type="cellIs" dxfId="991" priority="129" operator="equal">
      <formula>"ＮＧ"</formula>
    </cfRule>
    <cfRule type="cellIs" dxfId="990" priority="130" operator="equal">
      <formula>"良短"</formula>
    </cfRule>
    <cfRule type="cellIs" dxfId="989" priority="131" operator="equal">
      <formula>"保留"</formula>
    </cfRule>
    <cfRule type="cellIs" dxfId="988" priority="132" operator="equal">
      <formula>"合短"</formula>
    </cfRule>
  </conditionalFormatting>
  <conditionalFormatting sqref="AJ13:AJ15">
    <cfRule type="cellIs" dxfId="987" priority="103" operator="equal">
      <formula>"ＮＧ"</formula>
    </cfRule>
    <cfRule type="cellIs" dxfId="986" priority="104" operator="equal">
      <formula>"良短"</formula>
    </cfRule>
    <cfRule type="cellIs" dxfId="985" priority="105" operator="equal">
      <formula>"保留"</formula>
    </cfRule>
    <cfRule type="cellIs" dxfId="984" priority="106" operator="equal">
      <formula>"合短"</formula>
    </cfRule>
  </conditionalFormatting>
  <conditionalFormatting sqref="AJ5:AJ7 AJ138:AJ141 AJ144:AJ146 AJ149:AJ151 AJ154:AJ156 AJ50:AJ52">
    <cfRule type="cellIs" dxfId="983" priority="679" operator="equal">
      <formula>"ＮＧ"</formula>
    </cfRule>
    <cfRule type="cellIs" dxfId="982" priority="680" operator="equal">
      <formula>"良短"</formula>
    </cfRule>
    <cfRule type="cellIs" dxfId="981" priority="681" operator="equal">
      <formula>"保留"</formula>
    </cfRule>
    <cfRule type="cellIs" dxfId="980" priority="682" operator="equal">
      <formula>"合短"</formula>
    </cfRule>
  </conditionalFormatting>
  <conditionalFormatting sqref="AJ5:AJ7">
    <cfRule type="cellIs" dxfId="979" priority="675" operator="equal">
      <formula>"ＮＧ"</formula>
    </cfRule>
    <cfRule type="cellIs" dxfId="978" priority="676" operator="equal">
      <formula>"良短"</formula>
    </cfRule>
    <cfRule type="cellIs" dxfId="977" priority="677" operator="equal">
      <formula>"保留"</formula>
    </cfRule>
    <cfRule type="cellIs" dxfId="976" priority="678" operator="equal">
      <formula>"合短"</formula>
    </cfRule>
  </conditionalFormatting>
  <conditionalFormatting sqref="AJ4">
    <cfRule type="cellIs" dxfId="975" priority="671" operator="equal">
      <formula>"ＮＧ"</formula>
    </cfRule>
    <cfRule type="cellIs" dxfId="974" priority="672" operator="equal">
      <formula>"良短"</formula>
    </cfRule>
    <cfRule type="cellIs" dxfId="973" priority="673" operator="equal">
      <formula>"保留"</formula>
    </cfRule>
    <cfRule type="cellIs" dxfId="972" priority="674" operator="equal">
      <formula>"合短"</formula>
    </cfRule>
  </conditionalFormatting>
  <conditionalFormatting sqref="AJ4">
    <cfRule type="cellIs" dxfId="971" priority="667" operator="equal">
      <formula>"ＮＧ"</formula>
    </cfRule>
    <cfRule type="cellIs" dxfId="970" priority="668" operator="equal">
      <formula>"良短"</formula>
    </cfRule>
    <cfRule type="cellIs" dxfId="969" priority="669" operator="equal">
      <formula>"保留"</formula>
    </cfRule>
    <cfRule type="cellIs" dxfId="968" priority="670" operator="equal">
      <formula>"合短"</formula>
    </cfRule>
  </conditionalFormatting>
  <conditionalFormatting sqref="AJ3 AJ99:AJ101 AJ138:AJ141 AJ148:AJ151 AJ153:AJ156 AJ50:AJ52 AJ211:AJ213 AJ143:AJ146">
    <cfRule type="cellIs" dxfId="967" priority="664" operator="equal">
      <formula>"良短"</formula>
    </cfRule>
    <cfRule type="cellIs" dxfId="966" priority="665" operator="equal">
      <formula>"保留"</formula>
    </cfRule>
    <cfRule type="cellIs" dxfId="965" priority="666" operator="equal">
      <formula>"合短"</formula>
    </cfRule>
  </conditionalFormatting>
  <conditionalFormatting sqref="AJ9:AJ11">
    <cfRule type="cellIs" dxfId="964" priority="652" operator="equal">
      <formula>"ＮＧ"</formula>
    </cfRule>
    <cfRule type="cellIs" dxfId="963" priority="653" operator="equal">
      <formula>"良短"</formula>
    </cfRule>
    <cfRule type="cellIs" dxfId="962" priority="654" operator="equal">
      <formula>"保留"</formula>
    </cfRule>
    <cfRule type="cellIs" dxfId="961" priority="655" operator="equal">
      <formula>"合短"</formula>
    </cfRule>
  </conditionalFormatting>
  <conditionalFormatting sqref="AJ9:AJ11">
    <cfRule type="cellIs" dxfId="960" priority="648" operator="equal">
      <formula>"ＮＧ"</formula>
    </cfRule>
    <cfRule type="cellIs" dxfId="959" priority="649" operator="equal">
      <formula>"良短"</formula>
    </cfRule>
    <cfRule type="cellIs" dxfId="958" priority="650" operator="equal">
      <formula>"保留"</formula>
    </cfRule>
    <cfRule type="cellIs" dxfId="957" priority="651" operator="equal">
      <formula>"合短"</formula>
    </cfRule>
  </conditionalFormatting>
  <conditionalFormatting sqref="AJ29:AJ31">
    <cfRule type="cellIs" dxfId="956" priority="622" operator="equal">
      <formula>"ＮＧ"</formula>
    </cfRule>
    <cfRule type="cellIs" dxfId="955" priority="623" operator="equal">
      <formula>"良短"</formula>
    </cfRule>
    <cfRule type="cellIs" dxfId="954" priority="624" operator="equal">
      <formula>"保留"</formula>
    </cfRule>
    <cfRule type="cellIs" dxfId="953" priority="625" operator="equal">
      <formula>"合短"</formula>
    </cfRule>
  </conditionalFormatting>
  <conditionalFormatting sqref="AJ29:AJ31">
    <cfRule type="cellIs" dxfId="952" priority="644" operator="equal">
      <formula>"ＮＧ"</formula>
    </cfRule>
    <cfRule type="cellIs" dxfId="951" priority="645" operator="equal">
      <formula>"良短"</formula>
    </cfRule>
    <cfRule type="cellIs" dxfId="950" priority="646" operator="equal">
      <formula>"保留"</formula>
    </cfRule>
    <cfRule type="cellIs" dxfId="949" priority="647" operator="equal">
      <formula>"合短"</formula>
    </cfRule>
  </conditionalFormatting>
  <conditionalFormatting sqref="AJ29:AJ31">
    <cfRule type="cellIs" dxfId="948" priority="641" operator="equal">
      <formula>"良短"</formula>
    </cfRule>
    <cfRule type="cellIs" dxfId="947" priority="642" operator="equal">
      <formula>"保留"</formula>
    </cfRule>
    <cfRule type="cellIs" dxfId="946" priority="643" operator="equal">
      <formula>"合短"</formula>
    </cfRule>
  </conditionalFormatting>
  <conditionalFormatting sqref="AJ29:AJ31">
    <cfRule type="cellIs" dxfId="945" priority="638" operator="equal">
      <formula>"良短"</formula>
    </cfRule>
    <cfRule type="cellIs" dxfId="944" priority="639" operator="equal">
      <formula>"保留"</formula>
    </cfRule>
    <cfRule type="cellIs" dxfId="943" priority="640" operator="equal">
      <formula>"合短"</formula>
    </cfRule>
  </conditionalFormatting>
  <conditionalFormatting sqref="AJ29:AJ31">
    <cfRule type="cellIs" dxfId="942" priority="634" operator="equal">
      <formula>"ＮＧ"</formula>
    </cfRule>
    <cfRule type="cellIs" dxfId="941" priority="635" operator="equal">
      <formula>"良短"</formula>
    </cfRule>
    <cfRule type="cellIs" dxfId="940" priority="636" operator="equal">
      <formula>"保留"</formula>
    </cfRule>
    <cfRule type="cellIs" dxfId="939" priority="637" operator="equal">
      <formula>"合短"</formula>
    </cfRule>
  </conditionalFormatting>
  <conditionalFormatting sqref="AJ29:AJ31">
    <cfRule type="cellIs" dxfId="938" priority="630" operator="equal">
      <formula>"ＮＧ"</formula>
    </cfRule>
    <cfRule type="cellIs" dxfId="937" priority="631" operator="equal">
      <formula>"良短"</formula>
    </cfRule>
    <cfRule type="cellIs" dxfId="936" priority="632" operator="equal">
      <formula>"保留"</formula>
    </cfRule>
    <cfRule type="cellIs" dxfId="935" priority="633" operator="equal">
      <formula>"合短"</formula>
    </cfRule>
  </conditionalFormatting>
  <conditionalFormatting sqref="AJ29:AJ31">
    <cfRule type="cellIs" dxfId="934" priority="626" operator="equal">
      <formula>"ＮＧ"</formula>
    </cfRule>
    <cfRule type="cellIs" dxfId="933" priority="627" operator="equal">
      <formula>"良短"</formula>
    </cfRule>
    <cfRule type="cellIs" dxfId="932" priority="628" operator="equal">
      <formula>"保留"</formula>
    </cfRule>
    <cfRule type="cellIs" dxfId="931" priority="629" operator="equal">
      <formula>"合短"</formula>
    </cfRule>
  </conditionalFormatting>
  <conditionalFormatting sqref="AJ42:AJ44">
    <cfRule type="cellIs" dxfId="930" priority="601" operator="equal">
      <formula>"ＮＧ"</formula>
    </cfRule>
    <cfRule type="cellIs" dxfId="929" priority="602" operator="equal">
      <formula>"良短"</formula>
    </cfRule>
    <cfRule type="cellIs" dxfId="928" priority="603" operator="equal">
      <formula>"保留"</formula>
    </cfRule>
    <cfRule type="cellIs" dxfId="927" priority="604" operator="equal">
      <formula>"合短"</formula>
    </cfRule>
  </conditionalFormatting>
  <conditionalFormatting sqref="AJ42:AJ44">
    <cfRule type="cellIs" dxfId="926" priority="597" operator="equal">
      <formula>"ＮＧ"</formula>
    </cfRule>
    <cfRule type="cellIs" dxfId="925" priority="598" operator="equal">
      <formula>"良短"</formula>
    </cfRule>
    <cfRule type="cellIs" dxfId="924" priority="599" operator="equal">
      <formula>"保留"</formula>
    </cfRule>
    <cfRule type="cellIs" dxfId="923" priority="600" operator="equal">
      <formula>"合短"</formula>
    </cfRule>
  </conditionalFormatting>
  <conditionalFormatting sqref="AJ42:AJ44">
    <cfRule type="cellIs" dxfId="922" priority="605" operator="equal">
      <formula>"良短"</formula>
    </cfRule>
    <cfRule type="cellIs" dxfId="921" priority="606" operator="equal">
      <formula>"保留"</formula>
    </cfRule>
    <cfRule type="cellIs" dxfId="920" priority="607" operator="equal">
      <formula>"合短"</formula>
    </cfRule>
  </conditionalFormatting>
  <conditionalFormatting sqref="AJ64:AJ67">
    <cfRule type="cellIs" dxfId="919" priority="587" operator="equal">
      <formula>"良短"</formula>
    </cfRule>
    <cfRule type="cellIs" dxfId="918" priority="588" operator="equal">
      <formula>"保留"</formula>
    </cfRule>
    <cfRule type="cellIs" dxfId="917" priority="589" operator="equal">
      <formula>"合短"</formula>
    </cfRule>
  </conditionalFormatting>
  <conditionalFormatting sqref="AJ65:AJ67">
    <cfRule type="cellIs" dxfId="916" priority="583" operator="equal">
      <formula>"ＮＧ"</formula>
    </cfRule>
    <cfRule type="cellIs" dxfId="915" priority="584" operator="equal">
      <formula>"良短"</formula>
    </cfRule>
    <cfRule type="cellIs" dxfId="914" priority="585" operator="equal">
      <formula>"保留"</formula>
    </cfRule>
    <cfRule type="cellIs" dxfId="913" priority="586" operator="equal">
      <formula>"合短"</formula>
    </cfRule>
  </conditionalFormatting>
  <conditionalFormatting sqref="AJ207:AJ209">
    <cfRule type="cellIs" dxfId="912" priority="563" operator="equal">
      <formula>"ＮＧ"</formula>
    </cfRule>
    <cfRule type="cellIs" dxfId="911" priority="564" operator="equal">
      <formula>"良短"</formula>
    </cfRule>
    <cfRule type="cellIs" dxfId="910" priority="565" operator="equal">
      <formula>"保留"</formula>
    </cfRule>
    <cfRule type="cellIs" dxfId="909" priority="566" operator="equal">
      <formula>"合短"</formula>
    </cfRule>
  </conditionalFormatting>
  <conditionalFormatting sqref="AJ207:AJ209">
    <cfRule type="cellIs" dxfId="908" priority="567" operator="equal">
      <formula>"ＮＧ"</formula>
    </cfRule>
    <cfRule type="cellIs" dxfId="907" priority="568" operator="equal">
      <formula>"良短"</formula>
    </cfRule>
    <cfRule type="cellIs" dxfId="906" priority="569" operator="equal">
      <formula>"保留"</formula>
    </cfRule>
    <cfRule type="cellIs" dxfId="905" priority="570" operator="equal">
      <formula>"合短"</formula>
    </cfRule>
  </conditionalFormatting>
  <conditionalFormatting sqref="AK17:AK19">
    <cfRule type="cellIs" dxfId="904" priority="555" operator="equal">
      <formula>"ＮＧ"</formula>
    </cfRule>
    <cfRule type="cellIs" dxfId="903" priority="556" operator="equal">
      <formula>"良短"</formula>
    </cfRule>
    <cfRule type="cellIs" dxfId="902" priority="557" operator="equal">
      <formula>"保留"</formula>
    </cfRule>
    <cfRule type="cellIs" dxfId="901" priority="558" operator="equal">
      <formula>"合短"</formula>
    </cfRule>
  </conditionalFormatting>
  <conditionalFormatting sqref="AJ17:AJ19">
    <cfRule type="cellIs" dxfId="900" priority="551" operator="equal">
      <formula>"ＮＧ"</formula>
    </cfRule>
    <cfRule type="cellIs" dxfId="899" priority="552" operator="equal">
      <formula>"良短"</formula>
    </cfRule>
    <cfRule type="cellIs" dxfId="898" priority="553" operator="equal">
      <formula>"保留"</formula>
    </cfRule>
    <cfRule type="cellIs" dxfId="897" priority="554" operator="equal">
      <formula>"合短"</formula>
    </cfRule>
  </conditionalFormatting>
  <conditionalFormatting sqref="AJ17:AJ19">
    <cfRule type="cellIs" dxfId="896" priority="547" operator="equal">
      <formula>"ＮＧ"</formula>
    </cfRule>
    <cfRule type="cellIs" dxfId="895" priority="548" operator="equal">
      <formula>"良短"</formula>
    </cfRule>
    <cfRule type="cellIs" dxfId="894" priority="549" operator="equal">
      <formula>"保留"</formula>
    </cfRule>
    <cfRule type="cellIs" dxfId="893" priority="550" operator="equal">
      <formula>"合短"</formula>
    </cfRule>
  </conditionalFormatting>
  <conditionalFormatting sqref="AK17:AK19">
    <cfRule type="cellIs" dxfId="892" priority="559" operator="equal">
      <formula>"ＮＧ"</formula>
    </cfRule>
    <cfRule type="cellIs" dxfId="891" priority="560" operator="equal">
      <formula>"良短"</formula>
    </cfRule>
    <cfRule type="cellIs" dxfId="890" priority="561" operator="equal">
      <formula>"保留"</formula>
    </cfRule>
    <cfRule type="cellIs" dxfId="889" priority="562" operator="equal">
      <formula>"合短"</formula>
    </cfRule>
  </conditionalFormatting>
  <conditionalFormatting sqref="AJ74:AJ76">
    <cfRule type="cellIs" dxfId="888" priority="543" operator="equal">
      <formula>"ＮＧ"</formula>
    </cfRule>
    <cfRule type="cellIs" dxfId="887" priority="544" operator="equal">
      <formula>"良短"</formula>
    </cfRule>
    <cfRule type="cellIs" dxfId="886" priority="545" operator="equal">
      <formula>"保留"</formula>
    </cfRule>
    <cfRule type="cellIs" dxfId="885" priority="546" operator="equal">
      <formula>"合短"</formula>
    </cfRule>
  </conditionalFormatting>
  <conditionalFormatting sqref="AJ79 AJ81">
    <cfRule type="cellIs" dxfId="884" priority="540" operator="equal">
      <formula>"良短"</formula>
    </cfRule>
    <cfRule type="cellIs" dxfId="883" priority="541" operator="equal">
      <formula>"保留"</formula>
    </cfRule>
    <cfRule type="cellIs" dxfId="882" priority="542" operator="equal">
      <formula>"合短"</formula>
    </cfRule>
  </conditionalFormatting>
  <conditionalFormatting sqref="AJ78">
    <cfRule type="cellIs" dxfId="881" priority="537" operator="equal">
      <formula>"良短"</formula>
    </cfRule>
    <cfRule type="cellIs" dxfId="880" priority="538" operator="equal">
      <formula>"保留"</formula>
    </cfRule>
    <cfRule type="cellIs" dxfId="879" priority="539" operator="equal">
      <formula>"合短"</formula>
    </cfRule>
  </conditionalFormatting>
  <conditionalFormatting sqref="AJ80">
    <cfRule type="cellIs" dxfId="878" priority="534" operator="equal">
      <formula>"良短"</formula>
    </cfRule>
    <cfRule type="cellIs" dxfId="877" priority="535" operator="equal">
      <formula>"保留"</formula>
    </cfRule>
    <cfRule type="cellIs" dxfId="876" priority="536" operator="equal">
      <formula>"合短"</formula>
    </cfRule>
  </conditionalFormatting>
  <conditionalFormatting sqref="AJ88:AJ91">
    <cfRule type="cellIs" dxfId="875" priority="531" operator="equal">
      <formula>"良短"</formula>
    </cfRule>
    <cfRule type="cellIs" dxfId="874" priority="532" operator="equal">
      <formula>"保留"</formula>
    </cfRule>
    <cfRule type="cellIs" dxfId="873" priority="533" operator="equal">
      <formula>"合短"</formula>
    </cfRule>
  </conditionalFormatting>
  <conditionalFormatting sqref="AJ98">
    <cfRule type="cellIs" dxfId="872" priority="528" operator="equal">
      <formula>"良短"</formula>
    </cfRule>
    <cfRule type="cellIs" dxfId="871" priority="529" operator="equal">
      <formula>"保留"</formula>
    </cfRule>
    <cfRule type="cellIs" dxfId="870" priority="530" operator="equal">
      <formula>"合短"</formula>
    </cfRule>
  </conditionalFormatting>
  <conditionalFormatting sqref="AJ98">
    <cfRule type="cellIs" dxfId="869" priority="525" operator="equal">
      <formula>"良短"</formula>
    </cfRule>
    <cfRule type="cellIs" dxfId="868" priority="526" operator="equal">
      <formula>"保留"</formula>
    </cfRule>
    <cfRule type="cellIs" dxfId="867" priority="527" operator="equal">
      <formula>"合短"</formula>
    </cfRule>
  </conditionalFormatting>
  <conditionalFormatting sqref="AJ103">
    <cfRule type="cellIs" dxfId="866" priority="522" operator="equal">
      <formula>"良短"</formula>
    </cfRule>
    <cfRule type="cellIs" dxfId="865" priority="523" operator="equal">
      <formula>"保留"</formula>
    </cfRule>
    <cfRule type="cellIs" dxfId="864" priority="524" operator="equal">
      <formula>"合短"</formula>
    </cfRule>
  </conditionalFormatting>
  <conditionalFormatting sqref="AJ104:AJ112">
    <cfRule type="cellIs" dxfId="863" priority="519" operator="equal">
      <formula>"良短"</formula>
    </cfRule>
    <cfRule type="cellIs" dxfId="862" priority="520" operator="equal">
      <formula>"保留"</formula>
    </cfRule>
    <cfRule type="cellIs" dxfId="861" priority="521" operator="equal">
      <formula>"合短"</formula>
    </cfRule>
  </conditionalFormatting>
  <conditionalFormatting sqref="AJ118:AJ121">
    <cfRule type="cellIs" dxfId="860" priority="516" operator="equal">
      <formula>"良短"</formula>
    </cfRule>
    <cfRule type="cellIs" dxfId="859" priority="517" operator="equal">
      <formula>"保留"</formula>
    </cfRule>
    <cfRule type="cellIs" dxfId="858" priority="518" operator="equal">
      <formula>"合短"</formula>
    </cfRule>
  </conditionalFormatting>
  <conditionalFormatting sqref="AJ133">
    <cfRule type="cellIs" dxfId="857" priority="512" operator="equal">
      <formula>"ＮＧ"</formula>
    </cfRule>
    <cfRule type="cellIs" dxfId="856" priority="513" operator="equal">
      <formula>"良短"</formula>
    </cfRule>
    <cfRule type="cellIs" dxfId="855" priority="514" operator="equal">
      <formula>"保留"</formula>
    </cfRule>
    <cfRule type="cellIs" dxfId="854" priority="515" operator="equal">
      <formula>"合短"</formula>
    </cfRule>
  </conditionalFormatting>
  <conditionalFormatting sqref="AJ133">
    <cfRule type="cellIs" dxfId="853" priority="508" operator="equal">
      <formula>"ＮＧ"</formula>
    </cfRule>
    <cfRule type="cellIs" dxfId="852" priority="509" operator="equal">
      <formula>"良短"</formula>
    </cfRule>
    <cfRule type="cellIs" dxfId="851" priority="510" operator="equal">
      <formula>"保留"</formula>
    </cfRule>
    <cfRule type="cellIs" dxfId="850" priority="511" operator="equal">
      <formula>"合短"</formula>
    </cfRule>
  </conditionalFormatting>
  <conditionalFormatting sqref="AJ134:AJ136">
    <cfRule type="cellIs" dxfId="849" priority="500" operator="equal">
      <formula>"ＮＧ"</formula>
    </cfRule>
    <cfRule type="cellIs" dxfId="848" priority="501" operator="equal">
      <formula>"良短"</formula>
    </cfRule>
    <cfRule type="cellIs" dxfId="847" priority="502" operator="equal">
      <formula>"保留"</formula>
    </cfRule>
    <cfRule type="cellIs" dxfId="846" priority="503" operator="equal">
      <formula>"合短"</formula>
    </cfRule>
  </conditionalFormatting>
  <conditionalFormatting sqref="AJ134:AJ136">
    <cfRule type="cellIs" dxfId="845" priority="504" operator="equal">
      <formula>"ＮＧ"</formula>
    </cfRule>
    <cfRule type="cellIs" dxfId="844" priority="505" operator="equal">
      <formula>"良短"</formula>
    </cfRule>
    <cfRule type="cellIs" dxfId="843" priority="506" operator="equal">
      <formula>"保留"</formula>
    </cfRule>
    <cfRule type="cellIs" dxfId="842" priority="507" operator="equal">
      <formula>"合短"</formula>
    </cfRule>
  </conditionalFormatting>
  <conditionalFormatting sqref="AJ138">
    <cfRule type="cellIs" dxfId="841" priority="496" operator="equal">
      <formula>"ＮＧ"</formula>
    </cfRule>
    <cfRule type="cellIs" dxfId="840" priority="497" operator="equal">
      <formula>"良短"</formula>
    </cfRule>
    <cfRule type="cellIs" dxfId="839" priority="498" operator="equal">
      <formula>"保留"</formula>
    </cfRule>
    <cfRule type="cellIs" dxfId="838" priority="499" operator="equal">
      <formula>"合短"</formula>
    </cfRule>
  </conditionalFormatting>
  <conditionalFormatting sqref="AJ108">
    <cfRule type="cellIs" dxfId="837" priority="493" operator="equal">
      <formula>"良短"</formula>
    </cfRule>
    <cfRule type="cellIs" dxfId="836" priority="494" operator="equal">
      <formula>"保留"</formula>
    </cfRule>
    <cfRule type="cellIs" dxfId="835" priority="495" operator="equal">
      <formula>"合短"</formula>
    </cfRule>
  </conditionalFormatting>
  <conditionalFormatting sqref="AJ109:AJ111">
    <cfRule type="cellIs" dxfId="834" priority="490" operator="equal">
      <formula>"良短"</formula>
    </cfRule>
    <cfRule type="cellIs" dxfId="833" priority="491" operator="equal">
      <formula>"保留"</formula>
    </cfRule>
    <cfRule type="cellIs" dxfId="832" priority="492" operator="equal">
      <formula>"合短"</formula>
    </cfRule>
  </conditionalFormatting>
  <conditionalFormatting sqref="AJ143">
    <cfRule type="cellIs" dxfId="831" priority="486" operator="equal">
      <formula>"ＮＧ"</formula>
    </cfRule>
    <cfRule type="cellIs" dxfId="830" priority="487" operator="equal">
      <formula>"良短"</formula>
    </cfRule>
    <cfRule type="cellIs" dxfId="829" priority="488" operator="equal">
      <formula>"保留"</formula>
    </cfRule>
    <cfRule type="cellIs" dxfId="828" priority="489" operator="equal">
      <formula>"合短"</formula>
    </cfRule>
  </conditionalFormatting>
  <conditionalFormatting sqref="AJ148">
    <cfRule type="cellIs" dxfId="827" priority="482" operator="equal">
      <formula>"ＮＧ"</formula>
    </cfRule>
    <cfRule type="cellIs" dxfId="826" priority="483" operator="equal">
      <formula>"良短"</formula>
    </cfRule>
    <cfRule type="cellIs" dxfId="825" priority="484" operator="equal">
      <formula>"保留"</formula>
    </cfRule>
    <cfRule type="cellIs" dxfId="824" priority="485" operator="equal">
      <formula>"合短"</formula>
    </cfRule>
  </conditionalFormatting>
  <conditionalFormatting sqref="AJ153">
    <cfRule type="cellIs" dxfId="823" priority="478" operator="equal">
      <formula>"ＮＧ"</formula>
    </cfRule>
    <cfRule type="cellIs" dxfId="822" priority="479" operator="equal">
      <formula>"良短"</formula>
    </cfRule>
    <cfRule type="cellIs" dxfId="821" priority="480" operator="equal">
      <formula>"保留"</formula>
    </cfRule>
    <cfRule type="cellIs" dxfId="820" priority="481" operator="equal">
      <formula>"合短"</formula>
    </cfRule>
  </conditionalFormatting>
  <conditionalFormatting sqref="AJ158:AJ161">
    <cfRule type="cellIs" dxfId="819" priority="475" operator="equal">
      <formula>"良短"</formula>
    </cfRule>
    <cfRule type="cellIs" dxfId="818" priority="476" operator="equal">
      <formula>"保留"</formula>
    </cfRule>
    <cfRule type="cellIs" dxfId="817" priority="477" operator="equal">
      <formula>"合短"</formula>
    </cfRule>
  </conditionalFormatting>
  <conditionalFormatting sqref="AJ168">
    <cfRule type="cellIs" dxfId="816" priority="455" operator="equal">
      <formula>"ＮＧ"</formula>
    </cfRule>
    <cfRule type="cellIs" dxfId="815" priority="456" operator="equal">
      <formula>"良短"</formula>
    </cfRule>
    <cfRule type="cellIs" dxfId="814" priority="457" operator="equal">
      <formula>"保留"</formula>
    </cfRule>
    <cfRule type="cellIs" dxfId="813" priority="458" operator="equal">
      <formula>"合短"</formula>
    </cfRule>
  </conditionalFormatting>
  <conditionalFormatting sqref="AJ169:AJ171">
    <cfRule type="cellIs" dxfId="812" priority="459" operator="equal">
      <formula>"ＮＧ"</formula>
    </cfRule>
    <cfRule type="cellIs" dxfId="811" priority="460" operator="equal">
      <formula>"良短"</formula>
    </cfRule>
    <cfRule type="cellIs" dxfId="810" priority="461" operator="equal">
      <formula>"保留"</formula>
    </cfRule>
    <cfRule type="cellIs" dxfId="809" priority="462" operator="equal">
      <formula>"合短"</formula>
    </cfRule>
  </conditionalFormatting>
  <conditionalFormatting sqref="AJ168">
    <cfRule type="cellIs" dxfId="808" priority="451" operator="equal">
      <formula>"ＮＧ"</formula>
    </cfRule>
    <cfRule type="cellIs" dxfId="807" priority="452" operator="equal">
      <formula>"良短"</formula>
    </cfRule>
    <cfRule type="cellIs" dxfId="806" priority="453" operator="equal">
      <formula>"保留"</formula>
    </cfRule>
    <cfRule type="cellIs" dxfId="805" priority="454" operator="equal">
      <formula>"合短"</formula>
    </cfRule>
  </conditionalFormatting>
  <conditionalFormatting sqref="AJ169:AJ171">
    <cfRule type="cellIs" dxfId="804" priority="463" operator="equal">
      <formula>"ＮＧ"</formula>
    </cfRule>
    <cfRule type="cellIs" dxfId="803" priority="464" operator="equal">
      <formula>"良短"</formula>
    </cfRule>
    <cfRule type="cellIs" dxfId="802" priority="465" operator="equal">
      <formula>"保留"</formula>
    </cfRule>
    <cfRule type="cellIs" dxfId="801" priority="466" operator="equal">
      <formula>"合短"</formula>
    </cfRule>
  </conditionalFormatting>
  <conditionalFormatting sqref="AJ173:AJ175">
    <cfRule type="cellIs" dxfId="800" priority="448" operator="equal">
      <formula>"良短"</formula>
    </cfRule>
    <cfRule type="cellIs" dxfId="799" priority="449" operator="equal">
      <formula>"保留"</formula>
    </cfRule>
    <cfRule type="cellIs" dxfId="798" priority="450" operator="equal">
      <formula>"合短"</formula>
    </cfRule>
  </conditionalFormatting>
  <conditionalFormatting sqref="AJ183">
    <cfRule type="cellIs" dxfId="797" priority="436" operator="equal">
      <formula>"ＮＧ"</formula>
    </cfRule>
    <cfRule type="cellIs" dxfId="796" priority="437" operator="equal">
      <formula>"良短"</formula>
    </cfRule>
    <cfRule type="cellIs" dxfId="795" priority="438" operator="equal">
      <formula>"保留"</formula>
    </cfRule>
    <cfRule type="cellIs" dxfId="794" priority="439" operator="equal">
      <formula>"合短"</formula>
    </cfRule>
  </conditionalFormatting>
  <conditionalFormatting sqref="AJ182">
    <cfRule type="cellIs" dxfId="793" priority="432" operator="equal">
      <formula>"ＮＧ"</formula>
    </cfRule>
    <cfRule type="cellIs" dxfId="792" priority="433" operator="equal">
      <formula>"良短"</formula>
    </cfRule>
    <cfRule type="cellIs" dxfId="791" priority="434" operator="equal">
      <formula>"保留"</formula>
    </cfRule>
    <cfRule type="cellIs" dxfId="790" priority="435" operator="equal">
      <formula>"合短"</formula>
    </cfRule>
  </conditionalFormatting>
  <conditionalFormatting sqref="AJ182">
    <cfRule type="cellIs" dxfId="789" priority="428" operator="equal">
      <formula>"ＮＧ"</formula>
    </cfRule>
    <cfRule type="cellIs" dxfId="788" priority="429" operator="equal">
      <formula>"良短"</formula>
    </cfRule>
    <cfRule type="cellIs" dxfId="787" priority="430" operator="equal">
      <formula>"保留"</formula>
    </cfRule>
    <cfRule type="cellIs" dxfId="786" priority="431" operator="equal">
      <formula>"合短"</formula>
    </cfRule>
  </conditionalFormatting>
  <conditionalFormatting sqref="AJ184:AJ185">
    <cfRule type="cellIs" dxfId="785" priority="424" operator="equal">
      <formula>"ＮＧ"</formula>
    </cfRule>
    <cfRule type="cellIs" dxfId="784" priority="425" operator="equal">
      <formula>"良短"</formula>
    </cfRule>
    <cfRule type="cellIs" dxfId="783" priority="426" operator="equal">
      <formula>"保留"</formula>
    </cfRule>
    <cfRule type="cellIs" dxfId="782" priority="427" operator="equal">
      <formula>"合短"</formula>
    </cfRule>
  </conditionalFormatting>
  <conditionalFormatting sqref="AJ184:AJ185">
    <cfRule type="cellIs" dxfId="781" priority="420" operator="equal">
      <formula>"ＮＧ"</formula>
    </cfRule>
    <cfRule type="cellIs" dxfId="780" priority="421" operator="equal">
      <formula>"良短"</formula>
    </cfRule>
    <cfRule type="cellIs" dxfId="779" priority="422" operator="equal">
      <formula>"保留"</formula>
    </cfRule>
    <cfRule type="cellIs" dxfId="778" priority="423" operator="equal">
      <formula>"合短"</formula>
    </cfRule>
  </conditionalFormatting>
  <conditionalFormatting sqref="AJ188:AJ190">
    <cfRule type="cellIs" dxfId="777" priority="416" operator="equal">
      <formula>"ＮＧ"</formula>
    </cfRule>
    <cfRule type="cellIs" dxfId="776" priority="417" operator="equal">
      <formula>"良短"</formula>
    </cfRule>
    <cfRule type="cellIs" dxfId="775" priority="418" operator="equal">
      <formula>"保留"</formula>
    </cfRule>
    <cfRule type="cellIs" dxfId="774" priority="419" operator="equal">
      <formula>"合短"</formula>
    </cfRule>
  </conditionalFormatting>
  <conditionalFormatting sqref="AJ188:AJ190">
    <cfRule type="cellIs" dxfId="773" priority="412" operator="equal">
      <formula>"ＮＧ"</formula>
    </cfRule>
    <cfRule type="cellIs" dxfId="772" priority="413" operator="equal">
      <formula>"良短"</formula>
    </cfRule>
    <cfRule type="cellIs" dxfId="771" priority="414" operator="equal">
      <formula>"保留"</formula>
    </cfRule>
    <cfRule type="cellIs" dxfId="770" priority="415" operator="equal">
      <formula>"合短"</formula>
    </cfRule>
  </conditionalFormatting>
  <conditionalFormatting sqref="AJ187">
    <cfRule type="cellIs" dxfId="769" priority="408" operator="equal">
      <formula>"ＮＧ"</formula>
    </cfRule>
    <cfRule type="cellIs" dxfId="768" priority="409" operator="equal">
      <formula>"良短"</formula>
    </cfRule>
    <cfRule type="cellIs" dxfId="767" priority="410" operator="equal">
      <formula>"保留"</formula>
    </cfRule>
    <cfRule type="cellIs" dxfId="766" priority="411" operator="equal">
      <formula>"合短"</formula>
    </cfRule>
  </conditionalFormatting>
  <conditionalFormatting sqref="AJ187">
    <cfRule type="cellIs" dxfId="765" priority="404" operator="equal">
      <formula>"ＮＧ"</formula>
    </cfRule>
    <cfRule type="cellIs" dxfId="764" priority="405" operator="equal">
      <formula>"良短"</formula>
    </cfRule>
    <cfRule type="cellIs" dxfId="763" priority="406" operator="equal">
      <formula>"保留"</formula>
    </cfRule>
    <cfRule type="cellIs" dxfId="762" priority="407" operator="equal">
      <formula>"合短"</formula>
    </cfRule>
  </conditionalFormatting>
  <conditionalFormatting sqref="AJ178">
    <cfRule type="cellIs" dxfId="761" priority="400" operator="equal">
      <formula>"ＮＧ"</formula>
    </cfRule>
    <cfRule type="cellIs" dxfId="760" priority="401" operator="equal">
      <formula>"良短"</formula>
    </cfRule>
    <cfRule type="cellIs" dxfId="759" priority="402" operator="equal">
      <formula>"保留"</formula>
    </cfRule>
    <cfRule type="cellIs" dxfId="758" priority="403" operator="equal">
      <formula>"合短"</formula>
    </cfRule>
  </conditionalFormatting>
  <conditionalFormatting sqref="AJ178">
    <cfRule type="cellIs" dxfId="757" priority="396" operator="equal">
      <formula>"ＮＧ"</formula>
    </cfRule>
    <cfRule type="cellIs" dxfId="756" priority="397" operator="equal">
      <formula>"良短"</formula>
    </cfRule>
    <cfRule type="cellIs" dxfId="755" priority="398" operator="equal">
      <formula>"保留"</formula>
    </cfRule>
    <cfRule type="cellIs" dxfId="754" priority="399" operator="equal">
      <formula>"合短"</formula>
    </cfRule>
  </conditionalFormatting>
  <conditionalFormatting sqref="AJ177">
    <cfRule type="cellIs" dxfId="753" priority="392" operator="equal">
      <formula>"ＮＧ"</formula>
    </cfRule>
    <cfRule type="cellIs" dxfId="752" priority="393" operator="equal">
      <formula>"良短"</formula>
    </cfRule>
    <cfRule type="cellIs" dxfId="751" priority="394" operator="equal">
      <formula>"保留"</formula>
    </cfRule>
    <cfRule type="cellIs" dxfId="750" priority="395" operator="equal">
      <formula>"合短"</formula>
    </cfRule>
  </conditionalFormatting>
  <conditionalFormatting sqref="AJ177">
    <cfRule type="cellIs" dxfId="749" priority="388" operator="equal">
      <formula>"ＮＧ"</formula>
    </cfRule>
    <cfRule type="cellIs" dxfId="748" priority="389" operator="equal">
      <formula>"良短"</formula>
    </cfRule>
    <cfRule type="cellIs" dxfId="747" priority="390" operator="equal">
      <formula>"保留"</formula>
    </cfRule>
    <cfRule type="cellIs" dxfId="746" priority="391" operator="equal">
      <formula>"合短"</formula>
    </cfRule>
  </conditionalFormatting>
  <conditionalFormatting sqref="AJ179:AJ180">
    <cfRule type="cellIs" dxfId="745" priority="384" operator="equal">
      <formula>"ＮＧ"</formula>
    </cfRule>
    <cfRule type="cellIs" dxfId="744" priority="385" operator="equal">
      <formula>"良短"</formula>
    </cfRule>
    <cfRule type="cellIs" dxfId="743" priority="386" operator="equal">
      <formula>"保留"</formula>
    </cfRule>
    <cfRule type="cellIs" dxfId="742" priority="387" operator="equal">
      <formula>"合短"</formula>
    </cfRule>
  </conditionalFormatting>
  <conditionalFormatting sqref="AJ179:AJ180">
    <cfRule type="cellIs" dxfId="741" priority="380" operator="equal">
      <formula>"ＮＧ"</formula>
    </cfRule>
    <cfRule type="cellIs" dxfId="740" priority="381" operator="equal">
      <formula>"良短"</formula>
    </cfRule>
    <cfRule type="cellIs" dxfId="739" priority="382" operator="equal">
      <formula>"保留"</formula>
    </cfRule>
    <cfRule type="cellIs" dxfId="738" priority="383" operator="equal">
      <formula>"合短"</formula>
    </cfRule>
  </conditionalFormatting>
  <conditionalFormatting sqref="AJ83:AJ86">
    <cfRule type="cellIs" dxfId="737" priority="377" operator="equal">
      <formula>"良短"</formula>
    </cfRule>
    <cfRule type="cellIs" dxfId="736" priority="378" operator="equal">
      <formula>"保留"</formula>
    </cfRule>
    <cfRule type="cellIs" dxfId="735" priority="379" operator="equal">
      <formula>"合短"</formula>
    </cfRule>
  </conditionalFormatting>
  <conditionalFormatting sqref="AJ193:AJ195">
    <cfRule type="cellIs" dxfId="734" priority="361" operator="equal">
      <formula>"ＮＧ"</formula>
    </cfRule>
    <cfRule type="cellIs" dxfId="733" priority="362" operator="equal">
      <formula>"良短"</formula>
    </cfRule>
    <cfRule type="cellIs" dxfId="732" priority="363" operator="equal">
      <formula>"保留"</formula>
    </cfRule>
    <cfRule type="cellIs" dxfId="731" priority="364" operator="equal">
      <formula>"合短"</formula>
    </cfRule>
  </conditionalFormatting>
  <conditionalFormatting sqref="AJ193:AJ195">
    <cfRule type="cellIs" dxfId="730" priority="365" operator="equal">
      <formula>"ＮＧ"</formula>
    </cfRule>
    <cfRule type="cellIs" dxfId="729" priority="366" operator="equal">
      <formula>"良短"</formula>
    </cfRule>
    <cfRule type="cellIs" dxfId="728" priority="367" operator="equal">
      <formula>"保留"</formula>
    </cfRule>
    <cfRule type="cellIs" dxfId="727" priority="368" operator="equal">
      <formula>"合短"</formula>
    </cfRule>
  </conditionalFormatting>
  <conditionalFormatting sqref="AJ202">
    <cfRule type="cellIs" dxfId="726" priority="357" operator="equal">
      <formula>"ＮＧ"</formula>
    </cfRule>
    <cfRule type="cellIs" dxfId="725" priority="358" operator="equal">
      <formula>"良短"</formula>
    </cfRule>
    <cfRule type="cellIs" dxfId="724" priority="359" operator="equal">
      <formula>"保留"</formula>
    </cfRule>
    <cfRule type="cellIs" dxfId="723" priority="360" operator="equal">
      <formula>"合短"</formula>
    </cfRule>
  </conditionalFormatting>
  <conditionalFormatting sqref="AJ202">
    <cfRule type="cellIs" dxfId="722" priority="353" operator="equal">
      <formula>"ＮＧ"</formula>
    </cfRule>
    <cfRule type="cellIs" dxfId="721" priority="354" operator="equal">
      <formula>"良短"</formula>
    </cfRule>
    <cfRule type="cellIs" dxfId="720" priority="355" operator="equal">
      <formula>"保留"</formula>
    </cfRule>
    <cfRule type="cellIs" dxfId="719" priority="356" operator="equal">
      <formula>"合短"</formula>
    </cfRule>
  </conditionalFormatting>
  <conditionalFormatting sqref="AJ211:AJ213">
    <cfRule type="cellIs" dxfId="718" priority="341" operator="equal">
      <formula>"ＮＧ"</formula>
    </cfRule>
    <cfRule type="cellIs" dxfId="717" priority="342" operator="equal">
      <formula>"良短"</formula>
    </cfRule>
    <cfRule type="cellIs" dxfId="716" priority="343" operator="equal">
      <formula>"保留"</formula>
    </cfRule>
    <cfRule type="cellIs" dxfId="715" priority="344" operator="equal">
      <formula>"合短"</formula>
    </cfRule>
  </conditionalFormatting>
  <conditionalFormatting sqref="AJ219:AJ221">
    <cfRule type="cellIs" dxfId="714" priority="338" operator="equal">
      <formula>"良短"</formula>
    </cfRule>
    <cfRule type="cellIs" dxfId="713" priority="339" operator="equal">
      <formula>"保留"</formula>
    </cfRule>
    <cfRule type="cellIs" dxfId="712" priority="340" operator="equal">
      <formula>"合短"</formula>
    </cfRule>
  </conditionalFormatting>
  <conditionalFormatting sqref="AJ223:AJ225">
    <cfRule type="cellIs" dxfId="711" priority="331" operator="equal">
      <formula>"良短"</formula>
    </cfRule>
    <cfRule type="cellIs" dxfId="710" priority="332" operator="equal">
      <formula>"保留"</formula>
    </cfRule>
    <cfRule type="cellIs" dxfId="709" priority="333" operator="equal">
      <formula>"合短"</formula>
    </cfRule>
  </conditionalFormatting>
  <conditionalFormatting sqref="AJ223:AJ225">
    <cfRule type="cellIs" dxfId="708" priority="327" operator="equal">
      <formula>"ＮＧ"</formula>
    </cfRule>
    <cfRule type="cellIs" dxfId="707" priority="328" operator="equal">
      <formula>"良短"</formula>
    </cfRule>
    <cfRule type="cellIs" dxfId="706" priority="329" operator="equal">
      <formula>"保留"</formula>
    </cfRule>
    <cfRule type="cellIs" dxfId="705" priority="330" operator="equal">
      <formula>"合短"</formula>
    </cfRule>
  </conditionalFormatting>
  <conditionalFormatting sqref="AJ123">
    <cfRule type="cellIs" dxfId="704" priority="319" operator="equal">
      <formula>"ＮＧ"</formula>
    </cfRule>
    <cfRule type="cellIs" dxfId="703" priority="320" operator="equal">
      <formula>"良短"</formula>
    </cfRule>
    <cfRule type="cellIs" dxfId="702" priority="321" operator="equal">
      <formula>"保留"</formula>
    </cfRule>
    <cfRule type="cellIs" dxfId="701" priority="322" operator="equal">
      <formula>"合短"</formula>
    </cfRule>
  </conditionalFormatting>
  <conditionalFormatting sqref="AJ124:AJ126">
    <cfRule type="cellIs" dxfId="700" priority="311" operator="equal">
      <formula>"ＮＧ"</formula>
    </cfRule>
    <cfRule type="cellIs" dxfId="699" priority="312" operator="equal">
      <formula>"良短"</formula>
    </cfRule>
    <cfRule type="cellIs" dxfId="698" priority="313" operator="equal">
      <formula>"保留"</formula>
    </cfRule>
    <cfRule type="cellIs" dxfId="697" priority="314" operator="equal">
      <formula>"合短"</formula>
    </cfRule>
  </conditionalFormatting>
  <conditionalFormatting sqref="AJ124:AJ126">
    <cfRule type="cellIs" dxfId="696" priority="315" operator="equal">
      <formula>"ＮＧ"</formula>
    </cfRule>
    <cfRule type="cellIs" dxfId="695" priority="316" operator="equal">
      <formula>"良短"</formula>
    </cfRule>
    <cfRule type="cellIs" dxfId="694" priority="317" operator="equal">
      <formula>"保留"</formula>
    </cfRule>
    <cfRule type="cellIs" dxfId="693" priority="318" operator="equal">
      <formula>"合短"</formula>
    </cfRule>
  </conditionalFormatting>
  <conditionalFormatting sqref="AJ38:AJ40">
    <cfRule type="cellIs" dxfId="692" priority="285" operator="equal">
      <formula>"ＮＧ"</formula>
    </cfRule>
    <cfRule type="cellIs" dxfId="691" priority="286" operator="equal">
      <formula>"良短"</formula>
    </cfRule>
    <cfRule type="cellIs" dxfId="690" priority="287" operator="equal">
      <formula>"保留"</formula>
    </cfRule>
    <cfRule type="cellIs" dxfId="689" priority="288" operator="equal">
      <formula>"合短"</formula>
    </cfRule>
  </conditionalFormatting>
  <conditionalFormatting sqref="AJ38:AJ40">
    <cfRule type="cellIs" dxfId="688" priority="307" operator="equal">
      <formula>"ＮＧ"</formula>
    </cfRule>
    <cfRule type="cellIs" dxfId="687" priority="308" operator="equal">
      <formula>"良短"</formula>
    </cfRule>
    <cfRule type="cellIs" dxfId="686" priority="309" operator="equal">
      <formula>"保留"</formula>
    </cfRule>
    <cfRule type="cellIs" dxfId="685" priority="310" operator="equal">
      <formula>"合短"</formula>
    </cfRule>
  </conditionalFormatting>
  <conditionalFormatting sqref="AJ38:AJ40">
    <cfRule type="cellIs" dxfId="684" priority="304" operator="equal">
      <formula>"良短"</formula>
    </cfRule>
    <cfRule type="cellIs" dxfId="683" priority="305" operator="equal">
      <formula>"保留"</formula>
    </cfRule>
    <cfRule type="cellIs" dxfId="682" priority="306" operator="equal">
      <formula>"合短"</formula>
    </cfRule>
  </conditionalFormatting>
  <conditionalFormatting sqref="AJ38:AJ40">
    <cfRule type="cellIs" dxfId="681" priority="301" operator="equal">
      <formula>"良短"</formula>
    </cfRule>
    <cfRule type="cellIs" dxfId="680" priority="302" operator="equal">
      <formula>"保留"</formula>
    </cfRule>
    <cfRule type="cellIs" dxfId="679" priority="303" operator="equal">
      <formula>"合短"</formula>
    </cfRule>
  </conditionalFormatting>
  <conditionalFormatting sqref="AJ38:AJ40">
    <cfRule type="cellIs" dxfId="678" priority="297" operator="equal">
      <formula>"ＮＧ"</formula>
    </cfRule>
    <cfRule type="cellIs" dxfId="677" priority="298" operator="equal">
      <formula>"良短"</formula>
    </cfRule>
    <cfRule type="cellIs" dxfId="676" priority="299" operator="equal">
      <formula>"保留"</formula>
    </cfRule>
    <cfRule type="cellIs" dxfId="675" priority="300" operator="equal">
      <formula>"合短"</formula>
    </cfRule>
  </conditionalFormatting>
  <conditionalFormatting sqref="AJ38:AJ40">
    <cfRule type="cellIs" dxfId="674" priority="293" operator="equal">
      <formula>"ＮＧ"</formula>
    </cfRule>
    <cfRule type="cellIs" dxfId="673" priority="294" operator="equal">
      <formula>"良短"</formula>
    </cfRule>
    <cfRule type="cellIs" dxfId="672" priority="295" operator="equal">
      <formula>"保留"</formula>
    </cfRule>
    <cfRule type="cellIs" dxfId="671" priority="296" operator="equal">
      <formula>"合短"</formula>
    </cfRule>
  </conditionalFormatting>
  <conditionalFormatting sqref="AJ38:AJ40">
    <cfRule type="cellIs" dxfId="670" priority="289" operator="equal">
      <formula>"ＮＧ"</formula>
    </cfRule>
    <cfRule type="cellIs" dxfId="669" priority="290" operator="equal">
      <formula>"良短"</formula>
    </cfRule>
    <cfRule type="cellIs" dxfId="668" priority="291" operator="equal">
      <formula>"保留"</formula>
    </cfRule>
    <cfRule type="cellIs" dxfId="667" priority="292" operator="equal">
      <formula>"合短"</formula>
    </cfRule>
  </conditionalFormatting>
  <conditionalFormatting sqref="AJ163:AJ166">
    <cfRule type="cellIs" dxfId="666" priority="282" operator="equal">
      <formula>"良短"</formula>
    </cfRule>
    <cfRule type="cellIs" dxfId="665" priority="283" operator="equal">
      <formula>"保留"</formula>
    </cfRule>
    <cfRule type="cellIs" dxfId="664" priority="284" operator="equal">
      <formula>"合短"</formula>
    </cfRule>
  </conditionalFormatting>
  <conditionalFormatting sqref="AJ198:AJ200">
    <cfRule type="cellIs" dxfId="663" priority="236" operator="equal">
      <formula>"ＮＧ"</formula>
    </cfRule>
    <cfRule type="cellIs" dxfId="662" priority="237" operator="equal">
      <formula>"良短"</formula>
    </cfRule>
    <cfRule type="cellIs" dxfId="661" priority="238" operator="equal">
      <formula>"保留"</formula>
    </cfRule>
    <cfRule type="cellIs" dxfId="660" priority="239" operator="equal">
      <formula>"合短"</formula>
    </cfRule>
  </conditionalFormatting>
  <conditionalFormatting sqref="AJ197">
    <cfRule type="cellIs" dxfId="659" priority="244" operator="equal">
      <formula>"ＮＧ"</formula>
    </cfRule>
    <cfRule type="cellIs" dxfId="658" priority="245" operator="equal">
      <formula>"良短"</formula>
    </cfRule>
    <cfRule type="cellIs" dxfId="657" priority="246" operator="equal">
      <formula>"保留"</formula>
    </cfRule>
    <cfRule type="cellIs" dxfId="656" priority="247" operator="equal">
      <formula>"合短"</formula>
    </cfRule>
  </conditionalFormatting>
  <conditionalFormatting sqref="AJ198:AJ200">
    <cfRule type="cellIs" dxfId="655" priority="240" operator="equal">
      <formula>"ＮＧ"</formula>
    </cfRule>
    <cfRule type="cellIs" dxfId="654" priority="241" operator="equal">
      <formula>"良短"</formula>
    </cfRule>
    <cfRule type="cellIs" dxfId="653" priority="242" operator="equal">
      <formula>"保留"</formula>
    </cfRule>
    <cfRule type="cellIs" dxfId="652" priority="243" operator="equal">
      <formula>"合短"</formula>
    </cfRule>
  </conditionalFormatting>
  <conditionalFormatting sqref="AJ34:AJ36">
    <cfRule type="cellIs" dxfId="651" priority="210" operator="equal">
      <formula>"ＮＧ"</formula>
    </cfRule>
    <cfRule type="cellIs" dxfId="650" priority="211" operator="equal">
      <formula>"良短"</formula>
    </cfRule>
    <cfRule type="cellIs" dxfId="649" priority="212" operator="equal">
      <formula>"保留"</formula>
    </cfRule>
    <cfRule type="cellIs" dxfId="648" priority="213" operator="equal">
      <formula>"合短"</formula>
    </cfRule>
  </conditionalFormatting>
  <conditionalFormatting sqref="AJ34:AJ36">
    <cfRule type="cellIs" dxfId="647" priority="232" operator="equal">
      <formula>"ＮＧ"</formula>
    </cfRule>
    <cfRule type="cellIs" dxfId="646" priority="233" operator="equal">
      <formula>"良短"</formula>
    </cfRule>
    <cfRule type="cellIs" dxfId="645" priority="234" operator="equal">
      <formula>"保留"</formula>
    </cfRule>
    <cfRule type="cellIs" dxfId="644" priority="235" operator="equal">
      <formula>"合短"</formula>
    </cfRule>
  </conditionalFormatting>
  <conditionalFormatting sqref="AJ34:AJ36">
    <cfRule type="cellIs" dxfId="643" priority="229" operator="equal">
      <formula>"良短"</formula>
    </cfRule>
    <cfRule type="cellIs" dxfId="642" priority="230" operator="equal">
      <formula>"保留"</formula>
    </cfRule>
    <cfRule type="cellIs" dxfId="641" priority="231" operator="equal">
      <formula>"合短"</formula>
    </cfRule>
  </conditionalFormatting>
  <conditionalFormatting sqref="AJ34:AJ36">
    <cfRule type="cellIs" dxfId="640" priority="226" operator="equal">
      <formula>"良短"</formula>
    </cfRule>
    <cfRule type="cellIs" dxfId="639" priority="227" operator="equal">
      <formula>"保留"</formula>
    </cfRule>
    <cfRule type="cellIs" dxfId="638" priority="228" operator="equal">
      <formula>"合短"</formula>
    </cfRule>
  </conditionalFormatting>
  <conditionalFormatting sqref="AJ34:AJ36">
    <cfRule type="cellIs" dxfId="637" priority="222" operator="equal">
      <formula>"ＮＧ"</formula>
    </cfRule>
    <cfRule type="cellIs" dxfId="636" priority="223" operator="equal">
      <formula>"良短"</formula>
    </cfRule>
    <cfRule type="cellIs" dxfId="635" priority="224" operator="equal">
      <formula>"保留"</formula>
    </cfRule>
    <cfRule type="cellIs" dxfId="634" priority="225" operator="equal">
      <formula>"合短"</formula>
    </cfRule>
  </conditionalFormatting>
  <conditionalFormatting sqref="AJ34:AJ36">
    <cfRule type="cellIs" dxfId="633" priority="218" operator="equal">
      <formula>"ＮＧ"</formula>
    </cfRule>
    <cfRule type="cellIs" dxfId="632" priority="219" operator="equal">
      <formula>"良短"</formula>
    </cfRule>
    <cfRule type="cellIs" dxfId="631" priority="220" operator="equal">
      <formula>"保留"</formula>
    </cfRule>
    <cfRule type="cellIs" dxfId="630" priority="221" operator="equal">
      <formula>"合短"</formula>
    </cfRule>
  </conditionalFormatting>
  <conditionalFormatting sqref="AJ34:AJ36">
    <cfRule type="cellIs" dxfId="629" priority="214" operator="equal">
      <formula>"ＮＧ"</formula>
    </cfRule>
    <cfRule type="cellIs" dxfId="628" priority="215" operator="equal">
      <formula>"良短"</formula>
    </cfRule>
    <cfRule type="cellIs" dxfId="627" priority="216" operator="equal">
      <formula>"保留"</formula>
    </cfRule>
    <cfRule type="cellIs" dxfId="626" priority="217" operator="equal">
      <formula>"合短"</formula>
    </cfRule>
  </conditionalFormatting>
  <conditionalFormatting sqref="AJ33">
    <cfRule type="cellIs" dxfId="625" priority="207" operator="equal">
      <formula>"良短"</formula>
    </cfRule>
    <cfRule type="cellIs" dxfId="624" priority="208" operator="equal">
      <formula>"保留"</formula>
    </cfRule>
    <cfRule type="cellIs" dxfId="623" priority="209" operator="equal">
      <formula>"合短"</formula>
    </cfRule>
  </conditionalFormatting>
  <conditionalFormatting sqref="AJ46:AJ48">
    <cfRule type="cellIs" dxfId="622" priority="175" operator="equal">
      <formula>"ＮＧ"</formula>
    </cfRule>
    <cfRule type="cellIs" dxfId="621" priority="176" operator="equal">
      <formula>"良短"</formula>
    </cfRule>
    <cfRule type="cellIs" dxfId="620" priority="177" operator="equal">
      <formula>"保留"</formula>
    </cfRule>
    <cfRule type="cellIs" dxfId="619" priority="178" operator="equal">
      <formula>"合短"</formula>
    </cfRule>
  </conditionalFormatting>
  <conditionalFormatting sqref="AJ46:AJ48">
    <cfRule type="cellIs" dxfId="618" priority="171" operator="equal">
      <formula>"ＮＧ"</formula>
    </cfRule>
    <cfRule type="cellIs" dxfId="617" priority="172" operator="equal">
      <formula>"良短"</formula>
    </cfRule>
    <cfRule type="cellIs" dxfId="616" priority="173" operator="equal">
      <formula>"保留"</formula>
    </cfRule>
    <cfRule type="cellIs" dxfId="615" priority="174" operator="equal">
      <formula>"合短"</formula>
    </cfRule>
  </conditionalFormatting>
  <conditionalFormatting sqref="AJ46:AJ48">
    <cfRule type="cellIs" dxfId="614" priority="179" operator="equal">
      <formula>"良短"</formula>
    </cfRule>
    <cfRule type="cellIs" dxfId="613" priority="180" operator="equal">
      <formula>"保留"</formula>
    </cfRule>
    <cfRule type="cellIs" dxfId="612" priority="181" operator="equal">
      <formula>"合短"</formula>
    </cfRule>
  </conditionalFormatting>
  <conditionalFormatting sqref="AJ21:AJ23">
    <cfRule type="cellIs" dxfId="611" priority="145" operator="equal">
      <formula>"ＮＧ"</formula>
    </cfRule>
    <cfRule type="cellIs" dxfId="610" priority="146" operator="equal">
      <formula>"良短"</formula>
    </cfRule>
    <cfRule type="cellIs" dxfId="609" priority="147" operator="equal">
      <formula>"保留"</formula>
    </cfRule>
    <cfRule type="cellIs" dxfId="608" priority="148" operator="equal">
      <formula>"合短"</formula>
    </cfRule>
  </conditionalFormatting>
  <conditionalFormatting sqref="AJ21:AJ23">
    <cfRule type="cellIs" dxfId="607" priority="167" operator="equal">
      <formula>"ＮＧ"</formula>
    </cfRule>
    <cfRule type="cellIs" dxfId="606" priority="168" operator="equal">
      <formula>"良短"</formula>
    </cfRule>
    <cfRule type="cellIs" dxfId="605" priority="169" operator="equal">
      <formula>"保留"</formula>
    </cfRule>
    <cfRule type="cellIs" dxfId="604" priority="170" operator="equal">
      <formula>"合短"</formula>
    </cfRule>
  </conditionalFormatting>
  <conditionalFormatting sqref="AJ21:AJ23">
    <cfRule type="cellIs" dxfId="603" priority="164" operator="equal">
      <formula>"良短"</formula>
    </cfRule>
    <cfRule type="cellIs" dxfId="602" priority="165" operator="equal">
      <formula>"保留"</formula>
    </cfRule>
    <cfRule type="cellIs" dxfId="601" priority="166" operator="equal">
      <formula>"合短"</formula>
    </cfRule>
  </conditionalFormatting>
  <conditionalFormatting sqref="AJ21:AJ23">
    <cfRule type="cellIs" dxfId="600" priority="161" operator="equal">
      <formula>"良短"</formula>
    </cfRule>
    <cfRule type="cellIs" dxfId="599" priority="162" operator="equal">
      <formula>"保留"</formula>
    </cfRule>
    <cfRule type="cellIs" dxfId="598" priority="163" operator="equal">
      <formula>"合短"</formula>
    </cfRule>
  </conditionalFormatting>
  <conditionalFormatting sqref="AJ21:AJ23">
    <cfRule type="cellIs" dxfId="597" priority="157" operator="equal">
      <formula>"ＮＧ"</formula>
    </cfRule>
    <cfRule type="cellIs" dxfId="596" priority="158" operator="equal">
      <formula>"良短"</formula>
    </cfRule>
    <cfRule type="cellIs" dxfId="595" priority="159" operator="equal">
      <formula>"保留"</formula>
    </cfRule>
    <cfRule type="cellIs" dxfId="594" priority="160" operator="equal">
      <formula>"合短"</formula>
    </cfRule>
  </conditionalFormatting>
  <conditionalFormatting sqref="AJ21:AJ23">
    <cfRule type="cellIs" dxfId="593" priority="153" operator="equal">
      <formula>"ＮＧ"</formula>
    </cfRule>
    <cfRule type="cellIs" dxfId="592" priority="154" operator="equal">
      <formula>"良短"</formula>
    </cfRule>
    <cfRule type="cellIs" dxfId="591" priority="155" operator="equal">
      <formula>"保留"</formula>
    </cfRule>
    <cfRule type="cellIs" dxfId="590" priority="156" operator="equal">
      <formula>"合短"</formula>
    </cfRule>
  </conditionalFormatting>
  <conditionalFormatting sqref="AJ21:AJ23">
    <cfRule type="cellIs" dxfId="589" priority="149" operator="equal">
      <formula>"ＮＧ"</formula>
    </cfRule>
    <cfRule type="cellIs" dxfId="588" priority="150" operator="equal">
      <formula>"良短"</formula>
    </cfRule>
    <cfRule type="cellIs" dxfId="587" priority="151" operator="equal">
      <formula>"保留"</formula>
    </cfRule>
    <cfRule type="cellIs" dxfId="586" priority="152" operator="equal">
      <formula>"合短"</formula>
    </cfRule>
  </conditionalFormatting>
  <conditionalFormatting sqref="AJ128">
    <cfRule type="cellIs" dxfId="585" priority="141" operator="equal">
      <formula>"ＮＧ"</formula>
    </cfRule>
    <cfRule type="cellIs" dxfId="584" priority="142" operator="equal">
      <formula>"良短"</formula>
    </cfRule>
    <cfRule type="cellIs" dxfId="583" priority="143" operator="equal">
      <formula>"保留"</formula>
    </cfRule>
    <cfRule type="cellIs" dxfId="582" priority="144" operator="equal">
      <formula>"合短"</formula>
    </cfRule>
  </conditionalFormatting>
  <conditionalFormatting sqref="AJ128">
    <cfRule type="cellIs" dxfId="581" priority="137" operator="equal">
      <formula>"ＮＧ"</formula>
    </cfRule>
    <cfRule type="cellIs" dxfId="580" priority="138" operator="equal">
      <formula>"良短"</formula>
    </cfRule>
    <cfRule type="cellIs" dxfId="579" priority="139" operator="equal">
      <formula>"保留"</formula>
    </cfRule>
    <cfRule type="cellIs" dxfId="578" priority="140" operator="equal">
      <formula>"合短"</formula>
    </cfRule>
  </conditionalFormatting>
  <conditionalFormatting sqref="AJ129:AJ131">
    <cfRule type="cellIs" dxfId="577" priority="133" operator="equal">
      <formula>"ＮＧ"</formula>
    </cfRule>
    <cfRule type="cellIs" dxfId="576" priority="134" operator="equal">
      <formula>"良短"</formula>
    </cfRule>
    <cfRule type="cellIs" dxfId="575" priority="135" operator="equal">
      <formula>"保留"</formula>
    </cfRule>
    <cfRule type="cellIs" dxfId="574" priority="136" operator="equal">
      <formula>"合短"</formula>
    </cfRule>
  </conditionalFormatting>
  <conditionalFormatting sqref="AJ59:AJ62">
    <cfRule type="cellIs" dxfId="573" priority="126" operator="equal">
      <formula>"良短"</formula>
    </cfRule>
    <cfRule type="cellIs" dxfId="572" priority="127" operator="equal">
      <formula>"保留"</formula>
    </cfRule>
    <cfRule type="cellIs" dxfId="571" priority="128" operator="equal">
      <formula>"合短"</formula>
    </cfRule>
  </conditionalFormatting>
  <conditionalFormatting sqref="AJ93:AJ96">
    <cfRule type="cellIs" dxfId="570" priority="119" operator="equal">
      <formula>"良短"</formula>
    </cfRule>
    <cfRule type="cellIs" dxfId="569" priority="120" operator="equal">
      <formula>"保留"</formula>
    </cfRule>
    <cfRule type="cellIs" dxfId="568" priority="121" operator="equal">
      <formula>"合短"</formula>
    </cfRule>
  </conditionalFormatting>
  <conditionalFormatting sqref="AJ13:AJ15">
    <cfRule type="cellIs" dxfId="567" priority="107" operator="equal">
      <formula>"ＮＧ"</formula>
    </cfRule>
    <cfRule type="cellIs" dxfId="566" priority="108" operator="equal">
      <formula>"良短"</formula>
    </cfRule>
    <cfRule type="cellIs" dxfId="565" priority="109" operator="equal">
      <formula>"保留"</formula>
    </cfRule>
    <cfRule type="cellIs" dxfId="564" priority="110" operator="equal">
      <formula>"合短"</formula>
    </cfRule>
  </conditionalFormatting>
  <conditionalFormatting sqref="AK13:AK15">
    <cfRule type="cellIs" dxfId="563" priority="115" operator="equal">
      <formula>"ＮＧ"</formula>
    </cfRule>
    <cfRule type="cellIs" dxfId="562" priority="116" operator="equal">
      <formula>"良短"</formula>
    </cfRule>
    <cfRule type="cellIs" dxfId="561" priority="117" operator="equal">
      <formula>"保留"</formula>
    </cfRule>
    <cfRule type="cellIs" dxfId="560" priority="118" operator="equal">
      <formula>"合短"</formula>
    </cfRule>
  </conditionalFormatting>
  <conditionalFormatting sqref="AJ215:AJ217">
    <cfRule type="cellIs" dxfId="559" priority="100" operator="equal">
      <formula>"良短"</formula>
    </cfRule>
    <cfRule type="cellIs" dxfId="558" priority="101" operator="equal">
      <formula>"保留"</formula>
    </cfRule>
    <cfRule type="cellIs" dxfId="557" priority="102" operator="equal">
      <formula>"合短"</formula>
    </cfRule>
  </conditionalFormatting>
  <conditionalFormatting sqref="AJ25:AJ27">
    <cfRule type="cellIs" dxfId="556" priority="70" operator="equal">
      <formula>"ＮＧ"</formula>
    </cfRule>
    <cfRule type="cellIs" dxfId="555" priority="71" operator="equal">
      <formula>"良短"</formula>
    </cfRule>
    <cfRule type="cellIs" dxfId="554" priority="72" operator="equal">
      <formula>"保留"</formula>
    </cfRule>
    <cfRule type="cellIs" dxfId="553" priority="73" operator="equal">
      <formula>"合短"</formula>
    </cfRule>
  </conditionalFormatting>
  <conditionalFormatting sqref="AJ25:AJ27">
    <cfRule type="cellIs" dxfId="552" priority="86" operator="equal">
      <formula>"良短"</formula>
    </cfRule>
    <cfRule type="cellIs" dxfId="551" priority="87" operator="equal">
      <formula>"保留"</formula>
    </cfRule>
    <cfRule type="cellIs" dxfId="550" priority="88" operator="equal">
      <formula>"合短"</formula>
    </cfRule>
  </conditionalFormatting>
  <conditionalFormatting sqref="AJ25:AJ27">
    <cfRule type="cellIs" dxfId="549" priority="82" operator="equal">
      <formula>"ＮＧ"</formula>
    </cfRule>
    <cfRule type="cellIs" dxfId="548" priority="83" operator="equal">
      <formula>"良短"</formula>
    </cfRule>
    <cfRule type="cellIs" dxfId="547" priority="84" operator="equal">
      <formula>"保留"</formula>
    </cfRule>
    <cfRule type="cellIs" dxfId="546" priority="85" operator="equal">
      <formula>"合短"</formula>
    </cfRule>
  </conditionalFormatting>
  <conditionalFormatting sqref="AJ25:AJ27">
    <cfRule type="cellIs" dxfId="545" priority="78" operator="equal">
      <formula>"ＮＧ"</formula>
    </cfRule>
    <cfRule type="cellIs" dxfId="544" priority="79" operator="equal">
      <formula>"良短"</formula>
    </cfRule>
    <cfRule type="cellIs" dxfId="543" priority="80" operator="equal">
      <formula>"保留"</formula>
    </cfRule>
    <cfRule type="cellIs" dxfId="542" priority="81" operator="equal">
      <formula>"合短"</formula>
    </cfRule>
  </conditionalFormatting>
  <conditionalFormatting sqref="AJ25:AJ27">
    <cfRule type="cellIs" dxfId="541" priority="74" operator="equal">
      <formula>"ＮＧ"</formula>
    </cfRule>
    <cfRule type="cellIs" dxfId="540" priority="75" operator="equal">
      <formula>"良短"</formula>
    </cfRule>
    <cfRule type="cellIs" dxfId="539" priority="76" operator="equal">
      <formula>"保留"</formula>
    </cfRule>
    <cfRule type="cellIs" dxfId="538" priority="77" operator="equal">
      <formula>"合短"</formula>
    </cfRule>
  </conditionalFormatting>
  <conditionalFormatting sqref="AJ228:AJ230">
    <cfRule type="cellIs" dxfId="537" priority="66" operator="equal">
      <formula>"ＮＧ"</formula>
    </cfRule>
    <cfRule type="cellIs" dxfId="536" priority="67" operator="equal">
      <formula>"良短"</formula>
    </cfRule>
    <cfRule type="cellIs" dxfId="535" priority="68" operator="equal">
      <formula>"保留"</formula>
    </cfRule>
    <cfRule type="cellIs" dxfId="534" priority="69" operator="equal">
      <formula>"合短"</formula>
    </cfRule>
  </conditionalFormatting>
  <conditionalFormatting sqref="AJ228:AJ230">
    <cfRule type="cellIs" dxfId="533" priority="62" operator="equal">
      <formula>"ＮＧ"</formula>
    </cfRule>
    <cfRule type="cellIs" dxfId="532" priority="63" operator="equal">
      <formula>"良短"</formula>
    </cfRule>
    <cfRule type="cellIs" dxfId="531" priority="64" operator="equal">
      <formula>"保留"</formula>
    </cfRule>
    <cfRule type="cellIs" dxfId="530" priority="65" operator="equal">
      <formula>"合短"</formula>
    </cfRule>
  </conditionalFormatting>
  <conditionalFormatting sqref="AJ227">
    <cfRule type="cellIs" dxfId="529" priority="58" operator="equal">
      <formula>"ＮＧ"</formula>
    </cfRule>
    <cfRule type="cellIs" dxfId="528" priority="59" operator="equal">
      <formula>"良短"</formula>
    </cfRule>
    <cfRule type="cellIs" dxfId="527" priority="60" operator="equal">
      <formula>"保留"</formula>
    </cfRule>
    <cfRule type="cellIs" dxfId="526" priority="61" operator="equal">
      <formula>"合短"</formula>
    </cfRule>
  </conditionalFormatting>
  <conditionalFormatting sqref="AJ227">
    <cfRule type="cellIs" dxfId="525" priority="54" operator="equal">
      <formula>"ＮＧ"</formula>
    </cfRule>
    <cfRule type="cellIs" dxfId="524" priority="55" operator="equal">
      <formula>"良短"</formula>
    </cfRule>
    <cfRule type="cellIs" dxfId="523" priority="56" operator="equal">
      <formula>"保留"</formula>
    </cfRule>
    <cfRule type="cellIs" dxfId="522" priority="57" operator="equal">
      <formula>"合短"</formula>
    </cfRule>
  </conditionalFormatting>
  <conditionalFormatting sqref="AJ233:AJ235">
    <cfRule type="cellIs" dxfId="521" priority="46" operator="equal">
      <formula>"ＮＧ"</formula>
    </cfRule>
    <cfRule type="cellIs" dxfId="520" priority="47" operator="equal">
      <formula>"良短"</formula>
    </cfRule>
    <cfRule type="cellIs" dxfId="519" priority="48" operator="equal">
      <formula>"保留"</formula>
    </cfRule>
    <cfRule type="cellIs" dxfId="518" priority="49" operator="equal">
      <formula>"合短"</formula>
    </cfRule>
  </conditionalFormatting>
  <conditionalFormatting sqref="AJ232">
    <cfRule type="cellIs" dxfId="517" priority="42" operator="equal">
      <formula>"ＮＧ"</formula>
    </cfRule>
    <cfRule type="cellIs" dxfId="516" priority="43" operator="equal">
      <formula>"良短"</formula>
    </cfRule>
    <cfRule type="cellIs" dxfId="515" priority="44" operator="equal">
      <formula>"保留"</formula>
    </cfRule>
    <cfRule type="cellIs" dxfId="514" priority="45" operator="equal">
      <formula>"合短"</formula>
    </cfRule>
  </conditionalFormatting>
  <conditionalFormatting sqref="AJ233:AJ235">
    <cfRule type="cellIs" dxfId="513" priority="50" operator="equal">
      <formula>"ＮＧ"</formula>
    </cfRule>
    <cfRule type="cellIs" dxfId="512" priority="51" operator="equal">
      <formula>"良短"</formula>
    </cfRule>
    <cfRule type="cellIs" dxfId="511" priority="52" operator="equal">
      <formula>"保留"</formula>
    </cfRule>
    <cfRule type="cellIs" dxfId="510" priority="53" operator="equal">
      <formula>"合短"</formula>
    </cfRule>
  </conditionalFormatting>
  <conditionalFormatting sqref="AJ232">
    <cfRule type="cellIs" dxfId="509" priority="38" operator="equal">
      <formula>"ＮＧ"</formula>
    </cfRule>
    <cfRule type="cellIs" dxfId="508" priority="39" operator="equal">
      <formula>"良短"</formula>
    </cfRule>
    <cfRule type="cellIs" dxfId="507" priority="40" operator="equal">
      <formula>"保留"</formula>
    </cfRule>
    <cfRule type="cellIs" dxfId="506" priority="41" operator="equal">
      <formula>"合短"</formula>
    </cfRule>
  </conditionalFormatting>
  <conditionalFormatting sqref="AJ113">
    <cfRule type="cellIs" dxfId="505" priority="35" operator="equal">
      <formula>"良短"</formula>
    </cfRule>
    <cfRule type="cellIs" dxfId="504" priority="36" operator="equal">
      <formula>"保留"</formula>
    </cfRule>
    <cfRule type="cellIs" dxfId="503" priority="37" operator="equal">
      <formula>"合短"</formula>
    </cfRule>
  </conditionalFormatting>
  <conditionalFormatting sqref="AJ114:AJ116">
    <cfRule type="cellIs" dxfId="502" priority="32" operator="equal">
      <formula>"良短"</formula>
    </cfRule>
    <cfRule type="cellIs" dxfId="501" priority="33" operator="equal">
      <formula>"保留"</formula>
    </cfRule>
    <cfRule type="cellIs" dxfId="500" priority="34" operator="equal">
      <formula>"合短"</formula>
    </cfRule>
  </conditionalFormatting>
  <conditionalFormatting sqref="AJ69:AJ72">
    <cfRule type="cellIs" dxfId="499" priority="29" operator="equal">
      <formula>"良短"</formula>
    </cfRule>
    <cfRule type="cellIs" dxfId="498" priority="30" operator="equal">
      <formula>"保留"</formula>
    </cfRule>
    <cfRule type="cellIs" dxfId="497" priority="31" operator="equal">
      <formula>"合短"</formula>
    </cfRule>
  </conditionalFormatting>
  <conditionalFormatting sqref="AJ70:AJ72">
    <cfRule type="cellIs" dxfId="496" priority="25" operator="equal">
      <formula>"ＮＧ"</formula>
    </cfRule>
    <cfRule type="cellIs" dxfId="495" priority="26" operator="equal">
      <formula>"良短"</formula>
    </cfRule>
    <cfRule type="cellIs" dxfId="494" priority="27" operator="equal">
      <formula>"保留"</formula>
    </cfRule>
    <cfRule type="cellIs" dxfId="493" priority="28" operator="equal">
      <formula>"合短"</formula>
    </cfRule>
  </conditionalFormatting>
  <conditionalFormatting sqref="AJ69">
    <cfRule type="cellIs" dxfId="492" priority="21" operator="equal">
      <formula>"ＮＧ"</formula>
    </cfRule>
    <cfRule type="cellIs" dxfId="491" priority="22" operator="equal">
      <formula>"良短"</formula>
    </cfRule>
    <cfRule type="cellIs" dxfId="490" priority="23" operator="equal">
      <formula>"保留"</formula>
    </cfRule>
    <cfRule type="cellIs" dxfId="489" priority="24" operator="equal">
      <formula>"合短"</formula>
    </cfRule>
  </conditionalFormatting>
  <conditionalFormatting sqref="AJ237:AJ240 AJ242:AJ244">
    <cfRule type="cellIs" dxfId="488" priority="19" operator="equal">
      <formula>"ＮＧ"</formula>
    </cfRule>
    <cfRule type="cellIs" dxfId="487" priority="20" operator="equal">
      <formula>"保留"</formula>
    </cfRule>
  </conditionalFormatting>
  <conditionalFormatting sqref="AK246:AK248">
    <cfRule type="cellIs" dxfId="486" priority="12" operator="equal">
      <formula>"Mｺｱ"</formula>
    </cfRule>
  </conditionalFormatting>
  <conditionalFormatting sqref="AJ246:AJ248">
    <cfRule type="cellIs" dxfId="485" priority="9" operator="equal">
      <formula>"ＮＧ"</formula>
    </cfRule>
    <cfRule type="cellIs" dxfId="484" priority="10" operator="equal">
      <formula>"合短"</formula>
    </cfRule>
    <cfRule type="cellIs" dxfId="483" priority="11" operator="equal">
      <formula>"保留"</formula>
    </cfRule>
  </conditionalFormatting>
  <conditionalFormatting sqref="AK250:AK252">
    <cfRule type="cellIs" dxfId="482" priority="8" operator="equal">
      <formula>"Mｺｱ"</formula>
    </cfRule>
  </conditionalFormatting>
  <conditionalFormatting sqref="AJ250:AJ252">
    <cfRule type="cellIs" dxfId="481" priority="5" operator="equal">
      <formula>"ＮＧ"</formula>
    </cfRule>
    <cfRule type="cellIs" dxfId="480" priority="6" operator="equal">
      <formula>"合短"</formula>
    </cfRule>
    <cfRule type="cellIs" dxfId="479" priority="7" operator="equal">
      <formula>"保留"</formula>
    </cfRule>
  </conditionalFormatting>
  <conditionalFormatting sqref="AK254:AK257">
    <cfRule type="cellIs" dxfId="478" priority="4" operator="equal">
      <formula>"Mｺｱ"</formula>
    </cfRule>
  </conditionalFormatting>
  <conditionalFormatting sqref="AJ254:AJ257">
    <cfRule type="cellIs" dxfId="477" priority="1" operator="equal">
      <formula>"ＮＧ"</formula>
    </cfRule>
    <cfRule type="cellIs" dxfId="476" priority="2" operator="equal">
      <formula>"合短"</formula>
    </cfRule>
    <cfRule type="cellIs" dxfId="475" priority="3" operator="equal">
      <formula>"保留"</formula>
    </cfRule>
  </conditionalFormatting>
  <dataValidations count="19">
    <dataValidation type="list" allowBlank="1" showInputMessage="1" showErrorMessage="1" sqref="E4:E7 E93:E96 E29:E31 E177:E180 E88:E91 E98:E101 E223:E225 E133:E136 E25:E27 E143:E146 E148:E151 E153:E156 E158:E161 E168:E171 E187:E190 E54:E57 E50:E52 E182:E185 E173:E175 E78:E81 E83:E86 E192:E195 E13:E15 E219:E221 E103:E121 E74:E76 E232:E235 E123:E126 E38:E40 E163:E166 E197:E200 E33:E36 E17:E19 E215:E217 E128:E131 E59:E62 E9:E11 E21:E23 E138:E141 E227:E230 E64:E67 E69:E72 E42:E44 E46:E48 E237:E240 E242:E244 E246:E248 E202:E213 E250:E252 E254:E257">
      <formula1>$E$2:$E$5</formula1>
    </dataValidation>
    <dataValidation type="list" allowBlank="1" showInputMessage="1" showErrorMessage="1" sqref="AP4:AP7 AP93:AP96 AP29:AP31 AP177:AP180 AP88:AP91 AP98:AP101 AP223:AP225 AP133:AP136 AP25:AP27 AP143:AP146 AP148:AP151 AP153:AP156 AP158:AP161 AP168:AP171 AP187:AP190 AP54:AP57 AP50:AP52 AP182:AP185 AP173:AP175 AP78:AP81 AP83:AP86 AP192:AP195 AP13:AP15 AP219:AP221 AP103:AP121 AP74:AP76 AP232:AP235 AP123:AP126 AP38:AP40 AP163:AP166 AP197:AP200 AP33:AP36 AP17:AP19 AP215:AP217 AP128:AP131 AP59:AP62 AP9:AP11 AP21:AP23 AP138:AP141 AP227:AP230 AP64:AP67 AP69:AP72 AP42:AP44 AP46:AP48 AP237:AP240 AP242:AP244 AP246:AP248 AP202:AP213 AP250:AP252 AP254:AP257">
      <formula1>$AP$2:$AP$4</formula1>
    </dataValidation>
    <dataValidation type="list" allowBlank="1" showInputMessage="1" showErrorMessage="1" sqref="AO4:AO7 AO93:AO96 AO29:AO31 AO177:AO180 AO88:AO91 AO98:AO101 AO223:AO225 AO133:AO136 AO25:AO27 AO143:AO146 AO148:AO151 AO153:AO156 AO158:AO161 AO168:AO171 AO187:AO190 AO54:AO57 AO50:AO52 AO182:AO185 AO173:AO175 AO78:AO81 AO83:AO86 AO192:AO195 AO13:AO15 AO219:AO221 AO103:AO121 AO74:AO76 AO232:AO235 AO123:AO126 AO38:AO40 AO163:AO166 AO197:AO200 AO33:AO36 AO17:AO19 AO215:AO217 AO128:AO131 AO59:AO62 AO9:AO11 AO21:AO23 AO138:AO141 AO227:AO230 AO64:AO67 AO69:AO72 AO42:AO44 AO46:AO48 AO237:AO240 AO242:AO244 AO246:AO248 AO202:AO213 AO250:AO252 AO254:AO257">
      <formula1>$AO$2:$AO$9</formula1>
    </dataValidation>
    <dataValidation type="list" allowBlank="1" showInputMessage="1" showErrorMessage="1" sqref="AN4:AN7 AN93:AN96 AN29:AN31 AN180 AN88:AN91 AN98:AN101 AN223:AN225 AM134:AN135 AN133 AN136 AN25:AN27 AN143:AN146 AN148:AN151 AN154:AN156 AN158:AN161 AN168:AN171 AN187:AN190 AN54:AN57 AN50:AN52 AN182:AN183 AN184:AO184 AN185 AN173:AN175 AN177:AN178 AN179:AO179 AN78:AN81 AN83:AN86 AN192:AN195 AN13:AN15 AN219:AN221 AN103:AN121 AN74:AN76 AN232:AN235 AM124:AN125 AN123 AN126 AN38:AN40 AN163:AN166 AN197:AN200 AN33:AN36 AN17:AN19 AN215:AN217 AM129:AN130 AN128 AN131 AN59:AN62 AN9:AN11 AN21:AN23 AN138:AN141 AN227:AN230 AN64:AN67 AN69:AN72 AN42:AN44 AN46:AN48 AN202:AN213">
      <formula1>$AN$2:$AN$9</formula1>
    </dataValidation>
    <dataValidation type="list" allowBlank="1" showInputMessage="1" showErrorMessage="1" sqref="AN153">
      <formula1>$AR$45:$AR$54</formula1>
    </dataValidation>
    <dataValidation type="list" allowBlank="1" showInputMessage="1" showErrorMessage="1" sqref="AN237:AN240 AN242:AN244 AN246:AN248 AN250:AN252 AN254:AN257">
      <formula1>$AN$2:$AN$4</formula1>
    </dataValidation>
    <dataValidation type="list" allowBlank="1" showInputMessage="1" showErrorMessage="1" sqref="AG249 AG253 AG258:AG1048576 AG1:AG245">
      <formula1>"原反ｾｯﾄ,製品下ろし,切替,幅替え,その他,品質ﾄﾗﾌﾞﾙ,設備ﾄﾗﾌﾞﾙ,ﾒﾝﾃﾅﾝｽ,S5応援（生産),ﾘｰﾄﾞ作成,安全活動"</formula1>
    </dataValidation>
    <dataValidation type="list" allowBlank="1" showInputMessage="1" showErrorMessage="1" sqref="AH249:AI249 AH253:AI253 AH258:AI1048576 AH1:AI245">
      <formula1>"内,外,両面"</formula1>
    </dataValidation>
    <dataValidation type="list" allowBlank="1" showInputMessage="1" showErrorMessage="1" sqref="AJ249 AJ253 AJ258:AJ1048576 AJ1:AJ245">
      <formula1>"合定,合短,良短,保留,ＮＧ"</formula1>
    </dataValidation>
    <dataValidation type="list" allowBlank="1" showInputMessage="1" showErrorMessage="1" sqref="AK249 AK253 AK258:AK1048576 AK1:AK245">
      <formula1>"FWP,ABS,Sｺｱ,Mｺｱ"</formula1>
    </dataValidation>
    <dataValidation type="list" allowBlank="1" showInputMessage="1" showErrorMessage="1" sqref="AG246:AG248 AG250:AG252 AG254:AG257">
      <formula1>$AG$2:$AG$12</formula1>
    </dataValidation>
    <dataValidation type="list" allowBlank="1" showInputMessage="1" showErrorMessage="1" sqref="G246:G248 G250:G252 G254:G257">
      <formula1>$G$2:$G$3</formula1>
    </dataValidation>
    <dataValidation type="list" allowBlank="1" showInputMessage="1" showErrorMessage="1" sqref="I246:I248 I250:I252 I254:I257">
      <formula1>$I$2:$I$15</formula1>
    </dataValidation>
    <dataValidation type="list" allowBlank="1" showInputMessage="1" showErrorMessage="1" sqref="AK246:AK248 AK250:AK252 AK254:AK257">
      <formula1>$AK$2:$AK$5</formula1>
    </dataValidation>
    <dataValidation type="list" allowBlank="1" showInputMessage="1" showErrorMessage="1" sqref="AI246:AI248 AI250:AI252 AI254:AI257">
      <formula1>$AI$2:$AI$4</formula1>
    </dataValidation>
    <dataValidation type="list" allowBlank="1" showInputMessage="1" showErrorMessage="1" sqref="AJ246:AJ248 AJ250:AJ252 AJ254:AJ257">
      <formula1>$AJ$2:$AJ$6</formula1>
    </dataValidation>
    <dataValidation type="list" allowBlank="1" showInputMessage="1" showErrorMessage="1" sqref="AH246:AH248 AH250:AH252 AH254:AH257">
      <formula1>$AH$2:$AH$4</formula1>
    </dataValidation>
    <dataValidation type="list" allowBlank="1" showInputMessage="1" sqref="O246:O248 O250:O252">
      <formula1>$O$2:$O$23</formula1>
    </dataValidation>
    <dataValidation type="list" allowBlank="1" showInputMessage="1" sqref="O254:O257">
      <formula1>$O$2:$O$43</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9"/>
  </sheetPr>
  <dimension ref="A3:AP146"/>
  <sheetViews>
    <sheetView topLeftCell="A94" zoomScale="70" zoomScaleNormal="70" workbookViewId="0">
      <selection activeCell="K12" sqref="K12"/>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1" width="8.625" customWidth="1"/>
    <col min="22" max="22" width="5.125" customWidth="1"/>
    <col min="23" max="23" width="8.625" customWidth="1"/>
    <col min="24" max="24" width="5.625" customWidth="1"/>
    <col min="25" max="26" width="8.625" customWidth="1"/>
    <col min="27" max="28" width="18.625" customWidth="1"/>
    <col min="29" max="32" width="5.875" bestFit="1" customWidth="1"/>
    <col min="33" max="33" width="10.5" customWidth="1"/>
    <col min="34" max="34" width="4.375" customWidth="1"/>
    <col min="35" max="35" width="4.625" customWidth="1"/>
    <col min="36" max="36" width="5.25" bestFit="1" customWidth="1"/>
    <col min="37" max="37" width="5.625" customWidth="1"/>
    <col min="38" max="38" width="5.5" customWidth="1"/>
    <col min="39" max="39" width="58.5" customWidth="1"/>
    <col min="40" max="40" width="7.375" customWidth="1"/>
    <col min="41" max="41" width="8.25" bestFit="1" customWidth="1"/>
  </cols>
  <sheetData>
    <row r="3" spans="1:42" ht="54">
      <c r="B3" s="19" t="s">
        <v>72</v>
      </c>
      <c r="C3" s="19" t="s">
        <v>73</v>
      </c>
      <c r="D3" s="19" t="s">
        <v>74</v>
      </c>
      <c r="E3" s="19" t="s">
        <v>75</v>
      </c>
      <c r="F3" s="19" t="s">
        <v>76</v>
      </c>
      <c r="G3" s="19" t="s">
        <v>77</v>
      </c>
      <c r="H3" s="19" t="s">
        <v>78</v>
      </c>
      <c r="I3" s="19" t="s">
        <v>79</v>
      </c>
      <c r="J3" s="20"/>
      <c r="K3" s="21" t="s">
        <v>81</v>
      </c>
      <c r="L3" s="22" t="s">
        <v>82</v>
      </c>
      <c r="M3" s="20" t="s">
        <v>83</v>
      </c>
      <c r="N3" s="23" t="s">
        <v>84</v>
      </c>
      <c r="O3" s="23" t="s">
        <v>85</v>
      </c>
      <c r="P3" s="24" t="s">
        <v>86</v>
      </c>
      <c r="Q3" s="22" t="s">
        <v>87</v>
      </c>
      <c r="R3" s="25" t="s">
        <v>88</v>
      </c>
      <c r="S3" s="25" t="s">
        <v>89</v>
      </c>
      <c r="T3" s="25" t="s">
        <v>90</v>
      </c>
      <c r="U3" s="25" t="s">
        <v>91</v>
      </c>
      <c r="V3" s="26" t="s">
        <v>92</v>
      </c>
      <c r="W3" s="25" t="s">
        <v>93</v>
      </c>
      <c r="X3" s="26" t="s">
        <v>94</v>
      </c>
      <c r="Y3" s="25" t="s">
        <v>95</v>
      </c>
      <c r="Z3" s="25" t="s">
        <v>96</v>
      </c>
      <c r="AA3" s="27" t="s">
        <v>97</v>
      </c>
      <c r="AB3" s="20" t="s">
        <v>98</v>
      </c>
      <c r="AC3" s="28" t="s">
        <v>99</v>
      </c>
      <c r="AD3" s="28" t="s">
        <v>100</v>
      </c>
      <c r="AE3" s="28" t="s">
        <v>101</v>
      </c>
      <c r="AF3" s="28" t="s">
        <v>102</v>
      </c>
      <c r="AG3" s="28" t="s">
        <v>103</v>
      </c>
      <c r="AH3" s="28" t="s">
        <v>104</v>
      </c>
      <c r="AI3" s="28" t="s">
        <v>105</v>
      </c>
      <c r="AJ3" s="28" t="s">
        <v>106</v>
      </c>
      <c r="AK3" s="29" t="s">
        <v>107</v>
      </c>
      <c r="AL3" s="30" t="s">
        <v>108</v>
      </c>
      <c r="AM3" s="31" t="s">
        <v>109</v>
      </c>
      <c r="AN3" s="32" t="s">
        <v>110</v>
      </c>
      <c r="AO3" s="28" t="s">
        <v>111</v>
      </c>
      <c r="AP3" s="33" t="s">
        <v>112</v>
      </c>
    </row>
    <row r="4" spans="1:42">
      <c r="B4" s="34">
        <v>2022</v>
      </c>
      <c r="C4" s="34">
        <v>5</v>
      </c>
      <c r="D4" s="34">
        <v>9</v>
      </c>
      <c r="E4" s="35" t="s">
        <v>627</v>
      </c>
      <c r="F4" s="34"/>
      <c r="G4" s="36"/>
      <c r="H4" s="37" t="s">
        <v>595</v>
      </c>
      <c r="I4" s="38" t="s">
        <v>58</v>
      </c>
      <c r="J4" s="37"/>
      <c r="K4" s="13"/>
      <c r="L4" s="14"/>
      <c r="M4" s="14"/>
      <c r="N4" s="14"/>
      <c r="O4" s="13"/>
      <c r="P4" s="13">
        <v>12</v>
      </c>
      <c r="Q4" s="39" t="s">
        <v>612</v>
      </c>
      <c r="R4" s="40">
        <v>1005</v>
      </c>
      <c r="S4" s="41" t="s">
        <v>30</v>
      </c>
      <c r="T4" s="40">
        <v>200</v>
      </c>
      <c r="U4" s="40">
        <v>1005</v>
      </c>
      <c r="V4" s="13">
        <v>1</v>
      </c>
      <c r="W4" s="40">
        <v>200</v>
      </c>
      <c r="X4" s="13">
        <v>1</v>
      </c>
      <c r="Y4" s="40">
        <v>200</v>
      </c>
      <c r="Z4" s="40"/>
      <c r="AA4" s="241" t="s">
        <v>619</v>
      </c>
      <c r="AB4" s="42"/>
      <c r="AC4" s="43"/>
      <c r="AD4" s="44"/>
      <c r="AE4" s="44"/>
      <c r="AF4" s="43"/>
      <c r="AG4" s="13"/>
      <c r="AH4" s="37"/>
      <c r="AI4" s="37"/>
      <c r="AJ4" s="37"/>
      <c r="AK4" s="45"/>
      <c r="AL4" s="46"/>
      <c r="AM4" s="236"/>
      <c r="AN4" s="236"/>
      <c r="AO4" s="233"/>
      <c r="AP4" s="233"/>
    </row>
    <row r="5" spans="1:42">
      <c r="A5">
        <v>1</v>
      </c>
      <c r="B5" s="34">
        <v>2022</v>
      </c>
      <c r="C5" s="34">
        <v>5</v>
      </c>
      <c r="D5" s="34">
        <v>9</v>
      </c>
      <c r="E5" s="35" t="s">
        <v>627</v>
      </c>
      <c r="F5" s="34">
        <v>4</v>
      </c>
      <c r="G5" s="36" t="s">
        <v>614</v>
      </c>
      <c r="H5" s="37" t="s">
        <v>595</v>
      </c>
      <c r="I5" s="38" t="s">
        <v>47</v>
      </c>
      <c r="J5" s="37"/>
      <c r="K5" s="13"/>
      <c r="L5" s="14"/>
      <c r="M5" s="14"/>
      <c r="N5" s="14" t="s">
        <v>618</v>
      </c>
      <c r="O5" s="13" t="s">
        <v>597</v>
      </c>
      <c r="P5" s="13">
        <v>25</v>
      </c>
      <c r="Q5" s="39" t="s">
        <v>477</v>
      </c>
      <c r="R5" s="40">
        <v>1000</v>
      </c>
      <c r="S5" s="41">
        <v>4000</v>
      </c>
      <c r="T5" s="41">
        <v>4000</v>
      </c>
      <c r="U5" s="40">
        <v>1000</v>
      </c>
      <c r="V5" s="13">
        <v>1</v>
      </c>
      <c r="W5" s="41">
        <v>4000</v>
      </c>
      <c r="X5" s="13">
        <v>1</v>
      </c>
      <c r="Y5" s="41">
        <v>4000</v>
      </c>
      <c r="Z5" s="40"/>
      <c r="AA5" s="42"/>
      <c r="AB5" s="42"/>
      <c r="AC5" s="43"/>
      <c r="AD5" s="44"/>
      <c r="AE5" s="44"/>
      <c r="AF5" s="43"/>
      <c r="AG5" s="13" t="s">
        <v>5</v>
      </c>
      <c r="AH5" s="37"/>
      <c r="AI5" s="37" t="s">
        <v>17</v>
      </c>
      <c r="AJ5" s="37"/>
      <c r="AK5" s="45" t="s">
        <v>615</v>
      </c>
      <c r="AL5" s="46"/>
      <c r="AM5" s="236"/>
      <c r="AN5" s="236"/>
      <c r="AO5" s="233"/>
      <c r="AP5" s="233"/>
    </row>
    <row r="6" spans="1:42">
      <c r="B6" s="34">
        <v>2022</v>
      </c>
      <c r="C6" s="34">
        <v>5</v>
      </c>
      <c r="D6" s="34">
        <v>9</v>
      </c>
      <c r="E6" s="35" t="s">
        <v>627</v>
      </c>
      <c r="F6" s="34">
        <v>4</v>
      </c>
      <c r="G6" s="36" t="s">
        <v>614</v>
      </c>
      <c r="H6" s="37" t="s">
        <v>595</v>
      </c>
      <c r="I6" s="38" t="s">
        <v>47</v>
      </c>
      <c r="J6" s="37"/>
      <c r="K6" s="13"/>
      <c r="L6" s="14"/>
      <c r="M6" s="14"/>
      <c r="N6" s="14" t="s">
        <v>618</v>
      </c>
      <c r="O6" s="13" t="s">
        <v>597</v>
      </c>
      <c r="P6" s="13">
        <v>25</v>
      </c>
      <c r="Q6" s="39" t="s">
        <v>477</v>
      </c>
      <c r="R6" s="40">
        <v>1000</v>
      </c>
      <c r="S6" s="41">
        <v>4000</v>
      </c>
      <c r="T6" s="41">
        <v>4000</v>
      </c>
      <c r="U6" s="40">
        <v>1000</v>
      </c>
      <c r="V6" s="13">
        <v>1</v>
      </c>
      <c r="W6" s="41">
        <v>4000</v>
      </c>
      <c r="X6" s="13">
        <v>1</v>
      </c>
      <c r="Y6" s="41">
        <v>4000</v>
      </c>
      <c r="Z6" s="40"/>
      <c r="AA6" s="42"/>
      <c r="AB6" s="76"/>
      <c r="AC6" s="43"/>
      <c r="AD6" s="44"/>
      <c r="AE6" s="44"/>
      <c r="AF6" s="43"/>
      <c r="AG6" s="13" t="s">
        <v>5</v>
      </c>
      <c r="AH6" s="37"/>
      <c r="AI6" s="37" t="s">
        <v>17</v>
      </c>
      <c r="AJ6" s="37"/>
      <c r="AK6" s="45" t="s">
        <v>615</v>
      </c>
      <c r="AL6" s="46"/>
      <c r="AM6" s="236"/>
      <c r="AN6" s="236"/>
      <c r="AO6" s="233"/>
      <c r="AP6" s="233"/>
    </row>
    <row r="7" spans="1:42">
      <c r="B7" s="34">
        <v>2022</v>
      </c>
      <c r="C7" s="34">
        <v>5</v>
      </c>
      <c r="D7" s="34">
        <v>9</v>
      </c>
      <c r="E7" s="35" t="s">
        <v>627</v>
      </c>
      <c r="F7" s="34">
        <v>4</v>
      </c>
      <c r="G7" s="36" t="s">
        <v>614</v>
      </c>
      <c r="H7" s="37" t="s">
        <v>595</v>
      </c>
      <c r="I7" s="38" t="s">
        <v>47</v>
      </c>
      <c r="J7" s="37"/>
      <c r="K7" s="13"/>
      <c r="L7" s="14"/>
      <c r="M7" s="14"/>
      <c r="N7" s="14" t="s">
        <v>618</v>
      </c>
      <c r="O7" s="13" t="s">
        <v>597</v>
      </c>
      <c r="P7" s="13">
        <v>25</v>
      </c>
      <c r="Q7" s="39" t="s">
        <v>477</v>
      </c>
      <c r="R7" s="40">
        <v>1000</v>
      </c>
      <c r="S7" s="41">
        <v>4000</v>
      </c>
      <c r="T7" s="41">
        <v>4000</v>
      </c>
      <c r="U7" s="40">
        <v>1000</v>
      </c>
      <c r="V7" s="13">
        <v>1</v>
      </c>
      <c r="W7" s="41">
        <v>4000</v>
      </c>
      <c r="X7" s="13">
        <v>1</v>
      </c>
      <c r="Y7" s="41">
        <v>4000</v>
      </c>
      <c r="Z7" s="40"/>
      <c r="AA7" s="42"/>
      <c r="AB7" s="76"/>
      <c r="AC7" s="43"/>
      <c r="AD7" s="44"/>
      <c r="AE7" s="44"/>
      <c r="AF7" s="43"/>
      <c r="AG7" s="13" t="s">
        <v>5</v>
      </c>
      <c r="AH7" s="37"/>
      <c r="AI7" s="37" t="s">
        <v>17</v>
      </c>
      <c r="AJ7" s="37"/>
      <c r="AK7" s="45" t="s">
        <v>615</v>
      </c>
      <c r="AL7" s="46"/>
      <c r="AM7" s="236"/>
      <c r="AN7" s="236"/>
      <c r="AO7" s="233"/>
      <c r="AP7" s="233"/>
    </row>
    <row r="8" spans="1:42">
      <c r="B8" s="34">
        <v>2022</v>
      </c>
      <c r="C8" s="34">
        <v>5</v>
      </c>
      <c r="D8" s="34">
        <v>9</v>
      </c>
      <c r="E8" s="35" t="s">
        <v>627</v>
      </c>
      <c r="F8" s="34"/>
      <c r="G8" s="260"/>
      <c r="H8" s="37" t="s">
        <v>595</v>
      </c>
      <c r="I8" s="38" t="s">
        <v>43</v>
      </c>
      <c r="J8" s="37"/>
      <c r="K8" s="13"/>
      <c r="L8" s="14"/>
      <c r="M8" s="14"/>
      <c r="N8" s="14"/>
      <c r="O8" s="13"/>
      <c r="P8" s="239">
        <v>25</v>
      </c>
      <c r="Q8" s="39" t="s">
        <v>612</v>
      </c>
      <c r="R8" s="40">
        <v>1000</v>
      </c>
      <c r="S8" s="41" t="s">
        <v>30</v>
      </c>
      <c r="T8" s="240">
        <v>350</v>
      </c>
      <c r="U8" s="40">
        <v>1000</v>
      </c>
      <c r="V8" s="13">
        <v>1</v>
      </c>
      <c r="W8" s="40"/>
      <c r="X8" s="13">
        <v>1</v>
      </c>
      <c r="Y8" s="240">
        <v>350</v>
      </c>
      <c r="Z8" s="40">
        <v>12550</v>
      </c>
      <c r="AA8" s="42" t="s">
        <v>656</v>
      </c>
      <c r="AB8" s="76"/>
      <c r="AC8" s="43"/>
      <c r="AD8" s="44"/>
      <c r="AE8" s="44"/>
      <c r="AF8" s="43"/>
      <c r="AG8" s="13"/>
      <c r="AH8" s="37"/>
      <c r="AI8" s="37" t="s">
        <v>17</v>
      </c>
      <c r="AJ8" s="37"/>
      <c r="AK8" s="45" t="s">
        <v>615</v>
      </c>
      <c r="AL8" s="46"/>
      <c r="AM8" s="236"/>
      <c r="AN8" s="236"/>
      <c r="AO8" s="233"/>
      <c r="AP8" s="233"/>
    </row>
    <row r="10" spans="1:42">
      <c r="A10">
        <v>1</v>
      </c>
      <c r="B10" s="34">
        <v>2022</v>
      </c>
      <c r="C10" s="34">
        <v>5</v>
      </c>
      <c r="D10" s="34">
        <v>31</v>
      </c>
      <c r="E10" s="35" t="s">
        <v>627</v>
      </c>
      <c r="F10" s="34"/>
      <c r="G10" s="36"/>
      <c r="H10" s="37" t="s">
        <v>595</v>
      </c>
      <c r="I10" s="38" t="s">
        <v>58</v>
      </c>
      <c r="J10" s="37"/>
      <c r="K10" s="13"/>
      <c r="L10" s="14"/>
      <c r="M10" s="13"/>
      <c r="N10" s="14"/>
      <c r="O10" s="13"/>
      <c r="P10" s="13">
        <v>12</v>
      </c>
      <c r="Q10" s="39" t="s">
        <v>612</v>
      </c>
      <c r="R10" s="40">
        <v>1120</v>
      </c>
      <c r="S10" s="41" t="s">
        <v>30</v>
      </c>
      <c r="T10" s="40">
        <v>200</v>
      </c>
      <c r="U10" s="40">
        <v>1120</v>
      </c>
      <c r="V10" s="13">
        <v>1</v>
      </c>
      <c r="W10" s="40">
        <v>200</v>
      </c>
      <c r="X10" s="13">
        <v>1</v>
      </c>
      <c r="Y10" s="40">
        <v>200</v>
      </c>
      <c r="Z10" s="40"/>
      <c r="AA10" s="241" t="s">
        <v>619</v>
      </c>
      <c r="AB10" s="42"/>
      <c r="AC10" s="43"/>
      <c r="AD10" s="44"/>
      <c r="AE10" s="44"/>
      <c r="AF10" s="43"/>
      <c r="AG10" s="13"/>
      <c r="AH10" s="37"/>
      <c r="AI10" s="37"/>
      <c r="AJ10" s="37"/>
      <c r="AK10" s="45"/>
      <c r="AL10" s="46"/>
      <c r="AM10" s="236"/>
      <c r="AN10" s="236"/>
      <c r="AO10" s="233"/>
      <c r="AP10" s="233"/>
    </row>
    <row r="11" spans="1:42">
      <c r="A11">
        <v>1</v>
      </c>
      <c r="B11" s="34">
        <v>2022</v>
      </c>
      <c r="C11" s="34">
        <v>5</v>
      </c>
      <c r="D11" s="34">
        <v>31</v>
      </c>
      <c r="E11" s="35" t="s">
        <v>627</v>
      </c>
      <c r="F11" s="34">
        <v>5</v>
      </c>
      <c r="G11" s="36" t="s">
        <v>614</v>
      </c>
      <c r="H11" s="37" t="s">
        <v>595</v>
      </c>
      <c r="I11" s="38" t="s">
        <v>47</v>
      </c>
      <c r="J11" s="37"/>
      <c r="K11" s="13"/>
      <c r="L11" s="14"/>
      <c r="M11" s="14"/>
      <c r="N11" s="14" t="s">
        <v>618</v>
      </c>
      <c r="O11" s="13" t="s">
        <v>597</v>
      </c>
      <c r="P11" s="13">
        <v>25</v>
      </c>
      <c r="Q11" s="39" t="s">
        <v>672</v>
      </c>
      <c r="R11" s="40">
        <v>1120</v>
      </c>
      <c r="S11" s="41">
        <v>4000</v>
      </c>
      <c r="T11" s="41">
        <v>4000</v>
      </c>
      <c r="U11" s="40">
        <v>1120</v>
      </c>
      <c r="V11" s="13">
        <v>1</v>
      </c>
      <c r="W11" s="41">
        <v>4000</v>
      </c>
      <c r="X11" s="13">
        <v>1</v>
      </c>
      <c r="Y11" s="41">
        <v>4000</v>
      </c>
      <c r="Z11" s="40"/>
      <c r="AA11" s="42"/>
      <c r="AB11" s="42"/>
      <c r="AC11" s="43"/>
      <c r="AD11" s="44"/>
      <c r="AE11" s="44"/>
      <c r="AF11" s="43"/>
      <c r="AG11" s="13" t="s">
        <v>5</v>
      </c>
      <c r="AH11" s="37"/>
      <c r="AI11" s="37" t="s">
        <v>17</v>
      </c>
      <c r="AJ11" s="37"/>
      <c r="AK11" s="45" t="s">
        <v>615</v>
      </c>
      <c r="AL11" s="46"/>
      <c r="AM11" s="236"/>
      <c r="AN11" s="236"/>
      <c r="AO11" s="233"/>
      <c r="AP11" s="233"/>
    </row>
    <row r="12" spans="1:42">
      <c r="B12" s="34">
        <v>2022</v>
      </c>
      <c r="C12" s="34">
        <v>5</v>
      </c>
      <c r="D12" s="34">
        <v>31</v>
      </c>
      <c r="E12" s="35" t="s">
        <v>627</v>
      </c>
      <c r="F12" s="34">
        <v>5</v>
      </c>
      <c r="G12" s="36" t="s">
        <v>614</v>
      </c>
      <c r="H12" s="37" t="s">
        <v>595</v>
      </c>
      <c r="I12" s="38" t="s">
        <v>47</v>
      </c>
      <c r="J12" s="37"/>
      <c r="K12" s="13"/>
      <c r="L12" s="14"/>
      <c r="M12" s="14"/>
      <c r="N12" s="14" t="s">
        <v>618</v>
      </c>
      <c r="O12" s="13" t="s">
        <v>597</v>
      </c>
      <c r="P12" s="13">
        <v>25</v>
      </c>
      <c r="Q12" s="39" t="s">
        <v>672</v>
      </c>
      <c r="R12" s="40">
        <v>1120</v>
      </c>
      <c r="S12" s="41">
        <v>4000</v>
      </c>
      <c r="T12" s="41">
        <v>4000</v>
      </c>
      <c r="U12" s="40">
        <v>1120</v>
      </c>
      <c r="V12" s="13">
        <v>1</v>
      </c>
      <c r="W12" s="41">
        <v>4000</v>
      </c>
      <c r="X12" s="13">
        <v>1</v>
      </c>
      <c r="Y12" s="41">
        <v>4000</v>
      </c>
      <c r="Z12" s="40"/>
      <c r="AA12" s="42"/>
      <c r="AB12" s="42"/>
      <c r="AC12" s="43"/>
      <c r="AD12" s="44"/>
      <c r="AE12" s="44"/>
      <c r="AF12" s="43"/>
      <c r="AG12" s="13" t="s">
        <v>5</v>
      </c>
      <c r="AH12" s="37"/>
      <c r="AI12" s="37" t="s">
        <v>17</v>
      </c>
      <c r="AJ12" s="37"/>
      <c r="AK12" s="45" t="s">
        <v>615</v>
      </c>
      <c r="AL12" s="46"/>
      <c r="AM12" s="236"/>
      <c r="AN12" s="236"/>
      <c r="AO12" s="233"/>
      <c r="AP12" s="233"/>
    </row>
    <row r="13" spans="1:42">
      <c r="B13" s="34">
        <v>2022</v>
      </c>
      <c r="C13" s="34">
        <v>5</v>
      </c>
      <c r="D13" s="34">
        <v>31</v>
      </c>
      <c r="E13" s="35" t="s">
        <v>627</v>
      </c>
      <c r="F13" s="34">
        <v>5</v>
      </c>
      <c r="G13" s="36" t="s">
        <v>614</v>
      </c>
      <c r="H13" s="37" t="s">
        <v>595</v>
      </c>
      <c r="I13" s="38" t="s">
        <v>47</v>
      </c>
      <c r="J13" s="37"/>
      <c r="K13" s="13"/>
      <c r="L13" s="14"/>
      <c r="M13" s="14"/>
      <c r="N13" s="14" t="s">
        <v>618</v>
      </c>
      <c r="O13" s="13" t="s">
        <v>597</v>
      </c>
      <c r="P13" s="13">
        <v>25</v>
      </c>
      <c r="Q13" s="39" t="s">
        <v>672</v>
      </c>
      <c r="R13" s="40">
        <v>1120</v>
      </c>
      <c r="S13" s="41">
        <v>4000</v>
      </c>
      <c r="T13" s="41">
        <v>4000</v>
      </c>
      <c r="U13" s="40">
        <v>1120</v>
      </c>
      <c r="V13" s="13">
        <v>1</v>
      </c>
      <c r="W13" s="41">
        <v>4000</v>
      </c>
      <c r="X13" s="13">
        <v>1</v>
      </c>
      <c r="Y13" s="41">
        <v>4000</v>
      </c>
      <c r="Z13" s="40"/>
      <c r="AA13" s="42"/>
      <c r="AB13" s="76"/>
      <c r="AC13" s="43"/>
      <c r="AD13" s="44"/>
      <c r="AE13" s="44"/>
      <c r="AF13" s="43"/>
      <c r="AG13" s="13" t="s">
        <v>5</v>
      </c>
      <c r="AH13" s="37"/>
      <c r="AI13" s="37" t="s">
        <v>17</v>
      </c>
      <c r="AJ13" s="37"/>
      <c r="AK13" s="45" t="s">
        <v>615</v>
      </c>
      <c r="AL13" s="46"/>
      <c r="AM13" s="236"/>
      <c r="AN13" s="236"/>
      <c r="AO13" s="233"/>
      <c r="AP13" s="233"/>
    </row>
    <row r="14" spans="1:42">
      <c r="B14" s="34">
        <v>2022</v>
      </c>
      <c r="C14" s="34">
        <v>5</v>
      </c>
      <c r="D14" s="34">
        <v>31</v>
      </c>
      <c r="E14" s="35" t="s">
        <v>627</v>
      </c>
      <c r="F14" s="34"/>
      <c r="G14" s="260"/>
      <c r="H14" s="37" t="s">
        <v>595</v>
      </c>
      <c r="I14" s="38" t="s">
        <v>43</v>
      </c>
      <c r="J14" s="37"/>
      <c r="K14" s="13"/>
      <c r="L14" s="14"/>
      <c r="M14" s="14"/>
      <c r="N14" s="14"/>
      <c r="O14" s="13"/>
      <c r="P14" s="239">
        <v>25</v>
      </c>
      <c r="Q14" s="39" t="s">
        <v>612</v>
      </c>
      <c r="R14" s="40">
        <v>1120</v>
      </c>
      <c r="S14" s="41" t="s">
        <v>30</v>
      </c>
      <c r="T14" s="240">
        <v>350</v>
      </c>
      <c r="U14" s="40">
        <v>1120</v>
      </c>
      <c r="V14" s="13">
        <v>1</v>
      </c>
      <c r="W14" s="40"/>
      <c r="X14" s="13">
        <v>1</v>
      </c>
      <c r="Y14" s="240">
        <v>350</v>
      </c>
      <c r="Z14" s="40">
        <v>12550</v>
      </c>
      <c r="AA14" s="42" t="s">
        <v>653</v>
      </c>
      <c r="AB14" s="76"/>
      <c r="AC14" s="43"/>
      <c r="AD14" s="44"/>
      <c r="AE14" s="44"/>
      <c r="AF14" s="43"/>
      <c r="AG14" s="13"/>
      <c r="AH14" s="37"/>
      <c r="AI14" s="37" t="s">
        <v>17</v>
      </c>
      <c r="AJ14" s="37"/>
      <c r="AK14" s="45" t="s">
        <v>615</v>
      </c>
      <c r="AL14" s="46"/>
      <c r="AM14" s="236"/>
      <c r="AN14" s="236"/>
      <c r="AO14" s="233"/>
      <c r="AP14" s="233"/>
    </row>
    <row r="16" spans="1:42">
      <c r="A16">
        <v>1</v>
      </c>
      <c r="B16" s="34">
        <v>2022</v>
      </c>
      <c r="C16" s="34">
        <v>5</v>
      </c>
      <c r="D16" s="34">
        <v>31</v>
      </c>
      <c r="E16" s="35" t="s">
        <v>627</v>
      </c>
      <c r="F16" s="34"/>
      <c r="G16" s="36"/>
      <c r="H16" s="37" t="s">
        <v>595</v>
      </c>
      <c r="I16" s="38" t="s">
        <v>58</v>
      </c>
      <c r="J16" s="37"/>
      <c r="K16" s="13"/>
      <c r="L16" s="14"/>
      <c r="M16" s="13"/>
      <c r="N16" s="14"/>
      <c r="O16" s="13"/>
      <c r="P16" s="13">
        <v>12</v>
      </c>
      <c r="Q16" s="39" t="s">
        <v>612</v>
      </c>
      <c r="R16" s="40">
        <v>1005</v>
      </c>
      <c r="S16" s="41" t="s">
        <v>30</v>
      </c>
      <c r="T16" s="40">
        <v>200</v>
      </c>
      <c r="U16" s="40">
        <v>1005</v>
      </c>
      <c r="V16" s="13">
        <v>1</v>
      </c>
      <c r="W16" s="40">
        <v>200</v>
      </c>
      <c r="X16" s="13">
        <v>1</v>
      </c>
      <c r="Y16" s="40">
        <v>200</v>
      </c>
      <c r="Z16" s="40"/>
      <c r="AA16" s="42"/>
      <c r="AB16" s="42"/>
      <c r="AC16" s="43"/>
      <c r="AD16" s="44"/>
      <c r="AE16" s="44"/>
      <c r="AF16" s="43"/>
      <c r="AG16" s="13"/>
      <c r="AH16" s="37"/>
      <c r="AI16" s="37"/>
      <c r="AJ16" s="37"/>
      <c r="AK16" s="45"/>
      <c r="AL16" s="46"/>
      <c r="AM16" s="236"/>
      <c r="AN16" s="236"/>
      <c r="AO16" s="233"/>
      <c r="AP16" s="233"/>
    </row>
    <row r="17" spans="1:42">
      <c r="A17">
        <v>1</v>
      </c>
      <c r="B17" s="34">
        <v>2022</v>
      </c>
      <c r="C17" s="34">
        <v>5</v>
      </c>
      <c r="D17" s="34">
        <v>31</v>
      </c>
      <c r="E17" s="35" t="s">
        <v>627</v>
      </c>
      <c r="F17" s="34">
        <v>5</v>
      </c>
      <c r="G17" s="36" t="s">
        <v>614</v>
      </c>
      <c r="H17" s="37" t="s">
        <v>595</v>
      </c>
      <c r="I17" s="38" t="s">
        <v>47</v>
      </c>
      <c r="J17" s="37"/>
      <c r="K17" s="13"/>
      <c r="L17" s="14"/>
      <c r="M17" s="14"/>
      <c r="N17" s="14" t="s">
        <v>618</v>
      </c>
      <c r="O17" s="13" t="s">
        <v>597</v>
      </c>
      <c r="P17" s="13">
        <v>50</v>
      </c>
      <c r="Q17" s="39" t="s">
        <v>672</v>
      </c>
      <c r="R17" s="40">
        <v>1000</v>
      </c>
      <c r="S17" s="41">
        <v>4000</v>
      </c>
      <c r="T17" s="41">
        <v>4000</v>
      </c>
      <c r="U17" s="40">
        <v>1000</v>
      </c>
      <c r="V17" s="13">
        <v>1</v>
      </c>
      <c r="W17" s="41">
        <v>4000</v>
      </c>
      <c r="X17" s="13">
        <v>1</v>
      </c>
      <c r="Y17" s="41">
        <v>4000</v>
      </c>
      <c r="Z17" s="40"/>
      <c r="AA17" s="42"/>
      <c r="AB17" s="42"/>
      <c r="AC17" s="43"/>
      <c r="AD17" s="44"/>
      <c r="AE17" s="44"/>
      <c r="AF17" s="43"/>
      <c r="AG17" s="13" t="s">
        <v>5</v>
      </c>
      <c r="AH17" s="37"/>
      <c r="AI17" s="37" t="s">
        <v>6</v>
      </c>
      <c r="AJ17" s="37"/>
      <c r="AK17" s="45" t="s">
        <v>615</v>
      </c>
      <c r="AL17" s="46"/>
      <c r="AM17" s="236"/>
      <c r="AN17" s="236"/>
      <c r="AO17" s="233"/>
      <c r="AP17" s="233"/>
    </row>
    <row r="18" spans="1:42">
      <c r="B18" s="34">
        <v>2022</v>
      </c>
      <c r="C18" s="34">
        <v>5</v>
      </c>
      <c r="D18" s="34">
        <v>31</v>
      </c>
      <c r="E18" s="35" t="s">
        <v>627</v>
      </c>
      <c r="F18" s="34">
        <v>5</v>
      </c>
      <c r="G18" s="36" t="s">
        <v>614</v>
      </c>
      <c r="H18" s="37" t="s">
        <v>595</v>
      </c>
      <c r="I18" s="38" t="s">
        <v>47</v>
      </c>
      <c r="J18" s="37"/>
      <c r="K18" s="13"/>
      <c r="L18" s="14"/>
      <c r="M18" s="14"/>
      <c r="N18" s="14" t="s">
        <v>618</v>
      </c>
      <c r="O18" s="13" t="s">
        <v>597</v>
      </c>
      <c r="P18" s="13">
        <v>50</v>
      </c>
      <c r="Q18" s="39" t="s">
        <v>672</v>
      </c>
      <c r="R18" s="40">
        <v>1000</v>
      </c>
      <c r="S18" s="41">
        <v>4000</v>
      </c>
      <c r="T18" s="41">
        <v>4000</v>
      </c>
      <c r="U18" s="40">
        <v>1000</v>
      </c>
      <c r="V18" s="13">
        <v>1</v>
      </c>
      <c r="W18" s="41">
        <v>4000</v>
      </c>
      <c r="X18" s="13">
        <v>1</v>
      </c>
      <c r="Y18" s="41">
        <v>4000</v>
      </c>
      <c r="Z18" s="40"/>
      <c r="AA18" s="42"/>
      <c r="AB18" s="42"/>
      <c r="AC18" s="43"/>
      <c r="AD18" s="44"/>
      <c r="AE18" s="44"/>
      <c r="AF18" s="43"/>
      <c r="AG18" s="13" t="s">
        <v>5</v>
      </c>
      <c r="AH18" s="37"/>
      <c r="AI18" s="37" t="s">
        <v>6</v>
      </c>
      <c r="AJ18" s="37"/>
      <c r="AK18" s="45" t="s">
        <v>615</v>
      </c>
      <c r="AL18" s="46"/>
      <c r="AM18" s="236"/>
      <c r="AN18" s="236"/>
      <c r="AO18" s="233"/>
      <c r="AP18" s="233"/>
    </row>
    <row r="19" spans="1:42">
      <c r="B19" s="34">
        <v>2022</v>
      </c>
      <c r="C19" s="34">
        <v>5</v>
      </c>
      <c r="D19" s="34">
        <v>31</v>
      </c>
      <c r="E19" s="35" t="s">
        <v>627</v>
      </c>
      <c r="F19" s="34">
        <v>5</v>
      </c>
      <c r="G19" s="36" t="s">
        <v>614</v>
      </c>
      <c r="H19" s="37" t="s">
        <v>595</v>
      </c>
      <c r="I19" s="38" t="s">
        <v>47</v>
      </c>
      <c r="J19" s="37"/>
      <c r="K19" s="13"/>
      <c r="L19" s="14"/>
      <c r="M19" s="14"/>
      <c r="N19" s="14" t="s">
        <v>618</v>
      </c>
      <c r="O19" s="13" t="s">
        <v>597</v>
      </c>
      <c r="P19" s="13">
        <v>50</v>
      </c>
      <c r="Q19" s="39" t="s">
        <v>672</v>
      </c>
      <c r="R19" s="40">
        <v>1000</v>
      </c>
      <c r="S19" s="41">
        <v>4000</v>
      </c>
      <c r="T19" s="41">
        <v>4000</v>
      </c>
      <c r="U19" s="40">
        <v>1000</v>
      </c>
      <c r="V19" s="13">
        <v>1</v>
      </c>
      <c r="W19" s="41">
        <v>4000</v>
      </c>
      <c r="X19" s="13">
        <v>1</v>
      </c>
      <c r="Y19" s="41">
        <v>4000</v>
      </c>
      <c r="Z19" s="40"/>
      <c r="AA19" s="42"/>
      <c r="AB19" s="76"/>
      <c r="AC19" s="43"/>
      <c r="AD19" s="44"/>
      <c r="AE19" s="44"/>
      <c r="AF19" s="43"/>
      <c r="AG19" s="13" t="s">
        <v>5</v>
      </c>
      <c r="AH19" s="37"/>
      <c r="AI19" s="37" t="s">
        <v>6</v>
      </c>
      <c r="AJ19" s="37"/>
      <c r="AK19" s="45" t="s">
        <v>615</v>
      </c>
      <c r="AL19" s="46"/>
      <c r="AM19" s="236"/>
      <c r="AN19" s="236"/>
      <c r="AO19" s="233"/>
      <c r="AP19" s="233"/>
    </row>
    <row r="20" spans="1:42">
      <c r="B20" s="34">
        <v>2022</v>
      </c>
      <c r="C20" s="34">
        <v>5</v>
      </c>
      <c r="D20" s="34">
        <v>31</v>
      </c>
      <c r="E20" s="35" t="s">
        <v>627</v>
      </c>
      <c r="F20" s="34"/>
      <c r="G20" s="260"/>
      <c r="H20" s="37" t="s">
        <v>595</v>
      </c>
      <c r="I20" s="38" t="s">
        <v>43</v>
      </c>
      <c r="J20" s="37"/>
      <c r="K20" s="13"/>
      <c r="L20" s="14"/>
      <c r="M20" s="14"/>
      <c r="N20" s="14"/>
      <c r="O20" s="13"/>
      <c r="P20" s="239">
        <v>25</v>
      </c>
      <c r="Q20" s="39" t="s">
        <v>612</v>
      </c>
      <c r="R20" s="40">
        <v>1000</v>
      </c>
      <c r="S20" s="41" t="s">
        <v>30</v>
      </c>
      <c r="T20" s="240">
        <v>350</v>
      </c>
      <c r="U20" s="40">
        <v>1000</v>
      </c>
      <c r="V20" s="13">
        <v>1</v>
      </c>
      <c r="W20" s="40"/>
      <c r="X20" s="13">
        <v>1</v>
      </c>
      <c r="Y20" s="240">
        <v>350</v>
      </c>
      <c r="Z20" s="40">
        <v>12550</v>
      </c>
      <c r="AA20" s="42" t="s">
        <v>656</v>
      </c>
      <c r="AB20" s="76"/>
      <c r="AC20" s="43"/>
      <c r="AD20" s="44"/>
      <c r="AE20" s="44"/>
      <c r="AF20" s="43"/>
      <c r="AG20" s="13"/>
      <c r="AH20" s="37"/>
      <c r="AI20" s="37" t="s">
        <v>6</v>
      </c>
      <c r="AJ20" s="37"/>
      <c r="AK20" s="45" t="s">
        <v>615</v>
      </c>
      <c r="AL20" s="46"/>
      <c r="AM20" s="236"/>
      <c r="AN20" s="236"/>
      <c r="AO20" s="233"/>
      <c r="AP20" s="233"/>
    </row>
    <row r="22" spans="1:42">
      <c r="A22">
        <v>1</v>
      </c>
      <c r="B22" s="34">
        <v>2022</v>
      </c>
      <c r="C22" s="34">
        <v>5</v>
      </c>
      <c r="D22" s="34">
        <v>31</v>
      </c>
      <c r="E22" s="35" t="s">
        <v>627</v>
      </c>
      <c r="F22" s="34"/>
      <c r="G22" s="36"/>
      <c r="H22" s="37" t="s">
        <v>595</v>
      </c>
      <c r="I22" s="38" t="s">
        <v>58</v>
      </c>
      <c r="J22" s="37"/>
      <c r="K22" s="13"/>
      <c r="L22" s="14"/>
      <c r="M22" s="13"/>
      <c r="N22" s="14"/>
      <c r="O22" s="13"/>
      <c r="P22" s="13">
        <v>12</v>
      </c>
      <c r="Q22" s="39" t="s">
        <v>612</v>
      </c>
      <c r="R22" s="40">
        <v>1120</v>
      </c>
      <c r="S22" s="41" t="s">
        <v>30</v>
      </c>
      <c r="T22" s="40">
        <v>200</v>
      </c>
      <c r="U22" s="40">
        <v>1120</v>
      </c>
      <c r="V22" s="13">
        <v>1</v>
      </c>
      <c r="W22" s="40">
        <v>200</v>
      </c>
      <c r="X22" s="13">
        <v>1</v>
      </c>
      <c r="Y22" s="40">
        <v>200</v>
      </c>
      <c r="Z22" s="40"/>
      <c r="AA22" s="42"/>
      <c r="AB22" s="42"/>
      <c r="AC22" s="43"/>
      <c r="AD22" s="44"/>
      <c r="AE22" s="44"/>
      <c r="AF22" s="43"/>
      <c r="AG22" s="13"/>
      <c r="AH22" s="37"/>
      <c r="AI22" s="37"/>
      <c r="AJ22" s="37"/>
      <c r="AK22" s="45"/>
      <c r="AL22" s="46"/>
      <c r="AM22" s="236"/>
      <c r="AN22" s="236"/>
      <c r="AO22" s="233"/>
      <c r="AP22" s="233"/>
    </row>
    <row r="23" spans="1:42">
      <c r="A23">
        <v>1</v>
      </c>
      <c r="B23" s="34">
        <v>2022</v>
      </c>
      <c r="C23" s="34">
        <v>5</v>
      </c>
      <c r="D23" s="34">
        <v>31</v>
      </c>
      <c r="E23" s="35" t="s">
        <v>627</v>
      </c>
      <c r="F23" s="34">
        <v>5</v>
      </c>
      <c r="G23" s="36" t="s">
        <v>614</v>
      </c>
      <c r="H23" s="37" t="s">
        <v>595</v>
      </c>
      <c r="I23" s="38" t="s">
        <v>47</v>
      </c>
      <c r="J23" s="37"/>
      <c r="K23" s="13"/>
      <c r="L23" s="14"/>
      <c r="M23" s="14"/>
      <c r="N23" s="14" t="s">
        <v>618</v>
      </c>
      <c r="O23" s="13" t="s">
        <v>597</v>
      </c>
      <c r="P23" s="13">
        <v>50</v>
      </c>
      <c r="Q23" s="39" t="s">
        <v>672</v>
      </c>
      <c r="R23" s="40">
        <v>1120</v>
      </c>
      <c r="S23" s="41">
        <v>4000</v>
      </c>
      <c r="T23" s="41">
        <v>4000</v>
      </c>
      <c r="U23" s="40">
        <v>1120</v>
      </c>
      <c r="V23" s="13">
        <v>1</v>
      </c>
      <c r="W23" s="41">
        <v>4000</v>
      </c>
      <c r="X23" s="13">
        <v>1</v>
      </c>
      <c r="Y23" s="41">
        <v>4000</v>
      </c>
      <c r="Z23" s="40"/>
      <c r="AA23" s="42"/>
      <c r="AB23" s="42"/>
      <c r="AC23" s="43"/>
      <c r="AD23" s="44"/>
      <c r="AE23" s="44"/>
      <c r="AF23" s="43"/>
      <c r="AG23" s="13" t="s">
        <v>5</v>
      </c>
      <c r="AH23" s="37"/>
      <c r="AI23" s="37" t="s">
        <v>6</v>
      </c>
      <c r="AJ23" s="37"/>
      <c r="AK23" s="45" t="s">
        <v>615</v>
      </c>
      <c r="AL23" s="46"/>
      <c r="AM23" s="236"/>
      <c r="AN23" s="236"/>
      <c r="AO23" s="233"/>
      <c r="AP23" s="233"/>
    </row>
    <row r="24" spans="1:42">
      <c r="B24" s="34">
        <v>2022</v>
      </c>
      <c r="C24" s="34">
        <v>5</v>
      </c>
      <c r="D24" s="34">
        <v>31</v>
      </c>
      <c r="E24" s="35" t="s">
        <v>627</v>
      </c>
      <c r="F24" s="34">
        <v>5</v>
      </c>
      <c r="G24" s="36" t="s">
        <v>614</v>
      </c>
      <c r="H24" s="37" t="s">
        <v>595</v>
      </c>
      <c r="I24" s="38" t="s">
        <v>47</v>
      </c>
      <c r="J24" s="37"/>
      <c r="K24" s="13"/>
      <c r="L24" s="14"/>
      <c r="M24" s="14"/>
      <c r="N24" s="14" t="s">
        <v>618</v>
      </c>
      <c r="O24" s="13" t="s">
        <v>597</v>
      </c>
      <c r="P24" s="13">
        <v>50</v>
      </c>
      <c r="Q24" s="39" t="s">
        <v>672</v>
      </c>
      <c r="R24" s="40">
        <v>1120</v>
      </c>
      <c r="S24" s="41">
        <v>4000</v>
      </c>
      <c r="T24" s="41">
        <v>4000</v>
      </c>
      <c r="U24" s="40">
        <v>1120</v>
      </c>
      <c r="V24" s="13">
        <v>1</v>
      </c>
      <c r="W24" s="41">
        <v>4000</v>
      </c>
      <c r="X24" s="13">
        <v>1</v>
      </c>
      <c r="Y24" s="41">
        <v>4000</v>
      </c>
      <c r="Z24" s="40"/>
      <c r="AA24" s="42"/>
      <c r="AB24" s="42"/>
      <c r="AC24" s="43"/>
      <c r="AD24" s="44"/>
      <c r="AE24" s="44"/>
      <c r="AF24" s="43"/>
      <c r="AG24" s="13" t="s">
        <v>5</v>
      </c>
      <c r="AH24" s="37"/>
      <c r="AI24" s="37" t="s">
        <v>6</v>
      </c>
      <c r="AJ24" s="37"/>
      <c r="AK24" s="45" t="s">
        <v>615</v>
      </c>
      <c r="AL24" s="46"/>
      <c r="AM24" s="236"/>
      <c r="AN24" s="236"/>
      <c r="AO24" s="233"/>
      <c r="AP24" s="233"/>
    </row>
    <row r="25" spans="1:42">
      <c r="B25" s="34">
        <v>2022</v>
      </c>
      <c r="C25" s="34">
        <v>5</v>
      </c>
      <c r="D25" s="34">
        <v>31</v>
      </c>
      <c r="E25" s="35" t="s">
        <v>627</v>
      </c>
      <c r="F25" s="34">
        <v>5</v>
      </c>
      <c r="G25" s="36" t="s">
        <v>614</v>
      </c>
      <c r="H25" s="37" t="s">
        <v>595</v>
      </c>
      <c r="I25" s="38" t="s">
        <v>47</v>
      </c>
      <c r="J25" s="37"/>
      <c r="K25" s="13"/>
      <c r="L25" s="14"/>
      <c r="M25" s="14"/>
      <c r="N25" s="14" t="s">
        <v>618</v>
      </c>
      <c r="O25" s="13" t="s">
        <v>597</v>
      </c>
      <c r="P25" s="13">
        <v>50</v>
      </c>
      <c r="Q25" s="39" t="s">
        <v>672</v>
      </c>
      <c r="R25" s="40">
        <v>1120</v>
      </c>
      <c r="S25" s="41">
        <v>4000</v>
      </c>
      <c r="T25" s="41">
        <v>4000</v>
      </c>
      <c r="U25" s="40">
        <v>1120</v>
      </c>
      <c r="V25" s="13">
        <v>1</v>
      </c>
      <c r="W25" s="41">
        <v>4000</v>
      </c>
      <c r="X25" s="13">
        <v>1</v>
      </c>
      <c r="Y25" s="41">
        <v>4000</v>
      </c>
      <c r="Z25" s="40"/>
      <c r="AA25" s="42"/>
      <c r="AB25" s="76"/>
      <c r="AC25" s="43"/>
      <c r="AD25" s="44"/>
      <c r="AE25" s="44"/>
      <c r="AF25" s="43"/>
      <c r="AG25" s="13" t="s">
        <v>5</v>
      </c>
      <c r="AH25" s="37"/>
      <c r="AI25" s="37" t="s">
        <v>6</v>
      </c>
      <c r="AJ25" s="37"/>
      <c r="AK25" s="45" t="s">
        <v>615</v>
      </c>
      <c r="AL25" s="46"/>
      <c r="AM25" s="236"/>
      <c r="AN25" s="236"/>
      <c r="AO25" s="233"/>
      <c r="AP25" s="233"/>
    </row>
    <row r="26" spans="1:42">
      <c r="B26" s="34">
        <v>2022</v>
      </c>
      <c r="C26" s="34">
        <v>5</v>
      </c>
      <c r="D26" s="34">
        <v>31</v>
      </c>
      <c r="E26" s="35" t="s">
        <v>627</v>
      </c>
      <c r="F26" s="34"/>
      <c r="G26" s="260"/>
      <c r="H26" s="37" t="s">
        <v>595</v>
      </c>
      <c r="I26" s="38" t="s">
        <v>43</v>
      </c>
      <c r="J26" s="37"/>
      <c r="K26" s="13"/>
      <c r="L26" s="14"/>
      <c r="M26" s="14"/>
      <c r="N26" s="14"/>
      <c r="O26" s="13"/>
      <c r="P26" s="239">
        <v>25</v>
      </c>
      <c r="Q26" s="39" t="s">
        <v>612</v>
      </c>
      <c r="R26" s="40">
        <v>1120</v>
      </c>
      <c r="S26" s="41" t="s">
        <v>30</v>
      </c>
      <c r="T26" s="240">
        <v>350</v>
      </c>
      <c r="U26" s="40">
        <v>1120</v>
      </c>
      <c r="V26" s="13">
        <v>1</v>
      </c>
      <c r="W26" s="40"/>
      <c r="X26" s="13">
        <v>1</v>
      </c>
      <c r="Y26" s="240">
        <v>350</v>
      </c>
      <c r="Z26" s="40">
        <v>12550</v>
      </c>
      <c r="AA26" s="42" t="s">
        <v>653</v>
      </c>
      <c r="AB26" s="76"/>
      <c r="AC26" s="43"/>
      <c r="AD26" s="44"/>
      <c r="AE26" s="44"/>
      <c r="AF26" s="43"/>
      <c r="AG26" s="13"/>
      <c r="AH26" s="37"/>
      <c r="AI26" s="37" t="s">
        <v>6</v>
      </c>
      <c r="AJ26" s="37"/>
      <c r="AK26" s="45" t="s">
        <v>615</v>
      </c>
      <c r="AL26" s="46"/>
      <c r="AM26" s="236"/>
      <c r="AN26" s="236"/>
      <c r="AO26" s="233"/>
      <c r="AP26" s="233"/>
    </row>
    <row r="28" spans="1:42">
      <c r="A28">
        <v>1</v>
      </c>
      <c r="B28" s="34">
        <v>2022</v>
      </c>
      <c r="C28" s="34">
        <v>5</v>
      </c>
      <c r="D28" s="34">
        <v>7</v>
      </c>
      <c r="E28" s="35" t="s">
        <v>628</v>
      </c>
      <c r="F28" s="34"/>
      <c r="G28" s="36"/>
      <c r="H28" s="37" t="s">
        <v>595</v>
      </c>
      <c r="I28" s="38" t="s">
        <v>58</v>
      </c>
      <c r="J28" s="37"/>
      <c r="K28" s="13"/>
      <c r="L28" s="14"/>
      <c r="M28" s="13"/>
      <c r="N28" s="75"/>
      <c r="O28" s="13"/>
      <c r="P28" s="13">
        <v>12</v>
      </c>
      <c r="Q28" s="39" t="s">
        <v>612</v>
      </c>
      <c r="R28" s="40">
        <v>1005</v>
      </c>
      <c r="S28" s="41" t="s">
        <v>30</v>
      </c>
      <c r="T28" s="40">
        <v>200</v>
      </c>
      <c r="U28" s="40">
        <v>1005</v>
      </c>
      <c r="V28" s="13">
        <v>1</v>
      </c>
      <c r="W28" s="40">
        <v>200</v>
      </c>
      <c r="X28" s="13">
        <v>1</v>
      </c>
      <c r="Y28" s="40">
        <v>200</v>
      </c>
      <c r="Z28" s="40"/>
      <c r="AA28" s="75"/>
      <c r="AB28" s="42"/>
      <c r="AC28" s="77"/>
      <c r="AD28" s="44"/>
      <c r="AE28" s="44"/>
      <c r="AF28" s="43"/>
      <c r="AG28" s="13"/>
      <c r="AH28" s="37"/>
      <c r="AI28" s="37"/>
      <c r="AJ28" s="37"/>
      <c r="AK28" s="45"/>
      <c r="AL28" s="46"/>
      <c r="AM28" s="236"/>
      <c r="AN28" s="236"/>
      <c r="AO28" s="233"/>
      <c r="AP28" s="233"/>
    </row>
    <row r="29" spans="1:42">
      <c r="A29">
        <v>1</v>
      </c>
      <c r="B29" s="34">
        <v>2022</v>
      </c>
      <c r="C29" s="34">
        <v>5</v>
      </c>
      <c r="D29" s="34">
        <v>7</v>
      </c>
      <c r="E29" s="35" t="s">
        <v>628</v>
      </c>
      <c r="F29" s="34">
        <v>2</v>
      </c>
      <c r="G29" s="36" t="s">
        <v>614</v>
      </c>
      <c r="H29" s="37" t="s">
        <v>595</v>
      </c>
      <c r="I29" s="38" t="s">
        <v>47</v>
      </c>
      <c r="J29" s="37"/>
      <c r="K29" s="13"/>
      <c r="L29" s="14"/>
      <c r="M29" s="14"/>
      <c r="N29" s="14" t="s">
        <v>646</v>
      </c>
      <c r="O29" s="13" t="s">
        <v>597</v>
      </c>
      <c r="P29" s="13">
        <v>50</v>
      </c>
      <c r="Q29" s="39" t="s">
        <v>303</v>
      </c>
      <c r="R29" s="40">
        <v>1000</v>
      </c>
      <c r="S29" s="41">
        <v>4000</v>
      </c>
      <c r="T29" s="41">
        <v>4000</v>
      </c>
      <c r="U29" s="40">
        <v>1000</v>
      </c>
      <c r="V29" s="13">
        <v>1</v>
      </c>
      <c r="W29" s="41">
        <v>4000</v>
      </c>
      <c r="X29" s="13">
        <v>1</v>
      </c>
      <c r="Y29" s="41">
        <v>4000</v>
      </c>
      <c r="Z29" s="40"/>
      <c r="AA29" s="42"/>
      <c r="AB29" s="42"/>
      <c r="AC29" s="43"/>
      <c r="AD29" s="44"/>
      <c r="AE29" s="44"/>
      <c r="AF29" s="43"/>
      <c r="AG29" s="13" t="s">
        <v>5</v>
      </c>
      <c r="AH29" s="37"/>
      <c r="AI29" s="37" t="s">
        <v>6</v>
      </c>
      <c r="AJ29" s="37"/>
      <c r="AK29" s="45" t="s">
        <v>615</v>
      </c>
      <c r="AL29" s="46"/>
      <c r="AM29" s="236"/>
      <c r="AN29" s="236"/>
      <c r="AO29" s="233"/>
      <c r="AP29" s="233"/>
    </row>
    <row r="30" spans="1:42">
      <c r="A30">
        <v>1</v>
      </c>
      <c r="B30" s="34">
        <v>2022</v>
      </c>
      <c r="C30" s="34">
        <v>5</v>
      </c>
      <c r="D30" s="34">
        <v>7</v>
      </c>
      <c r="E30" s="35" t="s">
        <v>628</v>
      </c>
      <c r="F30" s="34">
        <v>2</v>
      </c>
      <c r="G30" s="36" t="s">
        <v>614</v>
      </c>
      <c r="H30" s="37" t="s">
        <v>595</v>
      </c>
      <c r="I30" s="38" t="s">
        <v>47</v>
      </c>
      <c r="J30" s="37"/>
      <c r="K30" s="13"/>
      <c r="L30" s="14"/>
      <c r="M30" s="14"/>
      <c r="N30" s="14" t="s">
        <v>646</v>
      </c>
      <c r="O30" s="13" t="s">
        <v>597</v>
      </c>
      <c r="P30" s="13">
        <v>50</v>
      </c>
      <c r="Q30" s="39" t="s">
        <v>303</v>
      </c>
      <c r="R30" s="40">
        <v>1000</v>
      </c>
      <c r="S30" s="41">
        <v>4000</v>
      </c>
      <c r="T30" s="41">
        <v>4000</v>
      </c>
      <c r="U30" s="40">
        <v>1000</v>
      </c>
      <c r="V30" s="13">
        <v>1</v>
      </c>
      <c r="W30" s="41">
        <v>4000</v>
      </c>
      <c r="X30" s="13">
        <v>1</v>
      </c>
      <c r="Y30" s="41">
        <v>4000</v>
      </c>
      <c r="Z30" s="40"/>
      <c r="AA30" s="42"/>
      <c r="AB30" s="42"/>
      <c r="AC30" s="43"/>
      <c r="AD30" s="44"/>
      <c r="AE30" s="44"/>
      <c r="AF30" s="43"/>
      <c r="AG30" s="13" t="s">
        <v>5</v>
      </c>
      <c r="AH30" s="37"/>
      <c r="AI30" s="37" t="s">
        <v>6</v>
      </c>
      <c r="AJ30" s="37"/>
      <c r="AK30" s="45" t="s">
        <v>615</v>
      </c>
      <c r="AL30" s="46"/>
      <c r="AM30" s="236"/>
      <c r="AN30" s="236"/>
      <c r="AO30" s="233"/>
      <c r="AP30" s="233"/>
    </row>
    <row r="31" spans="1:42">
      <c r="A31">
        <v>1</v>
      </c>
      <c r="B31" s="34">
        <v>2022</v>
      </c>
      <c r="C31" s="34">
        <v>5</v>
      </c>
      <c r="D31" s="34">
        <v>7</v>
      </c>
      <c r="E31" s="35" t="s">
        <v>628</v>
      </c>
      <c r="F31" s="34">
        <v>2</v>
      </c>
      <c r="G31" s="36" t="s">
        <v>614</v>
      </c>
      <c r="H31" s="37" t="s">
        <v>595</v>
      </c>
      <c r="I31" s="38" t="s">
        <v>47</v>
      </c>
      <c r="J31" s="37"/>
      <c r="K31" s="13"/>
      <c r="L31" s="14"/>
      <c r="M31" s="14"/>
      <c r="N31" s="14" t="s">
        <v>646</v>
      </c>
      <c r="O31" s="13" t="s">
        <v>597</v>
      </c>
      <c r="P31" s="13">
        <v>50</v>
      </c>
      <c r="Q31" s="39" t="s">
        <v>303</v>
      </c>
      <c r="R31" s="40">
        <v>1000</v>
      </c>
      <c r="S31" s="41">
        <v>4000</v>
      </c>
      <c r="T31" s="41">
        <v>4000</v>
      </c>
      <c r="U31" s="40">
        <v>1000</v>
      </c>
      <c r="V31" s="13">
        <v>1</v>
      </c>
      <c r="W31" s="41">
        <v>4000</v>
      </c>
      <c r="X31" s="13">
        <v>1</v>
      </c>
      <c r="Y31" s="41">
        <v>4000</v>
      </c>
      <c r="Z31" s="40"/>
      <c r="AA31" s="42"/>
      <c r="AB31" s="42"/>
      <c r="AC31" s="43"/>
      <c r="AD31" s="44"/>
      <c r="AE31" s="44"/>
      <c r="AF31" s="43"/>
      <c r="AG31" s="13" t="s">
        <v>5</v>
      </c>
      <c r="AH31" s="37"/>
      <c r="AI31" s="37" t="s">
        <v>6</v>
      </c>
      <c r="AJ31" s="37"/>
      <c r="AK31" s="45" t="s">
        <v>615</v>
      </c>
      <c r="AL31" s="46"/>
      <c r="AM31" s="236"/>
      <c r="AN31" s="236"/>
      <c r="AO31" s="233"/>
      <c r="AP31" s="233"/>
    </row>
    <row r="32" spans="1:42">
      <c r="B32" s="34">
        <v>2022</v>
      </c>
      <c r="C32" s="34">
        <v>5</v>
      </c>
      <c r="D32" s="34">
        <v>7</v>
      </c>
      <c r="E32" s="35" t="s">
        <v>628</v>
      </c>
      <c r="F32" s="34"/>
      <c r="G32" s="260"/>
      <c r="H32" s="37" t="s">
        <v>595</v>
      </c>
      <c r="I32" s="73" t="s">
        <v>43</v>
      </c>
      <c r="J32" s="37"/>
      <c r="K32" s="13"/>
      <c r="L32" s="14"/>
      <c r="M32" s="14"/>
      <c r="N32" s="14"/>
      <c r="O32" s="74"/>
      <c r="P32" s="239">
        <v>25</v>
      </c>
      <c r="Q32" s="39" t="s">
        <v>612</v>
      </c>
      <c r="R32" s="40">
        <v>1000</v>
      </c>
      <c r="S32" s="41" t="s">
        <v>30</v>
      </c>
      <c r="T32" s="240">
        <v>350</v>
      </c>
      <c r="U32" s="40">
        <v>1000</v>
      </c>
      <c r="V32" s="13">
        <v>1</v>
      </c>
      <c r="W32" s="40"/>
      <c r="X32" s="13">
        <v>1</v>
      </c>
      <c r="Y32" s="240">
        <v>350</v>
      </c>
      <c r="Z32" s="40">
        <v>12550</v>
      </c>
      <c r="AA32" s="42" t="s">
        <v>656</v>
      </c>
      <c r="AB32" s="42"/>
      <c r="AC32" s="77"/>
      <c r="AD32" s="78"/>
      <c r="AE32" s="78"/>
      <c r="AF32" s="77"/>
      <c r="AG32" s="74"/>
      <c r="AH32" s="72"/>
      <c r="AI32" s="37" t="s">
        <v>6</v>
      </c>
      <c r="AJ32" s="37"/>
      <c r="AK32" s="45" t="s">
        <v>615</v>
      </c>
      <c r="AL32" s="46"/>
      <c r="AM32" s="236"/>
      <c r="AN32" s="236"/>
      <c r="AO32" s="233"/>
      <c r="AP32" s="233"/>
    </row>
    <row r="34" spans="1:42">
      <c r="B34" s="34">
        <v>2022</v>
      </c>
      <c r="C34" s="34">
        <v>5</v>
      </c>
      <c r="D34" s="34">
        <v>11</v>
      </c>
      <c r="E34" s="35" t="s">
        <v>628</v>
      </c>
      <c r="F34" s="34"/>
      <c r="G34" s="36"/>
      <c r="H34" s="37" t="s">
        <v>595</v>
      </c>
      <c r="I34" s="38" t="s">
        <v>58</v>
      </c>
      <c r="J34" s="37"/>
      <c r="K34" s="13"/>
      <c r="L34" s="14"/>
      <c r="M34" s="13"/>
      <c r="N34" s="14"/>
      <c r="O34" s="13"/>
      <c r="P34" s="13">
        <v>12</v>
      </c>
      <c r="Q34" s="39" t="s">
        <v>612</v>
      </c>
      <c r="R34" s="40">
        <v>1005</v>
      </c>
      <c r="S34" s="41" t="s">
        <v>30</v>
      </c>
      <c r="T34" s="40">
        <v>200</v>
      </c>
      <c r="U34" s="40">
        <v>1005</v>
      </c>
      <c r="V34" s="13">
        <v>1</v>
      </c>
      <c r="W34" s="40">
        <v>200</v>
      </c>
      <c r="X34" s="13">
        <v>1</v>
      </c>
      <c r="Y34" s="40">
        <v>200</v>
      </c>
      <c r="Z34" s="40"/>
      <c r="AA34" s="241" t="s">
        <v>619</v>
      </c>
      <c r="AB34" s="245"/>
      <c r="AC34" s="43"/>
      <c r="AD34" s="44"/>
      <c r="AE34" s="44"/>
      <c r="AF34" s="43"/>
      <c r="AG34" s="13"/>
      <c r="AH34" s="37"/>
      <c r="AI34" s="37"/>
      <c r="AJ34" s="37"/>
      <c r="AK34" s="45"/>
      <c r="AL34" s="46"/>
      <c r="AM34" s="236"/>
      <c r="AN34" s="236"/>
      <c r="AO34" s="233"/>
      <c r="AP34" s="233"/>
    </row>
    <row r="35" spans="1:42">
      <c r="B35" s="34">
        <v>2022</v>
      </c>
      <c r="C35" s="34">
        <v>5</v>
      </c>
      <c r="D35" s="34">
        <v>11</v>
      </c>
      <c r="E35" s="35" t="s">
        <v>629</v>
      </c>
      <c r="F35" s="34">
        <v>2</v>
      </c>
      <c r="G35" s="36" t="s">
        <v>614</v>
      </c>
      <c r="H35" s="37" t="s">
        <v>595</v>
      </c>
      <c r="I35" s="38" t="s">
        <v>47</v>
      </c>
      <c r="J35" s="37"/>
      <c r="K35" s="13"/>
      <c r="L35" s="14"/>
      <c r="M35" s="14"/>
      <c r="N35" s="14" t="s">
        <v>687</v>
      </c>
      <c r="O35" s="13" t="s">
        <v>597</v>
      </c>
      <c r="P35" s="13">
        <v>38</v>
      </c>
      <c r="Q35" s="39" t="s">
        <v>625</v>
      </c>
      <c r="R35" s="40">
        <v>1005</v>
      </c>
      <c r="S35" s="41">
        <v>4100</v>
      </c>
      <c r="T35" s="41">
        <v>4100</v>
      </c>
      <c r="U35" s="40">
        <v>1005</v>
      </c>
      <c r="V35" s="13">
        <v>1</v>
      </c>
      <c r="W35" s="41">
        <v>4100</v>
      </c>
      <c r="X35" s="13">
        <v>1</v>
      </c>
      <c r="Y35" s="41">
        <v>4100</v>
      </c>
      <c r="Z35" s="40"/>
      <c r="AA35" s="42"/>
      <c r="AB35" s="42"/>
      <c r="AC35" s="43"/>
      <c r="AD35" s="44"/>
      <c r="AE35" s="44"/>
      <c r="AF35" s="43"/>
      <c r="AG35" s="13" t="s">
        <v>5</v>
      </c>
      <c r="AH35" s="37"/>
      <c r="AI35" s="37" t="s">
        <v>6</v>
      </c>
      <c r="AJ35" s="37"/>
      <c r="AK35" s="45" t="s">
        <v>615</v>
      </c>
      <c r="AL35" s="46"/>
      <c r="AM35" s="236"/>
      <c r="AN35" s="236"/>
      <c r="AO35" s="233"/>
      <c r="AP35" s="233"/>
    </row>
    <row r="36" spans="1:42">
      <c r="B36" s="34">
        <v>2022</v>
      </c>
      <c r="C36" s="34">
        <v>5</v>
      </c>
      <c r="D36" s="34">
        <v>11</v>
      </c>
      <c r="E36" s="35" t="s">
        <v>629</v>
      </c>
      <c r="F36" s="34">
        <v>2</v>
      </c>
      <c r="G36" s="36" t="s">
        <v>614</v>
      </c>
      <c r="H36" s="37" t="s">
        <v>595</v>
      </c>
      <c r="I36" s="38" t="s">
        <v>47</v>
      </c>
      <c r="J36" s="37"/>
      <c r="K36" s="13"/>
      <c r="L36" s="14"/>
      <c r="M36" s="14"/>
      <c r="N36" s="14" t="s">
        <v>687</v>
      </c>
      <c r="O36" s="13" t="s">
        <v>597</v>
      </c>
      <c r="P36" s="13">
        <v>38</v>
      </c>
      <c r="Q36" s="39" t="s">
        <v>625</v>
      </c>
      <c r="R36" s="40">
        <v>1005</v>
      </c>
      <c r="S36" s="41">
        <v>4100</v>
      </c>
      <c r="T36" s="41">
        <v>4100</v>
      </c>
      <c r="U36" s="40">
        <v>1005</v>
      </c>
      <c r="V36" s="13">
        <v>1</v>
      </c>
      <c r="W36" s="41">
        <v>4100</v>
      </c>
      <c r="X36" s="13">
        <v>1</v>
      </c>
      <c r="Y36" s="41">
        <v>4100</v>
      </c>
      <c r="Z36" s="40"/>
      <c r="AA36" s="42"/>
      <c r="AB36" s="42"/>
      <c r="AC36" s="43"/>
      <c r="AD36" s="44"/>
      <c r="AE36" s="44"/>
      <c r="AF36" s="43"/>
      <c r="AG36" s="13" t="s">
        <v>5</v>
      </c>
      <c r="AH36" s="37"/>
      <c r="AI36" s="37" t="s">
        <v>6</v>
      </c>
      <c r="AJ36" s="37"/>
      <c r="AK36" s="45" t="s">
        <v>615</v>
      </c>
      <c r="AL36" s="46"/>
      <c r="AM36" s="236"/>
      <c r="AN36" s="236"/>
      <c r="AO36" s="233"/>
      <c r="AP36" s="233"/>
    </row>
    <row r="37" spans="1:42">
      <c r="B37" s="34">
        <v>2022</v>
      </c>
      <c r="C37" s="34">
        <v>5</v>
      </c>
      <c r="D37" s="34">
        <v>11</v>
      </c>
      <c r="E37" s="35" t="s">
        <v>629</v>
      </c>
      <c r="F37" s="34">
        <v>2</v>
      </c>
      <c r="G37" s="36" t="s">
        <v>614</v>
      </c>
      <c r="H37" s="37" t="s">
        <v>595</v>
      </c>
      <c r="I37" s="38" t="s">
        <v>47</v>
      </c>
      <c r="J37" s="37"/>
      <c r="K37" s="13"/>
      <c r="L37" s="14"/>
      <c r="M37" s="14"/>
      <c r="N37" s="14" t="s">
        <v>687</v>
      </c>
      <c r="O37" s="13" t="s">
        <v>597</v>
      </c>
      <c r="P37" s="13">
        <v>38</v>
      </c>
      <c r="Q37" s="39" t="s">
        <v>625</v>
      </c>
      <c r="R37" s="40">
        <v>1005</v>
      </c>
      <c r="S37" s="41">
        <v>4100</v>
      </c>
      <c r="T37" s="41">
        <v>4100</v>
      </c>
      <c r="U37" s="40">
        <v>1005</v>
      </c>
      <c r="V37" s="13">
        <v>1</v>
      </c>
      <c r="W37" s="41">
        <v>4100</v>
      </c>
      <c r="X37" s="13">
        <v>1</v>
      </c>
      <c r="Y37" s="41">
        <v>4100</v>
      </c>
      <c r="Z37" s="40"/>
      <c r="AA37" s="42"/>
      <c r="AB37" s="42"/>
      <c r="AC37" s="43"/>
      <c r="AD37" s="44"/>
      <c r="AE37" s="44"/>
      <c r="AF37" s="43"/>
      <c r="AG37" s="13" t="s">
        <v>5</v>
      </c>
      <c r="AH37" s="37"/>
      <c r="AI37" s="37" t="s">
        <v>6</v>
      </c>
      <c r="AJ37" s="37"/>
      <c r="AK37" s="45" t="s">
        <v>615</v>
      </c>
      <c r="AL37" s="46"/>
      <c r="AM37" s="236"/>
      <c r="AN37" s="236"/>
      <c r="AO37" s="233"/>
      <c r="AP37" s="233"/>
    </row>
    <row r="38" spans="1:42">
      <c r="B38" s="34">
        <v>2022</v>
      </c>
      <c r="C38" s="34">
        <v>5</v>
      </c>
      <c r="D38" s="34">
        <v>11</v>
      </c>
      <c r="E38" s="35" t="s">
        <v>629</v>
      </c>
      <c r="F38" s="34"/>
      <c r="G38" s="36"/>
      <c r="H38" s="37" t="s">
        <v>595</v>
      </c>
      <c r="I38" s="38" t="s">
        <v>43</v>
      </c>
      <c r="J38" s="37"/>
      <c r="K38" s="13"/>
      <c r="L38" s="14"/>
      <c r="M38" s="14"/>
      <c r="N38" s="14"/>
      <c r="O38" s="13"/>
      <c r="P38" s="239">
        <v>25</v>
      </c>
      <c r="Q38" s="39" t="s">
        <v>612</v>
      </c>
      <c r="R38" s="40">
        <v>1005</v>
      </c>
      <c r="S38" s="41" t="s">
        <v>30</v>
      </c>
      <c r="T38" s="240">
        <v>350</v>
      </c>
      <c r="U38" s="40">
        <v>1005</v>
      </c>
      <c r="V38" s="13">
        <v>1</v>
      </c>
      <c r="W38" s="40"/>
      <c r="X38" s="13">
        <v>1</v>
      </c>
      <c r="Y38" s="240">
        <v>350</v>
      </c>
      <c r="Z38" s="40">
        <v>12850</v>
      </c>
      <c r="AA38" s="42" t="s">
        <v>658</v>
      </c>
      <c r="AB38" s="42"/>
      <c r="AC38" s="43"/>
      <c r="AD38" s="44"/>
      <c r="AE38" s="44"/>
      <c r="AF38" s="43"/>
      <c r="AG38" s="13"/>
      <c r="AH38" s="37"/>
      <c r="AI38" s="37" t="s">
        <v>6</v>
      </c>
      <c r="AJ38" s="37"/>
      <c r="AK38" s="45" t="s">
        <v>615</v>
      </c>
      <c r="AL38" s="46"/>
      <c r="AM38" s="236"/>
      <c r="AN38" s="236"/>
      <c r="AO38" s="233"/>
      <c r="AP38" s="233"/>
    </row>
    <row r="40" spans="1:42">
      <c r="B40" s="34">
        <v>2022</v>
      </c>
      <c r="C40" s="34">
        <v>5</v>
      </c>
      <c r="D40" s="34">
        <v>11</v>
      </c>
      <c r="E40" s="35" t="s">
        <v>628</v>
      </c>
      <c r="F40" s="34"/>
      <c r="G40" s="36"/>
      <c r="H40" s="37" t="s">
        <v>595</v>
      </c>
      <c r="I40" s="38" t="s">
        <v>58</v>
      </c>
      <c r="J40" s="37"/>
      <c r="K40" s="13"/>
      <c r="L40" s="14"/>
      <c r="M40" s="13"/>
      <c r="N40" s="14"/>
      <c r="O40" s="13"/>
      <c r="P40" s="13">
        <v>12</v>
      </c>
      <c r="Q40" s="39" t="s">
        <v>612</v>
      </c>
      <c r="R40" s="40">
        <v>1050</v>
      </c>
      <c r="S40" s="41" t="s">
        <v>30</v>
      </c>
      <c r="T40" s="40">
        <v>200</v>
      </c>
      <c r="U40" s="40">
        <v>1050</v>
      </c>
      <c r="V40" s="13">
        <v>1</v>
      </c>
      <c r="W40" s="40">
        <v>200</v>
      </c>
      <c r="X40" s="13">
        <v>1</v>
      </c>
      <c r="Y40" s="40">
        <v>200</v>
      </c>
      <c r="Z40" s="40"/>
      <c r="AA40" s="42"/>
      <c r="AB40" s="245"/>
      <c r="AC40" s="43"/>
      <c r="AD40" s="44"/>
      <c r="AE40" s="44"/>
      <c r="AF40" s="43"/>
      <c r="AG40" s="13"/>
      <c r="AH40" s="37"/>
      <c r="AI40" s="37"/>
      <c r="AJ40" s="37"/>
      <c r="AK40" s="45"/>
      <c r="AL40" s="46"/>
      <c r="AM40" s="236"/>
      <c r="AN40" s="236"/>
      <c r="AO40" s="233"/>
      <c r="AP40" s="233"/>
    </row>
    <row r="41" spans="1:42">
      <c r="B41" s="34">
        <v>2022</v>
      </c>
      <c r="C41" s="34">
        <v>5</v>
      </c>
      <c r="D41" s="34">
        <v>11</v>
      </c>
      <c r="E41" s="35" t="s">
        <v>628</v>
      </c>
      <c r="F41" s="34">
        <v>1</v>
      </c>
      <c r="G41" s="36" t="s">
        <v>614</v>
      </c>
      <c r="H41" s="37" t="s">
        <v>595</v>
      </c>
      <c r="I41" s="38" t="s">
        <v>47</v>
      </c>
      <c r="J41" s="37"/>
      <c r="K41" s="13"/>
      <c r="L41" s="14"/>
      <c r="M41" s="14"/>
      <c r="N41" s="14" t="s">
        <v>687</v>
      </c>
      <c r="O41" s="13" t="s">
        <v>597</v>
      </c>
      <c r="P41" s="13">
        <v>50</v>
      </c>
      <c r="Q41" s="39" t="s">
        <v>625</v>
      </c>
      <c r="R41" s="40">
        <v>1050</v>
      </c>
      <c r="S41" s="41">
        <v>4100</v>
      </c>
      <c r="T41" s="41">
        <v>4100</v>
      </c>
      <c r="U41" s="40">
        <v>1050</v>
      </c>
      <c r="V41" s="13">
        <v>1</v>
      </c>
      <c r="W41" s="41">
        <v>4100</v>
      </c>
      <c r="X41" s="13">
        <v>1</v>
      </c>
      <c r="Y41" s="41">
        <v>4100</v>
      </c>
      <c r="Z41" s="40"/>
      <c r="AA41" s="42"/>
      <c r="AB41" s="42"/>
      <c r="AC41" s="43"/>
      <c r="AD41" s="44"/>
      <c r="AE41" s="44"/>
      <c r="AF41" s="43"/>
      <c r="AG41" s="13" t="s">
        <v>5</v>
      </c>
      <c r="AH41" s="37"/>
      <c r="AI41" s="37" t="s">
        <v>6</v>
      </c>
      <c r="AJ41" s="37"/>
      <c r="AK41" s="45" t="s">
        <v>615</v>
      </c>
      <c r="AL41" s="46"/>
      <c r="AM41" s="236"/>
      <c r="AN41" s="236"/>
      <c r="AO41" s="233"/>
      <c r="AP41" s="233"/>
    </row>
    <row r="42" spans="1:42">
      <c r="B42" s="34">
        <v>2022</v>
      </c>
      <c r="C42" s="34">
        <v>5</v>
      </c>
      <c r="D42" s="34">
        <v>11</v>
      </c>
      <c r="E42" s="35" t="s">
        <v>628</v>
      </c>
      <c r="F42" s="34">
        <v>1</v>
      </c>
      <c r="G42" s="36" t="s">
        <v>614</v>
      </c>
      <c r="H42" s="37" t="s">
        <v>595</v>
      </c>
      <c r="I42" s="38" t="s">
        <v>47</v>
      </c>
      <c r="J42" s="37"/>
      <c r="K42" s="13"/>
      <c r="L42" s="14"/>
      <c r="M42" s="14"/>
      <c r="N42" s="14" t="s">
        <v>687</v>
      </c>
      <c r="O42" s="13" t="s">
        <v>597</v>
      </c>
      <c r="P42" s="13">
        <v>50</v>
      </c>
      <c r="Q42" s="39" t="s">
        <v>625</v>
      </c>
      <c r="R42" s="40">
        <v>1050</v>
      </c>
      <c r="S42" s="41">
        <v>4100</v>
      </c>
      <c r="T42" s="41">
        <v>4100</v>
      </c>
      <c r="U42" s="40">
        <v>1050</v>
      </c>
      <c r="V42" s="13">
        <v>1</v>
      </c>
      <c r="W42" s="41">
        <v>4100</v>
      </c>
      <c r="X42" s="13">
        <v>1</v>
      </c>
      <c r="Y42" s="41">
        <v>4100</v>
      </c>
      <c r="Z42" s="40"/>
      <c r="AA42" s="42"/>
      <c r="AB42" s="42"/>
      <c r="AC42" s="43"/>
      <c r="AD42" s="44"/>
      <c r="AE42" s="44"/>
      <c r="AF42" s="43"/>
      <c r="AG42" s="13" t="s">
        <v>5</v>
      </c>
      <c r="AH42" s="37"/>
      <c r="AI42" s="37" t="s">
        <v>6</v>
      </c>
      <c r="AJ42" s="37"/>
      <c r="AK42" s="45" t="s">
        <v>615</v>
      </c>
      <c r="AL42" s="46"/>
      <c r="AM42" s="236"/>
      <c r="AN42" s="236"/>
      <c r="AO42" s="233"/>
      <c r="AP42" s="233"/>
    </row>
    <row r="43" spans="1:42">
      <c r="B43" s="34">
        <v>2022</v>
      </c>
      <c r="C43" s="34">
        <v>5</v>
      </c>
      <c r="D43" s="34">
        <v>11</v>
      </c>
      <c r="E43" s="35" t="s">
        <v>629</v>
      </c>
      <c r="F43" s="34">
        <v>1</v>
      </c>
      <c r="G43" s="36" t="s">
        <v>614</v>
      </c>
      <c r="H43" s="37" t="s">
        <v>595</v>
      </c>
      <c r="I43" s="38" t="s">
        <v>47</v>
      </c>
      <c r="J43" s="37"/>
      <c r="K43" s="13"/>
      <c r="L43" s="14"/>
      <c r="M43" s="14"/>
      <c r="N43" s="14" t="s">
        <v>687</v>
      </c>
      <c r="O43" s="13" t="s">
        <v>597</v>
      </c>
      <c r="P43" s="13">
        <v>50</v>
      </c>
      <c r="Q43" s="39" t="s">
        <v>625</v>
      </c>
      <c r="R43" s="40">
        <v>1050</v>
      </c>
      <c r="S43" s="41">
        <v>4100</v>
      </c>
      <c r="T43" s="41">
        <v>4100</v>
      </c>
      <c r="U43" s="40">
        <v>1050</v>
      </c>
      <c r="V43" s="13">
        <v>1</v>
      </c>
      <c r="W43" s="41">
        <v>4100</v>
      </c>
      <c r="X43" s="13">
        <v>1</v>
      </c>
      <c r="Y43" s="41">
        <v>4100</v>
      </c>
      <c r="Z43" s="40"/>
      <c r="AA43" s="42"/>
      <c r="AB43" s="42"/>
      <c r="AC43" s="43"/>
      <c r="AD43" s="44"/>
      <c r="AE43" s="44"/>
      <c r="AF43" s="43"/>
      <c r="AG43" s="13" t="s">
        <v>5</v>
      </c>
      <c r="AH43" s="37"/>
      <c r="AI43" s="37" t="s">
        <v>6</v>
      </c>
      <c r="AJ43" s="37"/>
      <c r="AK43" s="45" t="s">
        <v>615</v>
      </c>
      <c r="AL43" s="46"/>
      <c r="AM43" s="236"/>
      <c r="AN43" s="236"/>
      <c r="AO43" s="233"/>
      <c r="AP43" s="233"/>
    </row>
    <row r="44" spans="1:42">
      <c r="B44" s="34">
        <v>2022</v>
      </c>
      <c r="C44" s="34">
        <v>5</v>
      </c>
      <c r="D44" s="34">
        <v>11</v>
      </c>
      <c r="E44" s="35" t="s">
        <v>629</v>
      </c>
      <c r="F44" s="34"/>
      <c r="G44" s="260"/>
      <c r="H44" s="37" t="s">
        <v>595</v>
      </c>
      <c r="I44" s="38" t="s">
        <v>43</v>
      </c>
      <c r="J44" s="37"/>
      <c r="K44" s="13"/>
      <c r="L44" s="14"/>
      <c r="M44" s="14"/>
      <c r="N44" s="14"/>
      <c r="O44" s="13"/>
      <c r="P44" s="239">
        <v>25</v>
      </c>
      <c r="Q44" s="39" t="s">
        <v>612</v>
      </c>
      <c r="R44" s="40">
        <v>1050</v>
      </c>
      <c r="S44" s="41" t="s">
        <v>30</v>
      </c>
      <c r="T44" s="240">
        <v>350</v>
      </c>
      <c r="U44" s="40">
        <v>1050</v>
      </c>
      <c r="V44" s="13">
        <v>1</v>
      </c>
      <c r="W44" s="40"/>
      <c r="X44" s="13">
        <v>1</v>
      </c>
      <c r="Y44" s="240">
        <v>350</v>
      </c>
      <c r="Z44" s="40">
        <v>12850</v>
      </c>
      <c r="AA44" s="42" t="s">
        <v>657</v>
      </c>
      <c r="AB44" s="42"/>
      <c r="AC44" s="43"/>
      <c r="AD44" s="44"/>
      <c r="AE44" s="44"/>
      <c r="AF44" s="43"/>
      <c r="AG44" s="13"/>
      <c r="AH44" s="37"/>
      <c r="AI44" s="37" t="s">
        <v>6</v>
      </c>
      <c r="AJ44" s="37"/>
      <c r="AK44" s="45" t="s">
        <v>615</v>
      </c>
      <c r="AL44" s="46"/>
      <c r="AM44" s="236"/>
      <c r="AN44" s="236"/>
      <c r="AO44" s="233"/>
      <c r="AP44" s="233"/>
    </row>
    <row r="46" spans="1:42">
      <c r="B46" s="34">
        <v>2022</v>
      </c>
      <c r="C46" s="34">
        <v>5</v>
      </c>
      <c r="D46" s="34">
        <v>11</v>
      </c>
      <c r="E46" s="35" t="s">
        <v>627</v>
      </c>
      <c r="F46" s="34"/>
      <c r="G46" s="36"/>
      <c r="H46" s="37" t="s">
        <v>595</v>
      </c>
      <c r="I46" s="38" t="s">
        <v>58</v>
      </c>
      <c r="J46" s="37"/>
      <c r="K46" s="13"/>
      <c r="L46" s="14"/>
      <c r="M46" s="13"/>
      <c r="N46" s="14"/>
      <c r="O46" s="13"/>
      <c r="P46" s="13">
        <v>12</v>
      </c>
      <c r="Q46" s="39" t="s">
        <v>612</v>
      </c>
      <c r="R46" s="40">
        <v>1005</v>
      </c>
      <c r="S46" s="41" t="s">
        <v>30</v>
      </c>
      <c r="T46" s="40">
        <v>200</v>
      </c>
      <c r="U46" s="40">
        <v>1005</v>
      </c>
      <c r="V46" s="13">
        <v>1</v>
      </c>
      <c r="W46" s="40">
        <v>200</v>
      </c>
      <c r="X46" s="13">
        <v>1</v>
      </c>
      <c r="Y46" s="40">
        <v>200</v>
      </c>
      <c r="Z46" s="40"/>
      <c r="AA46" s="75"/>
      <c r="AB46" s="238" t="s">
        <v>613</v>
      </c>
      <c r="AC46" s="77"/>
      <c r="AD46" s="44"/>
      <c r="AE46" s="44"/>
      <c r="AF46" s="43"/>
      <c r="AG46" s="13"/>
      <c r="AH46" s="37"/>
      <c r="AI46" s="37"/>
      <c r="AJ46" s="37"/>
      <c r="AK46" s="45"/>
      <c r="AL46" s="46"/>
      <c r="AM46" s="236"/>
      <c r="AN46" s="236"/>
      <c r="AO46" s="233"/>
      <c r="AP46" s="233"/>
    </row>
    <row r="47" spans="1:42">
      <c r="A47">
        <v>1</v>
      </c>
      <c r="B47" s="34">
        <v>2022</v>
      </c>
      <c r="C47" s="34">
        <v>5</v>
      </c>
      <c r="D47" s="34">
        <v>11</v>
      </c>
      <c r="E47" s="35" t="s">
        <v>627</v>
      </c>
      <c r="F47" s="34">
        <v>6</v>
      </c>
      <c r="G47" s="36" t="s">
        <v>614</v>
      </c>
      <c r="H47" s="37" t="s">
        <v>595</v>
      </c>
      <c r="I47" s="38" t="s">
        <v>47</v>
      </c>
      <c r="J47" s="37"/>
      <c r="K47" s="13"/>
      <c r="L47" s="14"/>
      <c r="M47" s="14"/>
      <c r="N47" s="14" t="s">
        <v>599</v>
      </c>
      <c r="O47" s="13" t="s">
        <v>597</v>
      </c>
      <c r="P47" s="13">
        <v>50</v>
      </c>
      <c r="Q47" s="39" t="s">
        <v>616</v>
      </c>
      <c r="R47" s="40">
        <v>1005</v>
      </c>
      <c r="S47" s="41">
        <v>4000</v>
      </c>
      <c r="T47" s="41">
        <v>4000</v>
      </c>
      <c r="U47" s="40">
        <v>1005</v>
      </c>
      <c r="V47" s="13">
        <v>1</v>
      </c>
      <c r="W47" s="41">
        <v>4000</v>
      </c>
      <c r="X47" s="13">
        <v>1</v>
      </c>
      <c r="Y47" s="41">
        <v>4000</v>
      </c>
      <c r="Z47" s="40"/>
      <c r="AA47" s="42"/>
      <c r="AB47" s="42"/>
      <c r="AC47" s="43"/>
      <c r="AD47" s="44"/>
      <c r="AE47" s="44"/>
      <c r="AF47" s="43"/>
      <c r="AG47" s="13" t="s">
        <v>5</v>
      </c>
      <c r="AH47" s="37"/>
      <c r="AI47" s="37" t="s">
        <v>6</v>
      </c>
      <c r="AJ47" s="37"/>
      <c r="AK47" s="45" t="s">
        <v>615</v>
      </c>
      <c r="AL47" s="46"/>
      <c r="AM47" s="237"/>
      <c r="AN47" s="236"/>
      <c r="AO47" s="233"/>
      <c r="AP47" s="233"/>
    </row>
    <row r="48" spans="1:42">
      <c r="B48" s="34">
        <v>2022</v>
      </c>
      <c r="C48" s="34">
        <v>5</v>
      </c>
      <c r="D48" s="34">
        <v>11</v>
      </c>
      <c r="E48" s="35" t="s">
        <v>627</v>
      </c>
      <c r="F48" s="34">
        <v>6</v>
      </c>
      <c r="G48" s="36" t="s">
        <v>614</v>
      </c>
      <c r="H48" s="37" t="s">
        <v>595</v>
      </c>
      <c r="I48" s="38" t="s">
        <v>47</v>
      </c>
      <c r="J48" s="37"/>
      <c r="K48" s="13"/>
      <c r="L48" s="14"/>
      <c r="M48" s="14"/>
      <c r="N48" s="14" t="s">
        <v>599</v>
      </c>
      <c r="O48" s="13" t="s">
        <v>597</v>
      </c>
      <c r="P48" s="13">
        <v>50</v>
      </c>
      <c r="Q48" s="39" t="s">
        <v>616</v>
      </c>
      <c r="R48" s="40">
        <v>1005</v>
      </c>
      <c r="S48" s="41">
        <v>4000</v>
      </c>
      <c r="T48" s="41">
        <v>4000</v>
      </c>
      <c r="U48" s="40">
        <v>1005</v>
      </c>
      <c r="V48" s="13">
        <v>1</v>
      </c>
      <c r="W48" s="41">
        <v>4000</v>
      </c>
      <c r="X48" s="13">
        <v>1</v>
      </c>
      <c r="Y48" s="41">
        <v>4000</v>
      </c>
      <c r="Z48" s="40"/>
      <c r="AA48" s="42"/>
      <c r="AB48" s="42"/>
      <c r="AC48" s="43"/>
      <c r="AD48" s="44"/>
      <c r="AE48" s="44"/>
      <c r="AF48" s="43"/>
      <c r="AG48" s="13" t="s">
        <v>5</v>
      </c>
      <c r="AH48" s="37"/>
      <c r="AI48" s="37" t="s">
        <v>6</v>
      </c>
      <c r="AJ48" s="37"/>
      <c r="AK48" s="45" t="s">
        <v>615</v>
      </c>
      <c r="AL48" s="46"/>
      <c r="AM48" s="236"/>
      <c r="AN48" s="236"/>
      <c r="AO48" s="233"/>
      <c r="AP48" s="233"/>
    </row>
    <row r="49" spans="1:42">
      <c r="B49" s="34">
        <v>2022</v>
      </c>
      <c r="C49" s="34">
        <v>5</v>
      </c>
      <c r="D49" s="34">
        <v>11</v>
      </c>
      <c r="E49" s="35" t="s">
        <v>627</v>
      </c>
      <c r="F49" s="34">
        <v>6</v>
      </c>
      <c r="G49" s="36" t="s">
        <v>614</v>
      </c>
      <c r="H49" s="37" t="s">
        <v>595</v>
      </c>
      <c r="I49" s="38" t="s">
        <v>47</v>
      </c>
      <c r="J49" s="37"/>
      <c r="K49" s="13"/>
      <c r="L49" s="14"/>
      <c r="M49" s="14"/>
      <c r="N49" s="14" t="s">
        <v>599</v>
      </c>
      <c r="O49" s="13" t="s">
        <v>597</v>
      </c>
      <c r="P49" s="13">
        <v>50</v>
      </c>
      <c r="Q49" s="39" t="s">
        <v>616</v>
      </c>
      <c r="R49" s="40">
        <v>1005</v>
      </c>
      <c r="S49" s="41">
        <v>4000</v>
      </c>
      <c r="T49" s="41">
        <v>4000</v>
      </c>
      <c r="U49" s="40">
        <v>1005</v>
      </c>
      <c r="V49" s="13">
        <v>1</v>
      </c>
      <c r="W49" s="41">
        <v>4000</v>
      </c>
      <c r="X49" s="13">
        <v>1</v>
      </c>
      <c r="Y49" s="41">
        <v>4000</v>
      </c>
      <c r="Z49" s="40"/>
      <c r="AA49" s="42"/>
      <c r="AB49" s="42"/>
      <c r="AC49" s="43"/>
      <c r="AD49" s="44"/>
      <c r="AE49" s="44"/>
      <c r="AF49" s="43"/>
      <c r="AG49" s="13" t="s">
        <v>5</v>
      </c>
      <c r="AH49" s="37"/>
      <c r="AI49" s="37" t="s">
        <v>6</v>
      </c>
      <c r="AJ49" s="37"/>
      <c r="AK49" s="45" t="s">
        <v>615</v>
      </c>
      <c r="AL49" s="46"/>
      <c r="AM49" s="236"/>
      <c r="AN49" s="236"/>
      <c r="AO49" s="233"/>
      <c r="AP49" s="233"/>
    </row>
    <row r="50" spans="1:42">
      <c r="B50" s="34">
        <v>2022</v>
      </c>
      <c r="C50" s="34">
        <v>5</v>
      </c>
      <c r="D50" s="34">
        <v>11</v>
      </c>
      <c r="E50" s="35" t="s">
        <v>627</v>
      </c>
      <c r="F50" s="34"/>
      <c r="G50" s="260"/>
      <c r="H50" s="37" t="s">
        <v>595</v>
      </c>
      <c r="I50" s="73" t="s">
        <v>43</v>
      </c>
      <c r="J50" s="37"/>
      <c r="K50" s="13"/>
      <c r="L50" s="14"/>
      <c r="M50" s="14"/>
      <c r="N50" s="14"/>
      <c r="O50" s="74"/>
      <c r="P50" s="239">
        <v>25</v>
      </c>
      <c r="Q50" s="39" t="s">
        <v>612</v>
      </c>
      <c r="R50" s="40">
        <v>1005</v>
      </c>
      <c r="S50" s="41" t="s">
        <v>30</v>
      </c>
      <c r="T50" s="240">
        <v>350</v>
      </c>
      <c r="U50" s="40">
        <v>1005</v>
      </c>
      <c r="V50" s="13">
        <v>1</v>
      </c>
      <c r="W50" s="40"/>
      <c r="X50" s="13">
        <v>1</v>
      </c>
      <c r="Y50" s="240">
        <v>350</v>
      </c>
      <c r="Z50" s="40">
        <v>12550</v>
      </c>
      <c r="AA50" s="42" t="s">
        <v>658</v>
      </c>
      <c r="AB50" s="42"/>
      <c r="AC50" s="77"/>
      <c r="AD50" s="78"/>
      <c r="AE50" s="78"/>
      <c r="AF50" s="77"/>
      <c r="AG50" s="74"/>
      <c r="AH50" s="72"/>
      <c r="AI50" s="37" t="s">
        <v>6</v>
      </c>
      <c r="AJ50" s="37"/>
      <c r="AK50" s="45" t="s">
        <v>615</v>
      </c>
      <c r="AL50" s="46"/>
      <c r="AM50" s="236"/>
      <c r="AN50" s="236"/>
      <c r="AO50" s="233"/>
      <c r="AP50" s="233"/>
    </row>
    <row r="52" spans="1:42">
      <c r="B52" s="34">
        <v>2022</v>
      </c>
      <c r="C52" s="34">
        <v>5</v>
      </c>
      <c r="D52" s="34">
        <v>11</v>
      </c>
      <c r="E52" s="35" t="s">
        <v>628</v>
      </c>
      <c r="F52" s="34"/>
      <c r="G52" s="36"/>
      <c r="H52" s="37" t="s">
        <v>595</v>
      </c>
      <c r="I52" s="38" t="s">
        <v>58</v>
      </c>
      <c r="J52" s="37"/>
      <c r="K52" s="13"/>
      <c r="L52" s="14"/>
      <c r="M52" s="13"/>
      <c r="N52" s="75"/>
      <c r="O52" s="13"/>
      <c r="P52" s="13">
        <v>12</v>
      </c>
      <c r="Q52" s="39" t="s">
        <v>612</v>
      </c>
      <c r="R52" s="40">
        <v>1005</v>
      </c>
      <c r="S52" s="41" t="s">
        <v>30</v>
      </c>
      <c r="T52" s="40">
        <v>200</v>
      </c>
      <c r="U52" s="40">
        <v>1005</v>
      </c>
      <c r="V52" s="13">
        <v>1</v>
      </c>
      <c r="W52" s="40">
        <v>200</v>
      </c>
      <c r="X52" s="13">
        <v>1</v>
      </c>
      <c r="Y52" s="40">
        <v>200</v>
      </c>
      <c r="Z52" s="40"/>
      <c r="AA52" s="75"/>
      <c r="AB52" s="238" t="s">
        <v>613</v>
      </c>
      <c r="AC52" s="77"/>
      <c r="AD52" s="44"/>
      <c r="AE52" s="44"/>
      <c r="AF52" s="43"/>
      <c r="AG52" s="13"/>
      <c r="AH52" s="37"/>
      <c r="AI52" s="37"/>
      <c r="AJ52" s="37"/>
      <c r="AK52" s="45"/>
      <c r="AL52" s="46"/>
      <c r="AM52" s="236"/>
      <c r="AN52" s="236"/>
      <c r="AO52" s="233"/>
      <c r="AP52" s="233"/>
    </row>
    <row r="53" spans="1:42">
      <c r="A53">
        <v>1</v>
      </c>
      <c r="B53" s="34">
        <v>2022</v>
      </c>
      <c r="C53" s="34">
        <v>5</v>
      </c>
      <c r="D53" s="34">
        <v>11</v>
      </c>
      <c r="E53" s="35" t="s">
        <v>628</v>
      </c>
      <c r="F53" s="34">
        <v>8</v>
      </c>
      <c r="G53" s="36" t="s">
        <v>614</v>
      </c>
      <c r="H53" s="37" t="s">
        <v>595</v>
      </c>
      <c r="I53" s="38" t="s">
        <v>47</v>
      </c>
      <c r="J53" s="37"/>
      <c r="K53" s="13"/>
      <c r="L53" s="14"/>
      <c r="M53" s="14"/>
      <c r="N53" s="14" t="s">
        <v>233</v>
      </c>
      <c r="O53" s="13" t="s">
        <v>597</v>
      </c>
      <c r="P53" s="13">
        <v>50</v>
      </c>
      <c r="Q53" s="39" t="s">
        <v>616</v>
      </c>
      <c r="R53" s="40">
        <v>1005</v>
      </c>
      <c r="S53" s="41">
        <v>4000</v>
      </c>
      <c r="T53" s="41">
        <v>4000</v>
      </c>
      <c r="U53" s="40">
        <v>1005</v>
      </c>
      <c r="V53" s="13">
        <v>1</v>
      </c>
      <c r="W53" s="41">
        <v>4000</v>
      </c>
      <c r="X53" s="13">
        <v>1</v>
      </c>
      <c r="Y53" s="41">
        <v>4000</v>
      </c>
      <c r="Z53" s="40"/>
      <c r="AA53" s="42"/>
      <c r="AB53" s="42"/>
      <c r="AC53" s="43"/>
      <c r="AD53" s="44"/>
      <c r="AE53" s="44"/>
      <c r="AF53" s="43"/>
      <c r="AG53" s="13" t="s">
        <v>5</v>
      </c>
      <c r="AH53" s="37"/>
      <c r="AI53" s="37" t="s">
        <v>6</v>
      </c>
      <c r="AJ53" s="37"/>
      <c r="AK53" s="45" t="s">
        <v>615</v>
      </c>
      <c r="AL53" s="46"/>
      <c r="AM53" s="236"/>
      <c r="AN53" s="236"/>
      <c r="AO53" s="233"/>
      <c r="AP53" s="233"/>
    </row>
    <row r="54" spans="1:42">
      <c r="B54" s="34">
        <v>2022</v>
      </c>
      <c r="C54" s="34">
        <v>5</v>
      </c>
      <c r="D54" s="34">
        <v>11</v>
      </c>
      <c r="E54" s="35" t="s">
        <v>628</v>
      </c>
      <c r="F54" s="34">
        <v>8</v>
      </c>
      <c r="G54" s="36" t="s">
        <v>614</v>
      </c>
      <c r="H54" s="37" t="s">
        <v>595</v>
      </c>
      <c r="I54" s="38" t="s">
        <v>47</v>
      </c>
      <c r="J54" s="37"/>
      <c r="K54" s="13"/>
      <c r="L54" s="14"/>
      <c r="M54" s="14"/>
      <c r="N54" s="14" t="s">
        <v>233</v>
      </c>
      <c r="O54" s="13" t="s">
        <v>597</v>
      </c>
      <c r="P54" s="13">
        <v>50</v>
      </c>
      <c r="Q54" s="39" t="s">
        <v>616</v>
      </c>
      <c r="R54" s="40">
        <v>1005</v>
      </c>
      <c r="S54" s="41">
        <v>4000</v>
      </c>
      <c r="T54" s="41">
        <v>4000</v>
      </c>
      <c r="U54" s="40">
        <v>1005</v>
      </c>
      <c r="V54" s="13">
        <v>1</v>
      </c>
      <c r="W54" s="41">
        <v>4000</v>
      </c>
      <c r="X54" s="13">
        <v>1</v>
      </c>
      <c r="Y54" s="41">
        <v>4000</v>
      </c>
      <c r="Z54" s="40"/>
      <c r="AA54" s="42"/>
      <c r="AB54" s="42"/>
      <c r="AC54" s="43"/>
      <c r="AD54" s="44"/>
      <c r="AE54" s="44"/>
      <c r="AF54" s="43"/>
      <c r="AG54" s="13" t="s">
        <v>5</v>
      </c>
      <c r="AH54" s="37"/>
      <c r="AI54" s="37" t="s">
        <v>6</v>
      </c>
      <c r="AJ54" s="37"/>
      <c r="AK54" s="45" t="s">
        <v>615</v>
      </c>
      <c r="AL54" s="46"/>
      <c r="AM54" s="236"/>
      <c r="AN54" s="236"/>
      <c r="AO54" s="233"/>
      <c r="AP54" s="233"/>
    </row>
    <row r="55" spans="1:42">
      <c r="B55" s="34">
        <v>2022</v>
      </c>
      <c r="C55" s="34">
        <v>5</v>
      </c>
      <c r="D55" s="34">
        <v>11</v>
      </c>
      <c r="E55" s="35" t="s">
        <v>628</v>
      </c>
      <c r="F55" s="34">
        <v>8</v>
      </c>
      <c r="G55" s="36" t="s">
        <v>614</v>
      </c>
      <c r="H55" s="37" t="s">
        <v>595</v>
      </c>
      <c r="I55" s="38" t="s">
        <v>47</v>
      </c>
      <c r="J55" s="37"/>
      <c r="K55" s="13"/>
      <c r="L55" s="14"/>
      <c r="M55" s="14"/>
      <c r="N55" s="14" t="s">
        <v>233</v>
      </c>
      <c r="O55" s="13" t="s">
        <v>597</v>
      </c>
      <c r="P55" s="13">
        <v>50</v>
      </c>
      <c r="Q55" s="39" t="s">
        <v>616</v>
      </c>
      <c r="R55" s="40">
        <v>1005</v>
      </c>
      <c r="S55" s="41">
        <v>4000</v>
      </c>
      <c r="T55" s="41">
        <v>4000</v>
      </c>
      <c r="U55" s="40">
        <v>1005</v>
      </c>
      <c r="V55" s="13">
        <v>1</v>
      </c>
      <c r="W55" s="41">
        <v>4000</v>
      </c>
      <c r="X55" s="13">
        <v>1</v>
      </c>
      <c r="Y55" s="41">
        <v>4000</v>
      </c>
      <c r="Z55" s="40"/>
      <c r="AA55" s="42"/>
      <c r="AB55" s="42"/>
      <c r="AC55" s="43"/>
      <c r="AD55" s="44"/>
      <c r="AE55" s="44"/>
      <c r="AF55" s="43"/>
      <c r="AG55" s="13" t="s">
        <v>5</v>
      </c>
      <c r="AH55" s="37"/>
      <c r="AI55" s="37" t="s">
        <v>6</v>
      </c>
      <c r="AJ55" s="37"/>
      <c r="AK55" s="45" t="s">
        <v>615</v>
      </c>
      <c r="AL55" s="46"/>
      <c r="AM55" s="236"/>
      <c r="AN55" s="236"/>
      <c r="AO55" s="233"/>
      <c r="AP55" s="233"/>
    </row>
    <row r="56" spans="1:42">
      <c r="B56" s="34">
        <v>2022</v>
      </c>
      <c r="C56" s="34">
        <v>5</v>
      </c>
      <c r="D56" s="34">
        <v>11</v>
      </c>
      <c r="E56" s="35" t="s">
        <v>628</v>
      </c>
      <c r="F56" s="34"/>
      <c r="G56" s="260"/>
      <c r="H56" s="37" t="s">
        <v>595</v>
      </c>
      <c r="I56" s="73" t="s">
        <v>43</v>
      </c>
      <c r="J56" s="37"/>
      <c r="K56" s="13"/>
      <c r="L56" s="14"/>
      <c r="M56" s="14"/>
      <c r="N56" s="14"/>
      <c r="O56" s="74"/>
      <c r="P56" s="239">
        <v>25</v>
      </c>
      <c r="Q56" s="39" t="s">
        <v>612</v>
      </c>
      <c r="R56" s="40">
        <v>1005</v>
      </c>
      <c r="S56" s="41" t="s">
        <v>30</v>
      </c>
      <c r="T56" s="240">
        <v>350</v>
      </c>
      <c r="U56" s="40">
        <v>1005</v>
      </c>
      <c r="V56" s="13">
        <v>1</v>
      </c>
      <c r="W56" s="40"/>
      <c r="X56" s="13">
        <v>1</v>
      </c>
      <c r="Y56" s="240">
        <v>350</v>
      </c>
      <c r="Z56" s="40">
        <v>12550</v>
      </c>
      <c r="AA56" s="42" t="s">
        <v>658</v>
      </c>
      <c r="AB56" s="42"/>
      <c r="AC56" s="77"/>
      <c r="AD56" s="78"/>
      <c r="AE56" s="78"/>
      <c r="AF56" s="77"/>
      <c r="AG56" s="74"/>
      <c r="AH56" s="72"/>
      <c r="AI56" s="37" t="s">
        <v>6</v>
      </c>
      <c r="AJ56" s="37"/>
      <c r="AK56" s="45" t="s">
        <v>615</v>
      </c>
      <c r="AL56" s="46"/>
      <c r="AM56" s="236"/>
      <c r="AN56" s="236"/>
      <c r="AO56" s="233"/>
      <c r="AP56" s="233"/>
    </row>
    <row r="58" spans="1:42">
      <c r="B58" s="34">
        <v>2022</v>
      </c>
      <c r="C58" s="34">
        <v>5</v>
      </c>
      <c r="D58" s="34">
        <v>12</v>
      </c>
      <c r="E58" s="35" t="s">
        <v>629</v>
      </c>
      <c r="F58" s="34"/>
      <c r="G58" s="36"/>
      <c r="H58" s="37" t="s">
        <v>595</v>
      </c>
      <c r="I58" s="38" t="s">
        <v>58</v>
      </c>
      <c r="J58" s="37"/>
      <c r="K58" s="13"/>
      <c r="L58" s="14"/>
      <c r="M58" s="13"/>
      <c r="N58" s="14"/>
      <c r="O58" s="13"/>
      <c r="P58" s="13">
        <v>12</v>
      </c>
      <c r="Q58" s="39" t="s">
        <v>612</v>
      </c>
      <c r="R58" s="40">
        <v>1005</v>
      </c>
      <c r="S58" s="41" t="s">
        <v>30</v>
      </c>
      <c r="T58" s="40">
        <v>200</v>
      </c>
      <c r="U58" s="40">
        <v>1005</v>
      </c>
      <c r="V58" s="13">
        <v>1</v>
      </c>
      <c r="W58" s="40">
        <v>200</v>
      </c>
      <c r="X58" s="13">
        <v>1</v>
      </c>
      <c r="Y58" s="40">
        <v>200</v>
      </c>
      <c r="Z58" s="40"/>
      <c r="AA58" s="75"/>
      <c r="AB58" s="238" t="s">
        <v>613</v>
      </c>
      <c r="AC58" s="77"/>
      <c r="AD58" s="44"/>
      <c r="AE58" s="44"/>
      <c r="AF58" s="43"/>
      <c r="AG58" s="13"/>
      <c r="AH58" s="37"/>
      <c r="AI58" s="37" t="s">
        <v>6</v>
      </c>
      <c r="AJ58" s="37"/>
      <c r="AK58" s="45" t="s">
        <v>615</v>
      </c>
      <c r="AL58" s="46"/>
      <c r="AM58" s="236"/>
      <c r="AN58" s="236"/>
      <c r="AO58" s="233"/>
      <c r="AP58" s="233"/>
    </row>
    <row r="59" spans="1:42">
      <c r="A59">
        <v>1</v>
      </c>
      <c r="B59" s="34">
        <v>2022</v>
      </c>
      <c r="C59" s="34">
        <v>5</v>
      </c>
      <c r="D59" s="34">
        <v>12</v>
      </c>
      <c r="E59" s="35" t="s">
        <v>629</v>
      </c>
      <c r="F59" s="34">
        <v>4</v>
      </c>
      <c r="G59" s="36" t="s">
        <v>614</v>
      </c>
      <c r="H59" s="37" t="s">
        <v>595</v>
      </c>
      <c r="I59" s="38" t="s">
        <v>47</v>
      </c>
      <c r="J59" s="37"/>
      <c r="K59" s="13"/>
      <c r="L59" s="14"/>
      <c r="M59" s="14"/>
      <c r="N59" s="232" t="s">
        <v>600</v>
      </c>
      <c r="O59" s="13" t="s">
        <v>597</v>
      </c>
      <c r="P59" s="13">
        <v>50</v>
      </c>
      <c r="Q59" s="39" t="s">
        <v>625</v>
      </c>
      <c r="R59" s="40">
        <v>1005</v>
      </c>
      <c r="S59" s="41">
        <v>4100</v>
      </c>
      <c r="T59" s="41">
        <v>4100</v>
      </c>
      <c r="U59" s="40">
        <v>1005</v>
      </c>
      <c r="V59" s="13">
        <v>1</v>
      </c>
      <c r="W59" s="41">
        <v>4100</v>
      </c>
      <c r="X59" s="13">
        <v>1</v>
      </c>
      <c r="Y59" s="41">
        <v>4100</v>
      </c>
      <c r="Z59" s="40"/>
      <c r="AA59" s="42"/>
      <c r="AB59" s="42"/>
      <c r="AC59" s="43"/>
      <c r="AD59" s="44"/>
      <c r="AE59" s="44"/>
      <c r="AF59" s="43"/>
      <c r="AG59" s="13" t="s">
        <v>5</v>
      </c>
      <c r="AH59" s="37"/>
      <c r="AI59" s="37" t="s">
        <v>6</v>
      </c>
      <c r="AJ59" s="37"/>
      <c r="AK59" s="45" t="s">
        <v>615</v>
      </c>
      <c r="AL59" s="46"/>
      <c r="AM59" s="236"/>
      <c r="AN59" s="236"/>
      <c r="AO59" s="233"/>
      <c r="AP59" s="233"/>
    </row>
    <row r="60" spans="1:42">
      <c r="B60" s="34">
        <v>2022</v>
      </c>
      <c r="C60" s="34">
        <v>5</v>
      </c>
      <c r="D60" s="34">
        <v>12</v>
      </c>
      <c r="E60" s="35" t="s">
        <v>627</v>
      </c>
      <c r="F60" s="34">
        <v>4</v>
      </c>
      <c r="G60" s="36" t="s">
        <v>614</v>
      </c>
      <c r="H60" s="37" t="s">
        <v>595</v>
      </c>
      <c r="I60" s="38" t="s">
        <v>47</v>
      </c>
      <c r="J60" s="37"/>
      <c r="K60" s="13"/>
      <c r="L60" s="14"/>
      <c r="M60" s="14"/>
      <c r="N60" s="232" t="s">
        <v>600</v>
      </c>
      <c r="O60" s="13" t="s">
        <v>597</v>
      </c>
      <c r="P60" s="13">
        <v>50</v>
      </c>
      <c r="Q60" s="39" t="s">
        <v>625</v>
      </c>
      <c r="R60" s="40">
        <v>1005</v>
      </c>
      <c r="S60" s="41">
        <v>4100</v>
      </c>
      <c r="T60" s="41">
        <v>4100</v>
      </c>
      <c r="U60" s="40">
        <v>1005</v>
      </c>
      <c r="V60" s="13">
        <v>1</v>
      </c>
      <c r="W60" s="41">
        <v>4100</v>
      </c>
      <c r="X60" s="13">
        <v>1</v>
      </c>
      <c r="Y60" s="41">
        <v>4100</v>
      </c>
      <c r="Z60" s="40"/>
      <c r="AA60" s="42"/>
      <c r="AB60" s="42"/>
      <c r="AC60" s="43"/>
      <c r="AD60" s="44"/>
      <c r="AE60" s="44"/>
      <c r="AF60" s="43"/>
      <c r="AG60" s="13" t="s">
        <v>5</v>
      </c>
      <c r="AH60" s="37"/>
      <c r="AI60" s="37" t="s">
        <v>6</v>
      </c>
      <c r="AJ60" s="37"/>
      <c r="AK60" s="45" t="s">
        <v>615</v>
      </c>
      <c r="AL60" s="46"/>
      <c r="AM60" s="236"/>
      <c r="AN60" s="236"/>
      <c r="AO60" s="233"/>
      <c r="AP60" s="233"/>
    </row>
    <row r="61" spans="1:42">
      <c r="B61" s="34">
        <v>2022</v>
      </c>
      <c r="C61" s="34">
        <v>5</v>
      </c>
      <c r="D61" s="34">
        <v>12</v>
      </c>
      <c r="E61" s="35" t="s">
        <v>627</v>
      </c>
      <c r="F61" s="34">
        <v>4</v>
      </c>
      <c r="G61" s="36" t="s">
        <v>614</v>
      </c>
      <c r="H61" s="37" t="s">
        <v>595</v>
      </c>
      <c r="I61" s="38" t="s">
        <v>47</v>
      </c>
      <c r="J61" s="37"/>
      <c r="K61" s="13"/>
      <c r="L61" s="14"/>
      <c r="M61" s="14"/>
      <c r="N61" s="232" t="s">
        <v>600</v>
      </c>
      <c r="O61" s="13" t="s">
        <v>597</v>
      </c>
      <c r="P61" s="13">
        <v>50</v>
      </c>
      <c r="Q61" s="39" t="s">
        <v>625</v>
      </c>
      <c r="R61" s="40">
        <v>1005</v>
      </c>
      <c r="S61" s="41">
        <v>4100</v>
      </c>
      <c r="T61" s="41">
        <v>4100</v>
      </c>
      <c r="U61" s="40">
        <v>1005</v>
      </c>
      <c r="V61" s="13">
        <v>1</v>
      </c>
      <c r="W61" s="41">
        <v>4100</v>
      </c>
      <c r="X61" s="13">
        <v>1</v>
      </c>
      <c r="Y61" s="41">
        <v>4100</v>
      </c>
      <c r="Z61" s="40"/>
      <c r="AA61" s="42"/>
      <c r="AB61" s="76"/>
      <c r="AC61" s="43"/>
      <c r="AD61" s="44"/>
      <c r="AE61" s="44"/>
      <c r="AF61" s="43"/>
      <c r="AG61" s="13" t="s">
        <v>5</v>
      </c>
      <c r="AH61" s="37"/>
      <c r="AI61" s="37" t="s">
        <v>6</v>
      </c>
      <c r="AJ61" s="37"/>
      <c r="AK61" s="45" t="s">
        <v>615</v>
      </c>
      <c r="AL61" s="46"/>
      <c r="AM61" s="236"/>
      <c r="AN61" s="236"/>
      <c r="AO61" s="233"/>
      <c r="AP61" s="233"/>
    </row>
    <row r="62" spans="1:42">
      <c r="B62" s="34">
        <v>2022</v>
      </c>
      <c r="C62" s="34">
        <v>5</v>
      </c>
      <c r="D62" s="34">
        <v>12</v>
      </c>
      <c r="E62" s="35" t="s">
        <v>627</v>
      </c>
      <c r="F62" s="34"/>
      <c r="G62" s="260"/>
      <c r="H62" s="37" t="s">
        <v>595</v>
      </c>
      <c r="I62" s="73" t="s">
        <v>43</v>
      </c>
      <c r="J62" s="37"/>
      <c r="K62" s="13"/>
      <c r="L62" s="14"/>
      <c r="M62" s="14"/>
      <c r="N62" s="14"/>
      <c r="O62" s="74"/>
      <c r="P62" s="239">
        <v>25</v>
      </c>
      <c r="Q62" s="39" t="s">
        <v>612</v>
      </c>
      <c r="R62" s="40">
        <v>1005</v>
      </c>
      <c r="S62" s="41" t="s">
        <v>30</v>
      </c>
      <c r="T62" s="240">
        <v>350</v>
      </c>
      <c r="U62" s="40">
        <v>1005</v>
      </c>
      <c r="V62" s="13">
        <v>1</v>
      </c>
      <c r="W62" s="40"/>
      <c r="X62" s="13">
        <v>1</v>
      </c>
      <c r="Y62" s="240">
        <v>350</v>
      </c>
      <c r="Z62" s="40">
        <v>12850</v>
      </c>
      <c r="AA62" s="42" t="s">
        <v>658</v>
      </c>
      <c r="AB62" s="76"/>
      <c r="AC62" s="77"/>
      <c r="AD62" s="78"/>
      <c r="AE62" s="78"/>
      <c r="AF62" s="77"/>
      <c r="AG62" s="74"/>
      <c r="AH62" s="72"/>
      <c r="AI62" s="37" t="s">
        <v>6</v>
      </c>
      <c r="AJ62" s="37"/>
      <c r="AK62" s="45" t="s">
        <v>615</v>
      </c>
      <c r="AL62" s="46"/>
      <c r="AM62" s="236"/>
      <c r="AN62" s="236"/>
      <c r="AO62" s="233"/>
      <c r="AP62" s="233"/>
    </row>
    <row r="64" spans="1:42">
      <c r="B64" s="34">
        <v>2022</v>
      </c>
      <c r="C64" s="34">
        <v>5</v>
      </c>
      <c r="D64" s="34">
        <v>12</v>
      </c>
      <c r="E64" s="35" t="s">
        <v>627</v>
      </c>
      <c r="F64" s="34"/>
      <c r="G64" s="36"/>
      <c r="H64" s="37" t="s">
        <v>595</v>
      </c>
      <c r="I64" s="38" t="s">
        <v>58</v>
      </c>
      <c r="J64" s="37"/>
      <c r="K64" s="13"/>
      <c r="L64" s="14"/>
      <c r="M64" s="13"/>
      <c r="N64" s="14"/>
      <c r="O64" s="13"/>
      <c r="P64" s="13">
        <v>12</v>
      </c>
      <c r="Q64" s="39" t="s">
        <v>612</v>
      </c>
      <c r="R64" s="40">
        <v>1000</v>
      </c>
      <c r="S64" s="41" t="s">
        <v>30</v>
      </c>
      <c r="T64" s="40">
        <v>200</v>
      </c>
      <c r="U64" s="40">
        <v>1000</v>
      </c>
      <c r="V64" s="13">
        <v>1</v>
      </c>
      <c r="W64" s="40">
        <v>200</v>
      </c>
      <c r="X64" s="13">
        <v>1</v>
      </c>
      <c r="Y64" s="40">
        <v>200</v>
      </c>
      <c r="Z64" s="40"/>
      <c r="AA64" s="42"/>
      <c r="AB64" s="42"/>
      <c r="AC64" s="43"/>
      <c r="AD64" s="44"/>
      <c r="AE64" s="44"/>
      <c r="AF64" s="43"/>
      <c r="AG64" s="13"/>
      <c r="AH64" s="37"/>
      <c r="AI64" s="37"/>
      <c r="AJ64" s="37"/>
      <c r="AK64" s="45"/>
      <c r="AL64" s="46"/>
      <c r="AM64" s="236"/>
      <c r="AN64" s="236"/>
      <c r="AO64" s="233"/>
      <c r="AP64" s="233"/>
    </row>
    <row r="65" spans="1:42">
      <c r="A65">
        <v>1</v>
      </c>
      <c r="B65" s="34">
        <v>2022</v>
      </c>
      <c r="C65" s="34">
        <v>5</v>
      </c>
      <c r="D65" s="34">
        <v>12</v>
      </c>
      <c r="E65" s="35" t="s">
        <v>627</v>
      </c>
      <c r="F65" s="34">
        <v>5</v>
      </c>
      <c r="G65" s="36" t="s">
        <v>614</v>
      </c>
      <c r="H65" s="37" t="s">
        <v>595</v>
      </c>
      <c r="I65" s="38" t="s">
        <v>47</v>
      </c>
      <c r="J65" s="37"/>
      <c r="K65" s="13"/>
      <c r="L65" s="14"/>
      <c r="M65" s="14"/>
      <c r="N65" s="14" t="s">
        <v>635</v>
      </c>
      <c r="O65" s="13" t="s">
        <v>597</v>
      </c>
      <c r="P65" s="13">
        <v>25</v>
      </c>
      <c r="Q65" s="39" t="s">
        <v>367</v>
      </c>
      <c r="R65" s="40">
        <v>1000</v>
      </c>
      <c r="S65" s="41">
        <v>6000</v>
      </c>
      <c r="T65" s="41">
        <v>6000</v>
      </c>
      <c r="U65" s="40">
        <v>1000</v>
      </c>
      <c r="V65" s="13">
        <v>1</v>
      </c>
      <c r="W65" s="41">
        <v>6000</v>
      </c>
      <c r="X65" s="13">
        <v>1</v>
      </c>
      <c r="Y65" s="41">
        <v>6000</v>
      </c>
      <c r="Z65" s="40"/>
      <c r="AA65" s="42"/>
      <c r="AB65" s="42"/>
      <c r="AC65" s="43"/>
      <c r="AD65" s="44"/>
      <c r="AE65" s="44"/>
      <c r="AF65" s="43"/>
      <c r="AG65" s="13" t="s">
        <v>5</v>
      </c>
      <c r="AH65" s="37"/>
      <c r="AI65" s="37" t="s">
        <v>6</v>
      </c>
      <c r="AJ65" s="37"/>
      <c r="AK65" s="45" t="s">
        <v>615</v>
      </c>
      <c r="AL65" s="46"/>
      <c r="AM65" s="47"/>
      <c r="AN65" s="236"/>
      <c r="AO65" s="233"/>
      <c r="AP65" s="233"/>
    </row>
    <row r="66" spans="1:42">
      <c r="B66" s="34">
        <v>2022</v>
      </c>
      <c r="C66" s="34">
        <v>5</v>
      </c>
      <c r="D66" s="34">
        <v>12</v>
      </c>
      <c r="E66" s="35" t="s">
        <v>627</v>
      </c>
      <c r="F66" s="34">
        <v>5</v>
      </c>
      <c r="G66" s="36" t="s">
        <v>614</v>
      </c>
      <c r="H66" s="37" t="s">
        <v>595</v>
      </c>
      <c r="I66" s="38" t="s">
        <v>47</v>
      </c>
      <c r="J66" s="37"/>
      <c r="K66" s="13"/>
      <c r="L66" s="14"/>
      <c r="M66" s="14"/>
      <c r="N66" s="14" t="s">
        <v>635</v>
      </c>
      <c r="O66" s="13" t="s">
        <v>597</v>
      </c>
      <c r="P66" s="13">
        <v>25</v>
      </c>
      <c r="Q66" s="39" t="s">
        <v>367</v>
      </c>
      <c r="R66" s="40">
        <v>1000</v>
      </c>
      <c r="S66" s="41">
        <v>6000</v>
      </c>
      <c r="T66" s="41">
        <v>6000</v>
      </c>
      <c r="U66" s="40">
        <v>1000</v>
      </c>
      <c r="V66" s="13">
        <v>1</v>
      </c>
      <c r="W66" s="41">
        <v>6000</v>
      </c>
      <c r="X66" s="13">
        <v>1</v>
      </c>
      <c r="Y66" s="41">
        <v>6000</v>
      </c>
      <c r="Z66" s="40"/>
      <c r="AA66" s="42"/>
      <c r="AB66" s="42"/>
      <c r="AC66" s="43"/>
      <c r="AD66" s="44"/>
      <c r="AE66" s="44"/>
      <c r="AF66" s="43"/>
      <c r="AG66" s="13" t="s">
        <v>5</v>
      </c>
      <c r="AH66" s="37"/>
      <c r="AI66" s="37" t="s">
        <v>6</v>
      </c>
      <c r="AJ66" s="37"/>
      <c r="AK66" s="45" t="s">
        <v>615</v>
      </c>
      <c r="AL66" s="46"/>
      <c r="AM66" s="47"/>
      <c r="AN66" s="236"/>
      <c r="AO66" s="233"/>
      <c r="AP66" s="233"/>
    </row>
    <row r="67" spans="1:42">
      <c r="B67" s="34">
        <v>2022</v>
      </c>
      <c r="C67" s="34">
        <v>5</v>
      </c>
      <c r="D67" s="34">
        <v>12</v>
      </c>
      <c r="E67" s="35" t="s">
        <v>627</v>
      </c>
      <c r="F67" s="34">
        <v>5</v>
      </c>
      <c r="G67" s="36" t="s">
        <v>614</v>
      </c>
      <c r="H67" s="37" t="s">
        <v>595</v>
      </c>
      <c r="I67" s="38" t="s">
        <v>47</v>
      </c>
      <c r="J67" s="37"/>
      <c r="K67" s="13"/>
      <c r="L67" s="14"/>
      <c r="M67" s="14"/>
      <c r="N67" s="14" t="s">
        <v>635</v>
      </c>
      <c r="O67" s="13" t="s">
        <v>597</v>
      </c>
      <c r="P67" s="13">
        <v>25</v>
      </c>
      <c r="Q67" s="39" t="s">
        <v>367</v>
      </c>
      <c r="R67" s="40">
        <v>1000</v>
      </c>
      <c r="S67" s="41">
        <v>6000</v>
      </c>
      <c r="T67" s="41">
        <v>6000</v>
      </c>
      <c r="U67" s="40">
        <v>1000</v>
      </c>
      <c r="V67" s="13">
        <v>1</v>
      </c>
      <c r="W67" s="41">
        <v>6000</v>
      </c>
      <c r="X67" s="13">
        <v>1</v>
      </c>
      <c r="Y67" s="41">
        <v>6000</v>
      </c>
      <c r="Z67" s="40"/>
      <c r="AA67" s="42"/>
      <c r="AB67" s="76"/>
      <c r="AC67" s="43"/>
      <c r="AD67" s="44"/>
      <c r="AE67" s="44"/>
      <c r="AF67" s="43"/>
      <c r="AG67" s="13" t="s">
        <v>5</v>
      </c>
      <c r="AH67" s="37"/>
      <c r="AI67" s="37" t="s">
        <v>6</v>
      </c>
      <c r="AJ67" s="37"/>
      <c r="AK67" s="45" t="s">
        <v>615</v>
      </c>
      <c r="AL67" s="46"/>
      <c r="AM67" s="47"/>
      <c r="AN67" s="236"/>
      <c r="AO67" s="233"/>
      <c r="AP67" s="233"/>
    </row>
    <row r="68" spans="1:42">
      <c r="A68">
        <v>1</v>
      </c>
      <c r="B68" s="34">
        <v>2022</v>
      </c>
      <c r="C68" s="34">
        <v>5</v>
      </c>
      <c r="D68" s="34">
        <v>12</v>
      </c>
      <c r="E68" s="35" t="s">
        <v>627</v>
      </c>
      <c r="F68" s="34"/>
      <c r="G68" s="260"/>
      <c r="H68" s="37" t="s">
        <v>595</v>
      </c>
      <c r="I68" s="73" t="s">
        <v>43</v>
      </c>
      <c r="J68" s="37"/>
      <c r="K68" s="13"/>
      <c r="L68" s="14"/>
      <c r="M68" s="14"/>
      <c r="N68" s="14"/>
      <c r="O68" s="74"/>
      <c r="P68" s="239">
        <v>25</v>
      </c>
      <c r="Q68" s="39" t="s">
        <v>612</v>
      </c>
      <c r="R68" s="40">
        <v>1000</v>
      </c>
      <c r="S68" s="41" t="s">
        <v>30</v>
      </c>
      <c r="T68" s="240">
        <v>350</v>
      </c>
      <c r="U68" s="40">
        <v>1000</v>
      </c>
      <c r="V68" s="13">
        <v>1</v>
      </c>
      <c r="W68" s="40"/>
      <c r="X68" s="13">
        <v>1</v>
      </c>
      <c r="Y68" s="240">
        <v>350</v>
      </c>
      <c r="Z68" s="40">
        <v>18550</v>
      </c>
      <c r="AA68" s="42" t="s">
        <v>656</v>
      </c>
      <c r="AB68" s="76"/>
      <c r="AC68" s="77"/>
      <c r="AD68" s="78"/>
      <c r="AE68" s="78"/>
      <c r="AF68" s="77"/>
      <c r="AG68" s="74"/>
      <c r="AH68" s="72"/>
      <c r="AI68" s="37" t="s">
        <v>6</v>
      </c>
      <c r="AJ68" s="37"/>
      <c r="AK68" s="45" t="s">
        <v>615</v>
      </c>
      <c r="AL68" s="46"/>
      <c r="AM68" s="47"/>
      <c r="AN68" s="236"/>
      <c r="AO68" s="233"/>
      <c r="AP68" s="233"/>
    </row>
    <row r="70" spans="1:42">
      <c r="B70" s="34">
        <v>2022</v>
      </c>
      <c r="C70" s="34">
        <v>5</v>
      </c>
      <c r="D70" s="34">
        <v>11</v>
      </c>
      <c r="E70" s="35" t="s">
        <v>629</v>
      </c>
      <c r="F70" s="34"/>
      <c r="G70" s="36"/>
      <c r="H70" s="37" t="s">
        <v>595</v>
      </c>
      <c r="I70" s="38" t="s">
        <v>58</v>
      </c>
      <c r="J70" s="37"/>
      <c r="K70" s="13"/>
      <c r="L70" s="14"/>
      <c r="M70" s="13"/>
      <c r="N70" s="14"/>
      <c r="O70" s="13"/>
      <c r="P70" s="13">
        <v>12</v>
      </c>
      <c r="Q70" s="39" t="s">
        <v>612</v>
      </c>
      <c r="R70" s="40">
        <v>1005</v>
      </c>
      <c r="S70" s="41" t="s">
        <v>30</v>
      </c>
      <c r="T70" s="40">
        <v>200</v>
      </c>
      <c r="U70" s="40">
        <v>1005</v>
      </c>
      <c r="V70" s="13">
        <v>1</v>
      </c>
      <c r="W70" s="40">
        <v>200</v>
      </c>
      <c r="X70" s="13">
        <v>1</v>
      </c>
      <c r="Y70" s="40">
        <v>200</v>
      </c>
      <c r="Z70" s="40"/>
      <c r="AA70" s="42"/>
      <c r="AB70" s="238" t="s">
        <v>613</v>
      </c>
      <c r="AC70" s="43"/>
      <c r="AD70" s="44"/>
      <c r="AE70" s="44"/>
      <c r="AF70" s="43"/>
      <c r="AG70" s="13"/>
      <c r="AH70" s="37"/>
      <c r="AI70" s="37"/>
      <c r="AJ70" s="37"/>
      <c r="AK70" s="45"/>
      <c r="AL70" s="46"/>
      <c r="AM70" s="236"/>
      <c r="AN70" s="236"/>
      <c r="AO70" s="233"/>
      <c r="AP70" s="233"/>
    </row>
    <row r="71" spans="1:42">
      <c r="A71">
        <v>1</v>
      </c>
      <c r="B71" s="34">
        <v>2022</v>
      </c>
      <c r="C71" s="34">
        <v>5</v>
      </c>
      <c r="D71" s="34">
        <v>11</v>
      </c>
      <c r="E71" s="35" t="s">
        <v>629</v>
      </c>
      <c r="F71" s="34">
        <v>4</v>
      </c>
      <c r="G71" s="36" t="s">
        <v>614</v>
      </c>
      <c r="H71" s="37" t="s">
        <v>595</v>
      </c>
      <c r="I71" s="38" t="s">
        <v>47</v>
      </c>
      <c r="J71" s="37"/>
      <c r="K71" s="13"/>
      <c r="L71" s="14"/>
      <c r="M71" s="14"/>
      <c r="N71" s="14" t="s">
        <v>647</v>
      </c>
      <c r="O71" s="13" t="s">
        <v>597</v>
      </c>
      <c r="P71" s="13">
        <v>50</v>
      </c>
      <c r="Q71" s="39" t="s">
        <v>538</v>
      </c>
      <c r="R71" s="40">
        <v>1005</v>
      </c>
      <c r="S71" s="41">
        <v>4000</v>
      </c>
      <c r="T71" s="41">
        <v>4000</v>
      </c>
      <c r="U71" s="40">
        <v>1005</v>
      </c>
      <c r="V71" s="13">
        <v>1</v>
      </c>
      <c r="W71" s="41">
        <v>4000</v>
      </c>
      <c r="X71" s="13">
        <v>1</v>
      </c>
      <c r="Y71" s="40">
        <v>4000</v>
      </c>
      <c r="Z71" s="40"/>
      <c r="AA71" s="42"/>
      <c r="AB71" s="42"/>
      <c r="AC71" s="43"/>
      <c r="AD71" s="44"/>
      <c r="AE71" s="44"/>
      <c r="AF71" s="43"/>
      <c r="AG71" s="13" t="s">
        <v>5</v>
      </c>
      <c r="AH71" s="37"/>
      <c r="AI71" s="37" t="s">
        <v>6</v>
      </c>
      <c r="AJ71" s="37"/>
      <c r="AK71" s="45" t="s">
        <v>615</v>
      </c>
      <c r="AL71" s="46"/>
      <c r="AM71" s="236"/>
      <c r="AN71" s="236"/>
      <c r="AO71" s="233"/>
      <c r="AP71" s="233"/>
    </row>
    <row r="72" spans="1:42">
      <c r="B72" s="34">
        <v>2022</v>
      </c>
      <c r="C72" s="34">
        <v>5</v>
      </c>
      <c r="D72" s="34">
        <v>11</v>
      </c>
      <c r="E72" s="35" t="s">
        <v>629</v>
      </c>
      <c r="F72" s="34">
        <v>4</v>
      </c>
      <c r="G72" s="36" t="s">
        <v>614</v>
      </c>
      <c r="H72" s="37" t="s">
        <v>595</v>
      </c>
      <c r="I72" s="38" t="s">
        <v>47</v>
      </c>
      <c r="J72" s="37"/>
      <c r="K72" s="13"/>
      <c r="L72" s="14"/>
      <c r="M72" s="14"/>
      <c r="N72" s="14" t="s">
        <v>647</v>
      </c>
      <c r="O72" s="13" t="s">
        <v>597</v>
      </c>
      <c r="P72" s="13">
        <v>50</v>
      </c>
      <c r="Q72" s="39" t="s">
        <v>538</v>
      </c>
      <c r="R72" s="40">
        <v>1005</v>
      </c>
      <c r="S72" s="41">
        <v>4000</v>
      </c>
      <c r="T72" s="41">
        <v>4000</v>
      </c>
      <c r="U72" s="40">
        <v>1005</v>
      </c>
      <c r="V72" s="13">
        <v>1</v>
      </c>
      <c r="W72" s="41">
        <v>4000</v>
      </c>
      <c r="X72" s="13">
        <v>1</v>
      </c>
      <c r="Y72" s="40">
        <v>4000</v>
      </c>
      <c r="Z72" s="40"/>
      <c r="AA72" s="42"/>
      <c r="AB72" s="42"/>
      <c r="AC72" s="43"/>
      <c r="AD72" s="44"/>
      <c r="AE72" s="44"/>
      <c r="AF72" s="43"/>
      <c r="AG72" s="13" t="s">
        <v>5</v>
      </c>
      <c r="AH72" s="37"/>
      <c r="AI72" s="37" t="s">
        <v>6</v>
      </c>
      <c r="AJ72" s="37"/>
      <c r="AK72" s="45" t="s">
        <v>615</v>
      </c>
      <c r="AL72" s="46"/>
      <c r="AM72" s="236"/>
      <c r="AN72" s="236"/>
      <c r="AO72" s="233"/>
      <c r="AP72" s="233"/>
    </row>
    <row r="73" spans="1:42">
      <c r="B73" s="34">
        <v>2022</v>
      </c>
      <c r="C73" s="34">
        <v>5</v>
      </c>
      <c r="D73" s="34">
        <v>11</v>
      </c>
      <c r="E73" s="35" t="s">
        <v>629</v>
      </c>
      <c r="F73" s="34">
        <v>4</v>
      </c>
      <c r="G73" s="36" t="s">
        <v>614</v>
      </c>
      <c r="H73" s="37" t="s">
        <v>595</v>
      </c>
      <c r="I73" s="38" t="s">
        <v>47</v>
      </c>
      <c r="J73" s="37"/>
      <c r="K73" s="13"/>
      <c r="L73" s="14"/>
      <c r="M73" s="14"/>
      <c r="N73" s="14" t="s">
        <v>647</v>
      </c>
      <c r="O73" s="13" t="s">
        <v>597</v>
      </c>
      <c r="P73" s="13">
        <v>50</v>
      </c>
      <c r="Q73" s="39" t="s">
        <v>538</v>
      </c>
      <c r="R73" s="40">
        <v>1005</v>
      </c>
      <c r="S73" s="41">
        <v>4000</v>
      </c>
      <c r="T73" s="41">
        <v>4000</v>
      </c>
      <c r="U73" s="40">
        <v>1005</v>
      </c>
      <c r="V73" s="13">
        <v>1</v>
      </c>
      <c r="W73" s="41">
        <v>4000</v>
      </c>
      <c r="X73" s="13">
        <v>1</v>
      </c>
      <c r="Y73" s="40">
        <v>4000</v>
      </c>
      <c r="Z73" s="40"/>
      <c r="AA73" s="42"/>
      <c r="AB73" s="42"/>
      <c r="AC73" s="43"/>
      <c r="AD73" s="44"/>
      <c r="AE73" s="44"/>
      <c r="AF73" s="43"/>
      <c r="AG73" s="13" t="s">
        <v>5</v>
      </c>
      <c r="AH73" s="37"/>
      <c r="AI73" s="37" t="s">
        <v>6</v>
      </c>
      <c r="AJ73" s="37"/>
      <c r="AK73" s="45" t="s">
        <v>615</v>
      </c>
      <c r="AL73" s="46"/>
      <c r="AM73" s="236"/>
      <c r="AN73" s="236"/>
      <c r="AO73" s="233"/>
      <c r="AP73" s="233"/>
    </row>
    <row r="74" spans="1:42">
      <c r="B74" s="34">
        <v>2022</v>
      </c>
      <c r="C74" s="34">
        <v>5</v>
      </c>
      <c r="D74" s="34">
        <v>11</v>
      </c>
      <c r="E74" s="35" t="s">
        <v>629</v>
      </c>
      <c r="F74" s="34"/>
      <c r="G74" s="260"/>
      <c r="H74" s="37" t="s">
        <v>595</v>
      </c>
      <c r="I74" s="38" t="s">
        <v>43</v>
      </c>
      <c r="J74" s="37"/>
      <c r="K74" s="13"/>
      <c r="L74" s="14"/>
      <c r="M74" s="14"/>
      <c r="N74" s="14"/>
      <c r="O74" s="13"/>
      <c r="P74" s="239">
        <v>25</v>
      </c>
      <c r="Q74" s="39" t="s">
        <v>612</v>
      </c>
      <c r="R74" s="40">
        <v>1005</v>
      </c>
      <c r="S74" s="41" t="s">
        <v>30</v>
      </c>
      <c r="T74" s="240">
        <v>350</v>
      </c>
      <c r="U74" s="40">
        <v>1005</v>
      </c>
      <c r="V74" s="13">
        <v>1</v>
      </c>
      <c r="W74" s="40"/>
      <c r="X74" s="13">
        <v>1</v>
      </c>
      <c r="Y74" s="240">
        <v>350</v>
      </c>
      <c r="Z74" s="40">
        <v>12550</v>
      </c>
      <c r="AA74" s="42" t="s">
        <v>658</v>
      </c>
      <c r="AB74" s="42"/>
      <c r="AC74" s="43"/>
      <c r="AD74" s="44"/>
      <c r="AE74" s="44"/>
      <c r="AF74" s="43"/>
      <c r="AG74" s="13"/>
      <c r="AH74" s="37"/>
      <c r="AI74" s="37" t="s">
        <v>6</v>
      </c>
      <c r="AJ74" s="37"/>
      <c r="AK74" s="45" t="s">
        <v>615</v>
      </c>
      <c r="AL74" s="46"/>
      <c r="AM74" s="236"/>
      <c r="AN74" s="236"/>
      <c r="AO74" s="233"/>
      <c r="AP74" s="233"/>
    </row>
    <row r="76" spans="1:42">
      <c r="B76" s="34">
        <v>2022</v>
      </c>
      <c r="C76" s="34">
        <v>5</v>
      </c>
      <c r="D76" s="34">
        <v>12</v>
      </c>
      <c r="E76" s="35" t="s">
        <v>629</v>
      </c>
      <c r="F76" s="34"/>
      <c r="G76" s="36"/>
      <c r="H76" s="37" t="s">
        <v>595</v>
      </c>
      <c r="I76" s="38" t="s">
        <v>58</v>
      </c>
      <c r="J76" s="37"/>
      <c r="K76" s="13"/>
      <c r="L76" s="14"/>
      <c r="M76" s="14"/>
      <c r="N76" s="75"/>
      <c r="O76" s="13"/>
      <c r="P76" s="13">
        <v>12</v>
      </c>
      <c r="Q76" s="39" t="s">
        <v>612</v>
      </c>
      <c r="R76" s="40">
        <v>1005</v>
      </c>
      <c r="S76" s="41" t="s">
        <v>30</v>
      </c>
      <c r="T76" s="40">
        <v>200</v>
      </c>
      <c r="U76" s="40">
        <v>1005</v>
      </c>
      <c r="V76" s="13">
        <v>1</v>
      </c>
      <c r="W76" s="40">
        <v>200</v>
      </c>
      <c r="X76" s="13">
        <v>1</v>
      </c>
      <c r="Y76" s="40">
        <v>200</v>
      </c>
      <c r="Z76" s="40"/>
      <c r="AA76" s="75"/>
      <c r="AB76" s="238" t="s">
        <v>613</v>
      </c>
      <c r="AC76" s="77"/>
      <c r="AD76" s="44"/>
      <c r="AE76" s="44"/>
      <c r="AF76" s="43"/>
      <c r="AG76" s="13"/>
      <c r="AH76" s="37"/>
      <c r="AI76" s="37"/>
      <c r="AJ76" s="37"/>
      <c r="AK76" s="45"/>
      <c r="AL76" s="46"/>
      <c r="AM76" s="236"/>
      <c r="AN76" s="236"/>
      <c r="AO76" s="233"/>
      <c r="AP76" s="233"/>
    </row>
    <row r="77" spans="1:42">
      <c r="A77">
        <v>1</v>
      </c>
      <c r="B77" s="34">
        <v>2022</v>
      </c>
      <c r="C77" s="34">
        <v>5</v>
      </c>
      <c r="D77" s="34">
        <v>12</v>
      </c>
      <c r="E77" s="35" t="s">
        <v>629</v>
      </c>
      <c r="F77" s="34">
        <v>2</v>
      </c>
      <c r="G77" s="36" t="s">
        <v>614</v>
      </c>
      <c r="H77" s="37" t="s">
        <v>595</v>
      </c>
      <c r="I77" s="38" t="s">
        <v>47</v>
      </c>
      <c r="J77" s="37"/>
      <c r="K77" s="13"/>
      <c r="L77" s="14"/>
      <c r="M77" s="14"/>
      <c r="N77" s="14" t="s">
        <v>623</v>
      </c>
      <c r="O77" s="13" t="s">
        <v>597</v>
      </c>
      <c r="P77" s="13">
        <v>50</v>
      </c>
      <c r="Q77" s="39" t="s">
        <v>624</v>
      </c>
      <c r="R77" s="40">
        <v>1005</v>
      </c>
      <c r="S77" s="41">
        <v>4100</v>
      </c>
      <c r="T77" s="41">
        <v>4100</v>
      </c>
      <c r="U77" s="40">
        <v>1005</v>
      </c>
      <c r="V77" s="13">
        <v>1</v>
      </c>
      <c r="W77" s="41">
        <v>4100</v>
      </c>
      <c r="X77" s="13">
        <v>1</v>
      </c>
      <c r="Y77" s="41">
        <v>4100</v>
      </c>
      <c r="Z77" s="40"/>
      <c r="AA77" s="42"/>
      <c r="AB77" s="42"/>
      <c r="AC77" s="43"/>
      <c r="AD77" s="44"/>
      <c r="AE77" s="44"/>
      <c r="AF77" s="43"/>
      <c r="AG77" s="13" t="s">
        <v>5</v>
      </c>
      <c r="AH77" s="37"/>
      <c r="AI77" s="37" t="s">
        <v>6</v>
      </c>
      <c r="AJ77" s="37"/>
      <c r="AK77" s="45" t="s">
        <v>615</v>
      </c>
      <c r="AL77" s="46"/>
      <c r="AM77" s="236"/>
      <c r="AN77" s="236"/>
      <c r="AO77" s="233"/>
      <c r="AP77" s="233"/>
    </row>
    <row r="78" spans="1:42">
      <c r="B78" s="34">
        <v>2022</v>
      </c>
      <c r="C78" s="34">
        <v>5</v>
      </c>
      <c r="D78" s="34">
        <v>12</v>
      </c>
      <c r="E78" s="35" t="s">
        <v>629</v>
      </c>
      <c r="F78" s="34">
        <v>2</v>
      </c>
      <c r="G78" s="36" t="s">
        <v>614</v>
      </c>
      <c r="H78" s="37" t="s">
        <v>595</v>
      </c>
      <c r="I78" s="38" t="s">
        <v>47</v>
      </c>
      <c r="J78" s="37"/>
      <c r="K78" s="13"/>
      <c r="L78" s="14"/>
      <c r="M78" s="14"/>
      <c r="N78" s="14" t="s">
        <v>623</v>
      </c>
      <c r="O78" s="13" t="s">
        <v>597</v>
      </c>
      <c r="P78" s="13">
        <v>50</v>
      </c>
      <c r="Q78" s="39" t="s">
        <v>624</v>
      </c>
      <c r="R78" s="40">
        <v>1005</v>
      </c>
      <c r="S78" s="41">
        <v>4100</v>
      </c>
      <c r="T78" s="41">
        <v>4100</v>
      </c>
      <c r="U78" s="40">
        <v>1005</v>
      </c>
      <c r="V78" s="13">
        <v>1</v>
      </c>
      <c r="W78" s="41">
        <v>4100</v>
      </c>
      <c r="X78" s="13">
        <v>1</v>
      </c>
      <c r="Y78" s="41">
        <v>4100</v>
      </c>
      <c r="Z78" s="40"/>
      <c r="AA78" s="42"/>
      <c r="AB78" s="42"/>
      <c r="AC78" s="43"/>
      <c r="AD78" s="44"/>
      <c r="AE78" s="44"/>
      <c r="AF78" s="43"/>
      <c r="AG78" s="13" t="s">
        <v>5</v>
      </c>
      <c r="AH78" s="37"/>
      <c r="AI78" s="37" t="s">
        <v>6</v>
      </c>
      <c r="AJ78" s="37"/>
      <c r="AK78" s="45" t="s">
        <v>615</v>
      </c>
      <c r="AL78" s="46"/>
      <c r="AM78" s="236"/>
      <c r="AN78" s="236"/>
      <c r="AO78" s="233"/>
      <c r="AP78" s="233"/>
    </row>
    <row r="79" spans="1:42">
      <c r="B79" s="34">
        <v>2022</v>
      </c>
      <c r="C79" s="34">
        <v>5</v>
      </c>
      <c r="D79" s="34">
        <v>12</v>
      </c>
      <c r="E79" s="35" t="s">
        <v>629</v>
      </c>
      <c r="F79" s="34">
        <v>2</v>
      </c>
      <c r="G79" s="36" t="s">
        <v>614</v>
      </c>
      <c r="H79" s="37" t="s">
        <v>595</v>
      </c>
      <c r="I79" s="38" t="s">
        <v>47</v>
      </c>
      <c r="J79" s="37"/>
      <c r="K79" s="13"/>
      <c r="L79" s="14"/>
      <c r="M79" s="14"/>
      <c r="N79" s="14" t="s">
        <v>623</v>
      </c>
      <c r="O79" s="13" t="s">
        <v>597</v>
      </c>
      <c r="P79" s="13">
        <v>50</v>
      </c>
      <c r="Q79" s="39" t="s">
        <v>624</v>
      </c>
      <c r="R79" s="40">
        <v>1005</v>
      </c>
      <c r="S79" s="41">
        <v>4100</v>
      </c>
      <c r="T79" s="41">
        <v>4100</v>
      </c>
      <c r="U79" s="40">
        <v>1005</v>
      </c>
      <c r="V79" s="13">
        <v>1</v>
      </c>
      <c r="W79" s="41">
        <v>4100</v>
      </c>
      <c r="X79" s="13">
        <v>1</v>
      </c>
      <c r="Y79" s="41">
        <v>4100</v>
      </c>
      <c r="Z79" s="40"/>
      <c r="AA79" s="42"/>
      <c r="AB79" s="76"/>
      <c r="AC79" s="43"/>
      <c r="AD79" s="44"/>
      <c r="AE79" s="44"/>
      <c r="AF79" s="43"/>
      <c r="AG79" s="13" t="s">
        <v>5</v>
      </c>
      <c r="AH79" s="37"/>
      <c r="AI79" s="37" t="s">
        <v>6</v>
      </c>
      <c r="AJ79" s="37"/>
      <c r="AK79" s="45" t="s">
        <v>615</v>
      </c>
      <c r="AL79" s="46"/>
      <c r="AM79" s="236"/>
      <c r="AN79" s="236"/>
      <c r="AO79" s="233"/>
      <c r="AP79" s="233"/>
    </row>
    <row r="80" spans="1:42">
      <c r="B80" s="34">
        <v>2022</v>
      </c>
      <c r="C80" s="34">
        <v>5</v>
      </c>
      <c r="D80" s="34">
        <v>12</v>
      </c>
      <c r="E80" s="35" t="s">
        <v>629</v>
      </c>
      <c r="F80" s="34"/>
      <c r="G80" s="260"/>
      <c r="H80" s="37" t="s">
        <v>595</v>
      </c>
      <c r="I80" s="73" t="s">
        <v>43</v>
      </c>
      <c r="J80" s="37"/>
      <c r="K80" s="13"/>
      <c r="L80" s="14"/>
      <c r="M80" s="14"/>
      <c r="N80" s="14"/>
      <c r="O80" s="74"/>
      <c r="P80" s="239">
        <v>25</v>
      </c>
      <c r="Q80" s="39" t="s">
        <v>612</v>
      </c>
      <c r="R80" s="40">
        <v>1005</v>
      </c>
      <c r="S80" s="41" t="s">
        <v>30</v>
      </c>
      <c r="T80" s="240">
        <v>350</v>
      </c>
      <c r="U80" s="40">
        <v>1005</v>
      </c>
      <c r="V80" s="13">
        <v>1</v>
      </c>
      <c r="W80" s="40"/>
      <c r="X80" s="13">
        <v>1</v>
      </c>
      <c r="Y80" s="240">
        <v>350</v>
      </c>
      <c r="Z80" s="40">
        <v>12850</v>
      </c>
      <c r="AA80" s="42" t="s">
        <v>658</v>
      </c>
      <c r="AB80" s="76"/>
      <c r="AC80" s="77"/>
      <c r="AD80" s="78"/>
      <c r="AE80" s="78"/>
      <c r="AF80" s="77"/>
      <c r="AG80" s="74"/>
      <c r="AH80" s="72"/>
      <c r="AI80" s="37" t="s">
        <v>6</v>
      </c>
      <c r="AJ80" s="37"/>
      <c r="AK80" s="45" t="s">
        <v>615</v>
      </c>
      <c r="AL80" s="46"/>
      <c r="AM80" s="236"/>
      <c r="AN80" s="236"/>
      <c r="AO80" s="233"/>
      <c r="AP80" s="233"/>
    </row>
    <row r="82" spans="1:42">
      <c r="A82">
        <v>1</v>
      </c>
      <c r="B82" s="34">
        <v>2022</v>
      </c>
      <c r="C82" s="34">
        <v>6</v>
      </c>
      <c r="D82" s="34">
        <v>6</v>
      </c>
      <c r="E82" s="35" t="s">
        <v>627</v>
      </c>
      <c r="F82" s="34"/>
      <c r="G82" s="36"/>
      <c r="H82" s="37" t="s">
        <v>595</v>
      </c>
      <c r="I82" s="38" t="s">
        <v>58</v>
      </c>
      <c r="J82" s="37"/>
      <c r="K82" s="13"/>
      <c r="L82" s="14"/>
      <c r="M82" s="14"/>
      <c r="N82" s="75"/>
      <c r="O82" s="13"/>
      <c r="P82" s="13">
        <v>12</v>
      </c>
      <c r="Q82" s="39" t="s">
        <v>612</v>
      </c>
      <c r="R82" s="40">
        <v>1005</v>
      </c>
      <c r="S82" s="41" t="s">
        <v>30</v>
      </c>
      <c r="T82" s="40">
        <v>200</v>
      </c>
      <c r="U82" s="40">
        <v>1005</v>
      </c>
      <c r="V82" s="13">
        <v>1</v>
      </c>
      <c r="W82" s="40">
        <v>200</v>
      </c>
      <c r="X82" s="13">
        <v>1</v>
      </c>
      <c r="Y82" s="40">
        <v>200</v>
      </c>
      <c r="Z82" s="40"/>
      <c r="AA82" s="75"/>
      <c r="AB82" s="238" t="s">
        <v>613</v>
      </c>
      <c r="AC82" s="77"/>
      <c r="AD82" s="44"/>
      <c r="AE82" s="44"/>
      <c r="AF82" s="43"/>
      <c r="AG82" s="13"/>
      <c r="AH82" s="37"/>
      <c r="AI82" s="37"/>
      <c r="AJ82" s="37"/>
      <c r="AK82" s="45"/>
      <c r="AL82" s="46"/>
      <c r="AM82" s="236"/>
      <c r="AN82" s="236"/>
      <c r="AO82" s="233"/>
      <c r="AP82" s="233"/>
    </row>
    <row r="83" spans="1:42">
      <c r="B83" s="34">
        <v>2022</v>
      </c>
      <c r="C83" s="34">
        <v>6</v>
      </c>
      <c r="D83" s="34">
        <v>6</v>
      </c>
      <c r="E83" s="35" t="s">
        <v>627</v>
      </c>
      <c r="F83" s="34">
        <v>1</v>
      </c>
      <c r="G83" s="36" t="s">
        <v>614</v>
      </c>
      <c r="H83" s="37" t="s">
        <v>595</v>
      </c>
      <c r="I83" s="38" t="s">
        <v>47</v>
      </c>
      <c r="J83" s="37"/>
      <c r="K83" s="13"/>
      <c r="L83" s="14"/>
      <c r="M83" s="14"/>
      <c r="N83" s="14" t="s">
        <v>675</v>
      </c>
      <c r="O83" s="13" t="s">
        <v>597</v>
      </c>
      <c r="P83" s="13">
        <v>50</v>
      </c>
      <c r="Q83" s="39" t="s">
        <v>624</v>
      </c>
      <c r="R83" s="40">
        <v>1005</v>
      </c>
      <c r="S83" s="41">
        <v>4100</v>
      </c>
      <c r="T83" s="41">
        <v>4100</v>
      </c>
      <c r="U83" s="40">
        <v>1005</v>
      </c>
      <c r="V83" s="13">
        <v>1</v>
      </c>
      <c r="W83" s="41">
        <v>4100</v>
      </c>
      <c r="X83" s="13">
        <v>1</v>
      </c>
      <c r="Y83" s="41">
        <v>4100</v>
      </c>
      <c r="Z83" s="40"/>
      <c r="AA83" s="42"/>
      <c r="AB83" s="42"/>
      <c r="AC83" s="43"/>
      <c r="AD83" s="44"/>
      <c r="AE83" s="44"/>
      <c r="AF83" s="43"/>
      <c r="AG83" s="13" t="s">
        <v>5</v>
      </c>
      <c r="AH83" s="37"/>
      <c r="AI83" s="37" t="s">
        <v>6</v>
      </c>
      <c r="AJ83" s="37"/>
      <c r="AK83" s="45" t="s">
        <v>615</v>
      </c>
      <c r="AL83" s="46"/>
      <c r="AM83" s="236"/>
      <c r="AN83" s="236"/>
      <c r="AO83" s="233"/>
      <c r="AP83" s="233"/>
    </row>
    <row r="84" spans="1:42">
      <c r="A84">
        <v>1</v>
      </c>
      <c r="B84" s="34">
        <v>2022</v>
      </c>
      <c r="C84" s="34">
        <v>6</v>
      </c>
      <c r="D84" s="34">
        <v>6</v>
      </c>
      <c r="E84" s="35" t="s">
        <v>627</v>
      </c>
      <c r="F84" s="34">
        <v>1</v>
      </c>
      <c r="G84" s="36" t="s">
        <v>614</v>
      </c>
      <c r="H84" s="37" t="s">
        <v>595</v>
      </c>
      <c r="I84" s="38" t="s">
        <v>47</v>
      </c>
      <c r="J84" s="37"/>
      <c r="K84" s="13"/>
      <c r="L84" s="14"/>
      <c r="M84" s="14"/>
      <c r="N84" s="14" t="s">
        <v>675</v>
      </c>
      <c r="O84" s="13" t="s">
        <v>597</v>
      </c>
      <c r="P84" s="13">
        <v>50</v>
      </c>
      <c r="Q84" s="39" t="s">
        <v>624</v>
      </c>
      <c r="R84" s="40">
        <v>1005</v>
      </c>
      <c r="S84" s="41">
        <v>4100</v>
      </c>
      <c r="T84" s="41">
        <v>4100</v>
      </c>
      <c r="U84" s="40">
        <v>1005</v>
      </c>
      <c r="V84" s="13">
        <v>1</v>
      </c>
      <c r="W84" s="41">
        <v>4100</v>
      </c>
      <c r="X84" s="13">
        <v>1</v>
      </c>
      <c r="Y84" s="41">
        <v>4100</v>
      </c>
      <c r="Z84" s="40"/>
      <c r="AA84" s="42"/>
      <c r="AB84" s="76"/>
      <c r="AC84" s="43"/>
      <c r="AD84" s="44"/>
      <c r="AE84" s="44"/>
      <c r="AF84" s="43"/>
      <c r="AG84" s="13" t="s">
        <v>5</v>
      </c>
      <c r="AH84" s="37"/>
      <c r="AI84" s="37" t="s">
        <v>6</v>
      </c>
      <c r="AJ84" s="37"/>
      <c r="AK84" s="45" t="s">
        <v>615</v>
      </c>
      <c r="AL84" s="46"/>
      <c r="AM84" s="236"/>
      <c r="AN84" s="236"/>
      <c r="AO84" s="233"/>
      <c r="AP84" s="233"/>
    </row>
    <row r="85" spans="1:42">
      <c r="A85">
        <v>1</v>
      </c>
      <c r="B85" s="34">
        <v>2022</v>
      </c>
      <c r="C85" s="34">
        <v>6</v>
      </c>
      <c r="D85" s="34">
        <v>6</v>
      </c>
      <c r="E85" s="35" t="s">
        <v>627</v>
      </c>
      <c r="F85" s="34">
        <v>1</v>
      </c>
      <c r="G85" s="36" t="s">
        <v>614</v>
      </c>
      <c r="H85" s="37" t="s">
        <v>595</v>
      </c>
      <c r="I85" s="38" t="s">
        <v>47</v>
      </c>
      <c r="J85" s="37"/>
      <c r="K85" s="13"/>
      <c r="L85" s="14"/>
      <c r="M85" s="14"/>
      <c r="N85" s="14" t="s">
        <v>675</v>
      </c>
      <c r="O85" s="13" t="s">
        <v>597</v>
      </c>
      <c r="P85" s="13">
        <v>50</v>
      </c>
      <c r="Q85" s="39" t="s">
        <v>624</v>
      </c>
      <c r="R85" s="40">
        <v>1005</v>
      </c>
      <c r="S85" s="41">
        <v>4100</v>
      </c>
      <c r="T85" s="41">
        <v>4100</v>
      </c>
      <c r="U85" s="40">
        <v>1005</v>
      </c>
      <c r="V85" s="13">
        <v>1</v>
      </c>
      <c r="W85" s="41">
        <v>4100</v>
      </c>
      <c r="X85" s="13">
        <v>1</v>
      </c>
      <c r="Y85" s="41">
        <v>4100</v>
      </c>
      <c r="Z85" s="40"/>
      <c r="AA85" s="42"/>
      <c r="AB85" s="76"/>
      <c r="AC85" s="43"/>
      <c r="AD85" s="44"/>
      <c r="AE85" s="44"/>
      <c r="AF85" s="43"/>
      <c r="AG85" s="13" t="s">
        <v>5</v>
      </c>
      <c r="AH85" s="37"/>
      <c r="AI85" s="37" t="s">
        <v>6</v>
      </c>
      <c r="AJ85" s="37"/>
      <c r="AK85" s="45" t="s">
        <v>615</v>
      </c>
      <c r="AL85" s="46"/>
      <c r="AM85" s="236"/>
      <c r="AN85" s="236"/>
      <c r="AO85" s="233"/>
      <c r="AP85" s="233"/>
    </row>
    <row r="86" spans="1:42">
      <c r="A86">
        <v>1</v>
      </c>
      <c r="B86" s="34">
        <v>2022</v>
      </c>
      <c r="C86" s="34">
        <v>6</v>
      </c>
      <c r="D86" s="34">
        <v>6</v>
      </c>
      <c r="E86" s="35" t="s">
        <v>627</v>
      </c>
      <c r="F86" s="34"/>
      <c r="G86" s="36"/>
      <c r="H86" s="37" t="s">
        <v>595</v>
      </c>
      <c r="I86" s="73" t="s">
        <v>43</v>
      </c>
      <c r="J86" s="37"/>
      <c r="K86" s="13"/>
      <c r="L86" s="14"/>
      <c r="M86" s="14"/>
      <c r="N86" s="14"/>
      <c r="O86" s="74"/>
      <c r="P86" s="239">
        <v>25</v>
      </c>
      <c r="Q86" s="39" t="s">
        <v>612</v>
      </c>
      <c r="R86" s="40">
        <v>1005</v>
      </c>
      <c r="S86" s="41" t="s">
        <v>30</v>
      </c>
      <c r="T86" s="240">
        <v>350</v>
      </c>
      <c r="U86" s="40">
        <v>1005</v>
      </c>
      <c r="V86" s="13">
        <v>1</v>
      </c>
      <c r="W86" s="40"/>
      <c r="X86" s="13">
        <v>1</v>
      </c>
      <c r="Y86" s="240">
        <v>350</v>
      </c>
      <c r="Z86" s="40">
        <v>12850</v>
      </c>
      <c r="AA86" s="42" t="s">
        <v>658</v>
      </c>
      <c r="AB86" s="76"/>
      <c r="AC86" s="77"/>
      <c r="AD86" s="78"/>
      <c r="AE86" s="78"/>
      <c r="AF86" s="77"/>
      <c r="AG86" s="74"/>
      <c r="AH86" s="72"/>
      <c r="AI86" s="37" t="s">
        <v>6</v>
      </c>
      <c r="AJ86" s="37"/>
      <c r="AK86" s="45" t="s">
        <v>615</v>
      </c>
      <c r="AL86" s="46"/>
      <c r="AM86" s="236"/>
      <c r="AN86" s="236"/>
      <c r="AO86" s="233"/>
      <c r="AP86" s="233"/>
    </row>
    <row r="88" spans="1:42">
      <c r="A88">
        <v>1</v>
      </c>
      <c r="B88" s="34">
        <v>2022</v>
      </c>
      <c r="C88" s="34">
        <v>6</v>
      </c>
      <c r="D88" s="34">
        <v>2</v>
      </c>
      <c r="E88" s="35" t="s">
        <v>628</v>
      </c>
      <c r="F88" s="34"/>
      <c r="G88" s="36"/>
      <c r="H88" s="37" t="s">
        <v>595</v>
      </c>
      <c r="I88" s="38" t="s">
        <v>58</v>
      </c>
      <c r="J88" s="37"/>
      <c r="K88" s="13"/>
      <c r="L88" s="14"/>
      <c r="M88" s="13"/>
      <c r="N88" s="75"/>
      <c r="O88" s="13"/>
      <c r="P88" s="13">
        <v>12</v>
      </c>
      <c r="Q88" s="39" t="s">
        <v>612</v>
      </c>
      <c r="R88" s="40">
        <v>1120</v>
      </c>
      <c r="S88" s="41" t="s">
        <v>30</v>
      </c>
      <c r="T88" s="40">
        <v>200</v>
      </c>
      <c r="U88" s="40">
        <v>1120</v>
      </c>
      <c r="V88" s="13">
        <v>1</v>
      </c>
      <c r="W88" s="40">
        <v>200</v>
      </c>
      <c r="X88" s="13">
        <v>1</v>
      </c>
      <c r="Y88" s="40">
        <v>200</v>
      </c>
      <c r="Z88" s="40"/>
      <c r="AA88" s="75"/>
      <c r="AB88" s="42"/>
      <c r="AC88" s="77"/>
      <c r="AD88" s="44"/>
      <c r="AE88" s="44"/>
      <c r="AF88" s="43"/>
      <c r="AG88" s="13"/>
      <c r="AH88" s="37"/>
      <c r="AI88" s="37"/>
      <c r="AJ88" s="37"/>
      <c r="AK88" s="45"/>
      <c r="AL88" s="46"/>
      <c r="AM88" s="236"/>
      <c r="AN88" s="236"/>
      <c r="AO88" s="233"/>
      <c r="AP88" s="233"/>
    </row>
    <row r="89" spans="1:42">
      <c r="A89">
        <v>1</v>
      </c>
      <c r="B89" s="34">
        <v>2022</v>
      </c>
      <c r="C89" s="34">
        <v>6</v>
      </c>
      <c r="D89" s="34">
        <v>2</v>
      </c>
      <c r="E89" s="35" t="s">
        <v>628</v>
      </c>
      <c r="F89" s="34">
        <v>9</v>
      </c>
      <c r="G89" s="36" t="s">
        <v>614</v>
      </c>
      <c r="H89" s="37" t="s">
        <v>595</v>
      </c>
      <c r="I89" s="38" t="s">
        <v>47</v>
      </c>
      <c r="J89" s="37"/>
      <c r="K89" s="13"/>
      <c r="L89" s="14"/>
      <c r="M89" s="14"/>
      <c r="N89" s="14" t="s">
        <v>640</v>
      </c>
      <c r="O89" s="13" t="s">
        <v>15</v>
      </c>
      <c r="P89" s="13">
        <v>50</v>
      </c>
      <c r="Q89" s="39" t="s">
        <v>303</v>
      </c>
      <c r="R89" s="40">
        <v>1120</v>
      </c>
      <c r="S89" s="41">
        <v>4000</v>
      </c>
      <c r="T89" s="41">
        <v>4000</v>
      </c>
      <c r="U89" s="40">
        <v>1120</v>
      </c>
      <c r="V89" s="13">
        <v>1</v>
      </c>
      <c r="W89" s="41">
        <v>4000</v>
      </c>
      <c r="X89" s="13">
        <v>1</v>
      </c>
      <c r="Y89" s="41">
        <v>4000</v>
      </c>
      <c r="Z89" s="40"/>
      <c r="AA89" s="42"/>
      <c r="AB89" s="42"/>
      <c r="AC89" s="43"/>
      <c r="AD89" s="44"/>
      <c r="AE89" s="44"/>
      <c r="AF89" s="43"/>
      <c r="AG89" s="13" t="s">
        <v>5</v>
      </c>
      <c r="AH89" s="37"/>
      <c r="AI89" s="37" t="s">
        <v>6</v>
      </c>
      <c r="AJ89" s="37"/>
      <c r="AK89" s="45" t="s">
        <v>615</v>
      </c>
      <c r="AL89" s="46"/>
      <c r="AM89" s="236"/>
      <c r="AN89" s="236"/>
      <c r="AO89" s="233"/>
      <c r="AP89" s="233"/>
    </row>
    <row r="90" spans="1:42">
      <c r="A90">
        <v>1</v>
      </c>
      <c r="B90" s="34">
        <v>2022</v>
      </c>
      <c r="C90" s="34">
        <v>6</v>
      </c>
      <c r="D90" s="34">
        <v>2</v>
      </c>
      <c r="E90" s="35" t="s">
        <v>628</v>
      </c>
      <c r="F90" s="34">
        <v>9</v>
      </c>
      <c r="G90" s="36" t="s">
        <v>614</v>
      </c>
      <c r="H90" s="37" t="s">
        <v>595</v>
      </c>
      <c r="I90" s="38" t="s">
        <v>47</v>
      </c>
      <c r="J90" s="37"/>
      <c r="K90" s="13"/>
      <c r="L90" s="14"/>
      <c r="M90" s="14"/>
      <c r="N90" s="14" t="s">
        <v>640</v>
      </c>
      <c r="O90" s="13" t="s">
        <v>15</v>
      </c>
      <c r="P90" s="13">
        <v>50</v>
      </c>
      <c r="Q90" s="39" t="s">
        <v>303</v>
      </c>
      <c r="R90" s="40">
        <v>1120</v>
      </c>
      <c r="S90" s="41">
        <v>4000</v>
      </c>
      <c r="T90" s="41">
        <v>4000</v>
      </c>
      <c r="U90" s="40">
        <v>1120</v>
      </c>
      <c r="V90" s="13">
        <v>1</v>
      </c>
      <c r="W90" s="41">
        <v>4000</v>
      </c>
      <c r="X90" s="13">
        <v>1</v>
      </c>
      <c r="Y90" s="41">
        <v>4000</v>
      </c>
      <c r="Z90" s="40"/>
      <c r="AA90" s="42"/>
      <c r="AB90" s="42"/>
      <c r="AC90" s="43"/>
      <c r="AD90" s="44"/>
      <c r="AE90" s="44"/>
      <c r="AF90" s="43"/>
      <c r="AG90" s="13" t="s">
        <v>5</v>
      </c>
      <c r="AH90" s="37"/>
      <c r="AI90" s="37" t="s">
        <v>6</v>
      </c>
      <c r="AJ90" s="37"/>
      <c r="AK90" s="45" t="s">
        <v>615</v>
      </c>
      <c r="AL90" s="46"/>
      <c r="AM90" s="236"/>
      <c r="AN90" s="236"/>
      <c r="AO90" s="233"/>
      <c r="AP90" s="233"/>
    </row>
    <row r="91" spans="1:42">
      <c r="B91" s="34">
        <v>2022</v>
      </c>
      <c r="C91" s="34">
        <v>6</v>
      </c>
      <c r="D91" s="34">
        <v>2</v>
      </c>
      <c r="E91" s="35" t="s">
        <v>628</v>
      </c>
      <c r="F91" s="34">
        <v>9</v>
      </c>
      <c r="G91" s="36" t="s">
        <v>614</v>
      </c>
      <c r="H91" s="37" t="s">
        <v>595</v>
      </c>
      <c r="I91" s="38" t="s">
        <v>47</v>
      </c>
      <c r="J91" s="37"/>
      <c r="K91" s="13"/>
      <c r="L91" s="14"/>
      <c r="M91" s="14"/>
      <c r="N91" s="14" t="s">
        <v>640</v>
      </c>
      <c r="O91" s="13" t="s">
        <v>15</v>
      </c>
      <c r="P91" s="13">
        <v>50</v>
      </c>
      <c r="Q91" s="39" t="s">
        <v>303</v>
      </c>
      <c r="R91" s="40">
        <v>1120</v>
      </c>
      <c r="S91" s="41">
        <v>4000</v>
      </c>
      <c r="T91" s="41">
        <v>4000</v>
      </c>
      <c r="U91" s="40">
        <v>1120</v>
      </c>
      <c r="V91" s="13">
        <v>1</v>
      </c>
      <c r="W91" s="41">
        <v>4000</v>
      </c>
      <c r="X91" s="13">
        <v>1</v>
      </c>
      <c r="Y91" s="41">
        <v>4000</v>
      </c>
      <c r="Z91" s="40"/>
      <c r="AA91" s="42"/>
      <c r="AB91" s="76"/>
      <c r="AC91" s="43"/>
      <c r="AD91" s="44"/>
      <c r="AE91" s="44"/>
      <c r="AF91" s="43"/>
      <c r="AG91" s="13" t="s">
        <v>5</v>
      </c>
      <c r="AH91" s="37"/>
      <c r="AI91" s="37" t="s">
        <v>6</v>
      </c>
      <c r="AJ91" s="37"/>
      <c r="AK91" s="45" t="s">
        <v>615</v>
      </c>
      <c r="AL91" s="46"/>
      <c r="AM91" s="236"/>
      <c r="AN91" s="236"/>
      <c r="AO91" s="233"/>
      <c r="AP91" s="233"/>
    </row>
    <row r="92" spans="1:42">
      <c r="A92">
        <v>1</v>
      </c>
      <c r="B92" s="34">
        <v>2022</v>
      </c>
      <c r="C92" s="34">
        <v>6</v>
      </c>
      <c r="D92" s="34">
        <v>2</v>
      </c>
      <c r="E92" s="35" t="s">
        <v>628</v>
      </c>
      <c r="F92" s="34"/>
      <c r="G92" s="36"/>
      <c r="H92" s="37" t="s">
        <v>595</v>
      </c>
      <c r="I92" s="73" t="s">
        <v>43</v>
      </c>
      <c r="J92" s="37"/>
      <c r="K92" s="13"/>
      <c r="L92" s="14"/>
      <c r="M92" s="14"/>
      <c r="N92" s="14"/>
      <c r="O92" s="74"/>
      <c r="P92" s="239">
        <v>25</v>
      </c>
      <c r="Q92" s="39" t="s">
        <v>612</v>
      </c>
      <c r="R92" s="40">
        <v>1120</v>
      </c>
      <c r="S92" s="41" t="s">
        <v>30</v>
      </c>
      <c r="T92" s="240">
        <v>350</v>
      </c>
      <c r="U92" s="40">
        <v>1120</v>
      </c>
      <c r="V92" s="13">
        <v>1</v>
      </c>
      <c r="W92" s="40"/>
      <c r="X92" s="13">
        <v>1</v>
      </c>
      <c r="Y92" s="240">
        <v>350</v>
      </c>
      <c r="Z92" s="40">
        <v>12550</v>
      </c>
      <c r="AA92" s="42" t="s">
        <v>631</v>
      </c>
      <c r="AB92" s="76"/>
      <c r="AC92" s="77"/>
      <c r="AD92" s="78"/>
      <c r="AE92" s="78"/>
      <c r="AF92" s="77"/>
      <c r="AG92" s="74"/>
      <c r="AH92" s="72"/>
      <c r="AI92" s="37" t="s">
        <v>6</v>
      </c>
      <c r="AJ92" s="37"/>
      <c r="AK92" s="45" t="s">
        <v>615</v>
      </c>
      <c r="AL92" s="46"/>
      <c r="AM92" s="236"/>
      <c r="AN92" s="236"/>
      <c r="AO92" s="233"/>
      <c r="AP92" s="233"/>
    </row>
    <row r="94" spans="1:42">
      <c r="A94">
        <v>1</v>
      </c>
      <c r="B94" s="34">
        <v>2022</v>
      </c>
      <c r="C94" s="34">
        <v>6</v>
      </c>
      <c r="D94" s="34">
        <v>2</v>
      </c>
      <c r="E94" s="35" t="s">
        <v>628</v>
      </c>
      <c r="F94" s="34"/>
      <c r="G94" s="36"/>
      <c r="H94" s="37" t="s">
        <v>595</v>
      </c>
      <c r="I94" s="38" t="s">
        <v>58</v>
      </c>
      <c r="J94" s="37"/>
      <c r="K94" s="13"/>
      <c r="L94" s="14"/>
      <c r="M94" s="13"/>
      <c r="N94" s="75"/>
      <c r="O94" s="13"/>
      <c r="P94" s="13">
        <v>12</v>
      </c>
      <c r="Q94" s="39" t="s">
        <v>612</v>
      </c>
      <c r="R94" s="40">
        <v>1120</v>
      </c>
      <c r="S94" s="41" t="s">
        <v>30</v>
      </c>
      <c r="T94" s="40">
        <v>200</v>
      </c>
      <c r="U94" s="40">
        <v>1120</v>
      </c>
      <c r="V94" s="13">
        <v>1</v>
      </c>
      <c r="W94" s="40">
        <v>200</v>
      </c>
      <c r="X94" s="13">
        <v>1</v>
      </c>
      <c r="Y94" s="40">
        <v>200</v>
      </c>
      <c r="Z94" s="40"/>
      <c r="AA94" s="75"/>
      <c r="AB94" s="42"/>
      <c r="AC94" s="77"/>
      <c r="AD94" s="44"/>
      <c r="AE94" s="44"/>
      <c r="AF94" s="43"/>
      <c r="AG94" s="13"/>
      <c r="AH94" s="37"/>
      <c r="AI94" s="37"/>
      <c r="AJ94" s="37"/>
      <c r="AK94" s="45"/>
      <c r="AL94" s="46"/>
      <c r="AM94" s="236"/>
      <c r="AN94" s="236"/>
      <c r="AO94" s="233"/>
      <c r="AP94" s="233"/>
    </row>
    <row r="95" spans="1:42">
      <c r="A95">
        <v>1</v>
      </c>
      <c r="B95" s="34">
        <v>2022</v>
      </c>
      <c r="C95" s="34">
        <v>6</v>
      </c>
      <c r="D95" s="34">
        <v>2</v>
      </c>
      <c r="E95" s="35" t="s">
        <v>628</v>
      </c>
      <c r="F95" s="34">
        <v>9</v>
      </c>
      <c r="G95" s="36" t="s">
        <v>614</v>
      </c>
      <c r="H95" s="37" t="s">
        <v>595</v>
      </c>
      <c r="I95" s="38" t="s">
        <v>47</v>
      </c>
      <c r="J95" s="37"/>
      <c r="K95" s="13"/>
      <c r="L95" s="14"/>
      <c r="M95" s="14"/>
      <c r="N95" s="14" t="s">
        <v>740</v>
      </c>
      <c r="O95" s="13" t="s">
        <v>15</v>
      </c>
      <c r="P95" s="13">
        <v>50</v>
      </c>
      <c r="Q95" s="39" t="s">
        <v>303</v>
      </c>
      <c r="R95" s="40">
        <v>1120</v>
      </c>
      <c r="S95" s="41">
        <v>4000</v>
      </c>
      <c r="T95" s="41">
        <v>4000</v>
      </c>
      <c r="U95" s="40">
        <v>1120</v>
      </c>
      <c r="V95" s="13">
        <v>1</v>
      </c>
      <c r="W95" s="41">
        <v>4000</v>
      </c>
      <c r="X95" s="13">
        <v>1</v>
      </c>
      <c r="Y95" s="41">
        <v>4000</v>
      </c>
      <c r="Z95" s="40"/>
      <c r="AA95" s="42"/>
      <c r="AB95" s="42"/>
      <c r="AC95" s="43"/>
      <c r="AD95" s="44"/>
      <c r="AE95" s="44"/>
      <c r="AF95" s="43"/>
      <c r="AG95" s="13" t="s">
        <v>5</v>
      </c>
      <c r="AH95" s="37"/>
      <c r="AI95" s="37" t="s">
        <v>6</v>
      </c>
      <c r="AJ95" s="37"/>
      <c r="AK95" s="45" t="s">
        <v>615</v>
      </c>
      <c r="AL95" s="46"/>
      <c r="AM95" s="236"/>
      <c r="AN95" s="236"/>
      <c r="AO95" s="233"/>
      <c r="AP95" s="233"/>
    </row>
    <row r="96" spans="1:42">
      <c r="A96">
        <v>1</v>
      </c>
      <c r="B96" s="34">
        <v>2022</v>
      </c>
      <c r="C96" s="34">
        <v>6</v>
      </c>
      <c r="D96" s="34">
        <v>2</v>
      </c>
      <c r="E96" s="35" t="s">
        <v>628</v>
      </c>
      <c r="F96" s="34">
        <v>9</v>
      </c>
      <c r="G96" s="36" t="s">
        <v>614</v>
      </c>
      <c r="H96" s="37" t="s">
        <v>595</v>
      </c>
      <c r="I96" s="38" t="s">
        <v>47</v>
      </c>
      <c r="J96" s="37"/>
      <c r="K96" s="13"/>
      <c r="L96" s="14"/>
      <c r="M96" s="14"/>
      <c r="N96" s="14" t="s">
        <v>740</v>
      </c>
      <c r="O96" s="13" t="s">
        <v>15</v>
      </c>
      <c r="P96" s="13">
        <v>50</v>
      </c>
      <c r="Q96" s="39" t="s">
        <v>303</v>
      </c>
      <c r="R96" s="40">
        <v>1120</v>
      </c>
      <c r="S96" s="41">
        <v>4000</v>
      </c>
      <c r="T96" s="41">
        <v>4000</v>
      </c>
      <c r="U96" s="40">
        <v>1120</v>
      </c>
      <c r="V96" s="13">
        <v>1</v>
      </c>
      <c r="W96" s="41">
        <v>4000</v>
      </c>
      <c r="X96" s="13">
        <v>1</v>
      </c>
      <c r="Y96" s="41">
        <v>4000</v>
      </c>
      <c r="Z96" s="40"/>
      <c r="AA96" s="42"/>
      <c r="AB96" s="42"/>
      <c r="AC96" s="43"/>
      <c r="AD96" s="44"/>
      <c r="AE96" s="44"/>
      <c r="AF96" s="43"/>
      <c r="AG96" s="13" t="s">
        <v>5</v>
      </c>
      <c r="AH96" s="37"/>
      <c r="AI96" s="37" t="s">
        <v>6</v>
      </c>
      <c r="AJ96" s="37"/>
      <c r="AK96" s="45" t="s">
        <v>615</v>
      </c>
      <c r="AL96" s="46"/>
      <c r="AM96" s="236"/>
      <c r="AN96" s="236"/>
      <c r="AO96" s="233"/>
      <c r="AP96" s="233"/>
    </row>
    <row r="97" spans="1:42">
      <c r="B97" s="34">
        <v>2022</v>
      </c>
      <c r="C97" s="34">
        <v>6</v>
      </c>
      <c r="D97" s="34">
        <v>2</v>
      </c>
      <c r="E97" s="35" t="s">
        <v>628</v>
      </c>
      <c r="F97" s="34">
        <v>9</v>
      </c>
      <c r="G97" s="36" t="s">
        <v>614</v>
      </c>
      <c r="H97" s="37" t="s">
        <v>595</v>
      </c>
      <c r="I97" s="38" t="s">
        <v>47</v>
      </c>
      <c r="J97" s="37"/>
      <c r="K97" s="13"/>
      <c r="L97" s="14"/>
      <c r="M97" s="14"/>
      <c r="N97" s="14" t="s">
        <v>740</v>
      </c>
      <c r="O97" s="13" t="s">
        <v>15</v>
      </c>
      <c r="P97" s="13">
        <v>50</v>
      </c>
      <c r="Q97" s="39" t="s">
        <v>303</v>
      </c>
      <c r="R97" s="40">
        <v>1120</v>
      </c>
      <c r="S97" s="41">
        <v>4000</v>
      </c>
      <c r="T97" s="41">
        <v>4000</v>
      </c>
      <c r="U97" s="40">
        <v>1120</v>
      </c>
      <c r="V97" s="13">
        <v>1</v>
      </c>
      <c r="W97" s="41">
        <v>4000</v>
      </c>
      <c r="X97" s="13">
        <v>1</v>
      </c>
      <c r="Y97" s="41">
        <v>4000</v>
      </c>
      <c r="Z97" s="40"/>
      <c r="AA97" s="42"/>
      <c r="AB97" s="76"/>
      <c r="AC97" s="43"/>
      <c r="AD97" s="44"/>
      <c r="AE97" s="44"/>
      <c r="AF97" s="43"/>
      <c r="AG97" s="13" t="s">
        <v>5</v>
      </c>
      <c r="AH97" s="37"/>
      <c r="AI97" s="37" t="s">
        <v>6</v>
      </c>
      <c r="AJ97" s="37"/>
      <c r="AK97" s="45" t="s">
        <v>615</v>
      </c>
      <c r="AL97" s="46"/>
      <c r="AM97" s="236"/>
      <c r="AN97" s="236"/>
      <c r="AO97" s="233"/>
      <c r="AP97" s="233"/>
    </row>
    <row r="98" spans="1:42">
      <c r="A98">
        <v>1</v>
      </c>
      <c r="B98" s="34">
        <v>2022</v>
      </c>
      <c r="C98" s="34">
        <v>6</v>
      </c>
      <c r="D98" s="34">
        <v>2</v>
      </c>
      <c r="E98" s="35" t="s">
        <v>628</v>
      </c>
      <c r="F98" s="34"/>
      <c r="G98" s="36"/>
      <c r="H98" s="37" t="s">
        <v>595</v>
      </c>
      <c r="I98" s="73" t="s">
        <v>43</v>
      </c>
      <c r="J98" s="37"/>
      <c r="K98" s="13"/>
      <c r="L98" s="14"/>
      <c r="M98" s="14"/>
      <c r="N98" s="14"/>
      <c r="O98" s="74"/>
      <c r="P98" s="239">
        <v>25</v>
      </c>
      <c r="Q98" s="39" t="s">
        <v>612</v>
      </c>
      <c r="R98" s="40">
        <v>1120</v>
      </c>
      <c r="S98" s="41" t="s">
        <v>30</v>
      </c>
      <c r="T98" s="240">
        <v>350</v>
      </c>
      <c r="U98" s="40">
        <v>1120</v>
      </c>
      <c r="V98" s="13">
        <v>1</v>
      </c>
      <c r="W98" s="40"/>
      <c r="X98" s="13">
        <v>1</v>
      </c>
      <c r="Y98" s="240">
        <v>350</v>
      </c>
      <c r="Z98" s="40">
        <v>12550</v>
      </c>
      <c r="AA98" s="42" t="s">
        <v>631</v>
      </c>
      <c r="AB98" s="76"/>
      <c r="AC98" s="77"/>
      <c r="AD98" s="78"/>
      <c r="AE98" s="78"/>
      <c r="AF98" s="77"/>
      <c r="AG98" s="74"/>
      <c r="AH98" s="72"/>
      <c r="AI98" s="37" t="s">
        <v>6</v>
      </c>
      <c r="AJ98" s="37"/>
      <c r="AK98" s="45" t="s">
        <v>615</v>
      </c>
      <c r="AL98" s="46"/>
      <c r="AM98" s="236"/>
      <c r="AN98" s="236"/>
      <c r="AO98" s="233"/>
      <c r="AP98" s="233"/>
    </row>
    <row r="100" spans="1:42">
      <c r="A100">
        <v>1</v>
      </c>
      <c r="B100" s="34">
        <v>2022</v>
      </c>
      <c r="C100" s="34">
        <v>6</v>
      </c>
      <c r="D100" s="34">
        <v>2</v>
      </c>
      <c r="E100" s="35" t="s">
        <v>628</v>
      </c>
      <c r="F100" s="34"/>
      <c r="G100" s="36"/>
      <c r="H100" s="37" t="s">
        <v>595</v>
      </c>
      <c r="I100" s="38" t="s">
        <v>58</v>
      </c>
      <c r="J100" s="37"/>
      <c r="K100" s="13"/>
      <c r="L100" s="14"/>
      <c r="M100" s="13"/>
      <c r="N100" s="75"/>
      <c r="O100" s="13"/>
      <c r="P100" s="13">
        <v>12</v>
      </c>
      <c r="Q100" s="39" t="s">
        <v>612</v>
      </c>
      <c r="R100" s="40">
        <v>1120</v>
      </c>
      <c r="S100" s="41" t="s">
        <v>30</v>
      </c>
      <c r="T100" s="40">
        <v>200</v>
      </c>
      <c r="U100" s="40">
        <v>1120</v>
      </c>
      <c r="V100" s="13">
        <v>1</v>
      </c>
      <c r="W100" s="40">
        <v>200</v>
      </c>
      <c r="X100" s="13">
        <v>1</v>
      </c>
      <c r="Y100" s="40">
        <v>200</v>
      </c>
      <c r="Z100" s="40"/>
      <c r="AA100" s="241" t="s">
        <v>619</v>
      </c>
      <c r="AB100" s="42"/>
      <c r="AC100" s="77"/>
      <c r="AD100" s="44"/>
      <c r="AE100" s="44"/>
      <c r="AF100" s="43"/>
      <c r="AG100" s="13"/>
      <c r="AH100" s="37"/>
      <c r="AI100" s="37"/>
      <c r="AJ100" s="37"/>
      <c r="AK100" s="45"/>
      <c r="AL100" s="46"/>
      <c r="AM100" s="236"/>
      <c r="AN100" s="236"/>
      <c r="AO100" s="233"/>
      <c r="AP100" s="233"/>
    </row>
    <row r="101" spans="1:42">
      <c r="A101">
        <v>1</v>
      </c>
      <c r="B101" s="34">
        <v>2022</v>
      </c>
      <c r="C101" s="34">
        <v>6</v>
      </c>
      <c r="D101" s="34">
        <v>2</v>
      </c>
      <c r="E101" s="35" t="s">
        <v>628</v>
      </c>
      <c r="F101" s="34">
        <v>9</v>
      </c>
      <c r="G101" s="36" t="s">
        <v>614</v>
      </c>
      <c r="H101" s="37" t="s">
        <v>595</v>
      </c>
      <c r="I101" s="38" t="s">
        <v>47</v>
      </c>
      <c r="J101" s="37"/>
      <c r="K101" s="13"/>
      <c r="L101" s="14"/>
      <c r="M101" s="14"/>
      <c r="N101" s="14" t="s">
        <v>685</v>
      </c>
      <c r="O101" s="13" t="s">
        <v>15</v>
      </c>
      <c r="P101" s="13">
        <v>50</v>
      </c>
      <c r="Q101" s="39" t="s">
        <v>610</v>
      </c>
      <c r="R101" s="40">
        <v>1120</v>
      </c>
      <c r="S101" s="41">
        <v>4000</v>
      </c>
      <c r="T101" s="41">
        <v>4000</v>
      </c>
      <c r="U101" s="40">
        <v>1120</v>
      </c>
      <c r="V101" s="13">
        <v>1</v>
      </c>
      <c r="W101" s="41">
        <v>4000</v>
      </c>
      <c r="X101" s="13">
        <v>1</v>
      </c>
      <c r="Y101" s="41">
        <v>4000</v>
      </c>
      <c r="Z101" s="40"/>
      <c r="AA101" s="42"/>
      <c r="AB101" s="42"/>
      <c r="AC101" s="43"/>
      <c r="AD101" s="44"/>
      <c r="AE101" s="44"/>
      <c r="AF101" s="43"/>
      <c r="AG101" s="13" t="s">
        <v>5</v>
      </c>
      <c r="AH101" s="37"/>
      <c r="AI101" s="37" t="s">
        <v>17</v>
      </c>
      <c r="AJ101" s="37"/>
      <c r="AK101" s="45" t="s">
        <v>615</v>
      </c>
      <c r="AL101" s="46"/>
      <c r="AM101" s="236"/>
      <c r="AN101" s="236"/>
      <c r="AO101" s="233"/>
      <c r="AP101" s="233"/>
    </row>
    <row r="102" spans="1:42">
      <c r="B102" s="34">
        <v>2022</v>
      </c>
      <c r="C102" s="34">
        <v>6</v>
      </c>
      <c r="D102" s="34"/>
      <c r="E102" s="35"/>
      <c r="F102" s="34"/>
      <c r="G102" s="36" t="s">
        <v>614</v>
      </c>
      <c r="H102" s="37" t="s">
        <v>595</v>
      </c>
      <c r="I102" s="38" t="s">
        <v>47</v>
      </c>
      <c r="J102" s="37"/>
      <c r="K102" s="13"/>
      <c r="L102" s="14"/>
      <c r="M102" s="14"/>
      <c r="N102" s="14" t="s">
        <v>685</v>
      </c>
      <c r="O102" s="13" t="s">
        <v>15</v>
      </c>
      <c r="P102" s="13">
        <v>50</v>
      </c>
      <c r="Q102" s="39" t="s">
        <v>610</v>
      </c>
      <c r="R102" s="40">
        <v>1120</v>
      </c>
      <c r="S102" s="41">
        <v>4000</v>
      </c>
      <c r="T102" s="41">
        <v>4000</v>
      </c>
      <c r="U102" s="40">
        <v>1120</v>
      </c>
      <c r="V102" s="13">
        <v>1</v>
      </c>
      <c r="W102" s="41">
        <v>4000</v>
      </c>
      <c r="X102" s="13">
        <v>1</v>
      </c>
      <c r="Y102" s="41">
        <v>4000</v>
      </c>
      <c r="Z102" s="40"/>
      <c r="AA102" s="42"/>
      <c r="AB102" s="42"/>
      <c r="AC102" s="43"/>
      <c r="AD102" s="44"/>
      <c r="AE102" s="44"/>
      <c r="AF102" s="43"/>
      <c r="AG102" s="13" t="s">
        <v>5</v>
      </c>
      <c r="AH102" s="37"/>
      <c r="AI102" s="37" t="s">
        <v>17</v>
      </c>
      <c r="AJ102" s="37"/>
      <c r="AK102" s="45" t="s">
        <v>615</v>
      </c>
      <c r="AL102" s="46"/>
      <c r="AM102" s="236"/>
      <c r="AN102" s="236"/>
      <c r="AO102" s="233"/>
      <c r="AP102" s="233"/>
    </row>
    <row r="103" spans="1:42">
      <c r="B103" s="34">
        <v>2022</v>
      </c>
      <c r="C103" s="34">
        <v>6</v>
      </c>
      <c r="D103" s="34"/>
      <c r="E103" s="35"/>
      <c r="F103" s="34"/>
      <c r="G103" s="36" t="s">
        <v>614</v>
      </c>
      <c r="H103" s="37" t="s">
        <v>595</v>
      </c>
      <c r="I103" s="38" t="s">
        <v>47</v>
      </c>
      <c r="J103" s="37"/>
      <c r="K103" s="13"/>
      <c r="L103" s="14"/>
      <c r="M103" s="14"/>
      <c r="N103" s="14" t="s">
        <v>685</v>
      </c>
      <c r="O103" s="13" t="s">
        <v>15</v>
      </c>
      <c r="P103" s="13">
        <v>50</v>
      </c>
      <c r="Q103" s="39" t="s">
        <v>610</v>
      </c>
      <c r="R103" s="40">
        <v>1120</v>
      </c>
      <c r="S103" s="41">
        <v>4000</v>
      </c>
      <c r="T103" s="41">
        <v>4000</v>
      </c>
      <c r="U103" s="40">
        <v>1120</v>
      </c>
      <c r="V103" s="13">
        <v>1</v>
      </c>
      <c r="W103" s="41">
        <v>4000</v>
      </c>
      <c r="X103" s="13">
        <v>1</v>
      </c>
      <c r="Y103" s="41">
        <v>4000</v>
      </c>
      <c r="Z103" s="40"/>
      <c r="AA103" s="42"/>
      <c r="AB103" s="42"/>
      <c r="AC103" s="43"/>
      <c r="AD103" s="44"/>
      <c r="AE103" s="44"/>
      <c r="AF103" s="43"/>
      <c r="AG103" s="13" t="s">
        <v>5</v>
      </c>
      <c r="AH103" s="37"/>
      <c r="AI103" s="37" t="s">
        <v>17</v>
      </c>
      <c r="AJ103" s="37"/>
      <c r="AK103" s="45" t="s">
        <v>615</v>
      </c>
      <c r="AL103" s="46"/>
      <c r="AM103" s="236"/>
      <c r="AN103" s="236"/>
      <c r="AO103" s="233"/>
      <c r="AP103" s="233"/>
    </row>
    <row r="104" spans="1:42">
      <c r="B104" s="34">
        <v>2022</v>
      </c>
      <c r="C104" s="34">
        <v>6</v>
      </c>
      <c r="D104" s="34"/>
      <c r="E104" s="35"/>
      <c r="F104" s="34"/>
      <c r="G104" s="36"/>
      <c r="H104" s="37" t="s">
        <v>595</v>
      </c>
      <c r="I104" s="38" t="s">
        <v>43</v>
      </c>
      <c r="J104" s="37"/>
      <c r="K104" s="13"/>
      <c r="L104" s="14"/>
      <c r="M104" s="14"/>
      <c r="N104" s="14"/>
      <c r="O104" s="13"/>
      <c r="P104" s="239">
        <v>25</v>
      </c>
      <c r="Q104" s="39" t="s">
        <v>612</v>
      </c>
      <c r="R104" s="40">
        <v>1120</v>
      </c>
      <c r="S104" s="41" t="s">
        <v>30</v>
      </c>
      <c r="T104" s="240">
        <v>350</v>
      </c>
      <c r="U104" s="40">
        <v>1120</v>
      </c>
      <c r="V104" s="13">
        <v>1</v>
      </c>
      <c r="W104" s="40"/>
      <c r="X104" s="13">
        <v>1</v>
      </c>
      <c r="Y104" s="240">
        <v>350</v>
      </c>
      <c r="Z104" s="40">
        <v>12550</v>
      </c>
      <c r="AA104" s="42" t="s">
        <v>653</v>
      </c>
      <c r="AB104" s="42"/>
      <c r="AC104" s="43"/>
      <c r="AD104" s="44"/>
      <c r="AE104" s="44"/>
      <c r="AF104" s="43"/>
      <c r="AG104" s="13"/>
      <c r="AH104" s="37"/>
      <c r="AI104" s="37" t="s">
        <v>17</v>
      </c>
      <c r="AJ104" s="37"/>
      <c r="AK104" s="45" t="s">
        <v>615</v>
      </c>
      <c r="AL104" s="46"/>
      <c r="AM104" s="236"/>
      <c r="AN104" s="236"/>
      <c r="AO104" s="233"/>
      <c r="AP104" s="233"/>
    </row>
    <row r="106" spans="1:42">
      <c r="A106">
        <v>1</v>
      </c>
      <c r="B106" s="34">
        <v>2022</v>
      </c>
      <c r="C106" s="34">
        <v>6</v>
      </c>
      <c r="D106" s="34">
        <v>2</v>
      </c>
      <c r="E106" s="35" t="s">
        <v>628</v>
      </c>
      <c r="F106" s="34"/>
      <c r="G106" s="36"/>
      <c r="H106" s="37" t="s">
        <v>595</v>
      </c>
      <c r="I106" s="38" t="s">
        <v>58</v>
      </c>
      <c r="J106" s="37"/>
      <c r="K106" s="13"/>
      <c r="L106" s="14"/>
      <c r="M106" s="13"/>
      <c r="N106" s="75"/>
      <c r="O106" s="13"/>
      <c r="P106" s="13">
        <v>12</v>
      </c>
      <c r="Q106" s="39" t="s">
        <v>612</v>
      </c>
      <c r="R106" s="40">
        <v>1120</v>
      </c>
      <c r="S106" s="41" t="s">
        <v>30</v>
      </c>
      <c r="T106" s="40">
        <v>200</v>
      </c>
      <c r="U106" s="40">
        <v>1120</v>
      </c>
      <c r="V106" s="13">
        <v>1</v>
      </c>
      <c r="W106" s="40">
        <v>200</v>
      </c>
      <c r="X106" s="13">
        <v>1</v>
      </c>
      <c r="Y106" s="40">
        <v>200</v>
      </c>
      <c r="Z106" s="40"/>
      <c r="AA106" s="241" t="s">
        <v>619</v>
      </c>
      <c r="AB106" s="42"/>
      <c r="AC106" s="77"/>
      <c r="AD106" s="44"/>
      <c r="AE106" s="44"/>
      <c r="AF106" s="43"/>
      <c r="AG106" s="13"/>
      <c r="AH106" s="37"/>
      <c r="AI106" s="37"/>
      <c r="AJ106" s="37"/>
      <c r="AK106" s="45"/>
      <c r="AL106" s="46"/>
      <c r="AM106" s="236"/>
      <c r="AN106" s="236"/>
      <c r="AO106" s="233"/>
      <c r="AP106" s="233"/>
    </row>
    <row r="107" spans="1:42">
      <c r="A107">
        <v>1</v>
      </c>
      <c r="B107" s="34">
        <v>2022</v>
      </c>
      <c r="C107" s="34">
        <v>6</v>
      </c>
      <c r="D107" s="34">
        <v>2</v>
      </c>
      <c r="E107" s="35" t="s">
        <v>628</v>
      </c>
      <c r="F107" s="34">
        <v>9</v>
      </c>
      <c r="G107" s="36" t="s">
        <v>614</v>
      </c>
      <c r="H107" s="37" t="s">
        <v>595</v>
      </c>
      <c r="I107" s="38" t="s">
        <v>47</v>
      </c>
      <c r="J107" s="37"/>
      <c r="K107" s="13"/>
      <c r="L107" s="14"/>
      <c r="M107" s="14"/>
      <c r="N107" s="14" t="s">
        <v>684</v>
      </c>
      <c r="O107" s="13" t="s">
        <v>15</v>
      </c>
      <c r="P107" s="13">
        <v>50</v>
      </c>
      <c r="Q107" s="39" t="s">
        <v>610</v>
      </c>
      <c r="R107" s="40">
        <v>1120</v>
      </c>
      <c r="S107" s="41">
        <v>4000</v>
      </c>
      <c r="T107" s="41">
        <v>4000</v>
      </c>
      <c r="U107" s="40">
        <v>1120</v>
      </c>
      <c r="V107" s="13">
        <v>1</v>
      </c>
      <c r="W107" s="41">
        <v>4000</v>
      </c>
      <c r="X107" s="13">
        <v>1</v>
      </c>
      <c r="Y107" s="41">
        <v>4000</v>
      </c>
      <c r="Z107" s="40"/>
      <c r="AA107" s="42"/>
      <c r="AB107" s="42"/>
      <c r="AC107" s="43"/>
      <c r="AD107" s="44"/>
      <c r="AE107" s="44"/>
      <c r="AF107" s="43"/>
      <c r="AG107" s="13" t="s">
        <v>5</v>
      </c>
      <c r="AH107" s="37"/>
      <c r="AI107" s="37" t="s">
        <v>17</v>
      </c>
      <c r="AJ107" s="37"/>
      <c r="AK107" s="45" t="s">
        <v>615</v>
      </c>
      <c r="AL107" s="46"/>
      <c r="AM107" s="236"/>
      <c r="AN107" s="236"/>
      <c r="AO107" s="233"/>
      <c r="AP107" s="233"/>
    </row>
    <row r="108" spans="1:42">
      <c r="B108" s="34">
        <v>2022</v>
      </c>
      <c r="C108" s="34">
        <v>6</v>
      </c>
      <c r="D108" s="34"/>
      <c r="E108" s="35"/>
      <c r="F108" s="34"/>
      <c r="G108" s="36" t="s">
        <v>614</v>
      </c>
      <c r="H108" s="37" t="s">
        <v>595</v>
      </c>
      <c r="I108" s="38" t="s">
        <v>47</v>
      </c>
      <c r="J108" s="37"/>
      <c r="K108" s="13"/>
      <c r="L108" s="14"/>
      <c r="M108" s="14"/>
      <c r="N108" s="14" t="s">
        <v>684</v>
      </c>
      <c r="O108" s="13" t="s">
        <v>15</v>
      </c>
      <c r="P108" s="13">
        <v>50</v>
      </c>
      <c r="Q108" s="39" t="s">
        <v>610</v>
      </c>
      <c r="R108" s="40">
        <v>1120</v>
      </c>
      <c r="S108" s="41">
        <v>4000</v>
      </c>
      <c r="T108" s="41">
        <v>4000</v>
      </c>
      <c r="U108" s="40">
        <v>1120</v>
      </c>
      <c r="V108" s="13">
        <v>1</v>
      </c>
      <c r="W108" s="41">
        <v>4000</v>
      </c>
      <c r="X108" s="13">
        <v>1</v>
      </c>
      <c r="Y108" s="41">
        <v>4000</v>
      </c>
      <c r="Z108" s="40"/>
      <c r="AA108" s="42"/>
      <c r="AB108" s="42"/>
      <c r="AC108" s="43"/>
      <c r="AD108" s="44"/>
      <c r="AE108" s="44"/>
      <c r="AF108" s="43"/>
      <c r="AG108" s="13" t="s">
        <v>5</v>
      </c>
      <c r="AH108" s="37"/>
      <c r="AI108" s="37" t="s">
        <v>17</v>
      </c>
      <c r="AJ108" s="37"/>
      <c r="AK108" s="45" t="s">
        <v>615</v>
      </c>
      <c r="AL108" s="46"/>
      <c r="AM108" s="236"/>
      <c r="AN108" s="236"/>
      <c r="AO108" s="233"/>
      <c r="AP108" s="233"/>
    </row>
    <row r="109" spans="1:42">
      <c r="B109" s="34">
        <v>2022</v>
      </c>
      <c r="C109" s="34">
        <v>6</v>
      </c>
      <c r="D109" s="34"/>
      <c r="E109" s="35"/>
      <c r="F109" s="34"/>
      <c r="G109" s="36" t="s">
        <v>614</v>
      </c>
      <c r="H109" s="37" t="s">
        <v>595</v>
      </c>
      <c r="I109" s="38" t="s">
        <v>47</v>
      </c>
      <c r="J109" s="37"/>
      <c r="K109" s="13"/>
      <c r="L109" s="14"/>
      <c r="M109" s="14"/>
      <c r="N109" s="14" t="s">
        <v>684</v>
      </c>
      <c r="O109" s="13" t="s">
        <v>15</v>
      </c>
      <c r="P109" s="13">
        <v>50</v>
      </c>
      <c r="Q109" s="39" t="s">
        <v>610</v>
      </c>
      <c r="R109" s="40">
        <v>1120</v>
      </c>
      <c r="S109" s="41">
        <v>4000</v>
      </c>
      <c r="T109" s="41">
        <v>4000</v>
      </c>
      <c r="U109" s="40">
        <v>1120</v>
      </c>
      <c r="V109" s="13">
        <v>1</v>
      </c>
      <c r="W109" s="41">
        <v>4000</v>
      </c>
      <c r="X109" s="13">
        <v>1</v>
      </c>
      <c r="Y109" s="41">
        <v>4000</v>
      </c>
      <c r="Z109" s="40"/>
      <c r="AA109" s="42"/>
      <c r="AB109" s="42"/>
      <c r="AC109" s="43"/>
      <c r="AD109" s="44"/>
      <c r="AE109" s="44"/>
      <c r="AF109" s="43"/>
      <c r="AG109" s="13" t="s">
        <v>5</v>
      </c>
      <c r="AH109" s="37"/>
      <c r="AI109" s="37" t="s">
        <v>17</v>
      </c>
      <c r="AJ109" s="37"/>
      <c r="AK109" s="45" t="s">
        <v>615</v>
      </c>
      <c r="AL109" s="46"/>
      <c r="AM109" s="236"/>
      <c r="AN109" s="236"/>
      <c r="AO109" s="233"/>
      <c r="AP109" s="233"/>
    </row>
    <row r="110" spans="1:42">
      <c r="B110" s="34">
        <v>2022</v>
      </c>
      <c r="C110" s="34">
        <v>6</v>
      </c>
      <c r="D110" s="34"/>
      <c r="E110" s="35"/>
      <c r="F110" s="34"/>
      <c r="G110" s="36"/>
      <c r="H110" s="37" t="s">
        <v>595</v>
      </c>
      <c r="I110" s="38" t="s">
        <v>43</v>
      </c>
      <c r="J110" s="37"/>
      <c r="K110" s="13"/>
      <c r="L110" s="14"/>
      <c r="M110" s="14"/>
      <c r="N110" s="14"/>
      <c r="O110" s="13"/>
      <c r="P110" s="239">
        <v>25</v>
      </c>
      <c r="Q110" s="39" t="s">
        <v>612</v>
      </c>
      <c r="R110" s="40">
        <v>1120</v>
      </c>
      <c r="S110" s="41" t="s">
        <v>30</v>
      </c>
      <c r="T110" s="240">
        <v>350</v>
      </c>
      <c r="U110" s="40">
        <v>1120</v>
      </c>
      <c r="V110" s="13">
        <v>1</v>
      </c>
      <c r="W110" s="40"/>
      <c r="X110" s="13">
        <v>1</v>
      </c>
      <c r="Y110" s="240">
        <v>350</v>
      </c>
      <c r="Z110" s="40">
        <v>12550</v>
      </c>
      <c r="AA110" s="42" t="s">
        <v>653</v>
      </c>
      <c r="AB110" s="42"/>
      <c r="AC110" s="43"/>
      <c r="AD110" s="44"/>
      <c r="AE110" s="44"/>
      <c r="AF110" s="43"/>
      <c r="AG110" s="13"/>
      <c r="AH110" s="37"/>
      <c r="AI110" s="37" t="s">
        <v>17</v>
      </c>
      <c r="AJ110" s="37"/>
      <c r="AK110" s="45" t="s">
        <v>615</v>
      </c>
      <c r="AL110" s="46"/>
      <c r="AM110" s="236"/>
      <c r="AN110" s="236"/>
      <c r="AO110" s="233"/>
      <c r="AP110" s="233"/>
    </row>
    <row r="112" spans="1:42">
      <c r="B112" s="34">
        <v>2022</v>
      </c>
      <c r="C112" s="34">
        <v>5</v>
      </c>
      <c r="D112" s="34">
        <v>12</v>
      </c>
      <c r="E112" s="35" t="s">
        <v>628</v>
      </c>
      <c r="F112" s="34"/>
      <c r="G112" s="36"/>
      <c r="H112" s="37" t="s">
        <v>595</v>
      </c>
      <c r="I112" s="38" t="s">
        <v>58</v>
      </c>
      <c r="J112" s="37"/>
      <c r="K112" s="13"/>
      <c r="L112" s="14"/>
      <c r="M112" s="13"/>
      <c r="N112" s="75"/>
      <c r="O112" s="13"/>
      <c r="P112" s="13">
        <v>12</v>
      </c>
      <c r="Q112" s="39" t="s">
        <v>612</v>
      </c>
      <c r="R112" s="40">
        <v>1120</v>
      </c>
      <c r="S112" s="41" t="s">
        <v>30</v>
      </c>
      <c r="T112" s="40">
        <v>200</v>
      </c>
      <c r="U112" s="40">
        <v>1120</v>
      </c>
      <c r="V112" s="13">
        <v>1</v>
      </c>
      <c r="W112" s="40">
        <v>200</v>
      </c>
      <c r="X112" s="13">
        <v>1</v>
      </c>
      <c r="Y112" s="40">
        <v>200</v>
      </c>
      <c r="Z112" s="40"/>
      <c r="AA112" s="241" t="s">
        <v>619</v>
      </c>
      <c r="AB112" s="238" t="s">
        <v>620</v>
      </c>
      <c r="AC112" s="77"/>
      <c r="AD112" s="44"/>
      <c r="AE112" s="44"/>
      <c r="AF112" s="43"/>
      <c r="AG112" s="13"/>
      <c r="AH112" s="37"/>
      <c r="AI112" s="37"/>
      <c r="AJ112" s="37"/>
      <c r="AK112" s="45"/>
      <c r="AL112" s="46"/>
      <c r="AM112" s="236"/>
      <c r="AN112" s="236"/>
      <c r="AO112" s="233"/>
      <c r="AP112" s="233"/>
    </row>
    <row r="113" spans="1:42">
      <c r="B113" s="34">
        <v>2022</v>
      </c>
      <c r="C113" s="34">
        <v>5</v>
      </c>
      <c r="D113" s="34">
        <v>12</v>
      </c>
      <c r="E113" s="35" t="s">
        <v>628</v>
      </c>
      <c r="F113" s="34">
        <v>8</v>
      </c>
      <c r="G113" s="36" t="s">
        <v>614</v>
      </c>
      <c r="H113" s="37" t="s">
        <v>595</v>
      </c>
      <c r="I113" s="38" t="s">
        <v>47</v>
      </c>
      <c r="J113" s="37"/>
      <c r="K113" s="13"/>
      <c r="L113" s="14"/>
      <c r="M113" s="14"/>
      <c r="N113" s="14" t="s">
        <v>621</v>
      </c>
      <c r="O113" s="13" t="s">
        <v>34</v>
      </c>
      <c r="P113" s="13">
        <v>50</v>
      </c>
      <c r="Q113" s="39" t="s">
        <v>360</v>
      </c>
      <c r="R113" s="40">
        <v>1120</v>
      </c>
      <c r="S113" s="41">
        <v>4000</v>
      </c>
      <c r="T113" s="41">
        <v>4000</v>
      </c>
      <c r="U113" s="40">
        <v>1120</v>
      </c>
      <c r="V113" s="13">
        <v>1</v>
      </c>
      <c r="W113" s="41">
        <v>4000</v>
      </c>
      <c r="X113" s="13">
        <v>1</v>
      </c>
      <c r="Y113" s="41">
        <v>4000</v>
      </c>
      <c r="Z113" s="40"/>
      <c r="AA113" s="42"/>
      <c r="AB113" s="42"/>
      <c r="AC113" s="43"/>
      <c r="AD113" s="44"/>
      <c r="AE113" s="44"/>
      <c r="AF113" s="43"/>
      <c r="AG113" s="13" t="s">
        <v>5</v>
      </c>
      <c r="AH113" s="37"/>
      <c r="AI113" s="37" t="s">
        <v>17</v>
      </c>
      <c r="AJ113" s="37"/>
      <c r="AK113" s="45" t="s">
        <v>615</v>
      </c>
      <c r="AL113" s="46"/>
      <c r="AM113" s="236"/>
      <c r="AN113" s="236"/>
      <c r="AO113" s="233"/>
      <c r="AP113" s="233"/>
    </row>
    <row r="114" spans="1:42">
      <c r="B114" s="34">
        <v>2022</v>
      </c>
      <c r="C114" s="34">
        <v>5</v>
      </c>
      <c r="D114" s="34">
        <v>12</v>
      </c>
      <c r="E114" s="35" t="s">
        <v>628</v>
      </c>
      <c r="F114" s="34">
        <v>8</v>
      </c>
      <c r="G114" s="36" t="s">
        <v>614</v>
      </c>
      <c r="H114" s="37" t="s">
        <v>595</v>
      </c>
      <c r="I114" s="38" t="s">
        <v>47</v>
      </c>
      <c r="J114" s="37"/>
      <c r="K114" s="13"/>
      <c r="L114" s="14"/>
      <c r="M114" s="14"/>
      <c r="N114" s="14" t="s">
        <v>621</v>
      </c>
      <c r="O114" s="13" t="s">
        <v>34</v>
      </c>
      <c r="P114" s="13">
        <v>50</v>
      </c>
      <c r="Q114" s="39" t="s">
        <v>360</v>
      </c>
      <c r="R114" s="40">
        <v>1120</v>
      </c>
      <c r="S114" s="41">
        <v>4000</v>
      </c>
      <c r="T114" s="41">
        <v>4000</v>
      </c>
      <c r="U114" s="40">
        <v>1120</v>
      </c>
      <c r="V114" s="13">
        <v>1</v>
      </c>
      <c r="W114" s="41">
        <v>4000</v>
      </c>
      <c r="X114" s="13">
        <v>1</v>
      </c>
      <c r="Y114" s="41">
        <v>4000</v>
      </c>
      <c r="Z114" s="40"/>
      <c r="AA114" s="42"/>
      <c r="AB114" s="76"/>
      <c r="AC114" s="43"/>
      <c r="AD114" s="44"/>
      <c r="AE114" s="44"/>
      <c r="AF114" s="43"/>
      <c r="AG114" s="13" t="s">
        <v>5</v>
      </c>
      <c r="AH114" s="37"/>
      <c r="AI114" s="37" t="s">
        <v>17</v>
      </c>
      <c r="AJ114" s="37"/>
      <c r="AK114" s="45" t="s">
        <v>615</v>
      </c>
      <c r="AL114" s="46"/>
      <c r="AM114" s="236"/>
      <c r="AN114" s="236"/>
      <c r="AO114" s="233"/>
      <c r="AP114" s="233"/>
    </row>
    <row r="115" spans="1:42">
      <c r="B115" s="34">
        <v>2022</v>
      </c>
      <c r="C115" s="34">
        <v>5</v>
      </c>
      <c r="D115" s="34">
        <v>12</v>
      </c>
      <c r="E115" s="35" t="s">
        <v>628</v>
      </c>
      <c r="F115" s="34">
        <v>8</v>
      </c>
      <c r="G115" s="36" t="s">
        <v>614</v>
      </c>
      <c r="H115" s="37" t="s">
        <v>595</v>
      </c>
      <c r="I115" s="38" t="s">
        <v>47</v>
      </c>
      <c r="J115" s="37"/>
      <c r="K115" s="13"/>
      <c r="L115" s="14"/>
      <c r="M115" s="14"/>
      <c r="N115" s="14" t="s">
        <v>621</v>
      </c>
      <c r="O115" s="13" t="s">
        <v>34</v>
      </c>
      <c r="P115" s="13">
        <v>50</v>
      </c>
      <c r="Q115" s="39" t="s">
        <v>360</v>
      </c>
      <c r="R115" s="40">
        <v>1120</v>
      </c>
      <c r="S115" s="41">
        <v>4000</v>
      </c>
      <c r="T115" s="41">
        <v>4000</v>
      </c>
      <c r="U115" s="40">
        <v>1120</v>
      </c>
      <c r="V115" s="13">
        <v>1</v>
      </c>
      <c r="W115" s="41">
        <v>4000</v>
      </c>
      <c r="X115" s="13">
        <v>1</v>
      </c>
      <c r="Y115" s="41">
        <v>4000</v>
      </c>
      <c r="Z115" s="40"/>
      <c r="AA115" s="42"/>
      <c r="AB115" s="76"/>
      <c r="AC115" s="43"/>
      <c r="AD115" s="44"/>
      <c r="AE115" s="44"/>
      <c r="AF115" s="43"/>
      <c r="AG115" s="13" t="s">
        <v>5</v>
      </c>
      <c r="AH115" s="37"/>
      <c r="AI115" s="37" t="s">
        <v>17</v>
      </c>
      <c r="AJ115" s="37"/>
      <c r="AK115" s="45" t="s">
        <v>615</v>
      </c>
      <c r="AL115" s="46"/>
      <c r="AM115" s="236"/>
      <c r="AN115" s="236"/>
      <c r="AO115" s="233"/>
      <c r="AP115" s="233"/>
    </row>
    <row r="116" spans="1:42">
      <c r="B116" s="34">
        <v>2022</v>
      </c>
      <c r="C116" s="34">
        <v>5</v>
      </c>
      <c r="D116" s="34">
        <v>12</v>
      </c>
      <c r="E116" s="35" t="s">
        <v>628</v>
      </c>
      <c r="F116" s="34"/>
      <c r="G116" s="36"/>
      <c r="H116" s="37" t="s">
        <v>595</v>
      </c>
      <c r="I116" s="73" t="s">
        <v>43</v>
      </c>
      <c r="J116" s="37"/>
      <c r="K116" s="13"/>
      <c r="L116" s="14"/>
      <c r="M116" s="14"/>
      <c r="N116" s="14"/>
      <c r="O116" s="74"/>
      <c r="P116" s="239">
        <v>25</v>
      </c>
      <c r="Q116" s="39" t="s">
        <v>612</v>
      </c>
      <c r="R116" s="40">
        <v>1120</v>
      </c>
      <c r="S116" s="41" t="s">
        <v>30</v>
      </c>
      <c r="T116" s="240">
        <v>350</v>
      </c>
      <c r="U116" s="40">
        <v>1120</v>
      </c>
      <c r="V116" s="13">
        <v>1</v>
      </c>
      <c r="W116" s="40"/>
      <c r="X116" s="13">
        <v>1</v>
      </c>
      <c r="Y116" s="240">
        <v>350</v>
      </c>
      <c r="Z116" s="40">
        <v>12550</v>
      </c>
      <c r="AA116" s="42" t="s">
        <v>653</v>
      </c>
      <c r="AB116" s="76"/>
      <c r="AC116" s="77"/>
      <c r="AD116" s="78"/>
      <c r="AE116" s="78"/>
      <c r="AF116" s="77"/>
      <c r="AG116" s="74"/>
      <c r="AH116" s="72"/>
      <c r="AI116" s="37" t="s">
        <v>17</v>
      </c>
      <c r="AJ116" s="37"/>
      <c r="AK116" s="45" t="s">
        <v>615</v>
      </c>
      <c r="AL116" s="46"/>
      <c r="AM116" s="236"/>
      <c r="AN116" s="236"/>
      <c r="AO116" s="233"/>
      <c r="AP116" s="233"/>
    </row>
    <row r="118" spans="1:42">
      <c r="B118" s="34">
        <v>2022</v>
      </c>
      <c r="C118" s="34">
        <v>5</v>
      </c>
      <c r="D118" s="34">
        <v>12</v>
      </c>
      <c r="E118" s="35" t="s">
        <v>628</v>
      </c>
      <c r="F118" s="34"/>
      <c r="G118" s="36"/>
      <c r="H118" s="37" t="s">
        <v>595</v>
      </c>
      <c r="I118" s="38" t="s">
        <v>58</v>
      </c>
      <c r="J118" s="37"/>
      <c r="K118" s="13"/>
      <c r="L118" s="14"/>
      <c r="M118" s="13"/>
      <c r="N118" s="14"/>
      <c r="O118" s="13"/>
      <c r="P118" s="13">
        <v>12</v>
      </c>
      <c r="Q118" s="39" t="s">
        <v>612</v>
      </c>
      <c r="R118" s="40">
        <v>1005</v>
      </c>
      <c r="S118" s="41" t="s">
        <v>30</v>
      </c>
      <c r="T118" s="40">
        <v>200</v>
      </c>
      <c r="U118" s="40">
        <v>1005</v>
      </c>
      <c r="V118" s="13">
        <v>1</v>
      </c>
      <c r="W118" s="40">
        <v>200</v>
      </c>
      <c r="X118" s="13">
        <v>1</v>
      </c>
      <c r="Y118" s="40">
        <v>200</v>
      </c>
      <c r="Z118" s="40"/>
      <c r="AA118" s="42"/>
      <c r="AB118" s="245"/>
      <c r="AC118" s="43"/>
      <c r="AD118" s="44"/>
      <c r="AE118" s="44"/>
      <c r="AF118" s="43"/>
      <c r="AG118" s="13"/>
      <c r="AH118" s="37"/>
      <c r="AI118" s="37"/>
      <c r="AJ118" s="37"/>
      <c r="AK118" s="45"/>
      <c r="AL118" s="46"/>
      <c r="AM118" s="236"/>
      <c r="AN118" s="236"/>
      <c r="AO118" s="233"/>
      <c r="AP118" s="233"/>
    </row>
    <row r="119" spans="1:42">
      <c r="A119">
        <v>1</v>
      </c>
      <c r="B119" s="34">
        <v>2022</v>
      </c>
      <c r="C119" s="34">
        <v>5</v>
      </c>
      <c r="D119" s="34">
        <v>12</v>
      </c>
      <c r="E119" s="35" t="s">
        <v>628</v>
      </c>
      <c r="F119" s="34">
        <v>7</v>
      </c>
      <c r="G119" s="36" t="s">
        <v>614</v>
      </c>
      <c r="H119" s="37" t="s">
        <v>595</v>
      </c>
      <c r="I119" s="38" t="s">
        <v>47</v>
      </c>
      <c r="J119" s="37"/>
      <c r="K119" s="13"/>
      <c r="L119" s="14"/>
      <c r="M119" s="14"/>
      <c r="N119" s="14" t="s">
        <v>635</v>
      </c>
      <c r="O119" s="13" t="s">
        <v>597</v>
      </c>
      <c r="P119" s="13">
        <v>25</v>
      </c>
      <c r="Q119" s="39" t="s">
        <v>367</v>
      </c>
      <c r="R119" s="40">
        <v>1000</v>
      </c>
      <c r="S119" s="41">
        <v>6000</v>
      </c>
      <c r="T119" s="41">
        <v>6000</v>
      </c>
      <c r="U119" s="40">
        <v>1000</v>
      </c>
      <c r="V119" s="13">
        <v>1</v>
      </c>
      <c r="W119" s="41">
        <v>6000</v>
      </c>
      <c r="X119" s="13">
        <v>1</v>
      </c>
      <c r="Y119" s="41">
        <v>6000</v>
      </c>
      <c r="Z119" s="40"/>
      <c r="AA119" s="42"/>
      <c r="AB119" s="42"/>
      <c r="AC119" s="43"/>
      <c r="AD119" s="44"/>
      <c r="AE119" s="44"/>
      <c r="AF119" s="43"/>
      <c r="AG119" s="13" t="s">
        <v>5</v>
      </c>
      <c r="AH119" s="37"/>
      <c r="AI119" s="37" t="s">
        <v>6</v>
      </c>
      <c r="AJ119" s="37"/>
      <c r="AK119" s="45" t="s">
        <v>615</v>
      </c>
      <c r="AL119" s="46"/>
      <c r="AM119" s="47"/>
      <c r="AN119" s="236"/>
      <c r="AO119" s="233"/>
      <c r="AP119" s="233"/>
    </row>
    <row r="120" spans="1:42">
      <c r="B120" s="34">
        <v>2022</v>
      </c>
      <c r="C120" s="34">
        <v>5</v>
      </c>
      <c r="D120" s="34">
        <v>12</v>
      </c>
      <c r="E120" s="35" t="s">
        <v>628</v>
      </c>
      <c r="F120" s="34">
        <v>7</v>
      </c>
      <c r="G120" s="36" t="s">
        <v>614</v>
      </c>
      <c r="H120" s="37" t="s">
        <v>595</v>
      </c>
      <c r="I120" s="38" t="s">
        <v>47</v>
      </c>
      <c r="J120" s="37"/>
      <c r="K120" s="13"/>
      <c r="L120" s="14"/>
      <c r="M120" s="14"/>
      <c r="N120" s="14" t="s">
        <v>635</v>
      </c>
      <c r="O120" s="13" t="s">
        <v>597</v>
      </c>
      <c r="P120" s="13">
        <v>25</v>
      </c>
      <c r="Q120" s="39" t="s">
        <v>367</v>
      </c>
      <c r="R120" s="40">
        <v>1000</v>
      </c>
      <c r="S120" s="41">
        <v>6000</v>
      </c>
      <c r="T120" s="41">
        <v>6000</v>
      </c>
      <c r="U120" s="40">
        <v>1000</v>
      </c>
      <c r="V120" s="13">
        <v>1</v>
      </c>
      <c r="W120" s="41">
        <v>6000</v>
      </c>
      <c r="X120" s="13">
        <v>1</v>
      </c>
      <c r="Y120" s="41">
        <v>6000</v>
      </c>
      <c r="Z120" s="40"/>
      <c r="AA120" s="42"/>
      <c r="AB120" s="76"/>
      <c r="AC120" s="77"/>
      <c r="AD120" s="78"/>
      <c r="AE120" s="78"/>
      <c r="AF120" s="77"/>
      <c r="AG120" s="13" t="s">
        <v>5</v>
      </c>
      <c r="AH120" s="37"/>
      <c r="AI120" s="37" t="s">
        <v>6</v>
      </c>
      <c r="AJ120" s="37"/>
      <c r="AK120" s="45" t="s">
        <v>615</v>
      </c>
      <c r="AL120" s="46"/>
      <c r="AM120" s="47"/>
      <c r="AN120" s="236"/>
      <c r="AO120" s="233"/>
      <c r="AP120" s="233"/>
    </row>
    <row r="121" spans="1:42">
      <c r="B121" s="34">
        <v>2022</v>
      </c>
      <c r="C121" s="34">
        <v>5</v>
      </c>
      <c r="D121" s="34">
        <v>12</v>
      </c>
      <c r="E121" s="35" t="s">
        <v>628</v>
      </c>
      <c r="F121" s="34">
        <v>7</v>
      </c>
      <c r="G121" s="36" t="s">
        <v>614</v>
      </c>
      <c r="H121" s="37" t="s">
        <v>595</v>
      </c>
      <c r="I121" s="38" t="s">
        <v>47</v>
      </c>
      <c r="J121" s="37"/>
      <c r="K121" s="13"/>
      <c r="L121" s="14"/>
      <c r="M121" s="14"/>
      <c r="N121" s="14" t="s">
        <v>635</v>
      </c>
      <c r="O121" s="13" t="s">
        <v>597</v>
      </c>
      <c r="P121" s="13">
        <v>25</v>
      </c>
      <c r="Q121" s="39" t="s">
        <v>367</v>
      </c>
      <c r="R121" s="40">
        <v>1000</v>
      </c>
      <c r="S121" s="41">
        <v>6000</v>
      </c>
      <c r="T121" s="41">
        <v>6000</v>
      </c>
      <c r="U121" s="40">
        <v>1000</v>
      </c>
      <c r="V121" s="13">
        <v>1</v>
      </c>
      <c r="W121" s="41">
        <v>6000</v>
      </c>
      <c r="X121" s="13">
        <v>1</v>
      </c>
      <c r="Y121" s="41">
        <v>6000</v>
      </c>
      <c r="Z121" s="40"/>
      <c r="AA121" s="42"/>
      <c r="AB121" s="76"/>
      <c r="AC121" s="77"/>
      <c r="AD121" s="78"/>
      <c r="AE121" s="78"/>
      <c r="AF121" s="77"/>
      <c r="AG121" s="13" t="s">
        <v>5</v>
      </c>
      <c r="AH121" s="37"/>
      <c r="AI121" s="37" t="s">
        <v>6</v>
      </c>
      <c r="AJ121" s="37"/>
      <c r="AK121" s="45" t="s">
        <v>615</v>
      </c>
      <c r="AL121" s="46"/>
      <c r="AM121" s="47"/>
      <c r="AN121" s="236"/>
      <c r="AO121" s="233"/>
      <c r="AP121" s="233"/>
    </row>
    <row r="122" spans="1:42">
      <c r="B122" s="34">
        <v>2022</v>
      </c>
      <c r="C122" s="34">
        <v>5</v>
      </c>
      <c r="D122" s="34">
        <v>12</v>
      </c>
      <c r="E122" s="35" t="s">
        <v>628</v>
      </c>
      <c r="F122" s="34"/>
      <c r="G122" s="36"/>
      <c r="H122" s="37" t="s">
        <v>595</v>
      </c>
      <c r="I122" s="73" t="s">
        <v>43</v>
      </c>
      <c r="J122" s="37"/>
      <c r="K122" s="13"/>
      <c r="L122" s="14"/>
      <c r="M122" s="14"/>
      <c r="N122" s="14"/>
      <c r="O122" s="74"/>
      <c r="P122" s="239">
        <v>25</v>
      </c>
      <c r="Q122" s="39" t="s">
        <v>612</v>
      </c>
      <c r="R122" s="40">
        <v>1000</v>
      </c>
      <c r="S122" s="41" t="s">
        <v>30</v>
      </c>
      <c r="T122" s="240">
        <v>350</v>
      </c>
      <c r="U122" s="40">
        <v>1000</v>
      </c>
      <c r="V122" s="13">
        <v>1</v>
      </c>
      <c r="W122" s="40"/>
      <c r="X122" s="13">
        <v>1</v>
      </c>
      <c r="Y122" s="240">
        <v>350</v>
      </c>
      <c r="Z122" s="40">
        <v>18550</v>
      </c>
      <c r="AA122" s="42" t="s">
        <v>656</v>
      </c>
      <c r="AB122" s="76"/>
      <c r="AC122" s="77"/>
      <c r="AD122" s="78"/>
      <c r="AE122" s="78"/>
      <c r="AF122" s="77"/>
      <c r="AG122" s="74"/>
      <c r="AH122" s="72"/>
      <c r="AI122" s="37" t="s">
        <v>6</v>
      </c>
      <c r="AJ122" s="37"/>
      <c r="AK122" s="45" t="s">
        <v>615</v>
      </c>
      <c r="AL122" s="46"/>
      <c r="AM122" s="47"/>
      <c r="AN122" s="236"/>
      <c r="AO122" s="233"/>
      <c r="AP122" s="233"/>
    </row>
    <row r="124" spans="1:42">
      <c r="B124" s="34">
        <v>2022</v>
      </c>
      <c r="C124" s="34">
        <v>5</v>
      </c>
      <c r="D124" s="34">
        <v>12</v>
      </c>
      <c r="E124" s="35" t="s">
        <v>628</v>
      </c>
      <c r="F124" s="34"/>
      <c r="G124" s="36"/>
      <c r="H124" s="37" t="s">
        <v>595</v>
      </c>
      <c r="I124" s="38" t="s">
        <v>58</v>
      </c>
      <c r="J124" s="37"/>
      <c r="K124" s="13"/>
      <c r="L124" s="14"/>
      <c r="M124" s="13"/>
      <c r="N124" s="14"/>
      <c r="O124" s="13"/>
      <c r="P124" s="13">
        <v>12</v>
      </c>
      <c r="Q124" s="39" t="s">
        <v>612</v>
      </c>
      <c r="R124" s="40">
        <v>1100</v>
      </c>
      <c r="S124" s="41" t="s">
        <v>30</v>
      </c>
      <c r="T124" s="40">
        <v>200</v>
      </c>
      <c r="U124" s="40">
        <v>1100</v>
      </c>
      <c r="V124" s="13">
        <v>1</v>
      </c>
      <c r="W124" s="40">
        <v>200</v>
      </c>
      <c r="X124" s="13">
        <v>1</v>
      </c>
      <c r="Y124" s="40">
        <v>200</v>
      </c>
      <c r="Z124" s="40"/>
      <c r="AA124" s="42"/>
      <c r="AB124" s="245"/>
      <c r="AC124" s="43"/>
      <c r="AD124" s="44"/>
      <c r="AE124" s="44"/>
      <c r="AF124" s="43"/>
      <c r="AG124" s="13"/>
      <c r="AH124" s="37"/>
      <c r="AI124" s="37"/>
      <c r="AJ124" s="37"/>
      <c r="AK124" s="45"/>
      <c r="AL124" s="46"/>
      <c r="AM124" s="236"/>
      <c r="AN124" s="236"/>
      <c r="AO124" s="233"/>
      <c r="AP124" s="233"/>
    </row>
    <row r="125" spans="1:42">
      <c r="A125">
        <v>1</v>
      </c>
      <c r="B125" s="34">
        <v>2022</v>
      </c>
      <c r="C125" s="34">
        <v>5</v>
      </c>
      <c r="D125" s="34">
        <v>12</v>
      </c>
      <c r="E125" s="35" t="s">
        <v>628</v>
      </c>
      <c r="F125" s="34">
        <v>7</v>
      </c>
      <c r="G125" s="36" t="s">
        <v>614</v>
      </c>
      <c r="H125" s="37" t="s">
        <v>595</v>
      </c>
      <c r="I125" s="38" t="s">
        <v>47</v>
      </c>
      <c r="J125" s="37"/>
      <c r="K125" s="13"/>
      <c r="L125" s="14"/>
      <c r="M125" s="14"/>
      <c r="N125" s="14" t="s">
        <v>635</v>
      </c>
      <c r="O125" s="13" t="s">
        <v>597</v>
      </c>
      <c r="P125" s="13">
        <v>25</v>
      </c>
      <c r="Q125" s="39" t="s">
        <v>367</v>
      </c>
      <c r="R125" s="40">
        <v>1100</v>
      </c>
      <c r="S125" s="41">
        <v>6000</v>
      </c>
      <c r="T125" s="41">
        <v>6000</v>
      </c>
      <c r="U125" s="40">
        <v>1100</v>
      </c>
      <c r="V125" s="13">
        <v>1</v>
      </c>
      <c r="W125" s="41">
        <v>6000</v>
      </c>
      <c r="X125" s="13">
        <v>1</v>
      </c>
      <c r="Y125" s="41">
        <v>6000</v>
      </c>
      <c r="Z125" s="40"/>
      <c r="AA125" s="42"/>
      <c r="AB125" s="42"/>
      <c r="AC125" s="43"/>
      <c r="AD125" s="44"/>
      <c r="AE125" s="44"/>
      <c r="AF125" s="43"/>
      <c r="AG125" s="13" t="s">
        <v>5</v>
      </c>
      <c r="AH125" s="37"/>
      <c r="AI125" s="37" t="s">
        <v>6</v>
      </c>
      <c r="AJ125" s="37"/>
      <c r="AK125" s="45" t="s">
        <v>615</v>
      </c>
      <c r="AL125" s="46"/>
      <c r="AM125" s="47"/>
      <c r="AN125" s="236"/>
      <c r="AO125" s="233"/>
      <c r="AP125" s="233"/>
    </row>
    <row r="126" spans="1:42">
      <c r="B126" s="34">
        <v>2022</v>
      </c>
      <c r="C126" s="34">
        <v>5</v>
      </c>
      <c r="D126" s="34">
        <v>12</v>
      </c>
      <c r="E126" s="35" t="s">
        <v>628</v>
      </c>
      <c r="F126" s="34">
        <v>7</v>
      </c>
      <c r="G126" s="36" t="s">
        <v>614</v>
      </c>
      <c r="H126" s="37" t="s">
        <v>595</v>
      </c>
      <c r="I126" s="38" t="s">
        <v>47</v>
      </c>
      <c r="J126" s="37"/>
      <c r="K126" s="13"/>
      <c r="L126" s="14"/>
      <c r="M126" s="14"/>
      <c r="N126" s="14" t="s">
        <v>635</v>
      </c>
      <c r="O126" s="13" t="s">
        <v>597</v>
      </c>
      <c r="P126" s="13">
        <v>25</v>
      </c>
      <c r="Q126" s="39" t="s">
        <v>367</v>
      </c>
      <c r="R126" s="40">
        <v>1100</v>
      </c>
      <c r="S126" s="41">
        <v>6000</v>
      </c>
      <c r="T126" s="41">
        <v>6000</v>
      </c>
      <c r="U126" s="40">
        <v>1100</v>
      </c>
      <c r="V126" s="13">
        <v>1</v>
      </c>
      <c r="W126" s="41">
        <v>6000</v>
      </c>
      <c r="X126" s="13">
        <v>1</v>
      </c>
      <c r="Y126" s="41">
        <v>6000</v>
      </c>
      <c r="Z126" s="40"/>
      <c r="AA126" s="42"/>
      <c r="AB126" s="76"/>
      <c r="AC126" s="77"/>
      <c r="AD126" s="78"/>
      <c r="AE126" s="78"/>
      <c r="AF126" s="77"/>
      <c r="AG126" s="13" t="s">
        <v>5</v>
      </c>
      <c r="AH126" s="37"/>
      <c r="AI126" s="37" t="s">
        <v>6</v>
      </c>
      <c r="AJ126" s="37"/>
      <c r="AK126" s="45" t="s">
        <v>615</v>
      </c>
      <c r="AL126" s="46"/>
      <c r="AM126" s="47"/>
      <c r="AN126" s="236"/>
      <c r="AO126" s="233"/>
      <c r="AP126" s="233"/>
    </row>
    <row r="127" spans="1:42">
      <c r="B127" s="34">
        <v>2022</v>
      </c>
      <c r="C127" s="34">
        <v>5</v>
      </c>
      <c r="D127" s="34">
        <v>12</v>
      </c>
      <c r="E127" s="35" t="s">
        <v>628</v>
      </c>
      <c r="F127" s="34">
        <v>7</v>
      </c>
      <c r="G127" s="36" t="s">
        <v>614</v>
      </c>
      <c r="H127" s="37" t="s">
        <v>595</v>
      </c>
      <c r="I127" s="38" t="s">
        <v>47</v>
      </c>
      <c r="J127" s="37"/>
      <c r="K127" s="13"/>
      <c r="L127" s="14"/>
      <c r="M127" s="14"/>
      <c r="N127" s="14" t="s">
        <v>635</v>
      </c>
      <c r="O127" s="13" t="s">
        <v>597</v>
      </c>
      <c r="P127" s="13">
        <v>25</v>
      </c>
      <c r="Q127" s="39" t="s">
        <v>367</v>
      </c>
      <c r="R127" s="40">
        <v>1100</v>
      </c>
      <c r="S127" s="41">
        <v>6000</v>
      </c>
      <c r="T127" s="41">
        <v>6000</v>
      </c>
      <c r="U127" s="40">
        <v>1100</v>
      </c>
      <c r="V127" s="13">
        <v>1</v>
      </c>
      <c r="W127" s="41">
        <v>6000</v>
      </c>
      <c r="X127" s="13">
        <v>1</v>
      </c>
      <c r="Y127" s="41">
        <v>6000</v>
      </c>
      <c r="Z127" s="40"/>
      <c r="AA127" s="42"/>
      <c r="AB127" s="76"/>
      <c r="AC127" s="77"/>
      <c r="AD127" s="78"/>
      <c r="AE127" s="78"/>
      <c r="AF127" s="77"/>
      <c r="AG127" s="13" t="s">
        <v>5</v>
      </c>
      <c r="AH127" s="37"/>
      <c r="AI127" s="37" t="s">
        <v>6</v>
      </c>
      <c r="AJ127" s="37"/>
      <c r="AK127" s="45" t="s">
        <v>615</v>
      </c>
      <c r="AL127" s="46"/>
      <c r="AM127" s="47"/>
      <c r="AN127" s="236"/>
      <c r="AO127" s="233"/>
      <c r="AP127" s="233"/>
    </row>
    <row r="128" spans="1:42">
      <c r="B128" s="34">
        <v>2022</v>
      </c>
      <c r="C128" s="34">
        <v>5</v>
      </c>
      <c r="D128" s="34">
        <v>12</v>
      </c>
      <c r="E128" s="35" t="s">
        <v>628</v>
      </c>
      <c r="F128" s="34"/>
      <c r="G128" s="36"/>
      <c r="H128" s="37" t="s">
        <v>595</v>
      </c>
      <c r="I128" s="73" t="s">
        <v>43</v>
      </c>
      <c r="J128" s="37"/>
      <c r="K128" s="13"/>
      <c r="L128" s="14"/>
      <c r="M128" s="14"/>
      <c r="N128" s="14"/>
      <c r="O128" s="74"/>
      <c r="P128" s="239">
        <v>25</v>
      </c>
      <c r="Q128" s="39" t="s">
        <v>612</v>
      </c>
      <c r="R128" s="40">
        <v>1100</v>
      </c>
      <c r="S128" s="41" t="s">
        <v>30</v>
      </c>
      <c r="T128" s="240">
        <v>350</v>
      </c>
      <c r="U128" s="40">
        <v>1100</v>
      </c>
      <c r="V128" s="13">
        <v>1</v>
      </c>
      <c r="W128" s="40"/>
      <c r="X128" s="13">
        <v>1</v>
      </c>
      <c r="Y128" s="240">
        <v>350</v>
      </c>
      <c r="Z128" s="40">
        <v>18550</v>
      </c>
      <c r="AA128" s="42" t="s">
        <v>654</v>
      </c>
      <c r="AB128" s="76"/>
      <c r="AC128" s="77"/>
      <c r="AD128" s="78"/>
      <c r="AE128" s="78"/>
      <c r="AF128" s="77"/>
      <c r="AG128" s="74"/>
      <c r="AH128" s="72"/>
      <c r="AI128" s="37" t="s">
        <v>6</v>
      </c>
      <c r="AJ128" s="37"/>
      <c r="AK128" s="45" t="s">
        <v>615</v>
      </c>
      <c r="AL128" s="46"/>
      <c r="AM128" s="47"/>
      <c r="AN128" s="236"/>
      <c r="AO128" s="233"/>
      <c r="AP128" s="233"/>
    </row>
    <row r="130" spans="1:42" ht="13.5" customHeight="1">
      <c r="A130">
        <v>1</v>
      </c>
      <c r="B130" s="34">
        <v>2022</v>
      </c>
      <c r="C130" s="34">
        <v>6</v>
      </c>
      <c r="D130" s="34">
        <v>3</v>
      </c>
      <c r="E130" s="35" t="s">
        <v>628</v>
      </c>
      <c r="F130" s="34"/>
      <c r="G130" s="36"/>
      <c r="H130" s="37" t="s">
        <v>595</v>
      </c>
      <c r="I130" s="38" t="s">
        <v>58</v>
      </c>
      <c r="J130" s="37"/>
      <c r="K130" s="13"/>
      <c r="L130" s="14"/>
      <c r="M130" s="13"/>
      <c r="N130" s="14"/>
      <c r="O130" s="13"/>
      <c r="P130" s="13">
        <v>12</v>
      </c>
      <c r="Q130" s="39" t="s">
        <v>612</v>
      </c>
      <c r="R130" s="40">
        <v>1125</v>
      </c>
      <c r="S130" s="41" t="s">
        <v>30</v>
      </c>
      <c r="T130" s="40">
        <v>200</v>
      </c>
      <c r="U130" s="40">
        <v>1125</v>
      </c>
      <c r="V130" s="13">
        <v>1</v>
      </c>
      <c r="W130" s="40">
        <v>200</v>
      </c>
      <c r="X130" s="13">
        <v>1</v>
      </c>
      <c r="Y130" s="40">
        <v>200</v>
      </c>
      <c r="Z130" s="40"/>
      <c r="AA130" s="42"/>
      <c r="AB130" s="238" t="s">
        <v>613</v>
      </c>
      <c r="AC130" s="43"/>
      <c r="AD130" s="44"/>
      <c r="AE130" s="44"/>
      <c r="AF130" s="43"/>
      <c r="AG130" s="13"/>
      <c r="AH130" s="37"/>
      <c r="AI130" s="37"/>
      <c r="AJ130" s="37"/>
      <c r="AK130" s="45"/>
      <c r="AL130" s="46"/>
      <c r="AM130" s="236"/>
      <c r="AN130" s="236"/>
      <c r="AO130" s="233"/>
      <c r="AP130" s="233"/>
    </row>
    <row r="131" spans="1:42">
      <c r="B131" s="34">
        <v>2022</v>
      </c>
      <c r="C131" s="34">
        <v>6</v>
      </c>
      <c r="D131" s="34">
        <v>3</v>
      </c>
      <c r="E131" s="35" t="s">
        <v>628</v>
      </c>
      <c r="F131" s="34">
        <v>10</v>
      </c>
      <c r="G131" s="36" t="s">
        <v>614</v>
      </c>
      <c r="H131" s="37" t="s">
        <v>595</v>
      </c>
      <c r="I131" s="38" t="s">
        <v>47</v>
      </c>
      <c r="J131" s="37"/>
      <c r="K131" s="13"/>
      <c r="L131" s="14"/>
      <c r="M131" s="14"/>
      <c r="N131" s="14" t="s">
        <v>674</v>
      </c>
      <c r="O131" s="13" t="s">
        <v>597</v>
      </c>
      <c r="P131" s="13">
        <v>50</v>
      </c>
      <c r="Q131" s="39" t="s">
        <v>538</v>
      </c>
      <c r="R131" s="40">
        <v>1125</v>
      </c>
      <c r="S131" s="40">
        <v>4100</v>
      </c>
      <c r="T131" s="40">
        <v>4100</v>
      </c>
      <c r="U131" s="40">
        <v>1125</v>
      </c>
      <c r="V131" s="13">
        <v>1</v>
      </c>
      <c r="W131" s="40">
        <v>4100</v>
      </c>
      <c r="X131" s="13">
        <v>1</v>
      </c>
      <c r="Y131" s="40">
        <v>4100</v>
      </c>
      <c r="Z131" s="40"/>
      <c r="AA131" s="42"/>
      <c r="AB131" s="42"/>
      <c r="AC131" s="43"/>
      <c r="AD131" s="44"/>
      <c r="AE131" s="44"/>
      <c r="AF131" s="43"/>
      <c r="AG131" s="13" t="s">
        <v>5</v>
      </c>
      <c r="AH131" s="37"/>
      <c r="AI131" s="37" t="s">
        <v>6</v>
      </c>
      <c r="AJ131" s="37"/>
      <c r="AK131" s="45" t="s">
        <v>615</v>
      </c>
      <c r="AL131" s="46"/>
      <c r="AM131" s="236"/>
      <c r="AN131" s="236"/>
      <c r="AO131" s="233"/>
      <c r="AP131" s="233"/>
    </row>
    <row r="132" spans="1:42">
      <c r="B132" s="34">
        <v>2022</v>
      </c>
      <c r="C132" s="34">
        <v>6</v>
      </c>
      <c r="D132" s="34">
        <v>3</v>
      </c>
      <c r="E132" s="35" t="s">
        <v>628</v>
      </c>
      <c r="F132" s="34">
        <v>10</v>
      </c>
      <c r="G132" s="36" t="s">
        <v>614</v>
      </c>
      <c r="H132" s="37" t="s">
        <v>595</v>
      </c>
      <c r="I132" s="38" t="s">
        <v>47</v>
      </c>
      <c r="J132" s="37"/>
      <c r="K132" s="13"/>
      <c r="L132" s="14"/>
      <c r="M132" s="14"/>
      <c r="N132" s="14" t="s">
        <v>674</v>
      </c>
      <c r="O132" s="13" t="s">
        <v>597</v>
      </c>
      <c r="P132" s="13">
        <v>50</v>
      </c>
      <c r="Q132" s="39" t="s">
        <v>538</v>
      </c>
      <c r="R132" s="40">
        <v>1125</v>
      </c>
      <c r="S132" s="40">
        <v>4100</v>
      </c>
      <c r="T132" s="40">
        <v>4100</v>
      </c>
      <c r="U132" s="40">
        <v>1125</v>
      </c>
      <c r="V132" s="13">
        <v>1</v>
      </c>
      <c r="W132" s="40">
        <v>4100</v>
      </c>
      <c r="X132" s="13">
        <v>1</v>
      </c>
      <c r="Y132" s="40">
        <v>4100</v>
      </c>
      <c r="Z132" s="40"/>
      <c r="AA132" s="42"/>
      <c r="AB132" s="76"/>
      <c r="AC132" s="43"/>
      <c r="AD132" s="44"/>
      <c r="AE132" s="44"/>
      <c r="AF132" s="43"/>
      <c r="AG132" s="13" t="s">
        <v>5</v>
      </c>
      <c r="AH132" s="37"/>
      <c r="AI132" s="37" t="s">
        <v>6</v>
      </c>
      <c r="AJ132" s="37"/>
      <c r="AK132" s="45" t="s">
        <v>615</v>
      </c>
      <c r="AL132" s="46"/>
      <c r="AM132" s="236"/>
      <c r="AN132" s="236"/>
      <c r="AO132" s="233"/>
      <c r="AP132" s="233"/>
    </row>
    <row r="133" spans="1:42">
      <c r="B133" s="34">
        <v>2022</v>
      </c>
      <c r="C133" s="34">
        <v>6</v>
      </c>
      <c r="D133" s="34">
        <v>3</v>
      </c>
      <c r="E133" s="35" t="s">
        <v>628</v>
      </c>
      <c r="F133" s="34">
        <v>10</v>
      </c>
      <c r="G133" s="36" t="s">
        <v>614</v>
      </c>
      <c r="H133" s="37" t="s">
        <v>595</v>
      </c>
      <c r="I133" s="38" t="s">
        <v>47</v>
      </c>
      <c r="J133" s="37"/>
      <c r="K133" s="13"/>
      <c r="L133" s="14"/>
      <c r="M133" s="14"/>
      <c r="N133" s="14" t="s">
        <v>674</v>
      </c>
      <c r="O133" s="13" t="s">
        <v>597</v>
      </c>
      <c r="P133" s="13">
        <v>50</v>
      </c>
      <c r="Q133" s="39" t="s">
        <v>538</v>
      </c>
      <c r="R133" s="40">
        <v>1125</v>
      </c>
      <c r="S133" s="40">
        <v>4100</v>
      </c>
      <c r="T133" s="40">
        <v>4100</v>
      </c>
      <c r="U133" s="40">
        <v>1125</v>
      </c>
      <c r="V133" s="13">
        <v>1</v>
      </c>
      <c r="W133" s="40">
        <v>4100</v>
      </c>
      <c r="X133" s="13">
        <v>1</v>
      </c>
      <c r="Y133" s="40">
        <v>4100</v>
      </c>
      <c r="Z133" s="40"/>
      <c r="AA133" s="42"/>
      <c r="AB133" s="76"/>
      <c r="AC133" s="43"/>
      <c r="AD133" s="44"/>
      <c r="AE133" s="44"/>
      <c r="AF133" s="43"/>
      <c r="AG133" s="13" t="s">
        <v>5</v>
      </c>
      <c r="AH133" s="37"/>
      <c r="AI133" s="37" t="s">
        <v>6</v>
      </c>
      <c r="AJ133" s="37"/>
      <c r="AK133" s="45" t="s">
        <v>615</v>
      </c>
      <c r="AL133" s="46"/>
      <c r="AM133" s="236"/>
      <c r="AN133" s="236"/>
      <c r="AO133" s="233"/>
      <c r="AP133" s="233"/>
    </row>
    <row r="134" spans="1:42">
      <c r="B134" s="34">
        <v>2022</v>
      </c>
      <c r="C134" s="34">
        <v>6</v>
      </c>
      <c r="D134" s="34">
        <v>3</v>
      </c>
      <c r="E134" s="35" t="s">
        <v>628</v>
      </c>
      <c r="F134" s="34"/>
      <c r="G134" s="36"/>
      <c r="H134" s="37" t="s">
        <v>595</v>
      </c>
      <c r="I134" s="38" t="s">
        <v>43</v>
      </c>
      <c r="J134" s="37"/>
      <c r="K134" s="13"/>
      <c r="L134" s="14"/>
      <c r="M134" s="13"/>
      <c r="N134" s="14"/>
      <c r="O134" s="13"/>
      <c r="P134" s="239">
        <v>25</v>
      </c>
      <c r="Q134" s="39" t="s">
        <v>612</v>
      </c>
      <c r="R134" s="40">
        <v>1125</v>
      </c>
      <c r="S134" s="41" t="s">
        <v>754</v>
      </c>
      <c r="T134" s="240">
        <v>350</v>
      </c>
      <c r="U134" s="40">
        <v>1125</v>
      </c>
      <c r="V134" s="13">
        <v>1</v>
      </c>
      <c r="W134" s="40"/>
      <c r="X134" s="13">
        <v>1</v>
      </c>
      <c r="Y134" s="240">
        <v>350</v>
      </c>
      <c r="Z134" s="40">
        <v>12850</v>
      </c>
      <c r="AA134" s="42" t="s">
        <v>652</v>
      </c>
      <c r="AB134" s="76"/>
      <c r="AC134" s="43"/>
      <c r="AD134" s="44"/>
      <c r="AE134" s="44"/>
      <c r="AF134" s="43"/>
      <c r="AG134" s="13"/>
      <c r="AH134" s="37"/>
      <c r="AI134" s="37" t="s">
        <v>6</v>
      </c>
      <c r="AJ134" s="37"/>
      <c r="AK134" s="45" t="s">
        <v>615</v>
      </c>
      <c r="AL134" s="46"/>
      <c r="AM134" s="236"/>
      <c r="AN134" s="236"/>
      <c r="AO134" s="233"/>
      <c r="AP134" s="233"/>
    </row>
    <row r="136" spans="1:42">
      <c r="B136" s="34">
        <v>2022</v>
      </c>
      <c r="C136" s="34">
        <v>6</v>
      </c>
      <c r="D136" s="34">
        <v>29</v>
      </c>
      <c r="E136" s="35" t="s">
        <v>629</v>
      </c>
      <c r="F136" s="34"/>
      <c r="G136" s="36"/>
      <c r="H136" s="37" t="s">
        <v>595</v>
      </c>
      <c r="I136" s="38" t="s">
        <v>58</v>
      </c>
      <c r="J136" s="37"/>
      <c r="K136" s="13"/>
      <c r="L136" s="14"/>
      <c r="M136" s="13"/>
      <c r="N136" s="14"/>
      <c r="O136" s="13"/>
      <c r="P136" s="13">
        <v>12</v>
      </c>
      <c r="Q136" s="39" t="s">
        <v>612</v>
      </c>
      <c r="R136" s="40">
        <v>1005</v>
      </c>
      <c r="S136" s="41" t="s">
        <v>30</v>
      </c>
      <c r="T136" s="40">
        <v>200</v>
      </c>
      <c r="U136" s="40">
        <v>1005</v>
      </c>
      <c r="V136" s="13">
        <v>1</v>
      </c>
      <c r="W136" s="40">
        <v>200</v>
      </c>
      <c r="X136" s="13">
        <v>1</v>
      </c>
      <c r="Y136" s="40">
        <v>200</v>
      </c>
      <c r="Z136" s="40"/>
      <c r="AA136" s="42"/>
      <c r="AB136" s="238" t="s">
        <v>613</v>
      </c>
      <c r="AC136" s="43"/>
      <c r="AD136" s="44"/>
      <c r="AE136" s="44"/>
      <c r="AF136" s="43"/>
      <c r="AG136" s="13"/>
      <c r="AH136" s="37"/>
      <c r="AI136" s="37"/>
      <c r="AJ136" s="37"/>
      <c r="AK136" s="45"/>
      <c r="AL136" s="46"/>
      <c r="AM136" s="236"/>
      <c r="AN136" s="236"/>
      <c r="AO136" s="233"/>
      <c r="AP136" s="233"/>
    </row>
    <row r="137" spans="1:42">
      <c r="B137" s="34">
        <v>2022</v>
      </c>
      <c r="C137" s="34">
        <v>6</v>
      </c>
      <c r="D137" s="34">
        <v>29</v>
      </c>
      <c r="E137" s="35" t="s">
        <v>629</v>
      </c>
      <c r="F137" s="34">
        <v>9</v>
      </c>
      <c r="G137" s="36" t="s">
        <v>614</v>
      </c>
      <c r="H137" s="37" t="s">
        <v>595</v>
      </c>
      <c r="I137" s="38" t="s">
        <v>47</v>
      </c>
      <c r="J137" s="37"/>
      <c r="K137" s="13"/>
      <c r="L137" s="14"/>
      <c r="M137" s="14"/>
      <c r="N137" s="14" t="s">
        <v>674</v>
      </c>
      <c r="O137" s="13" t="s">
        <v>597</v>
      </c>
      <c r="P137" s="13">
        <v>50</v>
      </c>
      <c r="Q137" s="39" t="s">
        <v>538</v>
      </c>
      <c r="R137" s="40">
        <v>1005</v>
      </c>
      <c r="S137" s="40">
        <v>4100</v>
      </c>
      <c r="T137" s="40">
        <v>4100</v>
      </c>
      <c r="U137" s="40">
        <v>1005</v>
      </c>
      <c r="V137" s="13">
        <v>1</v>
      </c>
      <c r="W137" s="40">
        <v>4100</v>
      </c>
      <c r="X137" s="13">
        <v>1</v>
      </c>
      <c r="Y137" s="40">
        <v>4100</v>
      </c>
      <c r="Z137" s="40"/>
      <c r="AA137" s="42"/>
      <c r="AB137" s="42"/>
      <c r="AC137" s="43"/>
      <c r="AD137" s="44"/>
      <c r="AE137" s="44"/>
      <c r="AF137" s="43"/>
      <c r="AG137" s="13" t="s">
        <v>5</v>
      </c>
      <c r="AH137" s="37"/>
      <c r="AI137" s="37" t="s">
        <v>6</v>
      </c>
      <c r="AJ137" s="37"/>
      <c r="AK137" s="45" t="s">
        <v>615</v>
      </c>
      <c r="AL137" s="46"/>
      <c r="AM137" s="236"/>
      <c r="AN137" s="236"/>
      <c r="AO137" s="233"/>
      <c r="AP137" s="233"/>
    </row>
    <row r="138" spans="1:42">
      <c r="B138" s="34">
        <v>2022</v>
      </c>
      <c r="C138" s="34">
        <v>6</v>
      </c>
      <c r="D138" s="34">
        <v>29</v>
      </c>
      <c r="E138" s="35" t="s">
        <v>629</v>
      </c>
      <c r="F138" s="34">
        <v>9</v>
      </c>
      <c r="G138" s="36" t="s">
        <v>614</v>
      </c>
      <c r="H138" s="37" t="s">
        <v>595</v>
      </c>
      <c r="I138" s="38" t="s">
        <v>47</v>
      </c>
      <c r="J138" s="37"/>
      <c r="K138" s="13"/>
      <c r="L138" s="14"/>
      <c r="M138" s="14"/>
      <c r="N138" s="14" t="s">
        <v>674</v>
      </c>
      <c r="O138" s="13" t="s">
        <v>597</v>
      </c>
      <c r="P138" s="13">
        <v>50</v>
      </c>
      <c r="Q138" s="39" t="s">
        <v>538</v>
      </c>
      <c r="R138" s="40">
        <v>1005</v>
      </c>
      <c r="S138" s="40">
        <v>4100</v>
      </c>
      <c r="T138" s="40">
        <v>4100</v>
      </c>
      <c r="U138" s="40">
        <v>1005</v>
      </c>
      <c r="V138" s="13">
        <v>1</v>
      </c>
      <c r="W138" s="40">
        <v>4100</v>
      </c>
      <c r="X138" s="13">
        <v>1</v>
      </c>
      <c r="Y138" s="40">
        <v>4100</v>
      </c>
      <c r="Z138" s="40"/>
      <c r="AA138" s="42"/>
      <c r="AB138" s="76"/>
      <c r="AC138" s="43"/>
      <c r="AD138" s="44"/>
      <c r="AE138" s="44"/>
      <c r="AF138" s="43"/>
      <c r="AG138" s="13" t="s">
        <v>5</v>
      </c>
      <c r="AH138" s="37"/>
      <c r="AI138" s="37" t="s">
        <v>6</v>
      </c>
      <c r="AJ138" s="37"/>
      <c r="AK138" s="45" t="s">
        <v>615</v>
      </c>
      <c r="AL138" s="46"/>
      <c r="AM138" s="236"/>
      <c r="AN138" s="236"/>
      <c r="AO138" s="233"/>
      <c r="AP138" s="233"/>
    </row>
    <row r="139" spans="1:42">
      <c r="B139" s="34">
        <v>2022</v>
      </c>
      <c r="C139" s="34">
        <v>6</v>
      </c>
      <c r="D139" s="34">
        <v>29</v>
      </c>
      <c r="E139" s="35" t="s">
        <v>629</v>
      </c>
      <c r="F139" s="34">
        <v>9</v>
      </c>
      <c r="G139" s="36" t="s">
        <v>614</v>
      </c>
      <c r="H139" s="37" t="s">
        <v>595</v>
      </c>
      <c r="I139" s="38" t="s">
        <v>47</v>
      </c>
      <c r="J139" s="37"/>
      <c r="K139" s="13"/>
      <c r="L139" s="14"/>
      <c r="M139" s="14"/>
      <c r="N139" s="14" t="s">
        <v>674</v>
      </c>
      <c r="O139" s="13" t="s">
        <v>597</v>
      </c>
      <c r="P139" s="13">
        <v>50</v>
      </c>
      <c r="Q139" s="39" t="s">
        <v>538</v>
      </c>
      <c r="R139" s="40">
        <v>1005</v>
      </c>
      <c r="S139" s="40">
        <v>4100</v>
      </c>
      <c r="T139" s="40">
        <v>4100</v>
      </c>
      <c r="U139" s="40">
        <v>1005</v>
      </c>
      <c r="V139" s="13">
        <v>1</v>
      </c>
      <c r="W139" s="40">
        <v>4100</v>
      </c>
      <c r="X139" s="13">
        <v>1</v>
      </c>
      <c r="Y139" s="40">
        <v>4100</v>
      </c>
      <c r="Z139" s="40"/>
      <c r="AA139" s="42"/>
      <c r="AB139" s="76"/>
      <c r="AC139" s="43"/>
      <c r="AD139" s="44"/>
      <c r="AE139" s="44"/>
      <c r="AF139" s="43"/>
      <c r="AG139" s="13" t="s">
        <v>5</v>
      </c>
      <c r="AH139" s="37"/>
      <c r="AI139" s="37" t="s">
        <v>6</v>
      </c>
      <c r="AJ139" s="37"/>
      <c r="AK139" s="45" t="s">
        <v>615</v>
      </c>
      <c r="AL139" s="46"/>
      <c r="AM139" s="236"/>
      <c r="AN139" s="236"/>
      <c r="AO139" s="233"/>
      <c r="AP139" s="233"/>
    </row>
    <row r="140" spans="1:42">
      <c r="B140" s="34">
        <v>2022</v>
      </c>
      <c r="C140" s="34">
        <v>6</v>
      </c>
      <c r="D140" s="34">
        <v>29</v>
      </c>
      <c r="E140" s="35" t="s">
        <v>629</v>
      </c>
      <c r="F140" s="34"/>
      <c r="G140" s="36"/>
      <c r="H140" s="37" t="s">
        <v>595</v>
      </c>
      <c r="I140" s="38" t="s">
        <v>43</v>
      </c>
      <c r="J140" s="37"/>
      <c r="K140" s="13"/>
      <c r="L140" s="14"/>
      <c r="M140" s="14"/>
      <c r="N140" s="14"/>
      <c r="O140" s="13"/>
      <c r="P140" s="239">
        <v>25</v>
      </c>
      <c r="Q140" s="39" t="s">
        <v>612</v>
      </c>
      <c r="R140" s="40">
        <v>1005</v>
      </c>
      <c r="S140" s="41" t="s">
        <v>30</v>
      </c>
      <c r="T140" s="240">
        <v>350</v>
      </c>
      <c r="U140" s="40">
        <v>1005</v>
      </c>
      <c r="V140" s="13">
        <v>1</v>
      </c>
      <c r="W140" s="40"/>
      <c r="X140" s="13">
        <v>1</v>
      </c>
      <c r="Y140" s="240">
        <v>350</v>
      </c>
      <c r="Z140" s="40">
        <v>12550</v>
      </c>
      <c r="AA140" s="42" t="s">
        <v>658</v>
      </c>
      <c r="AB140" s="76"/>
      <c r="AC140" s="43"/>
      <c r="AD140" s="44"/>
      <c r="AE140" s="44"/>
      <c r="AF140" s="43"/>
      <c r="AG140" s="13"/>
      <c r="AH140" s="37"/>
      <c r="AI140" s="37" t="s">
        <v>6</v>
      </c>
      <c r="AJ140" s="37"/>
      <c r="AK140" s="45" t="s">
        <v>615</v>
      </c>
      <c r="AL140" s="231"/>
      <c r="AM140" s="236"/>
      <c r="AN140" s="236"/>
      <c r="AO140" s="233"/>
      <c r="AP140" s="233"/>
    </row>
    <row r="142" spans="1:42">
      <c r="B142" s="34">
        <v>2022</v>
      </c>
      <c r="C142" s="34">
        <v>7</v>
      </c>
      <c r="D142" s="34">
        <v>12</v>
      </c>
      <c r="E142" s="35" t="s">
        <v>629</v>
      </c>
      <c r="F142" s="34"/>
      <c r="G142" s="36"/>
      <c r="H142" s="37" t="s">
        <v>595</v>
      </c>
      <c r="I142" s="38" t="s">
        <v>58</v>
      </c>
      <c r="J142" s="37"/>
      <c r="K142" s="13"/>
      <c r="L142" s="14"/>
      <c r="M142" s="13"/>
      <c r="N142" s="319"/>
      <c r="O142" s="13"/>
      <c r="P142" s="13">
        <v>12</v>
      </c>
      <c r="Q142" s="394" t="s">
        <v>612</v>
      </c>
      <c r="R142" s="40">
        <v>1120</v>
      </c>
      <c r="S142" s="41" t="s">
        <v>30</v>
      </c>
      <c r="T142" s="40">
        <v>200</v>
      </c>
      <c r="U142" s="40">
        <v>1120</v>
      </c>
      <c r="V142" s="13">
        <v>1</v>
      </c>
      <c r="W142" s="40">
        <v>200</v>
      </c>
      <c r="X142" s="13">
        <v>1</v>
      </c>
      <c r="Y142" s="40">
        <v>200</v>
      </c>
      <c r="Z142" s="40"/>
      <c r="AA142" s="75"/>
      <c r="AB142" s="42"/>
      <c r="AC142" s="77"/>
      <c r="AD142" s="44"/>
      <c r="AE142" s="44"/>
      <c r="AF142" s="43"/>
      <c r="AG142" s="13"/>
      <c r="AH142" s="37"/>
      <c r="AI142" s="37"/>
      <c r="AJ142" s="37"/>
      <c r="AK142" s="45"/>
      <c r="AL142" s="46"/>
      <c r="AM142" s="236"/>
      <c r="AN142" s="236"/>
      <c r="AO142" s="233"/>
      <c r="AP142" s="233"/>
    </row>
    <row r="143" spans="1:42">
      <c r="A143">
        <v>1</v>
      </c>
      <c r="B143" s="34">
        <v>2022</v>
      </c>
      <c r="C143" s="34">
        <v>7</v>
      </c>
      <c r="D143" s="34">
        <v>12</v>
      </c>
      <c r="E143" s="35" t="s">
        <v>629</v>
      </c>
      <c r="F143" s="34">
        <v>1</v>
      </c>
      <c r="G143" s="36" t="s">
        <v>614</v>
      </c>
      <c r="H143" s="37" t="s">
        <v>595</v>
      </c>
      <c r="I143" s="38" t="s">
        <v>47</v>
      </c>
      <c r="J143" s="37"/>
      <c r="K143" s="13"/>
      <c r="L143" s="14"/>
      <c r="M143" s="14"/>
      <c r="N143" s="317" t="s">
        <v>877</v>
      </c>
      <c r="O143" s="13" t="s">
        <v>15</v>
      </c>
      <c r="P143" s="13">
        <v>50</v>
      </c>
      <c r="Q143" s="394" t="s">
        <v>303</v>
      </c>
      <c r="R143" s="40">
        <v>1120</v>
      </c>
      <c r="S143" s="41">
        <v>4000</v>
      </c>
      <c r="T143" s="41">
        <v>4000</v>
      </c>
      <c r="U143" s="40">
        <v>1120</v>
      </c>
      <c r="V143" s="13">
        <v>1</v>
      </c>
      <c r="W143" s="41">
        <v>4000</v>
      </c>
      <c r="X143" s="13">
        <v>1</v>
      </c>
      <c r="Y143" s="41">
        <v>4000</v>
      </c>
      <c r="Z143" s="40"/>
      <c r="AA143" s="42"/>
      <c r="AB143" s="42"/>
      <c r="AC143" s="43"/>
      <c r="AD143" s="44"/>
      <c r="AE143" s="44"/>
      <c r="AF143" s="43"/>
      <c r="AG143" s="13" t="s">
        <v>5</v>
      </c>
      <c r="AH143" s="37"/>
      <c r="AI143" s="37" t="s">
        <v>6</v>
      </c>
      <c r="AJ143" s="37"/>
      <c r="AK143" s="45" t="s">
        <v>615</v>
      </c>
      <c r="AL143" s="231"/>
      <c r="AM143" s="232"/>
      <c r="AN143" s="232"/>
      <c r="AO143" s="233"/>
      <c r="AP143" s="233"/>
    </row>
    <row r="144" spans="1:42">
      <c r="B144" s="34">
        <v>2022</v>
      </c>
      <c r="C144" s="34">
        <v>7</v>
      </c>
      <c r="D144" s="34">
        <v>12</v>
      </c>
      <c r="E144" s="35" t="s">
        <v>629</v>
      </c>
      <c r="F144" s="34">
        <v>1</v>
      </c>
      <c r="G144" s="36" t="s">
        <v>614</v>
      </c>
      <c r="H144" s="37" t="s">
        <v>595</v>
      </c>
      <c r="I144" s="38" t="s">
        <v>47</v>
      </c>
      <c r="J144" s="37"/>
      <c r="K144" s="13"/>
      <c r="L144" s="14"/>
      <c r="M144" s="14"/>
      <c r="N144" s="317" t="s">
        <v>877</v>
      </c>
      <c r="O144" s="13" t="s">
        <v>15</v>
      </c>
      <c r="P144" s="13">
        <v>50</v>
      </c>
      <c r="Q144" s="394" t="s">
        <v>303</v>
      </c>
      <c r="R144" s="40">
        <v>1120</v>
      </c>
      <c r="S144" s="41">
        <v>4000</v>
      </c>
      <c r="T144" s="41">
        <v>4000</v>
      </c>
      <c r="U144" s="40">
        <v>1120</v>
      </c>
      <c r="V144" s="13">
        <v>1</v>
      </c>
      <c r="W144" s="41">
        <v>4000</v>
      </c>
      <c r="X144" s="13">
        <v>1</v>
      </c>
      <c r="Y144" s="41">
        <v>4000</v>
      </c>
      <c r="Z144" s="40"/>
      <c r="AA144" s="42"/>
      <c r="AB144" s="42"/>
      <c r="AC144" s="43"/>
      <c r="AD144" s="44"/>
      <c r="AE144" s="44"/>
      <c r="AF144" s="43"/>
      <c r="AG144" s="13" t="s">
        <v>5</v>
      </c>
      <c r="AH144" s="37"/>
      <c r="AI144" s="37" t="s">
        <v>6</v>
      </c>
      <c r="AJ144" s="37"/>
      <c r="AK144" s="45" t="s">
        <v>615</v>
      </c>
      <c r="AL144" s="46"/>
      <c r="AM144" s="236"/>
      <c r="AN144" s="232"/>
      <c r="AO144" s="233"/>
      <c r="AP144" s="233"/>
    </row>
    <row r="145" spans="2:42">
      <c r="B145" s="34">
        <v>2022</v>
      </c>
      <c r="C145" s="34">
        <v>7</v>
      </c>
      <c r="D145" s="34">
        <v>12</v>
      </c>
      <c r="E145" s="35" t="s">
        <v>629</v>
      </c>
      <c r="F145" s="34">
        <v>1</v>
      </c>
      <c r="G145" s="36" t="s">
        <v>614</v>
      </c>
      <c r="H145" s="37" t="s">
        <v>595</v>
      </c>
      <c r="I145" s="38" t="s">
        <v>47</v>
      </c>
      <c r="J145" s="37"/>
      <c r="K145" s="13"/>
      <c r="L145" s="14"/>
      <c r="M145" s="14"/>
      <c r="N145" s="317" t="s">
        <v>877</v>
      </c>
      <c r="O145" s="13" t="s">
        <v>15</v>
      </c>
      <c r="P145" s="13">
        <v>50</v>
      </c>
      <c r="Q145" s="394" t="s">
        <v>303</v>
      </c>
      <c r="R145" s="40">
        <v>1120</v>
      </c>
      <c r="S145" s="41">
        <v>4000</v>
      </c>
      <c r="T145" s="41">
        <v>4000</v>
      </c>
      <c r="U145" s="40">
        <v>1120</v>
      </c>
      <c r="V145" s="13">
        <v>1</v>
      </c>
      <c r="W145" s="41">
        <v>4000</v>
      </c>
      <c r="X145" s="13">
        <v>1</v>
      </c>
      <c r="Y145" s="41">
        <v>4000</v>
      </c>
      <c r="Z145" s="40"/>
      <c r="AA145" s="42"/>
      <c r="AB145" s="76"/>
      <c r="AC145" s="43"/>
      <c r="AD145" s="44"/>
      <c r="AE145" s="44"/>
      <c r="AF145" s="43"/>
      <c r="AG145" s="13" t="s">
        <v>5</v>
      </c>
      <c r="AH145" s="37"/>
      <c r="AI145" s="37" t="s">
        <v>6</v>
      </c>
      <c r="AJ145" s="37"/>
      <c r="AK145" s="45" t="s">
        <v>615</v>
      </c>
      <c r="AL145" s="231"/>
      <c r="AM145" s="232"/>
      <c r="AN145" s="232"/>
      <c r="AO145" s="233"/>
      <c r="AP145" s="233"/>
    </row>
    <row r="146" spans="2:42">
      <c r="B146" s="34">
        <v>2022</v>
      </c>
      <c r="C146" s="34">
        <v>7</v>
      </c>
      <c r="D146" s="34">
        <v>12</v>
      </c>
      <c r="E146" s="35" t="s">
        <v>629</v>
      </c>
      <c r="F146" s="34"/>
      <c r="G146" s="36"/>
      <c r="H146" s="37" t="s">
        <v>595</v>
      </c>
      <c r="I146" s="73" t="s">
        <v>43</v>
      </c>
      <c r="J146" s="37"/>
      <c r="K146" s="13"/>
      <c r="L146" s="14"/>
      <c r="M146" s="14"/>
      <c r="N146" s="317"/>
      <c r="O146" s="74"/>
      <c r="P146" s="239">
        <v>25</v>
      </c>
      <c r="Q146" s="394" t="s">
        <v>612</v>
      </c>
      <c r="R146" s="40">
        <v>1120</v>
      </c>
      <c r="S146" s="41" t="s">
        <v>30</v>
      </c>
      <c r="T146" s="240">
        <v>350</v>
      </c>
      <c r="U146" s="40">
        <v>1120</v>
      </c>
      <c r="V146" s="13">
        <v>1</v>
      </c>
      <c r="W146" s="40"/>
      <c r="X146" s="13">
        <v>1</v>
      </c>
      <c r="Y146" s="240">
        <v>350</v>
      </c>
      <c r="Z146" s="40">
        <v>12550</v>
      </c>
      <c r="AA146" s="42" t="s">
        <v>631</v>
      </c>
      <c r="AB146" s="76"/>
      <c r="AC146" s="77"/>
      <c r="AD146" s="78"/>
      <c r="AE146" s="78"/>
      <c r="AF146" s="77"/>
      <c r="AG146" s="74"/>
      <c r="AH146" s="72"/>
      <c r="AI146" s="37" t="s">
        <v>6</v>
      </c>
      <c r="AJ146" s="37"/>
      <c r="AK146" s="45" t="s">
        <v>615</v>
      </c>
      <c r="AL146" s="46"/>
      <c r="AM146" s="236"/>
      <c r="AN146" s="236"/>
      <c r="AO146" s="233"/>
      <c r="AP146" s="233"/>
    </row>
  </sheetData>
  <phoneticPr fontId="4"/>
  <conditionalFormatting sqref="AJ120">
    <cfRule type="cellIs" dxfId="474" priority="174" operator="equal">
      <formula>"ＮＧ"</formula>
    </cfRule>
    <cfRule type="cellIs" dxfId="473" priority="175" operator="equal">
      <formula>"良短"</formula>
    </cfRule>
    <cfRule type="cellIs" dxfId="472" priority="176" operator="equal">
      <formula>"保留"</formula>
    </cfRule>
    <cfRule type="cellIs" dxfId="471" priority="177" operator="equal">
      <formula>"合短"</formula>
    </cfRule>
  </conditionalFormatting>
  <conditionalFormatting sqref="AJ124:AJ125 AJ127:AJ128">
    <cfRule type="cellIs" dxfId="470" priority="171" operator="equal">
      <formula>"良短"</formula>
    </cfRule>
    <cfRule type="cellIs" dxfId="469" priority="172" operator="equal">
      <formula>"保留"</formula>
    </cfRule>
    <cfRule type="cellIs" dxfId="468" priority="173" operator="equal">
      <formula>"合短"</formula>
    </cfRule>
  </conditionalFormatting>
  <conditionalFormatting sqref="AJ124:AJ125 AJ127:AJ128">
    <cfRule type="cellIs" dxfId="467" priority="167" operator="equal">
      <formula>"ＮＧ"</formula>
    </cfRule>
    <cfRule type="cellIs" dxfId="466" priority="168" operator="equal">
      <formula>"良短"</formula>
    </cfRule>
    <cfRule type="cellIs" dxfId="465" priority="169" operator="equal">
      <formula>"保留"</formula>
    </cfRule>
    <cfRule type="cellIs" dxfId="464" priority="170" operator="equal">
      <formula>"合短"</formula>
    </cfRule>
  </conditionalFormatting>
  <conditionalFormatting sqref="AJ17:AJ20">
    <cfRule type="cellIs" dxfId="463" priority="135" operator="equal">
      <formula>"良短"</formula>
    </cfRule>
    <cfRule type="cellIs" dxfId="462" priority="136" operator="equal">
      <formula>"保留"</formula>
    </cfRule>
    <cfRule type="cellIs" dxfId="461" priority="137" operator="equal">
      <formula>"合短"</formula>
    </cfRule>
  </conditionalFormatting>
  <conditionalFormatting sqref="AJ17:AJ20">
    <cfRule type="cellIs" dxfId="460" priority="131" operator="equal">
      <formula>"ＮＧ"</formula>
    </cfRule>
    <cfRule type="cellIs" dxfId="459" priority="132" operator="equal">
      <formula>"良短"</formula>
    </cfRule>
    <cfRule type="cellIs" dxfId="458" priority="133" operator="equal">
      <formula>"保留"</formula>
    </cfRule>
    <cfRule type="cellIs" dxfId="457" priority="134" operator="equal">
      <formula>"合短"</formula>
    </cfRule>
  </conditionalFormatting>
  <conditionalFormatting sqref="AJ41:AJ44">
    <cfRule type="cellIs" dxfId="456" priority="384" operator="equal">
      <formula>"ＮＧ"</formula>
    </cfRule>
    <cfRule type="cellIs" dxfId="455" priority="385" operator="equal">
      <formula>"良短"</formula>
    </cfRule>
    <cfRule type="cellIs" dxfId="454" priority="386" operator="equal">
      <formula>"保留"</formula>
    </cfRule>
    <cfRule type="cellIs" dxfId="453" priority="387" operator="equal">
      <formula>"合短"</formula>
    </cfRule>
  </conditionalFormatting>
  <conditionalFormatting sqref="AJ23:AJ26">
    <cfRule type="cellIs" dxfId="452" priority="305" operator="equal">
      <formula>"ＮＧ"</formula>
    </cfRule>
    <cfRule type="cellIs" dxfId="451" priority="306" operator="equal">
      <formula>"良短"</formula>
    </cfRule>
    <cfRule type="cellIs" dxfId="450" priority="307" operator="equal">
      <formula>"保留"</formula>
    </cfRule>
    <cfRule type="cellIs" dxfId="449" priority="308" operator="equal">
      <formula>"合短"</formula>
    </cfRule>
  </conditionalFormatting>
  <conditionalFormatting sqref="AJ118:AJ119 AJ121:AJ122">
    <cfRule type="cellIs" dxfId="448" priority="181" operator="equal">
      <formula>"ＮＧ"</formula>
    </cfRule>
    <cfRule type="cellIs" dxfId="447" priority="182" operator="equal">
      <formula>"良短"</formula>
    </cfRule>
    <cfRule type="cellIs" dxfId="446" priority="183" operator="equal">
      <formula>"保留"</formula>
    </cfRule>
    <cfRule type="cellIs" dxfId="445" priority="184" operator="equal">
      <formula>"合短"</formula>
    </cfRule>
  </conditionalFormatting>
  <conditionalFormatting sqref="AJ120">
    <cfRule type="cellIs" dxfId="444" priority="178" operator="equal">
      <formula>"良短"</formula>
    </cfRule>
    <cfRule type="cellIs" dxfId="443" priority="179" operator="equal">
      <formula>"保留"</formula>
    </cfRule>
    <cfRule type="cellIs" dxfId="442" priority="180" operator="equal">
      <formula>"合短"</formula>
    </cfRule>
  </conditionalFormatting>
  <conditionalFormatting sqref="AJ126">
    <cfRule type="cellIs" dxfId="441" priority="160" operator="equal">
      <formula>"ＮＧ"</formula>
    </cfRule>
    <cfRule type="cellIs" dxfId="440" priority="161" operator="equal">
      <formula>"良短"</formula>
    </cfRule>
    <cfRule type="cellIs" dxfId="439" priority="162" operator="equal">
      <formula>"保留"</formula>
    </cfRule>
    <cfRule type="cellIs" dxfId="438" priority="163" operator="equal">
      <formula>"合短"</formula>
    </cfRule>
  </conditionalFormatting>
  <conditionalFormatting sqref="AJ126">
    <cfRule type="cellIs" dxfId="437" priority="164" operator="equal">
      <formula>"良短"</formula>
    </cfRule>
    <cfRule type="cellIs" dxfId="436" priority="165" operator="equal">
      <formula>"保留"</formula>
    </cfRule>
    <cfRule type="cellIs" dxfId="435" priority="166" operator="equal">
      <formula>"合短"</formula>
    </cfRule>
  </conditionalFormatting>
  <conditionalFormatting sqref="AJ137 AJ139:AJ140">
    <cfRule type="cellIs" dxfId="434" priority="12" operator="equal">
      <formula>"良短"</formula>
    </cfRule>
    <cfRule type="cellIs" dxfId="433" priority="13" operator="equal">
      <formula>"保留"</formula>
    </cfRule>
    <cfRule type="cellIs" dxfId="432" priority="14" operator="equal">
      <formula>"合短"</formula>
    </cfRule>
  </conditionalFormatting>
  <conditionalFormatting sqref="AJ136">
    <cfRule type="cellIs" dxfId="431" priority="9" operator="equal">
      <formula>"良短"</formula>
    </cfRule>
    <cfRule type="cellIs" dxfId="430" priority="10" operator="equal">
      <formula>"保留"</formula>
    </cfRule>
    <cfRule type="cellIs" dxfId="429" priority="11" operator="equal">
      <formula>"合短"</formula>
    </cfRule>
  </conditionalFormatting>
  <conditionalFormatting sqref="AJ136">
    <cfRule type="cellIs" dxfId="428" priority="6" operator="equal">
      <formula>"良短"</formula>
    </cfRule>
    <cfRule type="cellIs" dxfId="427" priority="7" operator="equal">
      <formula>"保留"</formula>
    </cfRule>
    <cfRule type="cellIs" dxfId="426" priority="8" operator="equal">
      <formula>"合短"</formula>
    </cfRule>
  </conditionalFormatting>
  <conditionalFormatting sqref="AJ138">
    <cfRule type="cellIs" dxfId="425" priority="3" operator="equal">
      <formula>"良短"</formula>
    </cfRule>
    <cfRule type="cellIs" dxfId="424" priority="4" operator="equal">
      <formula>"保留"</formula>
    </cfRule>
    <cfRule type="cellIs" dxfId="423" priority="5" operator="equal">
      <formula>"合短"</formula>
    </cfRule>
  </conditionalFormatting>
  <conditionalFormatting sqref="AJ70">
    <cfRule type="cellIs" dxfId="422" priority="293" operator="equal">
      <formula>"良短"</formula>
    </cfRule>
    <cfRule type="cellIs" dxfId="421" priority="294" operator="equal">
      <formula>"保留"</formula>
    </cfRule>
    <cfRule type="cellIs" dxfId="420" priority="295" operator="equal">
      <formula>"合短"</formula>
    </cfRule>
  </conditionalFormatting>
  <conditionalFormatting sqref="AJ76:AJ80">
    <cfRule type="cellIs" dxfId="419" priority="290" operator="equal">
      <formula>"良短"</formula>
    </cfRule>
    <cfRule type="cellIs" dxfId="418" priority="291" operator="equal">
      <formula>"保留"</formula>
    </cfRule>
    <cfRule type="cellIs" dxfId="417" priority="292" operator="equal">
      <formula>"合短"</formula>
    </cfRule>
  </conditionalFormatting>
  <conditionalFormatting sqref="AJ77:AJ80">
    <cfRule type="cellIs" dxfId="416" priority="286" operator="equal">
      <formula>"ＮＧ"</formula>
    </cfRule>
    <cfRule type="cellIs" dxfId="415" priority="287" operator="equal">
      <formula>"良短"</formula>
    </cfRule>
    <cfRule type="cellIs" dxfId="414" priority="288" operator="equal">
      <formula>"保留"</formula>
    </cfRule>
    <cfRule type="cellIs" dxfId="413" priority="289" operator="equal">
      <formula>"合短"</formula>
    </cfRule>
  </conditionalFormatting>
  <conditionalFormatting sqref="AJ76">
    <cfRule type="cellIs" dxfId="412" priority="282" operator="equal">
      <formula>"ＮＧ"</formula>
    </cfRule>
    <cfRule type="cellIs" dxfId="411" priority="283" operator="equal">
      <formula>"良短"</formula>
    </cfRule>
    <cfRule type="cellIs" dxfId="410" priority="284" operator="equal">
      <formula>"保留"</formula>
    </cfRule>
    <cfRule type="cellIs" dxfId="409" priority="285" operator="equal">
      <formula>"合短"</formula>
    </cfRule>
  </conditionalFormatting>
  <conditionalFormatting sqref="AJ83 AJ85:AJ86">
    <cfRule type="cellIs" dxfId="408" priority="275" operator="equal">
      <formula>"ＮＧ"</formula>
    </cfRule>
    <cfRule type="cellIs" dxfId="407" priority="276" operator="equal">
      <formula>"良短"</formula>
    </cfRule>
    <cfRule type="cellIs" dxfId="406" priority="277" operator="equal">
      <formula>"保留"</formula>
    </cfRule>
    <cfRule type="cellIs" dxfId="405" priority="278" operator="equal">
      <formula>"合短"</formula>
    </cfRule>
  </conditionalFormatting>
  <conditionalFormatting sqref="AJ82:AJ83 AJ85:AJ86">
    <cfRule type="cellIs" dxfId="404" priority="279" operator="equal">
      <formula>"良短"</formula>
    </cfRule>
    <cfRule type="cellIs" dxfId="403" priority="280" operator="equal">
      <formula>"保留"</formula>
    </cfRule>
    <cfRule type="cellIs" dxfId="402" priority="281" operator="equal">
      <formula>"合短"</formula>
    </cfRule>
  </conditionalFormatting>
  <conditionalFormatting sqref="AJ94">
    <cfRule type="cellIs" dxfId="401" priority="242" operator="equal">
      <formula>"ＮＧ"</formula>
    </cfRule>
    <cfRule type="cellIs" dxfId="400" priority="243" operator="equal">
      <formula>"良短"</formula>
    </cfRule>
    <cfRule type="cellIs" dxfId="399" priority="244" operator="equal">
      <formula>"保留"</formula>
    </cfRule>
    <cfRule type="cellIs" dxfId="398" priority="245" operator="equal">
      <formula>"合短"</formula>
    </cfRule>
  </conditionalFormatting>
  <conditionalFormatting sqref="AJ101">
    <cfRule type="cellIs" dxfId="397" priority="235" operator="equal">
      <formula>"ＮＧ"</formula>
    </cfRule>
    <cfRule type="cellIs" dxfId="396" priority="236" operator="equal">
      <formula>"良短"</formula>
    </cfRule>
    <cfRule type="cellIs" dxfId="395" priority="237" operator="equal">
      <formula>"保留"</formula>
    </cfRule>
    <cfRule type="cellIs" dxfId="394" priority="238" operator="equal">
      <formula>"合短"</formula>
    </cfRule>
  </conditionalFormatting>
  <conditionalFormatting sqref="AJ100:AJ101">
    <cfRule type="cellIs" dxfId="393" priority="239" operator="equal">
      <formula>"良短"</formula>
    </cfRule>
    <cfRule type="cellIs" dxfId="392" priority="240" operator="equal">
      <formula>"保留"</formula>
    </cfRule>
    <cfRule type="cellIs" dxfId="391" priority="241" operator="equal">
      <formula>"合短"</formula>
    </cfRule>
  </conditionalFormatting>
  <conditionalFormatting sqref="AJ84">
    <cfRule type="cellIs" dxfId="390" priority="264" operator="equal">
      <formula>"ＮＧ"</formula>
    </cfRule>
    <cfRule type="cellIs" dxfId="389" priority="265" operator="equal">
      <formula>"良短"</formula>
    </cfRule>
    <cfRule type="cellIs" dxfId="388" priority="266" operator="equal">
      <formula>"保留"</formula>
    </cfRule>
    <cfRule type="cellIs" dxfId="387" priority="267" operator="equal">
      <formula>"合短"</formula>
    </cfRule>
  </conditionalFormatting>
  <conditionalFormatting sqref="AJ88:AJ92">
    <cfRule type="cellIs" dxfId="386" priority="261" operator="equal">
      <formula>"良短"</formula>
    </cfRule>
    <cfRule type="cellIs" dxfId="385" priority="262" operator="equal">
      <formula>"保留"</formula>
    </cfRule>
    <cfRule type="cellIs" dxfId="384" priority="263" operator="equal">
      <formula>"合短"</formula>
    </cfRule>
  </conditionalFormatting>
  <conditionalFormatting sqref="AJ95:AJ98">
    <cfRule type="cellIs" dxfId="383" priority="246" operator="equal">
      <formula>"ＮＧ"</formula>
    </cfRule>
    <cfRule type="cellIs" dxfId="382" priority="247" operator="equal">
      <formula>"良短"</formula>
    </cfRule>
    <cfRule type="cellIs" dxfId="381" priority="248" operator="equal">
      <formula>"保留"</formula>
    </cfRule>
    <cfRule type="cellIs" dxfId="380" priority="249" operator="equal">
      <formula>"合短"</formula>
    </cfRule>
  </conditionalFormatting>
  <conditionalFormatting sqref="AJ102:AJ104">
    <cfRule type="cellIs" dxfId="379" priority="224" operator="equal">
      <formula>"ＮＧ"</formula>
    </cfRule>
    <cfRule type="cellIs" dxfId="378" priority="225" operator="equal">
      <formula>"良短"</formula>
    </cfRule>
    <cfRule type="cellIs" dxfId="377" priority="226" operator="equal">
      <formula>"保留"</formula>
    </cfRule>
    <cfRule type="cellIs" dxfId="376" priority="227" operator="equal">
      <formula>"合短"</formula>
    </cfRule>
  </conditionalFormatting>
  <conditionalFormatting sqref="AJ108:AJ110">
    <cfRule type="cellIs" dxfId="375" priority="221" operator="equal">
      <formula>"良短"</formula>
    </cfRule>
    <cfRule type="cellIs" dxfId="374" priority="222" operator="equal">
      <formula>"保留"</formula>
    </cfRule>
    <cfRule type="cellIs" dxfId="373" priority="223" operator="equal">
      <formula>"合短"</formula>
    </cfRule>
  </conditionalFormatting>
  <conditionalFormatting sqref="AJ108:AJ110">
    <cfRule type="cellIs" dxfId="372" priority="217" operator="equal">
      <formula>"ＮＧ"</formula>
    </cfRule>
    <cfRule type="cellIs" dxfId="371" priority="218" operator="equal">
      <formula>"良短"</formula>
    </cfRule>
    <cfRule type="cellIs" dxfId="370" priority="219" operator="equal">
      <formula>"保留"</formula>
    </cfRule>
    <cfRule type="cellIs" dxfId="369" priority="220" operator="equal">
      <formula>"合短"</formula>
    </cfRule>
  </conditionalFormatting>
  <conditionalFormatting sqref="AJ106">
    <cfRule type="cellIs" dxfId="368" priority="206" operator="equal">
      <formula>"ＮＧ"</formula>
    </cfRule>
    <cfRule type="cellIs" dxfId="367" priority="207" operator="equal">
      <formula>"良短"</formula>
    </cfRule>
    <cfRule type="cellIs" dxfId="366" priority="208" operator="equal">
      <formula>"保留"</formula>
    </cfRule>
    <cfRule type="cellIs" dxfId="365" priority="209" operator="equal">
      <formula>"合短"</formula>
    </cfRule>
  </conditionalFormatting>
  <conditionalFormatting sqref="AJ112">
    <cfRule type="cellIs" dxfId="364" priority="195" operator="equal">
      <formula>"ＮＧ"</formula>
    </cfRule>
    <cfRule type="cellIs" dxfId="363" priority="196" operator="equal">
      <formula>"良短"</formula>
    </cfRule>
    <cfRule type="cellIs" dxfId="362" priority="197" operator="equal">
      <formula>"保留"</formula>
    </cfRule>
    <cfRule type="cellIs" dxfId="361" priority="198" operator="equal">
      <formula>"合短"</formula>
    </cfRule>
  </conditionalFormatting>
  <conditionalFormatting sqref="AJ113 AJ115:AJ116">
    <cfRule type="cellIs" dxfId="360" priority="199" operator="equal">
      <formula>"ＮＧ"</formula>
    </cfRule>
    <cfRule type="cellIs" dxfId="359" priority="200" operator="equal">
      <formula>"良短"</formula>
    </cfRule>
    <cfRule type="cellIs" dxfId="358" priority="201" operator="equal">
      <formula>"保留"</formula>
    </cfRule>
    <cfRule type="cellIs" dxfId="357" priority="202" operator="equal">
      <formula>"合短"</formula>
    </cfRule>
  </conditionalFormatting>
  <conditionalFormatting sqref="AJ112:AJ113 AJ115:AJ116">
    <cfRule type="cellIs" dxfId="356" priority="203" operator="equal">
      <formula>"良短"</formula>
    </cfRule>
    <cfRule type="cellIs" dxfId="355" priority="204" operator="equal">
      <formula>"保留"</formula>
    </cfRule>
    <cfRule type="cellIs" dxfId="354" priority="205" operator="equal">
      <formula>"合短"</formula>
    </cfRule>
  </conditionalFormatting>
  <conditionalFormatting sqref="AJ114">
    <cfRule type="cellIs" dxfId="353" priority="192" operator="equal">
      <formula>"良短"</formula>
    </cfRule>
    <cfRule type="cellIs" dxfId="352" priority="193" operator="equal">
      <formula>"保留"</formula>
    </cfRule>
    <cfRule type="cellIs" dxfId="351" priority="194" operator="equal">
      <formula>"合短"</formula>
    </cfRule>
  </conditionalFormatting>
  <conditionalFormatting sqref="AJ114">
    <cfRule type="cellIs" dxfId="350" priority="188" operator="equal">
      <formula>"ＮＧ"</formula>
    </cfRule>
    <cfRule type="cellIs" dxfId="349" priority="189" operator="equal">
      <formula>"良短"</formula>
    </cfRule>
    <cfRule type="cellIs" dxfId="348" priority="190" operator="equal">
      <formula>"保留"</formula>
    </cfRule>
    <cfRule type="cellIs" dxfId="347" priority="191" operator="equal">
      <formula>"合短"</formula>
    </cfRule>
  </conditionalFormatting>
  <conditionalFormatting sqref="AJ118:AJ119 AJ121:AJ122">
    <cfRule type="cellIs" dxfId="346" priority="185" operator="equal">
      <formula>"良短"</formula>
    </cfRule>
    <cfRule type="cellIs" dxfId="345" priority="186" operator="equal">
      <formula>"保留"</formula>
    </cfRule>
    <cfRule type="cellIs" dxfId="344" priority="187" operator="equal">
      <formula>"合短"</formula>
    </cfRule>
  </conditionalFormatting>
  <conditionalFormatting sqref="AJ35">
    <cfRule type="cellIs" dxfId="343" priority="97" operator="equal">
      <formula>"ＮＧ"</formula>
    </cfRule>
    <cfRule type="cellIs" dxfId="342" priority="98" operator="equal">
      <formula>"良短"</formula>
    </cfRule>
    <cfRule type="cellIs" dxfId="341" priority="99" operator="equal">
      <formula>"保留"</formula>
    </cfRule>
    <cfRule type="cellIs" dxfId="340" priority="100" operator="equal">
      <formula>"合短"</formula>
    </cfRule>
  </conditionalFormatting>
  <conditionalFormatting sqref="AJ35">
    <cfRule type="cellIs" dxfId="339" priority="79" operator="equal">
      <formula>"ＮＧ"</formula>
    </cfRule>
    <cfRule type="cellIs" dxfId="338" priority="80" operator="equal">
      <formula>"良短"</formula>
    </cfRule>
    <cfRule type="cellIs" dxfId="337" priority="81" operator="equal">
      <formula>"保留"</formula>
    </cfRule>
    <cfRule type="cellIs" dxfId="336" priority="82" operator="equal">
      <formula>"合短"</formula>
    </cfRule>
  </conditionalFormatting>
  <conditionalFormatting sqref="AJ34">
    <cfRule type="cellIs" dxfId="335" priority="68" operator="equal">
      <formula>"ＮＧ"</formula>
    </cfRule>
    <cfRule type="cellIs" dxfId="334" priority="69" operator="equal">
      <formula>"良短"</formula>
    </cfRule>
    <cfRule type="cellIs" dxfId="333" priority="70" operator="equal">
      <formula>"保留"</formula>
    </cfRule>
    <cfRule type="cellIs" dxfId="332" priority="71" operator="equal">
      <formula>"合短"</formula>
    </cfRule>
  </conditionalFormatting>
  <conditionalFormatting sqref="AJ3">
    <cfRule type="cellIs" dxfId="331" priority="441" operator="equal">
      <formula>"良短"</formula>
    </cfRule>
    <cfRule type="cellIs" dxfId="330" priority="442" operator="equal">
      <formula>"保留"</formula>
    </cfRule>
    <cfRule type="cellIs" dxfId="329" priority="443" operator="equal">
      <formula>"合短"</formula>
    </cfRule>
  </conditionalFormatting>
  <conditionalFormatting sqref="AJ10:AJ14">
    <cfRule type="cellIs" dxfId="328" priority="438" operator="equal">
      <formula>"良短"</formula>
    </cfRule>
    <cfRule type="cellIs" dxfId="327" priority="439" operator="equal">
      <formula>"保留"</formula>
    </cfRule>
    <cfRule type="cellIs" dxfId="326" priority="440" operator="equal">
      <formula>"合短"</formula>
    </cfRule>
  </conditionalFormatting>
  <conditionalFormatting sqref="AJ10">
    <cfRule type="cellIs" dxfId="325" priority="434" operator="equal">
      <formula>"ＮＧ"</formula>
    </cfRule>
    <cfRule type="cellIs" dxfId="324" priority="435" operator="equal">
      <formula>"良短"</formula>
    </cfRule>
    <cfRule type="cellIs" dxfId="323" priority="436" operator="equal">
      <formula>"保留"</formula>
    </cfRule>
    <cfRule type="cellIs" dxfId="322" priority="437" operator="equal">
      <formula>"合短"</formula>
    </cfRule>
  </conditionalFormatting>
  <conditionalFormatting sqref="AJ11:AJ14">
    <cfRule type="cellIs" dxfId="321" priority="431" operator="equal">
      <formula>"良短"</formula>
    </cfRule>
    <cfRule type="cellIs" dxfId="320" priority="432" operator="equal">
      <formula>"保留"</formula>
    </cfRule>
    <cfRule type="cellIs" dxfId="319" priority="433" operator="equal">
      <formula>"合短"</formula>
    </cfRule>
  </conditionalFormatting>
  <conditionalFormatting sqref="AJ11:AJ14">
    <cfRule type="cellIs" dxfId="318" priority="428" operator="equal">
      <formula>"良短"</formula>
    </cfRule>
    <cfRule type="cellIs" dxfId="317" priority="429" operator="equal">
      <formula>"保留"</formula>
    </cfRule>
    <cfRule type="cellIs" dxfId="316" priority="430" operator="equal">
      <formula>"合短"</formula>
    </cfRule>
  </conditionalFormatting>
  <conditionalFormatting sqref="AJ11:AJ14">
    <cfRule type="cellIs" dxfId="315" priority="424" operator="equal">
      <formula>"ＮＧ"</formula>
    </cfRule>
    <cfRule type="cellIs" dxfId="314" priority="425" operator="equal">
      <formula>"良短"</formula>
    </cfRule>
    <cfRule type="cellIs" dxfId="313" priority="426" operator="equal">
      <formula>"保留"</formula>
    </cfRule>
    <cfRule type="cellIs" dxfId="312" priority="427" operator="equal">
      <formula>"合短"</formula>
    </cfRule>
  </conditionalFormatting>
  <conditionalFormatting sqref="AJ11:AJ14">
    <cfRule type="cellIs" dxfId="311" priority="420" operator="equal">
      <formula>"ＮＧ"</formula>
    </cfRule>
    <cfRule type="cellIs" dxfId="310" priority="421" operator="equal">
      <formula>"良短"</formula>
    </cfRule>
    <cfRule type="cellIs" dxfId="309" priority="422" operator="equal">
      <formula>"保留"</formula>
    </cfRule>
    <cfRule type="cellIs" dxfId="308" priority="423" operator="equal">
      <formula>"合短"</formula>
    </cfRule>
  </conditionalFormatting>
  <conditionalFormatting sqref="AJ29:AJ32">
    <cfRule type="cellIs" dxfId="307" priority="413" operator="equal">
      <formula>"ＮＧ"</formula>
    </cfRule>
    <cfRule type="cellIs" dxfId="306" priority="414" operator="equal">
      <formula>"良短"</formula>
    </cfRule>
    <cfRule type="cellIs" dxfId="305" priority="415" operator="equal">
      <formula>"保留"</formula>
    </cfRule>
    <cfRule type="cellIs" dxfId="304" priority="416" operator="equal">
      <formula>"合短"</formula>
    </cfRule>
  </conditionalFormatting>
  <conditionalFormatting sqref="AJ29:AJ32">
    <cfRule type="cellIs" dxfId="303" priority="417" operator="equal">
      <formula>"良短"</formula>
    </cfRule>
    <cfRule type="cellIs" dxfId="302" priority="418" operator="equal">
      <formula>"保留"</formula>
    </cfRule>
    <cfRule type="cellIs" dxfId="301" priority="419" operator="equal">
      <formula>"合短"</formula>
    </cfRule>
  </conditionalFormatting>
  <conditionalFormatting sqref="AJ28">
    <cfRule type="cellIs" dxfId="300" priority="406" operator="equal">
      <formula>"ＮＧ"</formula>
    </cfRule>
    <cfRule type="cellIs" dxfId="299" priority="407" operator="equal">
      <formula>"良短"</formula>
    </cfRule>
    <cfRule type="cellIs" dxfId="298" priority="408" operator="equal">
      <formula>"保留"</formula>
    </cfRule>
    <cfRule type="cellIs" dxfId="297" priority="409" operator="equal">
      <formula>"合短"</formula>
    </cfRule>
  </conditionalFormatting>
  <conditionalFormatting sqref="AJ28">
    <cfRule type="cellIs" dxfId="296" priority="410" operator="equal">
      <formula>"良短"</formula>
    </cfRule>
    <cfRule type="cellIs" dxfId="295" priority="411" operator="equal">
      <formula>"保留"</formula>
    </cfRule>
    <cfRule type="cellIs" dxfId="294" priority="412" operator="equal">
      <formula>"合短"</formula>
    </cfRule>
  </conditionalFormatting>
  <conditionalFormatting sqref="AJ41:AJ44">
    <cfRule type="cellIs" dxfId="293" priority="380" operator="equal">
      <formula>"ＮＧ"</formula>
    </cfRule>
    <cfRule type="cellIs" dxfId="292" priority="381" operator="equal">
      <formula>"良短"</formula>
    </cfRule>
    <cfRule type="cellIs" dxfId="291" priority="382" operator="equal">
      <formula>"保留"</formula>
    </cfRule>
    <cfRule type="cellIs" dxfId="290" priority="383" operator="equal">
      <formula>"合短"</formula>
    </cfRule>
  </conditionalFormatting>
  <conditionalFormatting sqref="AJ40">
    <cfRule type="cellIs" dxfId="289" priority="373" operator="equal">
      <formula>"ＮＧ"</formula>
    </cfRule>
    <cfRule type="cellIs" dxfId="288" priority="374" operator="equal">
      <formula>"良短"</formula>
    </cfRule>
    <cfRule type="cellIs" dxfId="287" priority="375" operator="equal">
      <formula>"保留"</formula>
    </cfRule>
    <cfRule type="cellIs" dxfId="286" priority="376" operator="equal">
      <formula>"合短"</formula>
    </cfRule>
  </conditionalFormatting>
  <conditionalFormatting sqref="AJ40">
    <cfRule type="cellIs" dxfId="285" priority="377" operator="equal">
      <formula>"良短"</formula>
    </cfRule>
    <cfRule type="cellIs" dxfId="284" priority="378" operator="equal">
      <formula>"保留"</formula>
    </cfRule>
    <cfRule type="cellIs" dxfId="283" priority="379" operator="equal">
      <formula>"合短"</formula>
    </cfRule>
  </conditionalFormatting>
  <conditionalFormatting sqref="AJ41:AJ44">
    <cfRule type="cellIs" dxfId="282" priority="402" operator="equal">
      <formula>"ＮＧ"</formula>
    </cfRule>
    <cfRule type="cellIs" dxfId="281" priority="403" operator="equal">
      <formula>"良短"</formula>
    </cfRule>
    <cfRule type="cellIs" dxfId="280" priority="404" operator="equal">
      <formula>"保留"</formula>
    </cfRule>
    <cfRule type="cellIs" dxfId="279" priority="405" operator="equal">
      <formula>"合短"</formula>
    </cfRule>
  </conditionalFormatting>
  <conditionalFormatting sqref="AJ41:AJ44">
    <cfRule type="cellIs" dxfId="278" priority="399" operator="equal">
      <formula>"良短"</formula>
    </cfRule>
    <cfRule type="cellIs" dxfId="277" priority="400" operator="equal">
      <formula>"保留"</formula>
    </cfRule>
    <cfRule type="cellIs" dxfId="276" priority="401" operator="equal">
      <formula>"合短"</formula>
    </cfRule>
  </conditionalFormatting>
  <conditionalFormatting sqref="AJ41:AJ44">
    <cfRule type="cellIs" dxfId="275" priority="396" operator="equal">
      <formula>"良短"</formula>
    </cfRule>
    <cfRule type="cellIs" dxfId="274" priority="397" operator="equal">
      <formula>"保留"</formula>
    </cfRule>
    <cfRule type="cellIs" dxfId="273" priority="398" operator="equal">
      <formula>"合短"</formula>
    </cfRule>
  </conditionalFormatting>
  <conditionalFormatting sqref="AJ41:AJ44">
    <cfRule type="cellIs" dxfId="272" priority="392" operator="equal">
      <formula>"ＮＧ"</formula>
    </cfRule>
    <cfRule type="cellIs" dxfId="271" priority="393" operator="equal">
      <formula>"良短"</formula>
    </cfRule>
    <cfRule type="cellIs" dxfId="270" priority="394" operator="equal">
      <formula>"保留"</formula>
    </cfRule>
    <cfRule type="cellIs" dxfId="269" priority="395" operator="equal">
      <formula>"合短"</formula>
    </cfRule>
  </conditionalFormatting>
  <conditionalFormatting sqref="AJ41:AJ44">
    <cfRule type="cellIs" dxfId="268" priority="388" operator="equal">
      <formula>"ＮＧ"</formula>
    </cfRule>
    <cfRule type="cellIs" dxfId="267" priority="389" operator="equal">
      <formula>"良短"</formula>
    </cfRule>
    <cfRule type="cellIs" dxfId="266" priority="390" operator="equal">
      <formula>"保留"</formula>
    </cfRule>
    <cfRule type="cellIs" dxfId="265" priority="391" operator="equal">
      <formula>"合短"</formula>
    </cfRule>
  </conditionalFormatting>
  <conditionalFormatting sqref="AJ47:AJ50">
    <cfRule type="cellIs" dxfId="264" priority="366" operator="equal">
      <formula>"ＮＧ"</formula>
    </cfRule>
    <cfRule type="cellIs" dxfId="263" priority="367" operator="equal">
      <formula>"良短"</formula>
    </cfRule>
    <cfRule type="cellIs" dxfId="262" priority="368" operator="equal">
      <formula>"保留"</formula>
    </cfRule>
    <cfRule type="cellIs" dxfId="261" priority="369" operator="equal">
      <formula>"合短"</formula>
    </cfRule>
  </conditionalFormatting>
  <conditionalFormatting sqref="AJ46">
    <cfRule type="cellIs" dxfId="260" priority="362" operator="equal">
      <formula>"ＮＧ"</formula>
    </cfRule>
    <cfRule type="cellIs" dxfId="259" priority="363" operator="equal">
      <formula>"良短"</formula>
    </cfRule>
    <cfRule type="cellIs" dxfId="258" priority="364" operator="equal">
      <formula>"保留"</formula>
    </cfRule>
    <cfRule type="cellIs" dxfId="257" priority="365" operator="equal">
      <formula>"合短"</formula>
    </cfRule>
  </conditionalFormatting>
  <conditionalFormatting sqref="AJ46:AJ50">
    <cfRule type="cellIs" dxfId="256" priority="370" operator="equal">
      <formula>"良短"</formula>
    </cfRule>
    <cfRule type="cellIs" dxfId="255" priority="371" operator="equal">
      <formula>"保留"</formula>
    </cfRule>
    <cfRule type="cellIs" dxfId="254" priority="372" operator="equal">
      <formula>"合短"</formula>
    </cfRule>
  </conditionalFormatting>
  <conditionalFormatting sqref="AJ52:AJ56">
    <cfRule type="cellIs" dxfId="253" priority="359" operator="equal">
      <formula>"良短"</formula>
    </cfRule>
    <cfRule type="cellIs" dxfId="252" priority="360" operator="equal">
      <formula>"保留"</formula>
    </cfRule>
    <cfRule type="cellIs" dxfId="251" priority="361" operator="equal">
      <formula>"合短"</formula>
    </cfRule>
  </conditionalFormatting>
  <conditionalFormatting sqref="AJ53:AJ56">
    <cfRule type="cellIs" dxfId="250" priority="355" operator="equal">
      <formula>"ＮＧ"</formula>
    </cfRule>
    <cfRule type="cellIs" dxfId="249" priority="356" operator="equal">
      <formula>"良短"</formula>
    </cfRule>
    <cfRule type="cellIs" dxfId="248" priority="357" operator="equal">
      <formula>"保留"</formula>
    </cfRule>
    <cfRule type="cellIs" dxfId="247" priority="358" operator="equal">
      <formula>"合短"</formula>
    </cfRule>
  </conditionalFormatting>
  <conditionalFormatting sqref="AJ52">
    <cfRule type="cellIs" dxfId="246" priority="351" operator="equal">
      <formula>"ＮＧ"</formula>
    </cfRule>
    <cfRule type="cellIs" dxfId="245" priority="352" operator="equal">
      <formula>"良短"</formula>
    </cfRule>
    <cfRule type="cellIs" dxfId="244" priority="353" operator="equal">
      <formula>"保留"</formula>
    </cfRule>
    <cfRule type="cellIs" dxfId="243" priority="354" operator="equal">
      <formula>"合短"</formula>
    </cfRule>
  </conditionalFormatting>
  <conditionalFormatting sqref="AJ58:AJ62">
    <cfRule type="cellIs" dxfId="242" priority="348" operator="equal">
      <formula>"良短"</formula>
    </cfRule>
    <cfRule type="cellIs" dxfId="241" priority="349" operator="equal">
      <formula>"保留"</formula>
    </cfRule>
    <cfRule type="cellIs" dxfId="240" priority="350" operator="equal">
      <formula>"合短"</formula>
    </cfRule>
  </conditionalFormatting>
  <conditionalFormatting sqref="AJ58:AJ62">
    <cfRule type="cellIs" dxfId="239" priority="344" operator="equal">
      <formula>"ＮＧ"</formula>
    </cfRule>
    <cfRule type="cellIs" dxfId="238" priority="345" operator="equal">
      <formula>"良短"</formula>
    </cfRule>
    <cfRule type="cellIs" dxfId="237" priority="346" operator="equal">
      <formula>"保留"</formula>
    </cfRule>
    <cfRule type="cellIs" dxfId="236" priority="347" operator="equal">
      <formula>"合短"</formula>
    </cfRule>
  </conditionalFormatting>
  <conditionalFormatting sqref="AJ58">
    <cfRule type="cellIs" dxfId="235" priority="333" operator="equal">
      <formula>"ＮＧ"</formula>
    </cfRule>
    <cfRule type="cellIs" dxfId="234" priority="334" operator="equal">
      <formula>"良短"</formula>
    </cfRule>
    <cfRule type="cellIs" dxfId="233" priority="335" operator="equal">
      <formula>"保留"</formula>
    </cfRule>
    <cfRule type="cellIs" dxfId="232" priority="336" operator="equal">
      <formula>"合短"</formula>
    </cfRule>
  </conditionalFormatting>
  <conditionalFormatting sqref="AJ59:AJ62">
    <cfRule type="cellIs" dxfId="231" priority="337" operator="equal">
      <formula>"ＮＧ"</formula>
    </cfRule>
    <cfRule type="cellIs" dxfId="230" priority="338" operator="equal">
      <formula>"良短"</formula>
    </cfRule>
    <cfRule type="cellIs" dxfId="229" priority="339" operator="equal">
      <formula>"保留"</formula>
    </cfRule>
    <cfRule type="cellIs" dxfId="228" priority="340" operator="equal">
      <formula>"合短"</formula>
    </cfRule>
  </conditionalFormatting>
  <conditionalFormatting sqref="AJ58:AJ62">
    <cfRule type="cellIs" dxfId="227" priority="341" operator="equal">
      <formula>"良短"</formula>
    </cfRule>
    <cfRule type="cellIs" dxfId="226" priority="342" operator="equal">
      <formula>"保留"</formula>
    </cfRule>
    <cfRule type="cellIs" dxfId="225" priority="343" operator="equal">
      <formula>"合短"</formula>
    </cfRule>
  </conditionalFormatting>
  <conditionalFormatting sqref="AJ64:AJ68">
    <cfRule type="cellIs" dxfId="224" priority="330" operator="equal">
      <formula>"良短"</formula>
    </cfRule>
    <cfRule type="cellIs" dxfId="223" priority="331" operator="equal">
      <formula>"保留"</formula>
    </cfRule>
    <cfRule type="cellIs" dxfId="222" priority="332" operator="equal">
      <formula>"合短"</formula>
    </cfRule>
  </conditionalFormatting>
  <conditionalFormatting sqref="AJ64:AJ68">
    <cfRule type="cellIs" dxfId="221" priority="326" operator="equal">
      <formula>"ＮＧ"</formula>
    </cfRule>
    <cfRule type="cellIs" dxfId="220" priority="327" operator="equal">
      <formula>"良短"</formula>
    </cfRule>
    <cfRule type="cellIs" dxfId="219" priority="328" operator="equal">
      <formula>"保留"</formula>
    </cfRule>
    <cfRule type="cellIs" dxfId="218" priority="329" operator="equal">
      <formula>"合短"</formula>
    </cfRule>
  </conditionalFormatting>
  <conditionalFormatting sqref="AJ22:AJ26">
    <cfRule type="cellIs" dxfId="217" priority="323" operator="equal">
      <formula>"良短"</formula>
    </cfRule>
    <cfRule type="cellIs" dxfId="216" priority="324" operator="equal">
      <formula>"保留"</formula>
    </cfRule>
    <cfRule type="cellIs" dxfId="215" priority="325" operator="equal">
      <formula>"合短"</formula>
    </cfRule>
  </conditionalFormatting>
  <conditionalFormatting sqref="AJ22">
    <cfRule type="cellIs" dxfId="214" priority="319" operator="equal">
      <formula>"ＮＧ"</formula>
    </cfRule>
    <cfRule type="cellIs" dxfId="213" priority="320" operator="equal">
      <formula>"良短"</formula>
    </cfRule>
    <cfRule type="cellIs" dxfId="212" priority="321" operator="equal">
      <formula>"保留"</formula>
    </cfRule>
    <cfRule type="cellIs" dxfId="211" priority="322" operator="equal">
      <formula>"合短"</formula>
    </cfRule>
  </conditionalFormatting>
  <conditionalFormatting sqref="AJ23:AJ26">
    <cfRule type="cellIs" dxfId="210" priority="316" operator="equal">
      <formula>"良短"</formula>
    </cfRule>
    <cfRule type="cellIs" dxfId="209" priority="317" operator="equal">
      <formula>"保留"</formula>
    </cfRule>
    <cfRule type="cellIs" dxfId="208" priority="318" operator="equal">
      <formula>"合短"</formula>
    </cfRule>
  </conditionalFormatting>
  <conditionalFormatting sqref="AJ23:AJ26">
    <cfRule type="cellIs" dxfId="207" priority="313" operator="equal">
      <formula>"良短"</formula>
    </cfRule>
    <cfRule type="cellIs" dxfId="206" priority="314" operator="equal">
      <formula>"保留"</formula>
    </cfRule>
    <cfRule type="cellIs" dxfId="205" priority="315" operator="equal">
      <formula>"合短"</formula>
    </cfRule>
  </conditionalFormatting>
  <conditionalFormatting sqref="AJ23:AJ26">
    <cfRule type="cellIs" dxfId="204" priority="309" operator="equal">
      <formula>"ＮＧ"</formula>
    </cfRule>
    <cfRule type="cellIs" dxfId="203" priority="310" operator="equal">
      <formula>"良短"</formula>
    </cfRule>
    <cfRule type="cellIs" dxfId="202" priority="311" operator="equal">
      <formula>"保留"</formula>
    </cfRule>
    <cfRule type="cellIs" dxfId="201" priority="312" operator="equal">
      <formula>"合短"</formula>
    </cfRule>
  </conditionalFormatting>
  <conditionalFormatting sqref="AJ70">
    <cfRule type="cellIs" dxfId="200" priority="296" operator="equal">
      <formula>"良短"</formula>
    </cfRule>
    <cfRule type="cellIs" dxfId="199" priority="297" operator="equal">
      <formula>"保留"</formula>
    </cfRule>
    <cfRule type="cellIs" dxfId="198" priority="298" operator="equal">
      <formula>"合短"</formula>
    </cfRule>
  </conditionalFormatting>
  <conditionalFormatting sqref="AJ71:AJ74">
    <cfRule type="cellIs" dxfId="197" priority="299" operator="equal">
      <formula>"良短"</formula>
    </cfRule>
    <cfRule type="cellIs" dxfId="196" priority="300" operator="equal">
      <formula>"保留"</formula>
    </cfRule>
    <cfRule type="cellIs" dxfId="195" priority="301" operator="equal">
      <formula>"合短"</formula>
    </cfRule>
  </conditionalFormatting>
  <conditionalFormatting sqref="AJ82">
    <cfRule type="cellIs" dxfId="194" priority="271" operator="equal">
      <formula>"ＮＧ"</formula>
    </cfRule>
    <cfRule type="cellIs" dxfId="193" priority="272" operator="equal">
      <formula>"良短"</formula>
    </cfRule>
    <cfRule type="cellIs" dxfId="192" priority="273" operator="equal">
      <formula>"保留"</formula>
    </cfRule>
    <cfRule type="cellIs" dxfId="191" priority="274" operator="equal">
      <formula>"合短"</formula>
    </cfRule>
  </conditionalFormatting>
  <conditionalFormatting sqref="AJ84">
    <cfRule type="cellIs" dxfId="190" priority="268" operator="equal">
      <formula>"良短"</formula>
    </cfRule>
    <cfRule type="cellIs" dxfId="189" priority="269" operator="equal">
      <formula>"保留"</formula>
    </cfRule>
    <cfRule type="cellIs" dxfId="188" priority="270" operator="equal">
      <formula>"合短"</formula>
    </cfRule>
  </conditionalFormatting>
  <conditionalFormatting sqref="AJ88">
    <cfRule type="cellIs" dxfId="187" priority="253" operator="equal">
      <formula>"ＮＧ"</formula>
    </cfRule>
    <cfRule type="cellIs" dxfId="186" priority="254" operator="equal">
      <formula>"良短"</formula>
    </cfRule>
    <cfRule type="cellIs" dxfId="185" priority="255" operator="equal">
      <formula>"保留"</formula>
    </cfRule>
    <cfRule type="cellIs" dxfId="184" priority="256" operator="equal">
      <formula>"合短"</formula>
    </cfRule>
  </conditionalFormatting>
  <conditionalFormatting sqref="AJ89:AJ92">
    <cfRule type="cellIs" dxfId="183" priority="257" operator="equal">
      <formula>"ＮＧ"</formula>
    </cfRule>
    <cfRule type="cellIs" dxfId="182" priority="258" operator="equal">
      <formula>"良短"</formula>
    </cfRule>
    <cfRule type="cellIs" dxfId="181" priority="259" operator="equal">
      <formula>"保留"</formula>
    </cfRule>
    <cfRule type="cellIs" dxfId="180" priority="260" operator="equal">
      <formula>"合短"</formula>
    </cfRule>
  </conditionalFormatting>
  <conditionalFormatting sqref="AJ94:AJ98">
    <cfRule type="cellIs" dxfId="179" priority="250" operator="equal">
      <formula>"良短"</formula>
    </cfRule>
    <cfRule type="cellIs" dxfId="178" priority="251" operator="equal">
      <formula>"保留"</formula>
    </cfRule>
    <cfRule type="cellIs" dxfId="177" priority="252" operator="equal">
      <formula>"合短"</formula>
    </cfRule>
  </conditionalFormatting>
  <conditionalFormatting sqref="AJ100">
    <cfRule type="cellIs" dxfId="176" priority="231" operator="equal">
      <formula>"ＮＧ"</formula>
    </cfRule>
    <cfRule type="cellIs" dxfId="175" priority="232" operator="equal">
      <formula>"良短"</formula>
    </cfRule>
    <cfRule type="cellIs" dxfId="174" priority="233" operator="equal">
      <formula>"保留"</formula>
    </cfRule>
    <cfRule type="cellIs" dxfId="173" priority="234" operator="equal">
      <formula>"合短"</formula>
    </cfRule>
  </conditionalFormatting>
  <conditionalFormatting sqref="AJ102:AJ104">
    <cfRule type="cellIs" dxfId="172" priority="228" operator="equal">
      <formula>"良短"</formula>
    </cfRule>
    <cfRule type="cellIs" dxfId="171" priority="229" operator="equal">
      <formula>"保留"</formula>
    </cfRule>
    <cfRule type="cellIs" dxfId="170" priority="230" operator="equal">
      <formula>"合短"</formula>
    </cfRule>
  </conditionalFormatting>
  <conditionalFormatting sqref="AJ107">
    <cfRule type="cellIs" dxfId="169" priority="210" operator="equal">
      <formula>"ＮＧ"</formula>
    </cfRule>
    <cfRule type="cellIs" dxfId="168" priority="211" operator="equal">
      <formula>"良短"</formula>
    </cfRule>
    <cfRule type="cellIs" dxfId="167" priority="212" operator="equal">
      <formula>"保留"</formula>
    </cfRule>
    <cfRule type="cellIs" dxfId="166" priority="213" operator="equal">
      <formula>"合短"</formula>
    </cfRule>
  </conditionalFormatting>
  <conditionalFormatting sqref="AJ106:AJ107">
    <cfRule type="cellIs" dxfId="165" priority="214" operator="equal">
      <formula>"良短"</formula>
    </cfRule>
    <cfRule type="cellIs" dxfId="164" priority="215" operator="equal">
      <formula>"保留"</formula>
    </cfRule>
    <cfRule type="cellIs" dxfId="163" priority="216" operator="equal">
      <formula>"合短"</formula>
    </cfRule>
  </conditionalFormatting>
  <conditionalFormatting sqref="AJ16:AJ20">
    <cfRule type="cellIs" dxfId="162" priority="145" operator="equal">
      <formula>"良短"</formula>
    </cfRule>
    <cfRule type="cellIs" dxfId="161" priority="146" operator="equal">
      <formula>"保留"</formula>
    </cfRule>
    <cfRule type="cellIs" dxfId="160" priority="147" operator="equal">
      <formula>"合短"</formula>
    </cfRule>
  </conditionalFormatting>
  <conditionalFormatting sqref="AJ16">
    <cfRule type="cellIs" dxfId="159" priority="141" operator="equal">
      <formula>"ＮＧ"</formula>
    </cfRule>
    <cfRule type="cellIs" dxfId="158" priority="142" operator="equal">
      <formula>"良短"</formula>
    </cfRule>
    <cfRule type="cellIs" dxfId="157" priority="143" operator="equal">
      <formula>"保留"</formula>
    </cfRule>
    <cfRule type="cellIs" dxfId="156" priority="144" operator="equal">
      <formula>"合短"</formula>
    </cfRule>
  </conditionalFormatting>
  <conditionalFormatting sqref="AJ17:AJ20">
    <cfRule type="cellIs" dxfId="155" priority="138" operator="equal">
      <formula>"良短"</formula>
    </cfRule>
    <cfRule type="cellIs" dxfId="154" priority="139" operator="equal">
      <formula>"保留"</formula>
    </cfRule>
    <cfRule type="cellIs" dxfId="153" priority="140" operator="equal">
      <formula>"合短"</formula>
    </cfRule>
  </conditionalFormatting>
  <conditionalFormatting sqref="AJ17:AJ20">
    <cfRule type="cellIs" dxfId="152" priority="127" operator="equal">
      <formula>"ＮＧ"</formula>
    </cfRule>
    <cfRule type="cellIs" dxfId="151" priority="128" operator="equal">
      <formula>"良短"</formula>
    </cfRule>
    <cfRule type="cellIs" dxfId="150" priority="129" operator="equal">
      <formula>"保留"</formula>
    </cfRule>
    <cfRule type="cellIs" dxfId="149" priority="130" operator="equal">
      <formula>"合短"</formula>
    </cfRule>
  </conditionalFormatting>
  <conditionalFormatting sqref="AJ36:AJ38">
    <cfRule type="cellIs" dxfId="148" priority="101" operator="equal">
      <formula>"ＮＧ"</formula>
    </cfRule>
    <cfRule type="cellIs" dxfId="147" priority="102" operator="equal">
      <formula>"良短"</formula>
    </cfRule>
    <cfRule type="cellIs" dxfId="146" priority="103" operator="equal">
      <formula>"保留"</formula>
    </cfRule>
    <cfRule type="cellIs" dxfId="145" priority="104" operator="equal">
      <formula>"合短"</formula>
    </cfRule>
  </conditionalFormatting>
  <conditionalFormatting sqref="AJ36:AJ38">
    <cfRule type="cellIs" dxfId="144" priority="123" operator="equal">
      <formula>"ＮＧ"</formula>
    </cfRule>
    <cfRule type="cellIs" dxfId="143" priority="124" operator="equal">
      <formula>"良短"</formula>
    </cfRule>
    <cfRule type="cellIs" dxfId="142" priority="125" operator="equal">
      <formula>"保留"</formula>
    </cfRule>
    <cfRule type="cellIs" dxfId="141" priority="126" operator="equal">
      <formula>"合短"</formula>
    </cfRule>
  </conditionalFormatting>
  <conditionalFormatting sqref="AJ36:AJ38">
    <cfRule type="cellIs" dxfId="140" priority="120" operator="equal">
      <formula>"良短"</formula>
    </cfRule>
    <cfRule type="cellIs" dxfId="139" priority="121" operator="equal">
      <formula>"保留"</formula>
    </cfRule>
    <cfRule type="cellIs" dxfId="138" priority="122" operator="equal">
      <formula>"合短"</formula>
    </cfRule>
  </conditionalFormatting>
  <conditionalFormatting sqref="AJ36:AJ38">
    <cfRule type="cellIs" dxfId="137" priority="117" operator="equal">
      <formula>"良短"</formula>
    </cfRule>
    <cfRule type="cellIs" dxfId="136" priority="118" operator="equal">
      <formula>"保留"</formula>
    </cfRule>
    <cfRule type="cellIs" dxfId="135" priority="119" operator="equal">
      <formula>"合短"</formula>
    </cfRule>
  </conditionalFormatting>
  <conditionalFormatting sqref="AJ36:AJ38">
    <cfRule type="cellIs" dxfId="134" priority="113" operator="equal">
      <formula>"ＮＧ"</formula>
    </cfRule>
    <cfRule type="cellIs" dxfId="133" priority="114" operator="equal">
      <formula>"良短"</formula>
    </cfRule>
    <cfRule type="cellIs" dxfId="132" priority="115" operator="equal">
      <formula>"保留"</formula>
    </cfRule>
    <cfRule type="cellIs" dxfId="131" priority="116" operator="equal">
      <formula>"合短"</formula>
    </cfRule>
  </conditionalFormatting>
  <conditionalFormatting sqref="AJ36:AJ38">
    <cfRule type="cellIs" dxfId="130" priority="109" operator="equal">
      <formula>"ＮＧ"</formula>
    </cfRule>
    <cfRule type="cellIs" dxfId="129" priority="110" operator="equal">
      <formula>"良短"</formula>
    </cfRule>
    <cfRule type="cellIs" dxfId="128" priority="111" operator="equal">
      <formula>"保留"</formula>
    </cfRule>
    <cfRule type="cellIs" dxfId="127" priority="112" operator="equal">
      <formula>"合短"</formula>
    </cfRule>
  </conditionalFormatting>
  <conditionalFormatting sqref="AJ36:AJ38">
    <cfRule type="cellIs" dxfId="126" priority="105" operator="equal">
      <formula>"ＮＧ"</formula>
    </cfRule>
    <cfRule type="cellIs" dxfId="125" priority="106" operator="equal">
      <formula>"良短"</formula>
    </cfRule>
    <cfRule type="cellIs" dxfId="124" priority="107" operator="equal">
      <formula>"保留"</formula>
    </cfRule>
    <cfRule type="cellIs" dxfId="123" priority="108" operator="equal">
      <formula>"合短"</formula>
    </cfRule>
  </conditionalFormatting>
  <conditionalFormatting sqref="AJ35">
    <cfRule type="cellIs" dxfId="122" priority="75" operator="equal">
      <formula>"ＮＧ"</formula>
    </cfRule>
    <cfRule type="cellIs" dxfId="121" priority="76" operator="equal">
      <formula>"良短"</formula>
    </cfRule>
    <cfRule type="cellIs" dxfId="120" priority="77" operator="equal">
      <formula>"保留"</formula>
    </cfRule>
    <cfRule type="cellIs" dxfId="119" priority="78" operator="equal">
      <formula>"合短"</formula>
    </cfRule>
  </conditionalFormatting>
  <conditionalFormatting sqref="AJ35">
    <cfRule type="cellIs" dxfId="118" priority="94" operator="equal">
      <formula>"良短"</formula>
    </cfRule>
    <cfRule type="cellIs" dxfId="117" priority="95" operator="equal">
      <formula>"保留"</formula>
    </cfRule>
    <cfRule type="cellIs" dxfId="116" priority="96" operator="equal">
      <formula>"合短"</formula>
    </cfRule>
  </conditionalFormatting>
  <conditionalFormatting sqref="AJ35">
    <cfRule type="cellIs" dxfId="115" priority="91" operator="equal">
      <formula>"良短"</formula>
    </cfRule>
    <cfRule type="cellIs" dxfId="114" priority="92" operator="equal">
      <formula>"保留"</formula>
    </cfRule>
    <cfRule type="cellIs" dxfId="113" priority="93" operator="equal">
      <formula>"合短"</formula>
    </cfRule>
  </conditionalFormatting>
  <conditionalFormatting sqref="AJ35">
    <cfRule type="cellIs" dxfId="112" priority="87" operator="equal">
      <formula>"ＮＧ"</formula>
    </cfRule>
    <cfRule type="cellIs" dxfId="111" priority="88" operator="equal">
      <formula>"良短"</formula>
    </cfRule>
    <cfRule type="cellIs" dxfId="110" priority="89" operator="equal">
      <formula>"保留"</formula>
    </cfRule>
    <cfRule type="cellIs" dxfId="109" priority="90" operator="equal">
      <formula>"合短"</formula>
    </cfRule>
  </conditionalFormatting>
  <conditionalFormatting sqref="AJ35">
    <cfRule type="cellIs" dxfId="108" priority="83" operator="equal">
      <formula>"ＮＧ"</formula>
    </cfRule>
    <cfRule type="cellIs" dxfId="107" priority="84" operator="equal">
      <formula>"良短"</formula>
    </cfRule>
    <cfRule type="cellIs" dxfId="106" priority="85" operator="equal">
      <formula>"保留"</formula>
    </cfRule>
    <cfRule type="cellIs" dxfId="105" priority="86" operator="equal">
      <formula>"合短"</formula>
    </cfRule>
  </conditionalFormatting>
  <conditionalFormatting sqref="AJ34">
    <cfRule type="cellIs" dxfId="104" priority="72" operator="equal">
      <formula>"良短"</formula>
    </cfRule>
    <cfRule type="cellIs" dxfId="103" priority="73" operator="equal">
      <formula>"保留"</formula>
    </cfRule>
    <cfRule type="cellIs" dxfId="102" priority="74" operator="equal">
      <formula>"合短"</formula>
    </cfRule>
  </conditionalFormatting>
  <conditionalFormatting sqref="AJ130:AJ131 AJ133:AJ134">
    <cfRule type="cellIs" dxfId="101" priority="65" operator="equal">
      <formula>"良短"</formula>
    </cfRule>
    <cfRule type="cellIs" dxfId="100" priority="66" operator="equal">
      <formula>"保留"</formula>
    </cfRule>
    <cfRule type="cellIs" dxfId="99" priority="67" operator="equal">
      <formula>"合短"</formula>
    </cfRule>
  </conditionalFormatting>
  <conditionalFormatting sqref="AJ130">
    <cfRule type="cellIs" dxfId="98" priority="62" operator="equal">
      <formula>"良短"</formula>
    </cfRule>
    <cfRule type="cellIs" dxfId="97" priority="63" operator="equal">
      <formula>"保留"</formula>
    </cfRule>
    <cfRule type="cellIs" dxfId="96" priority="64" operator="equal">
      <formula>"合短"</formula>
    </cfRule>
  </conditionalFormatting>
  <conditionalFormatting sqref="AJ131 AJ133:AJ134">
    <cfRule type="cellIs" dxfId="95" priority="59" operator="equal">
      <formula>"良短"</formula>
    </cfRule>
    <cfRule type="cellIs" dxfId="94" priority="60" operator="equal">
      <formula>"保留"</formula>
    </cfRule>
    <cfRule type="cellIs" dxfId="93" priority="61" operator="equal">
      <formula>"合短"</formula>
    </cfRule>
  </conditionalFormatting>
  <conditionalFormatting sqref="AJ132">
    <cfRule type="cellIs" dxfId="92" priority="56" operator="equal">
      <formula>"良短"</formula>
    </cfRule>
    <cfRule type="cellIs" dxfId="91" priority="57" operator="equal">
      <formula>"保留"</formula>
    </cfRule>
    <cfRule type="cellIs" dxfId="90" priority="58" operator="equal">
      <formula>"合短"</formula>
    </cfRule>
  </conditionalFormatting>
  <conditionalFormatting sqref="AJ132">
    <cfRule type="cellIs" dxfId="89" priority="53" operator="equal">
      <formula>"良短"</formula>
    </cfRule>
    <cfRule type="cellIs" dxfId="88" priority="54" operator="equal">
      <formula>"保留"</formula>
    </cfRule>
    <cfRule type="cellIs" dxfId="87" priority="55" operator="equal">
      <formula>"合短"</formula>
    </cfRule>
  </conditionalFormatting>
  <conditionalFormatting sqref="AJ4">
    <cfRule type="cellIs" dxfId="86" priority="47" operator="equal">
      <formula>"良短"</formula>
    </cfRule>
    <cfRule type="cellIs" dxfId="85" priority="48" operator="equal">
      <formula>"保留"</formula>
    </cfRule>
    <cfRule type="cellIs" dxfId="84" priority="49" operator="equal">
      <formula>"合短"</formula>
    </cfRule>
  </conditionalFormatting>
  <conditionalFormatting sqref="AK4">
    <cfRule type="cellIs" dxfId="83" priority="50" operator="equal">
      <formula>"良短"</formula>
    </cfRule>
    <cfRule type="cellIs" dxfId="82" priority="51" operator="equal">
      <formula>"保留"</formula>
    </cfRule>
    <cfRule type="cellIs" dxfId="81" priority="52" operator="equal">
      <formula>"合短"</formula>
    </cfRule>
  </conditionalFormatting>
  <conditionalFormatting sqref="AJ5 AJ7:AJ8">
    <cfRule type="cellIs" dxfId="80" priority="31" operator="equal">
      <formula>"ＮＧ"</formula>
    </cfRule>
    <cfRule type="cellIs" dxfId="79" priority="32" operator="equal">
      <formula>"良短"</formula>
    </cfRule>
    <cfRule type="cellIs" dxfId="78" priority="33" operator="equal">
      <formula>"保留"</formula>
    </cfRule>
    <cfRule type="cellIs" dxfId="77" priority="34" operator="equal">
      <formula>"合短"</formula>
    </cfRule>
  </conditionalFormatting>
  <conditionalFormatting sqref="AJ5 AJ7:AJ8">
    <cfRule type="cellIs" dxfId="76" priority="35" operator="equal">
      <formula>"ＮＧ"</formula>
    </cfRule>
    <cfRule type="cellIs" dxfId="75" priority="36" operator="equal">
      <formula>"良短"</formula>
    </cfRule>
    <cfRule type="cellIs" dxfId="74" priority="37" operator="equal">
      <formula>"保留"</formula>
    </cfRule>
    <cfRule type="cellIs" dxfId="73" priority="38" operator="equal">
      <formula>"合短"</formula>
    </cfRule>
  </conditionalFormatting>
  <conditionalFormatting sqref="AJ6">
    <cfRule type="cellIs" dxfId="72" priority="15" operator="equal">
      <formula>"ＮＧ"</formula>
    </cfRule>
    <cfRule type="cellIs" dxfId="71" priority="16" operator="equal">
      <formula>"良短"</formula>
    </cfRule>
    <cfRule type="cellIs" dxfId="70" priority="17" operator="equal">
      <formula>"保留"</formula>
    </cfRule>
    <cfRule type="cellIs" dxfId="69" priority="18" operator="equal">
      <formula>"合短"</formula>
    </cfRule>
  </conditionalFormatting>
  <conditionalFormatting sqref="AJ6">
    <cfRule type="cellIs" dxfId="68" priority="19" operator="equal">
      <formula>"ＮＧ"</formula>
    </cfRule>
    <cfRule type="cellIs" dxfId="67" priority="20" operator="equal">
      <formula>"良短"</formula>
    </cfRule>
    <cfRule type="cellIs" dxfId="66" priority="21" operator="equal">
      <formula>"保留"</formula>
    </cfRule>
    <cfRule type="cellIs" dxfId="65" priority="22" operator="equal">
      <formula>"合短"</formula>
    </cfRule>
  </conditionalFormatting>
  <conditionalFormatting sqref="AJ142:AJ146">
    <cfRule type="cellIs" dxfId="64" priority="1" operator="equal">
      <formula>"ＮＧ"</formula>
    </cfRule>
    <cfRule type="cellIs" dxfId="63" priority="2" operator="equal">
      <formula>"保留"</formula>
    </cfRule>
  </conditionalFormatting>
  <dataValidations count="22">
    <dataValidation type="list" allowBlank="1" showInputMessage="1" showErrorMessage="1" sqref="AN136:AN140">
      <formula1>$AN$2:$AN$9</formula1>
    </dataValidation>
    <dataValidation type="list" allowBlank="1" showInputMessage="1" showErrorMessage="1" sqref="AO136:AO140 AO142:AO146">
      <formula1>$AO$2:$AO$9</formula1>
    </dataValidation>
    <dataValidation type="list" allowBlank="1" showInputMessage="1" showErrorMessage="1" sqref="AP4:AP8 AP136:AP140 AP142:AP146">
      <formula1>$AP$2:$AP$4</formula1>
    </dataValidation>
    <dataValidation type="list" allowBlank="1" showInputMessage="1" showErrorMessage="1" sqref="E4:E8 E136:E140 E142:E146">
      <formula1>$E$2:$E$5</formula1>
    </dataValidation>
    <dataValidation type="list" allowBlank="1" showInputMessage="1" showErrorMessage="1" sqref="E22:E26 E10:E14 E16:E20">
      <formula1>$E$2:$E$3</formula1>
    </dataValidation>
    <dataValidation type="list" allowBlank="1" showInputMessage="1" showErrorMessage="1" sqref="AP22:AP26 AP10:AP14 AP16:AP20">
      <formula1>$AP$2:$AP$3</formula1>
    </dataValidation>
    <dataValidation type="list" allowBlank="1" showInputMessage="1" showErrorMessage="1" sqref="AO22:AO26 AO10:AO14 AO16:AO20">
      <formula1>$AO$2:$AO$3</formula1>
    </dataValidation>
    <dataValidation type="list" allowBlank="1" showInputMessage="1" showErrorMessage="1" sqref="AN22:AN26 AN10:AN14 AN16:AN20">
      <formula1>$AN$2:$AN$3</formula1>
    </dataValidation>
    <dataValidation type="list" allowBlank="1" showInputMessage="1" showErrorMessage="1" sqref="AN35:AN38 AN130:AN134">
      <formula1>$AN$2:$AN$15</formula1>
    </dataValidation>
    <dataValidation type="list" allowBlank="1" showInputMessage="1" showErrorMessage="1" sqref="AO35:AO38 AO130:AO134">
      <formula1>$AO$2:$AO$15</formula1>
    </dataValidation>
    <dataValidation type="list" allowBlank="1" showInputMessage="1" showErrorMessage="1" sqref="AP28:AP32 AP46:AP50 AP52:AP56 AP58:AP62 AP124:AP128 AP70:AP74 AP76:AP80 AP82:AP86 AP88:AP92 AP94:AP98 AP100:AP104 AP106:AP110 AP112:AP116 AP118:AP122 AP64:AP68 AP34:AP38 AP40:AP44 AP130:AP134">
      <formula1>$AP$2:$AP$10</formula1>
    </dataValidation>
    <dataValidation type="list" allowBlank="1" showInputMessage="1" showErrorMessage="1" sqref="E28:E32 E46:E50 E52:E56 E58:E62 E124:E128 E70:E74 E76:E80 E82:E86 E88:E92 E94:E98 E100:E104 E106:E110 E112:E116 E118:E122 E64:E68 E34:E38 E40:E44 E130:E134">
      <formula1>$E$2:$E$11</formula1>
    </dataValidation>
    <dataValidation type="list" allowBlank="1" showInputMessage="1" showErrorMessage="1" sqref="AN76">
      <formula1>$AR$44:$AR$45</formula1>
    </dataValidation>
    <dataValidation type="list" allowBlank="1" showInputMessage="1" showErrorMessage="1" sqref="AN28:AN32 AN40:AN44 AN46:AN50 AN52:AN56 AN58:AN62 AN124:AN128 AN70:AN74 AN77:AN80 AN82:AN86 AN88:AN92 AN94:AN98 AN100:AN104 AN106:AN110 AN112:AN116 AN118:AN122 AN64:AN68 AN34">
      <formula1>$AN$2:$AN$21</formula1>
    </dataValidation>
    <dataValidation type="list" allowBlank="1" showInputMessage="1" showErrorMessage="1" sqref="AO28:AO32 AO40:AO44 AO46:AO50 AO52:AO56 AO58:AO62 AO124:AO128 AO70:AO74 AO76:AO80 AO82:AO86 AO88:AO92 AO94:AO98 AO100:AO104 AO106:AO110 AO112:AO116 AO118:AO122 AO64:AO68 AO34">
      <formula1>$AO$2:$AO$21</formula1>
    </dataValidation>
    <dataValidation type="list" allowBlank="1" showInputMessage="1" showErrorMessage="1" sqref="AO4:AO8">
      <formula1>$AO$2:$AO$10</formula1>
    </dataValidation>
    <dataValidation type="list" allowBlank="1" showInputMessage="1" showErrorMessage="1" sqref="AN4:AN8">
      <formula1>$AN$2:$AN$10</formula1>
    </dataValidation>
    <dataValidation type="list" allowBlank="1" showInputMessage="1" showErrorMessage="1" sqref="AN142:AN146">
      <formula1>$AN$2:$AN$4</formula1>
    </dataValidation>
    <dataValidation type="list" allowBlank="1" showInputMessage="1" showErrorMessage="1" sqref="AG1:AG1048576">
      <formula1>"原反ｾｯﾄ,製品下ろし,切替,幅替え,その他,品質ﾄﾗﾌﾞﾙ,設備ﾄﾗﾌﾞﾙ,ﾒﾝﾃﾅﾝｽ,S5応援（生産),ﾘｰﾄﾞ作成,安全活動"</formula1>
    </dataValidation>
    <dataValidation type="list" allowBlank="1" showInputMessage="1" showErrorMessage="1" sqref="AJ1:AJ1048576">
      <formula1>"合定,合短,良短,保留,ＮＧ"</formula1>
    </dataValidation>
    <dataValidation type="list" allowBlank="1" showInputMessage="1" showErrorMessage="1" sqref="AH1:AI1048576">
      <formula1>"内,外,両面"</formula1>
    </dataValidation>
    <dataValidation type="list" allowBlank="1" showInputMessage="1" showErrorMessage="1" sqref="AK1:AK1048576">
      <formula1>"FWP,ABS,Sｺｱ,Mｺｱ"</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9"/>
  </sheetPr>
  <dimension ref="B3:AR16"/>
  <sheetViews>
    <sheetView zoomScale="70" zoomScaleNormal="70" workbookViewId="0">
      <selection activeCell="N132" sqref="N132"/>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1" width="8.625" customWidth="1"/>
    <col min="22" max="22" width="5.125" customWidth="1"/>
    <col min="23" max="23" width="8.625" customWidth="1"/>
    <col min="24" max="24" width="5.625" customWidth="1"/>
    <col min="25" max="26" width="8.625" customWidth="1"/>
    <col min="27" max="28" width="18.625" customWidth="1"/>
    <col min="29" max="32" width="5.875" bestFit="1" customWidth="1"/>
    <col min="33" max="33" width="10.5" customWidth="1"/>
    <col min="34" max="34" width="4.375" bestFit="1" customWidth="1"/>
    <col min="35" max="35" width="4.625" customWidth="1"/>
    <col min="36" max="36" width="5.25" bestFit="1" customWidth="1"/>
    <col min="37" max="37" width="5.625" customWidth="1"/>
    <col min="38" max="38" width="5.5" customWidth="1"/>
    <col min="39" max="39" width="58.5" customWidth="1"/>
    <col min="40" max="40" width="7.375" customWidth="1"/>
    <col min="41" max="41" width="8.25" bestFit="1" customWidth="1"/>
  </cols>
  <sheetData>
    <row r="3" spans="2:44" ht="54">
      <c r="B3" s="19" t="s">
        <v>72</v>
      </c>
      <c r="C3" s="19" t="s">
        <v>73</v>
      </c>
      <c r="D3" s="19" t="s">
        <v>74</v>
      </c>
      <c r="E3" s="19" t="s">
        <v>75</v>
      </c>
      <c r="F3" s="19" t="s">
        <v>76</v>
      </c>
      <c r="G3" s="19" t="s">
        <v>77</v>
      </c>
      <c r="H3" s="19" t="s">
        <v>78</v>
      </c>
      <c r="I3" s="19" t="s">
        <v>79</v>
      </c>
      <c r="J3" s="20" t="s">
        <v>80</v>
      </c>
      <c r="K3" s="21" t="s">
        <v>81</v>
      </c>
      <c r="L3" s="22" t="s">
        <v>82</v>
      </c>
      <c r="M3" s="20" t="s">
        <v>83</v>
      </c>
      <c r="N3" s="23" t="s">
        <v>84</v>
      </c>
      <c r="O3" s="23" t="s">
        <v>85</v>
      </c>
      <c r="P3" s="24" t="s">
        <v>86</v>
      </c>
      <c r="Q3" s="22" t="s">
        <v>87</v>
      </c>
      <c r="R3" s="25" t="s">
        <v>88</v>
      </c>
      <c r="S3" s="25" t="s">
        <v>89</v>
      </c>
      <c r="T3" s="25" t="s">
        <v>90</v>
      </c>
      <c r="U3" s="25" t="s">
        <v>91</v>
      </c>
      <c r="V3" s="26" t="s">
        <v>92</v>
      </c>
      <c r="W3" s="25" t="s">
        <v>93</v>
      </c>
      <c r="X3" s="26" t="s">
        <v>94</v>
      </c>
      <c r="Y3" s="25" t="s">
        <v>95</v>
      </c>
      <c r="Z3" s="25" t="s">
        <v>96</v>
      </c>
      <c r="AA3" s="27" t="s">
        <v>97</v>
      </c>
      <c r="AB3" s="20" t="s">
        <v>98</v>
      </c>
      <c r="AC3" s="28" t="s">
        <v>99</v>
      </c>
      <c r="AD3" s="28" t="s">
        <v>100</v>
      </c>
      <c r="AE3" s="28" t="s">
        <v>101</v>
      </c>
      <c r="AF3" s="28" t="s">
        <v>102</v>
      </c>
      <c r="AG3" s="28" t="s">
        <v>103</v>
      </c>
      <c r="AH3" s="28" t="s">
        <v>104</v>
      </c>
      <c r="AI3" s="28" t="s">
        <v>105</v>
      </c>
      <c r="AJ3" s="28" t="s">
        <v>106</v>
      </c>
      <c r="AK3" s="29" t="s">
        <v>107</v>
      </c>
      <c r="AL3" s="30" t="s">
        <v>108</v>
      </c>
      <c r="AM3" s="31" t="s">
        <v>109</v>
      </c>
      <c r="AN3" s="32" t="s">
        <v>110</v>
      </c>
      <c r="AO3" s="28" t="s">
        <v>111</v>
      </c>
      <c r="AP3" s="33" t="s">
        <v>112</v>
      </c>
    </row>
    <row r="4" spans="2:44" ht="14.25">
      <c r="B4" s="34">
        <v>2023</v>
      </c>
      <c r="C4" s="34">
        <v>1</v>
      </c>
      <c r="D4" s="34">
        <v>7</v>
      </c>
      <c r="E4" s="35"/>
      <c r="F4" s="34"/>
      <c r="G4" s="36"/>
      <c r="H4" s="37" t="s">
        <v>595</v>
      </c>
      <c r="I4" s="38" t="s">
        <v>58</v>
      </c>
      <c r="J4" s="37" t="s">
        <v>596</v>
      </c>
      <c r="K4" s="13"/>
      <c r="L4" s="14"/>
      <c r="M4" s="13"/>
      <c r="N4" s="14"/>
      <c r="O4" s="13"/>
      <c r="P4" s="13">
        <v>12</v>
      </c>
      <c r="Q4" s="39" t="s">
        <v>612</v>
      </c>
      <c r="R4" s="40">
        <v>1100</v>
      </c>
      <c r="S4" s="41" t="s">
        <v>30</v>
      </c>
      <c r="T4" s="40">
        <v>200</v>
      </c>
      <c r="U4" s="40">
        <v>1100</v>
      </c>
      <c r="V4" s="13">
        <v>1</v>
      </c>
      <c r="W4" s="40">
        <v>200</v>
      </c>
      <c r="X4" s="13">
        <v>1</v>
      </c>
      <c r="Y4" s="40">
        <v>200</v>
      </c>
      <c r="Z4" s="40"/>
      <c r="AA4" s="42"/>
      <c r="AB4" s="245"/>
      <c r="AC4" s="43"/>
      <c r="AD4" s="44"/>
      <c r="AE4" s="44"/>
      <c r="AF4" s="43"/>
      <c r="AG4" s="13"/>
      <c r="AH4" s="37"/>
      <c r="AI4" s="37"/>
      <c r="AJ4" s="37"/>
      <c r="AK4" s="45"/>
      <c r="AL4" s="48"/>
      <c r="AM4" s="39"/>
      <c r="AN4" s="39"/>
      <c r="AO4" s="39"/>
      <c r="AP4" s="39"/>
      <c r="AQ4" s="318" t="str">
        <f t="shared" ref="AQ4:AQ9" si="0">IF(IF(AC4&gt;AD4,1-AC4+AD4,AD4-AC4)=0,"",IF(AC4&gt;AD4,1-AC4+AD4,AD4-AC4))</f>
        <v/>
      </c>
      <c r="AR4" s="318" t="str">
        <f t="shared" ref="AR4:AR9" si="1">IF(IF(AE4&gt;AF4,1-AE4+AF4,AF4-AE4)=0,"",IF(AE4&gt;AF4,1-AE4+AF4,AF4-AE4))</f>
        <v/>
      </c>
    </row>
    <row r="5" spans="2:44" ht="14.25">
      <c r="B5" s="34">
        <v>2023</v>
      </c>
      <c r="C5" s="34">
        <v>1</v>
      </c>
      <c r="D5" s="34">
        <v>7</v>
      </c>
      <c r="E5" s="35"/>
      <c r="F5" s="34">
        <v>4</v>
      </c>
      <c r="G5" s="36" t="s">
        <v>614</v>
      </c>
      <c r="H5" s="37" t="s">
        <v>595</v>
      </c>
      <c r="I5" s="38" t="s">
        <v>47</v>
      </c>
      <c r="J5" s="37" t="s">
        <v>596</v>
      </c>
      <c r="K5" s="13"/>
      <c r="L5" s="14"/>
      <c r="M5" s="14"/>
      <c r="N5" s="14" t="s">
        <v>635</v>
      </c>
      <c r="O5" s="13" t="s">
        <v>597</v>
      </c>
      <c r="P5" s="13">
        <v>25</v>
      </c>
      <c r="Q5" s="39" t="s">
        <v>367</v>
      </c>
      <c r="R5" s="40">
        <v>1100</v>
      </c>
      <c r="S5" s="41">
        <v>6000</v>
      </c>
      <c r="T5" s="41">
        <v>6000</v>
      </c>
      <c r="U5" s="40">
        <v>1100</v>
      </c>
      <c r="V5" s="13">
        <v>1</v>
      </c>
      <c r="W5" s="41">
        <v>6000</v>
      </c>
      <c r="X5" s="13">
        <v>1</v>
      </c>
      <c r="Y5" s="41">
        <v>6000</v>
      </c>
      <c r="Z5" s="40"/>
      <c r="AA5" s="42"/>
      <c r="AB5" s="42"/>
      <c r="AC5" s="43"/>
      <c r="AD5" s="44"/>
      <c r="AE5" s="44"/>
      <c r="AF5" s="43"/>
      <c r="AG5" s="13" t="s">
        <v>5</v>
      </c>
      <c r="AH5" s="37"/>
      <c r="AI5" s="37" t="s">
        <v>6</v>
      </c>
      <c r="AJ5" s="37"/>
      <c r="AK5" s="45" t="s">
        <v>615</v>
      </c>
      <c r="AL5" s="48"/>
      <c r="AM5" s="39"/>
      <c r="AN5" s="39"/>
      <c r="AO5" s="39"/>
      <c r="AP5" s="39"/>
      <c r="AQ5" s="318" t="str">
        <f t="shared" si="0"/>
        <v/>
      </c>
      <c r="AR5" s="318" t="str">
        <f t="shared" si="1"/>
        <v/>
      </c>
    </row>
    <row r="6" spans="2:44" ht="14.25">
      <c r="B6" s="34">
        <v>2023</v>
      </c>
      <c r="C6" s="34">
        <v>1</v>
      </c>
      <c r="D6" s="34">
        <v>7</v>
      </c>
      <c r="E6" s="35"/>
      <c r="F6" s="34">
        <v>4</v>
      </c>
      <c r="G6" s="36" t="s">
        <v>614</v>
      </c>
      <c r="H6" s="37" t="s">
        <v>595</v>
      </c>
      <c r="I6" s="38" t="s">
        <v>47</v>
      </c>
      <c r="J6" s="37" t="s">
        <v>596</v>
      </c>
      <c r="K6" s="13"/>
      <c r="L6" s="14"/>
      <c r="M6" s="14"/>
      <c r="N6" s="14" t="s">
        <v>635</v>
      </c>
      <c r="O6" s="13" t="s">
        <v>597</v>
      </c>
      <c r="P6" s="13">
        <v>25</v>
      </c>
      <c r="Q6" s="39" t="s">
        <v>367</v>
      </c>
      <c r="R6" s="40">
        <v>1100</v>
      </c>
      <c r="S6" s="41">
        <v>6000</v>
      </c>
      <c r="T6" s="41">
        <v>6000</v>
      </c>
      <c r="U6" s="40">
        <v>1100</v>
      </c>
      <c r="V6" s="13">
        <v>1</v>
      </c>
      <c r="W6" s="41">
        <v>6000</v>
      </c>
      <c r="X6" s="13">
        <v>1</v>
      </c>
      <c r="Y6" s="41">
        <v>6000</v>
      </c>
      <c r="Z6" s="40"/>
      <c r="AA6" s="42"/>
      <c r="AB6" s="76"/>
      <c r="AC6" s="77"/>
      <c r="AD6" s="78"/>
      <c r="AE6" s="78"/>
      <c r="AF6" s="77"/>
      <c r="AG6" s="13" t="s">
        <v>5</v>
      </c>
      <c r="AH6" s="37"/>
      <c r="AI6" s="37" t="s">
        <v>6</v>
      </c>
      <c r="AJ6" s="37"/>
      <c r="AK6" s="45" t="s">
        <v>615</v>
      </c>
      <c r="AL6" s="48"/>
      <c r="AM6" s="39"/>
      <c r="AN6" s="39"/>
      <c r="AO6" s="39"/>
      <c r="AP6" s="39"/>
      <c r="AQ6" s="318" t="str">
        <f t="shared" si="0"/>
        <v/>
      </c>
      <c r="AR6" s="318" t="str">
        <f t="shared" si="1"/>
        <v/>
      </c>
    </row>
    <row r="7" spans="2:44" ht="14.25">
      <c r="B7" s="34">
        <v>2023</v>
      </c>
      <c r="C7" s="34">
        <v>1</v>
      </c>
      <c r="D7" s="34">
        <v>7</v>
      </c>
      <c r="E7" s="35"/>
      <c r="F7" s="34">
        <v>4</v>
      </c>
      <c r="G7" s="36" t="s">
        <v>614</v>
      </c>
      <c r="H7" s="37" t="s">
        <v>595</v>
      </c>
      <c r="I7" s="38" t="s">
        <v>47</v>
      </c>
      <c r="J7" s="37" t="s">
        <v>596</v>
      </c>
      <c r="K7" s="13"/>
      <c r="L7" s="14"/>
      <c r="M7" s="14"/>
      <c r="N7" s="14" t="s">
        <v>635</v>
      </c>
      <c r="O7" s="13" t="s">
        <v>597</v>
      </c>
      <c r="P7" s="13">
        <v>25</v>
      </c>
      <c r="Q7" s="39" t="s">
        <v>367</v>
      </c>
      <c r="R7" s="40">
        <v>1100</v>
      </c>
      <c r="S7" s="41">
        <v>6000</v>
      </c>
      <c r="T7" s="41">
        <v>6000</v>
      </c>
      <c r="U7" s="40">
        <v>1100</v>
      </c>
      <c r="V7" s="13">
        <v>1</v>
      </c>
      <c r="W7" s="41">
        <v>6000</v>
      </c>
      <c r="X7" s="13">
        <v>1</v>
      </c>
      <c r="Y7" s="41">
        <v>6000</v>
      </c>
      <c r="Z7" s="40"/>
      <c r="AA7" s="42"/>
      <c r="AB7" s="76"/>
      <c r="AC7" s="77"/>
      <c r="AD7" s="78"/>
      <c r="AE7" s="78"/>
      <c r="AF7" s="77"/>
      <c r="AG7" s="13" t="s">
        <v>5</v>
      </c>
      <c r="AH7" s="37"/>
      <c r="AI7" s="37" t="s">
        <v>6</v>
      </c>
      <c r="AJ7" s="37"/>
      <c r="AK7" s="45" t="s">
        <v>615</v>
      </c>
      <c r="AL7" s="48"/>
      <c r="AM7" s="39"/>
      <c r="AN7" s="39"/>
      <c r="AO7" s="39"/>
      <c r="AP7" s="39"/>
      <c r="AQ7" s="318" t="str">
        <f t="shared" si="0"/>
        <v/>
      </c>
      <c r="AR7" s="318" t="str">
        <f t="shared" si="1"/>
        <v/>
      </c>
    </row>
    <row r="8" spans="2:44" ht="14.25">
      <c r="B8" s="34">
        <v>2023</v>
      </c>
      <c r="C8" s="34">
        <v>1</v>
      </c>
      <c r="D8" s="34">
        <v>7</v>
      </c>
      <c r="E8" s="35"/>
      <c r="F8" s="34">
        <v>4</v>
      </c>
      <c r="G8" s="36" t="s">
        <v>614</v>
      </c>
      <c r="H8" s="37" t="s">
        <v>595</v>
      </c>
      <c r="I8" s="38" t="s">
        <v>47</v>
      </c>
      <c r="J8" s="37" t="s">
        <v>596</v>
      </c>
      <c r="K8" s="13"/>
      <c r="L8" s="14"/>
      <c r="M8" s="14"/>
      <c r="N8" s="14" t="s">
        <v>635</v>
      </c>
      <c r="O8" s="13" t="s">
        <v>597</v>
      </c>
      <c r="P8" s="13">
        <v>25</v>
      </c>
      <c r="Q8" s="39" t="s">
        <v>367</v>
      </c>
      <c r="R8" s="40">
        <v>1100</v>
      </c>
      <c r="S8" s="41">
        <v>6000</v>
      </c>
      <c r="T8" s="41">
        <v>6000</v>
      </c>
      <c r="U8" s="40">
        <v>1100</v>
      </c>
      <c r="V8" s="13">
        <v>1</v>
      </c>
      <c r="W8" s="41">
        <v>6000</v>
      </c>
      <c r="X8" s="13">
        <v>1</v>
      </c>
      <c r="Y8" s="41">
        <v>6000</v>
      </c>
      <c r="Z8" s="40"/>
      <c r="AA8" s="42"/>
      <c r="AB8" s="76"/>
      <c r="AC8" s="77"/>
      <c r="AD8" s="78"/>
      <c r="AE8" s="78"/>
      <c r="AF8" s="77"/>
      <c r="AG8" s="13" t="s">
        <v>5</v>
      </c>
      <c r="AH8" s="37"/>
      <c r="AI8" s="37" t="s">
        <v>6</v>
      </c>
      <c r="AJ8" s="37"/>
      <c r="AK8" s="45" t="s">
        <v>615</v>
      </c>
      <c r="AL8" s="48"/>
      <c r="AM8" s="39"/>
      <c r="AN8" s="39"/>
      <c r="AO8" s="39"/>
      <c r="AP8" s="39"/>
      <c r="AQ8" s="318" t="str">
        <f t="shared" si="0"/>
        <v/>
      </c>
      <c r="AR8" s="318" t="str">
        <f t="shared" si="1"/>
        <v/>
      </c>
    </row>
    <row r="9" spans="2:44" ht="14.25">
      <c r="B9" s="34">
        <v>2023</v>
      </c>
      <c r="C9" s="34">
        <v>1</v>
      </c>
      <c r="D9" s="34">
        <v>7</v>
      </c>
      <c r="E9" s="35"/>
      <c r="F9" s="34"/>
      <c r="G9" s="36"/>
      <c r="H9" s="37" t="s">
        <v>595</v>
      </c>
      <c r="I9" s="73" t="s">
        <v>43</v>
      </c>
      <c r="J9" s="37" t="s">
        <v>596</v>
      </c>
      <c r="K9" s="13"/>
      <c r="L9" s="14"/>
      <c r="M9" s="14"/>
      <c r="N9" s="14"/>
      <c r="O9" s="74"/>
      <c r="P9" s="239">
        <v>25</v>
      </c>
      <c r="Q9" s="39" t="s">
        <v>612</v>
      </c>
      <c r="R9" s="40">
        <v>1100</v>
      </c>
      <c r="S9" s="41" t="s">
        <v>30</v>
      </c>
      <c r="T9" s="240">
        <v>350</v>
      </c>
      <c r="U9" s="40">
        <v>1100</v>
      </c>
      <c r="V9" s="13">
        <v>1</v>
      </c>
      <c r="W9" s="40"/>
      <c r="X9" s="13">
        <v>1</v>
      </c>
      <c r="Y9" s="240">
        <v>350</v>
      </c>
      <c r="Z9" s="40">
        <v>24550</v>
      </c>
      <c r="AA9" s="42" t="s">
        <v>654</v>
      </c>
      <c r="AB9" s="76"/>
      <c r="AC9" s="77"/>
      <c r="AD9" s="78"/>
      <c r="AE9" s="78"/>
      <c r="AF9" s="77"/>
      <c r="AG9" s="74"/>
      <c r="AH9" s="72"/>
      <c r="AI9" s="37" t="s">
        <v>6</v>
      </c>
      <c r="AJ9" s="37"/>
      <c r="AK9" s="45" t="s">
        <v>615</v>
      </c>
      <c r="AL9" s="48"/>
      <c r="AM9" s="39"/>
      <c r="AN9" s="39"/>
      <c r="AO9" s="39"/>
      <c r="AP9" s="39"/>
      <c r="AQ9" s="318" t="str">
        <f t="shared" si="0"/>
        <v/>
      </c>
      <c r="AR9" s="318" t="str">
        <f t="shared" si="1"/>
        <v/>
      </c>
    </row>
    <row r="11" spans="2:44" ht="14.25">
      <c r="B11" s="34">
        <v>2023</v>
      </c>
      <c r="C11" s="34">
        <v>1</v>
      </c>
      <c r="D11" s="34">
        <v>7</v>
      </c>
      <c r="E11" s="35"/>
      <c r="F11" s="34"/>
      <c r="G11" s="36"/>
      <c r="H11" s="37" t="s">
        <v>595</v>
      </c>
      <c r="I11" s="38" t="s">
        <v>58</v>
      </c>
      <c r="J11" s="37" t="s">
        <v>596</v>
      </c>
      <c r="K11" s="13"/>
      <c r="L11" s="14"/>
      <c r="M11" s="13"/>
      <c r="N11" s="14"/>
      <c r="O11" s="13"/>
      <c r="P11" s="13">
        <v>12</v>
      </c>
      <c r="Q11" s="39" t="s">
        <v>612</v>
      </c>
      <c r="R11" s="40">
        <v>1000</v>
      </c>
      <c r="S11" s="41" t="s">
        <v>30</v>
      </c>
      <c r="T11" s="40">
        <v>200</v>
      </c>
      <c r="U11" s="40">
        <v>1000</v>
      </c>
      <c r="V11" s="13">
        <v>1</v>
      </c>
      <c r="W11" s="40">
        <v>200</v>
      </c>
      <c r="X11" s="13">
        <v>1</v>
      </c>
      <c r="Y11" s="40">
        <v>200</v>
      </c>
      <c r="Z11" s="40"/>
      <c r="AA11" s="42"/>
      <c r="AB11" s="245"/>
      <c r="AC11" s="43"/>
      <c r="AD11" s="44"/>
      <c r="AE11" s="44"/>
      <c r="AF11" s="43"/>
      <c r="AG11" s="13"/>
      <c r="AH11" s="37"/>
      <c r="AI11" s="37"/>
      <c r="AJ11" s="37"/>
      <c r="AK11" s="45"/>
      <c r="AL11" s="48"/>
      <c r="AM11" s="39"/>
      <c r="AN11" s="39"/>
      <c r="AO11" s="39"/>
      <c r="AP11" s="39"/>
      <c r="AQ11" s="318" t="str">
        <f t="shared" ref="AQ11:AQ16" si="2">IF(IF(AC11&gt;AD11,1-AC11+AD11,AD11-AC11)=0,"",IF(AC11&gt;AD11,1-AC11+AD11,AD11-AC11))</f>
        <v/>
      </c>
      <c r="AR11" s="318" t="str">
        <f t="shared" ref="AR11:AR16" si="3">IF(IF(AE11&gt;AF11,1-AE11+AF11,AF11-AE11)=0,"",IF(AE11&gt;AF11,1-AE11+AF11,AF11-AE11))</f>
        <v/>
      </c>
    </row>
    <row r="12" spans="2:44" ht="14.25">
      <c r="B12" s="34">
        <v>2023</v>
      </c>
      <c r="C12" s="34">
        <v>1</v>
      </c>
      <c r="D12" s="34">
        <v>7</v>
      </c>
      <c r="E12" s="35"/>
      <c r="F12" s="34">
        <v>4</v>
      </c>
      <c r="G12" s="36" t="s">
        <v>614</v>
      </c>
      <c r="H12" s="37" t="s">
        <v>595</v>
      </c>
      <c r="I12" s="38" t="s">
        <v>47</v>
      </c>
      <c r="J12" s="37" t="s">
        <v>596</v>
      </c>
      <c r="K12" s="13"/>
      <c r="L12" s="14"/>
      <c r="M12" s="14"/>
      <c r="N12" s="14" t="s">
        <v>635</v>
      </c>
      <c r="O12" s="13" t="s">
        <v>597</v>
      </c>
      <c r="P12" s="13">
        <v>25</v>
      </c>
      <c r="Q12" s="39" t="s">
        <v>367</v>
      </c>
      <c r="R12" s="40">
        <v>1000</v>
      </c>
      <c r="S12" s="41">
        <v>6000</v>
      </c>
      <c r="T12" s="41">
        <v>6000</v>
      </c>
      <c r="U12" s="40">
        <v>1000</v>
      </c>
      <c r="V12" s="13">
        <v>1</v>
      </c>
      <c r="W12" s="41">
        <v>6000</v>
      </c>
      <c r="X12" s="13">
        <v>1</v>
      </c>
      <c r="Y12" s="41">
        <v>6000</v>
      </c>
      <c r="Z12" s="40"/>
      <c r="AA12" s="42"/>
      <c r="AB12" s="42"/>
      <c r="AC12" s="43"/>
      <c r="AD12" s="44"/>
      <c r="AE12" s="44"/>
      <c r="AF12" s="43"/>
      <c r="AG12" s="13" t="s">
        <v>5</v>
      </c>
      <c r="AH12" s="37"/>
      <c r="AI12" s="37" t="s">
        <v>6</v>
      </c>
      <c r="AJ12" s="37"/>
      <c r="AK12" s="45" t="s">
        <v>615</v>
      </c>
      <c r="AL12" s="48"/>
      <c r="AM12" s="39"/>
      <c r="AN12" s="39"/>
      <c r="AO12" s="39"/>
      <c r="AP12" s="39"/>
      <c r="AQ12" s="318" t="str">
        <f t="shared" si="2"/>
        <v/>
      </c>
      <c r="AR12" s="318" t="str">
        <f t="shared" si="3"/>
        <v/>
      </c>
    </row>
    <row r="13" spans="2:44" ht="14.25">
      <c r="B13" s="34">
        <v>2023</v>
      </c>
      <c r="C13" s="34">
        <v>1</v>
      </c>
      <c r="D13" s="34">
        <v>7</v>
      </c>
      <c r="E13" s="35"/>
      <c r="F13" s="34">
        <v>4</v>
      </c>
      <c r="G13" s="36" t="s">
        <v>614</v>
      </c>
      <c r="H13" s="37" t="s">
        <v>595</v>
      </c>
      <c r="I13" s="38" t="s">
        <v>47</v>
      </c>
      <c r="J13" s="37" t="s">
        <v>596</v>
      </c>
      <c r="K13" s="13"/>
      <c r="L13" s="14"/>
      <c r="M13" s="14"/>
      <c r="N13" s="14" t="s">
        <v>635</v>
      </c>
      <c r="O13" s="13" t="s">
        <v>597</v>
      </c>
      <c r="P13" s="13">
        <v>25</v>
      </c>
      <c r="Q13" s="39" t="s">
        <v>367</v>
      </c>
      <c r="R13" s="40">
        <v>1000</v>
      </c>
      <c r="S13" s="41">
        <v>6000</v>
      </c>
      <c r="T13" s="41">
        <v>6000</v>
      </c>
      <c r="U13" s="40">
        <v>1000</v>
      </c>
      <c r="V13" s="13">
        <v>1</v>
      </c>
      <c r="W13" s="41">
        <v>6000</v>
      </c>
      <c r="X13" s="13">
        <v>1</v>
      </c>
      <c r="Y13" s="41">
        <v>6000</v>
      </c>
      <c r="Z13" s="40"/>
      <c r="AA13" s="42"/>
      <c r="AB13" s="76"/>
      <c r="AC13" s="77"/>
      <c r="AD13" s="78"/>
      <c r="AE13" s="78"/>
      <c r="AF13" s="77"/>
      <c r="AG13" s="13" t="s">
        <v>5</v>
      </c>
      <c r="AH13" s="37"/>
      <c r="AI13" s="37" t="s">
        <v>6</v>
      </c>
      <c r="AJ13" s="37"/>
      <c r="AK13" s="45" t="s">
        <v>615</v>
      </c>
      <c r="AL13" s="48"/>
      <c r="AM13" s="39"/>
      <c r="AN13" s="39"/>
      <c r="AO13" s="39"/>
      <c r="AP13" s="39"/>
      <c r="AQ13" s="318" t="str">
        <f t="shared" si="2"/>
        <v/>
      </c>
      <c r="AR13" s="318" t="str">
        <f t="shared" si="3"/>
        <v/>
      </c>
    </row>
    <row r="14" spans="2:44" ht="14.25">
      <c r="B14" s="34">
        <v>2023</v>
      </c>
      <c r="C14" s="34">
        <v>1</v>
      </c>
      <c r="D14" s="34">
        <v>7</v>
      </c>
      <c r="E14" s="35"/>
      <c r="F14" s="34">
        <v>4</v>
      </c>
      <c r="G14" s="36" t="s">
        <v>614</v>
      </c>
      <c r="H14" s="37" t="s">
        <v>595</v>
      </c>
      <c r="I14" s="38" t="s">
        <v>47</v>
      </c>
      <c r="J14" s="37" t="s">
        <v>596</v>
      </c>
      <c r="K14" s="13"/>
      <c r="L14" s="14"/>
      <c r="M14" s="14"/>
      <c r="N14" s="14" t="s">
        <v>635</v>
      </c>
      <c r="O14" s="13" t="s">
        <v>597</v>
      </c>
      <c r="P14" s="13">
        <v>25</v>
      </c>
      <c r="Q14" s="39" t="s">
        <v>367</v>
      </c>
      <c r="R14" s="40">
        <v>1000</v>
      </c>
      <c r="S14" s="41">
        <v>6000</v>
      </c>
      <c r="T14" s="41">
        <v>6000</v>
      </c>
      <c r="U14" s="40">
        <v>1000</v>
      </c>
      <c r="V14" s="13">
        <v>1</v>
      </c>
      <c r="W14" s="41">
        <v>6000</v>
      </c>
      <c r="X14" s="13">
        <v>1</v>
      </c>
      <c r="Y14" s="41">
        <v>6000</v>
      </c>
      <c r="Z14" s="40"/>
      <c r="AA14" s="42"/>
      <c r="AB14" s="76"/>
      <c r="AC14" s="77"/>
      <c r="AD14" s="78"/>
      <c r="AE14" s="78"/>
      <c r="AF14" s="77"/>
      <c r="AG14" s="13" t="s">
        <v>5</v>
      </c>
      <c r="AH14" s="37"/>
      <c r="AI14" s="37" t="s">
        <v>6</v>
      </c>
      <c r="AJ14" s="37"/>
      <c r="AK14" s="45" t="s">
        <v>615</v>
      </c>
      <c r="AL14" s="48"/>
      <c r="AM14" s="39"/>
      <c r="AN14" s="39"/>
      <c r="AO14" s="39"/>
      <c r="AP14" s="39"/>
      <c r="AQ14" s="318" t="str">
        <f t="shared" si="2"/>
        <v/>
      </c>
      <c r="AR14" s="318" t="str">
        <f t="shared" si="3"/>
        <v/>
      </c>
    </row>
    <row r="15" spans="2:44" ht="14.25">
      <c r="B15" s="34">
        <v>2023</v>
      </c>
      <c r="C15" s="34">
        <v>1</v>
      </c>
      <c r="D15" s="34">
        <v>7</v>
      </c>
      <c r="E15" s="35"/>
      <c r="F15" s="34">
        <v>4</v>
      </c>
      <c r="G15" s="36" t="s">
        <v>614</v>
      </c>
      <c r="H15" s="37" t="s">
        <v>595</v>
      </c>
      <c r="I15" s="38" t="s">
        <v>47</v>
      </c>
      <c r="J15" s="37" t="s">
        <v>596</v>
      </c>
      <c r="K15" s="13"/>
      <c r="L15" s="14"/>
      <c r="M15" s="14"/>
      <c r="N15" s="14" t="s">
        <v>635</v>
      </c>
      <c r="O15" s="13" t="s">
        <v>597</v>
      </c>
      <c r="P15" s="13">
        <v>25</v>
      </c>
      <c r="Q15" s="39" t="s">
        <v>367</v>
      </c>
      <c r="R15" s="40">
        <v>1000</v>
      </c>
      <c r="S15" s="41">
        <v>6000</v>
      </c>
      <c r="T15" s="41">
        <v>6000</v>
      </c>
      <c r="U15" s="40">
        <v>1000</v>
      </c>
      <c r="V15" s="13">
        <v>1</v>
      </c>
      <c r="W15" s="41">
        <v>6000</v>
      </c>
      <c r="X15" s="13">
        <v>1</v>
      </c>
      <c r="Y15" s="41">
        <v>6000</v>
      </c>
      <c r="Z15" s="40"/>
      <c r="AA15" s="42"/>
      <c r="AB15" s="76"/>
      <c r="AC15" s="77"/>
      <c r="AD15" s="78"/>
      <c r="AE15" s="78"/>
      <c r="AF15" s="77"/>
      <c r="AG15" s="13" t="s">
        <v>5</v>
      </c>
      <c r="AH15" s="37"/>
      <c r="AI15" s="37" t="s">
        <v>6</v>
      </c>
      <c r="AJ15" s="37"/>
      <c r="AK15" s="45" t="s">
        <v>615</v>
      </c>
      <c r="AL15" s="48"/>
      <c r="AM15" s="39"/>
      <c r="AN15" s="39"/>
      <c r="AO15" s="39"/>
      <c r="AP15" s="39"/>
      <c r="AQ15" s="318" t="str">
        <f t="shared" si="2"/>
        <v/>
      </c>
      <c r="AR15" s="318" t="str">
        <f t="shared" si="3"/>
        <v/>
      </c>
    </row>
    <row r="16" spans="2:44" ht="14.25">
      <c r="B16" s="34">
        <v>2023</v>
      </c>
      <c r="C16" s="34">
        <v>1</v>
      </c>
      <c r="D16" s="34">
        <v>7</v>
      </c>
      <c r="E16" s="35"/>
      <c r="F16" s="34"/>
      <c r="G16" s="36"/>
      <c r="H16" s="37" t="s">
        <v>595</v>
      </c>
      <c r="I16" s="73" t="s">
        <v>43</v>
      </c>
      <c r="J16" s="37" t="s">
        <v>596</v>
      </c>
      <c r="K16" s="13"/>
      <c r="L16" s="14"/>
      <c r="M16" s="14"/>
      <c r="N16" s="14"/>
      <c r="O16" s="74"/>
      <c r="P16" s="239">
        <v>25</v>
      </c>
      <c r="Q16" s="39" t="s">
        <v>612</v>
      </c>
      <c r="R16" s="40">
        <v>1000</v>
      </c>
      <c r="S16" s="41" t="s">
        <v>30</v>
      </c>
      <c r="T16" s="240">
        <v>350</v>
      </c>
      <c r="U16" s="40">
        <v>1000</v>
      </c>
      <c r="V16" s="13">
        <v>1</v>
      </c>
      <c r="W16" s="40"/>
      <c r="X16" s="13">
        <v>1</v>
      </c>
      <c r="Y16" s="240">
        <v>350</v>
      </c>
      <c r="Z16" s="40">
        <v>24550</v>
      </c>
      <c r="AA16" s="42" t="s">
        <v>656</v>
      </c>
      <c r="AB16" s="76"/>
      <c r="AC16" s="77"/>
      <c r="AD16" s="78"/>
      <c r="AE16" s="78"/>
      <c r="AF16" s="77"/>
      <c r="AG16" s="74"/>
      <c r="AH16" s="72"/>
      <c r="AI16" s="37" t="s">
        <v>6</v>
      </c>
      <c r="AJ16" s="37"/>
      <c r="AK16" s="45" t="s">
        <v>615</v>
      </c>
      <c r="AL16" s="48"/>
      <c r="AM16" s="39"/>
      <c r="AN16" s="39"/>
      <c r="AO16" s="39"/>
      <c r="AP16" s="39"/>
      <c r="AQ16" s="318" t="str">
        <f t="shared" si="2"/>
        <v/>
      </c>
      <c r="AR16" s="318" t="str">
        <f t="shared" si="3"/>
        <v/>
      </c>
    </row>
  </sheetData>
  <phoneticPr fontId="4"/>
  <conditionalFormatting sqref="AJ3">
    <cfRule type="cellIs" dxfId="62" priority="52" operator="equal">
      <formula>"良短"</formula>
    </cfRule>
    <cfRule type="cellIs" dxfId="61" priority="53" operator="equal">
      <formula>"保留"</formula>
    </cfRule>
    <cfRule type="cellIs" dxfId="60" priority="54" operator="equal">
      <formula>"合短"</formula>
    </cfRule>
  </conditionalFormatting>
  <conditionalFormatting sqref="AJ4:AJ5 AJ8:AJ9">
    <cfRule type="cellIs" dxfId="59" priority="40" operator="equal">
      <formula>"良短"</formula>
    </cfRule>
    <cfRule type="cellIs" dxfId="58" priority="41" operator="equal">
      <formula>"保留"</formula>
    </cfRule>
    <cfRule type="cellIs" dxfId="57" priority="42" operator="equal">
      <formula>"合短"</formula>
    </cfRule>
  </conditionalFormatting>
  <conditionalFormatting sqref="AJ4:AJ5 AJ8:AJ9">
    <cfRule type="cellIs" dxfId="56" priority="36" operator="equal">
      <formula>"ＮＧ"</formula>
    </cfRule>
    <cfRule type="cellIs" dxfId="55" priority="37" operator="equal">
      <formula>"良短"</formula>
    </cfRule>
    <cfRule type="cellIs" dxfId="54" priority="38" operator="equal">
      <formula>"保留"</formula>
    </cfRule>
    <cfRule type="cellIs" dxfId="53" priority="39" operator="equal">
      <formula>"合短"</formula>
    </cfRule>
  </conditionalFormatting>
  <conditionalFormatting sqref="AJ6">
    <cfRule type="cellIs" dxfId="52" priority="29" operator="equal">
      <formula>"ＮＧ"</formula>
    </cfRule>
    <cfRule type="cellIs" dxfId="51" priority="30" operator="equal">
      <formula>"良短"</formula>
    </cfRule>
    <cfRule type="cellIs" dxfId="50" priority="31" operator="equal">
      <formula>"保留"</formula>
    </cfRule>
    <cfRule type="cellIs" dxfId="49" priority="32" operator="equal">
      <formula>"合短"</formula>
    </cfRule>
  </conditionalFormatting>
  <conditionalFormatting sqref="AJ6">
    <cfRule type="cellIs" dxfId="48" priority="33" operator="equal">
      <formula>"良短"</formula>
    </cfRule>
    <cfRule type="cellIs" dxfId="47" priority="34" operator="equal">
      <formula>"保留"</formula>
    </cfRule>
    <cfRule type="cellIs" dxfId="46" priority="35" operator="equal">
      <formula>"合短"</formula>
    </cfRule>
  </conditionalFormatting>
  <conditionalFormatting sqref="AJ7">
    <cfRule type="cellIs" dxfId="45" priority="22" operator="equal">
      <formula>"ＮＧ"</formula>
    </cfRule>
    <cfRule type="cellIs" dxfId="44" priority="23" operator="equal">
      <formula>"良短"</formula>
    </cfRule>
    <cfRule type="cellIs" dxfId="43" priority="24" operator="equal">
      <formula>"保留"</formula>
    </cfRule>
    <cfRule type="cellIs" dxfId="42" priority="25" operator="equal">
      <formula>"合短"</formula>
    </cfRule>
  </conditionalFormatting>
  <conditionalFormatting sqref="AJ7">
    <cfRule type="cellIs" dxfId="41" priority="26" operator="equal">
      <formula>"良短"</formula>
    </cfRule>
    <cfRule type="cellIs" dxfId="40" priority="27" operator="equal">
      <formula>"保留"</formula>
    </cfRule>
    <cfRule type="cellIs" dxfId="39" priority="28" operator="equal">
      <formula>"合短"</formula>
    </cfRule>
  </conditionalFormatting>
  <conditionalFormatting sqref="AJ11:AJ12 AJ15:AJ16">
    <cfRule type="cellIs" dxfId="38" priority="19" operator="equal">
      <formula>"良短"</formula>
    </cfRule>
    <cfRule type="cellIs" dxfId="37" priority="20" operator="equal">
      <formula>"保留"</formula>
    </cfRule>
    <cfRule type="cellIs" dxfId="36" priority="21" operator="equal">
      <formula>"合短"</formula>
    </cfRule>
  </conditionalFormatting>
  <conditionalFormatting sqref="AJ11:AJ12 AJ15:AJ16">
    <cfRule type="cellIs" dxfId="35" priority="15" operator="equal">
      <formula>"ＮＧ"</formula>
    </cfRule>
    <cfRule type="cellIs" dxfId="34" priority="16" operator="equal">
      <formula>"良短"</formula>
    </cfRule>
    <cfRule type="cellIs" dxfId="33" priority="17" operator="equal">
      <formula>"保留"</formula>
    </cfRule>
    <cfRule type="cellIs" dxfId="32" priority="18" operator="equal">
      <formula>"合短"</formula>
    </cfRule>
  </conditionalFormatting>
  <conditionalFormatting sqref="AJ13">
    <cfRule type="cellIs" dxfId="31" priority="8" operator="equal">
      <formula>"ＮＧ"</formula>
    </cfRule>
    <cfRule type="cellIs" dxfId="30" priority="9" operator="equal">
      <formula>"良短"</formula>
    </cfRule>
    <cfRule type="cellIs" dxfId="29" priority="10" operator="equal">
      <formula>"保留"</formula>
    </cfRule>
    <cfRule type="cellIs" dxfId="28" priority="11" operator="equal">
      <formula>"合短"</formula>
    </cfRule>
  </conditionalFormatting>
  <conditionalFormatting sqref="AJ13">
    <cfRule type="cellIs" dxfId="27" priority="12" operator="equal">
      <formula>"良短"</formula>
    </cfRule>
    <cfRule type="cellIs" dxfId="26" priority="13" operator="equal">
      <formula>"保留"</formula>
    </cfRule>
    <cfRule type="cellIs" dxfId="25" priority="14" operator="equal">
      <formula>"合短"</formula>
    </cfRule>
  </conditionalFormatting>
  <conditionalFormatting sqref="AJ14">
    <cfRule type="cellIs" dxfId="24" priority="1" operator="equal">
      <formula>"ＮＧ"</formula>
    </cfRule>
    <cfRule type="cellIs" dxfId="23" priority="2" operator="equal">
      <formula>"良短"</formula>
    </cfRule>
    <cfRule type="cellIs" dxfId="22" priority="3" operator="equal">
      <formula>"保留"</formula>
    </cfRule>
    <cfRule type="cellIs" dxfId="21" priority="4" operator="equal">
      <formula>"合短"</formula>
    </cfRule>
  </conditionalFormatting>
  <conditionalFormatting sqref="AJ14">
    <cfRule type="cellIs" dxfId="20" priority="5" operator="equal">
      <formula>"良短"</formula>
    </cfRule>
    <cfRule type="cellIs" dxfId="19" priority="6" operator="equal">
      <formula>"保留"</formula>
    </cfRule>
    <cfRule type="cellIs" dxfId="18" priority="7" operator="equal">
      <formula>"合短"</formula>
    </cfRule>
  </conditionalFormatting>
  <dataValidations count="6">
    <dataValidation type="list" allowBlank="1" showInputMessage="1" showErrorMessage="1" sqref="AG4:AG9 AG11:AG16">
      <formula1>"原反ｾｯﾄ,製品下ろし,切替,幅替え,その他,品質ﾄﾗﾌﾞﾙ,設備ﾄﾗﾌﾞﾙ,ﾒﾝﾃﾅﾝｽ,S5応援（生産),ﾘｰﾄﾞ作成,安全活動"</formula1>
    </dataValidation>
    <dataValidation type="list" allowBlank="1" showInputMessage="1" showErrorMessage="1" sqref="AH4:AI9 AH11:AI16">
      <formula1>"内,外,両面"</formula1>
    </dataValidation>
    <dataValidation type="list" allowBlank="1" showInputMessage="1" showErrorMessage="1" sqref="AJ4:AJ9 AJ11:AJ16">
      <formula1>"合定,合短,良短,保留,ＮＧ"</formula1>
    </dataValidation>
    <dataValidation type="list" allowBlank="1" showInputMessage="1" showErrorMessage="1" sqref="AK4:AK9 AK11:AK16">
      <formula1>"FWP,ABS,Sｺｱ,Mｺｱ"</formula1>
    </dataValidation>
    <dataValidation type="list" allowBlank="1" showInputMessage="1" showErrorMessage="1" sqref="E4:E9 E11:E16">
      <formula1>$E$2:$E$4</formula1>
    </dataValidation>
    <dataValidation type="list" allowBlank="1" showInputMessage="1" showErrorMessage="1" sqref="AN4:AN9 AN11:AN16">
      <formula1>$AN$2:$AN$3</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T94"/>
  <sheetViews>
    <sheetView topLeftCell="F1" workbookViewId="0">
      <selection activeCell="R28" sqref="R28"/>
    </sheetView>
  </sheetViews>
  <sheetFormatPr defaultRowHeight="13.5"/>
  <cols>
    <col min="1" max="1" width="0" hidden="1" customWidth="1"/>
    <col min="2" max="2" width="39.25" hidden="1" customWidth="1"/>
    <col min="3" max="3" width="0" hidden="1" customWidth="1"/>
    <col min="4" max="4" width="16.75" hidden="1" customWidth="1"/>
    <col min="5" max="5" width="0" hidden="1" customWidth="1"/>
    <col min="7" max="7" width="36.875" bestFit="1" customWidth="1"/>
    <col min="8" max="8" width="6.125" customWidth="1"/>
    <col min="9" max="9" width="9.75" customWidth="1"/>
    <col min="12" max="12" width="47.375" bestFit="1" customWidth="1"/>
    <col min="13" max="13" width="6" customWidth="1"/>
  </cols>
  <sheetData>
    <row r="2" spans="2:20">
      <c r="B2" t="s">
        <v>1006</v>
      </c>
      <c r="F2" s="222"/>
      <c r="G2" t="s">
        <v>791</v>
      </c>
      <c r="R2" s="290" t="s">
        <v>792</v>
      </c>
      <c r="S2" s="39">
        <v>30</v>
      </c>
    </row>
    <row r="3" spans="2:20">
      <c r="F3" s="222"/>
      <c r="G3" t="s">
        <v>809</v>
      </c>
      <c r="L3" t="s">
        <v>810</v>
      </c>
      <c r="R3" s="291" t="s">
        <v>793</v>
      </c>
      <c r="S3" s="39">
        <v>30</v>
      </c>
    </row>
    <row r="4" spans="2:20">
      <c r="B4" s="290" t="s">
        <v>794</v>
      </c>
      <c r="C4" s="290" t="s">
        <v>1007</v>
      </c>
      <c r="D4" s="292" t="s">
        <v>1008</v>
      </c>
      <c r="F4" s="222"/>
      <c r="G4" s="290" t="s">
        <v>794</v>
      </c>
      <c r="H4" s="290" t="s">
        <v>795</v>
      </c>
      <c r="I4" s="290" t="s">
        <v>796</v>
      </c>
      <c r="J4" s="290" t="s">
        <v>797</v>
      </c>
      <c r="L4" s="290" t="s">
        <v>794</v>
      </c>
      <c r="M4" s="290" t="s">
        <v>795</v>
      </c>
      <c r="N4" s="290" t="s">
        <v>796</v>
      </c>
      <c r="O4" s="290" t="s">
        <v>797</v>
      </c>
      <c r="P4" s="290" t="s">
        <v>773</v>
      </c>
    </row>
    <row r="5" spans="2:20" ht="14.25">
      <c r="B5" s="293" t="s">
        <v>798</v>
      </c>
      <c r="C5" s="294" t="s">
        <v>598</v>
      </c>
      <c r="D5" s="295" t="s">
        <v>4</v>
      </c>
      <c r="F5" s="222"/>
      <c r="G5" s="233" t="s">
        <v>731</v>
      </c>
      <c r="H5" s="293">
        <v>25</v>
      </c>
      <c r="I5" s="233">
        <v>4000</v>
      </c>
      <c r="J5" s="233">
        <v>30</v>
      </c>
      <c r="K5" s="309"/>
      <c r="L5" s="14" t="s">
        <v>644</v>
      </c>
      <c r="M5" s="39">
        <v>50</v>
      </c>
      <c r="N5" s="39">
        <v>5000</v>
      </c>
      <c r="O5" s="39">
        <v>35</v>
      </c>
      <c r="P5" s="39">
        <v>30</v>
      </c>
    </row>
    <row r="6" spans="2:20" ht="14.25">
      <c r="B6" s="232" t="s">
        <v>1009</v>
      </c>
      <c r="C6" s="294" t="s">
        <v>598</v>
      </c>
      <c r="D6" s="295" t="s">
        <v>15</v>
      </c>
      <c r="F6" s="222"/>
      <c r="G6" s="233" t="s">
        <v>731</v>
      </c>
      <c r="H6" s="233">
        <v>50</v>
      </c>
      <c r="I6" s="233">
        <v>5000</v>
      </c>
      <c r="J6" s="233">
        <v>35</v>
      </c>
      <c r="K6" s="309"/>
      <c r="L6" s="232" t="s">
        <v>608</v>
      </c>
      <c r="M6" s="39">
        <v>25</v>
      </c>
      <c r="N6" s="39">
        <v>6000</v>
      </c>
      <c r="O6" s="39">
        <v>40</v>
      </c>
      <c r="P6" s="39">
        <v>15</v>
      </c>
    </row>
    <row r="7" spans="2:20" ht="14.25">
      <c r="B7" s="233" t="s">
        <v>1010</v>
      </c>
      <c r="C7" s="294" t="s">
        <v>598</v>
      </c>
      <c r="D7" s="297" t="s">
        <v>52</v>
      </c>
      <c r="F7" s="222"/>
      <c r="G7" s="311" t="s">
        <v>813</v>
      </c>
      <c r="H7" s="233">
        <v>25</v>
      </c>
      <c r="I7" s="233">
        <v>4000</v>
      </c>
      <c r="J7" s="233">
        <v>30</v>
      </c>
      <c r="K7" s="309"/>
      <c r="L7" s="14" t="s">
        <v>608</v>
      </c>
      <c r="M7" s="39">
        <v>38</v>
      </c>
      <c r="N7" s="39">
        <v>4000</v>
      </c>
      <c r="O7" s="39">
        <v>30</v>
      </c>
      <c r="P7" s="39">
        <v>30</v>
      </c>
      <c r="R7" s="290" t="s">
        <v>815</v>
      </c>
      <c r="S7" s="290" t="s">
        <v>819</v>
      </c>
      <c r="T7" s="290" t="s">
        <v>820</v>
      </c>
    </row>
    <row r="8" spans="2:20" ht="14.25">
      <c r="B8" s="232" t="s">
        <v>1011</v>
      </c>
      <c r="C8" s="294" t="s">
        <v>598</v>
      </c>
      <c r="D8" s="295" t="s">
        <v>1012</v>
      </c>
      <c r="F8" s="222"/>
      <c r="G8" s="247" t="s">
        <v>813</v>
      </c>
      <c r="H8" s="233">
        <v>50</v>
      </c>
      <c r="I8" s="233">
        <v>4000</v>
      </c>
      <c r="J8" s="233">
        <v>30</v>
      </c>
      <c r="K8" s="309"/>
      <c r="L8" s="14" t="s">
        <v>608</v>
      </c>
      <c r="M8" s="39">
        <v>50</v>
      </c>
      <c r="N8" s="39">
        <v>6000</v>
      </c>
      <c r="O8" s="39">
        <v>40</v>
      </c>
      <c r="P8" s="39">
        <v>30</v>
      </c>
      <c r="R8" s="290" t="s">
        <v>816</v>
      </c>
      <c r="S8" s="314">
        <v>0.45833333333333331</v>
      </c>
      <c r="T8" s="315">
        <v>60</v>
      </c>
    </row>
    <row r="9" spans="2:20" ht="14.25">
      <c r="B9" s="232" t="s">
        <v>645</v>
      </c>
      <c r="C9" s="294" t="s">
        <v>598</v>
      </c>
      <c r="D9" s="298" t="s">
        <v>67</v>
      </c>
      <c r="F9" s="222"/>
      <c r="G9" s="247" t="s">
        <v>813</v>
      </c>
      <c r="H9" s="233">
        <v>75</v>
      </c>
      <c r="I9" s="233">
        <v>2000</v>
      </c>
      <c r="J9" s="233">
        <v>30</v>
      </c>
      <c r="K9" s="309"/>
      <c r="L9" s="14" t="s">
        <v>609</v>
      </c>
      <c r="M9" s="39">
        <v>25</v>
      </c>
      <c r="N9" s="39">
        <v>4000</v>
      </c>
      <c r="O9" s="39">
        <v>30</v>
      </c>
      <c r="P9" s="39">
        <v>30</v>
      </c>
      <c r="R9" s="290" t="s">
        <v>817</v>
      </c>
      <c r="S9" s="314">
        <v>0.75</v>
      </c>
      <c r="T9" s="315">
        <v>60</v>
      </c>
    </row>
    <row r="10" spans="2:20" ht="14.25">
      <c r="B10" s="232" t="s">
        <v>639</v>
      </c>
      <c r="C10" s="294" t="s">
        <v>598</v>
      </c>
      <c r="D10" s="295" t="s">
        <v>799</v>
      </c>
      <c r="F10" s="222"/>
      <c r="G10" s="247" t="s">
        <v>748</v>
      </c>
      <c r="H10" s="232">
        <v>25</v>
      </c>
      <c r="I10" s="232">
        <v>4000</v>
      </c>
      <c r="J10" s="233">
        <v>30</v>
      </c>
      <c r="K10" s="309"/>
      <c r="L10" s="39" t="s">
        <v>609</v>
      </c>
      <c r="M10" s="39">
        <v>50</v>
      </c>
      <c r="N10" s="39">
        <v>6000</v>
      </c>
      <c r="O10" s="39">
        <v>40</v>
      </c>
      <c r="P10" s="39">
        <v>30</v>
      </c>
      <c r="R10" s="290" t="s">
        <v>818</v>
      </c>
      <c r="S10" s="314">
        <v>8.3333333333333329E-2</v>
      </c>
      <c r="T10" s="315">
        <v>60</v>
      </c>
    </row>
    <row r="11" spans="2:20" ht="14.25">
      <c r="B11" s="233" t="s">
        <v>574</v>
      </c>
      <c r="C11" s="294" t="s">
        <v>598</v>
      </c>
      <c r="D11" s="298" t="s">
        <v>800</v>
      </c>
      <c r="F11" s="222"/>
      <c r="G11" s="247" t="s">
        <v>748</v>
      </c>
      <c r="H11" s="232">
        <v>38</v>
      </c>
      <c r="I11" s="232">
        <v>4000</v>
      </c>
      <c r="J11" s="233">
        <v>30</v>
      </c>
      <c r="K11" s="309"/>
      <c r="L11" s="39" t="s">
        <v>772</v>
      </c>
      <c r="M11" s="39">
        <v>25</v>
      </c>
      <c r="N11" s="39">
        <v>4000</v>
      </c>
      <c r="O11" s="39">
        <v>30</v>
      </c>
      <c r="P11" s="39">
        <v>30</v>
      </c>
    </row>
    <row r="12" spans="2:20" ht="14.25">
      <c r="B12" s="233" t="s">
        <v>801</v>
      </c>
      <c r="C12" s="294" t="s">
        <v>598</v>
      </c>
      <c r="D12" s="299" t="s">
        <v>802</v>
      </c>
      <c r="F12" s="222"/>
      <c r="G12" s="14" t="s">
        <v>687</v>
      </c>
      <c r="H12" s="305">
        <v>38</v>
      </c>
      <c r="I12" s="232">
        <v>4100</v>
      </c>
      <c r="J12" s="233">
        <v>30</v>
      </c>
      <c r="K12" s="309"/>
      <c r="L12" s="39" t="s">
        <v>772</v>
      </c>
      <c r="M12" s="39">
        <v>50</v>
      </c>
      <c r="N12" s="39">
        <v>6000</v>
      </c>
      <c r="O12" s="39">
        <v>40</v>
      </c>
      <c r="P12" s="39">
        <v>30</v>
      </c>
    </row>
    <row r="13" spans="2:20" ht="14.25">
      <c r="B13" s="232" t="s">
        <v>640</v>
      </c>
      <c r="C13" s="294" t="s">
        <v>1013</v>
      </c>
      <c r="D13" s="297" t="s">
        <v>1014</v>
      </c>
      <c r="F13" s="222"/>
      <c r="G13" s="247" t="s">
        <v>748</v>
      </c>
      <c r="H13" s="232">
        <v>50</v>
      </c>
      <c r="I13" s="232">
        <v>4000</v>
      </c>
      <c r="J13" s="233">
        <v>30</v>
      </c>
      <c r="K13" s="309"/>
      <c r="L13" s="75" t="s">
        <v>1029</v>
      </c>
      <c r="M13" s="329">
        <v>50</v>
      </c>
      <c r="N13" s="233">
        <v>6000</v>
      </c>
      <c r="O13" s="39">
        <v>40</v>
      </c>
      <c r="P13" s="39">
        <v>30</v>
      </c>
    </row>
    <row r="14" spans="2:20" ht="14.25">
      <c r="B14" s="233" t="s">
        <v>1015</v>
      </c>
      <c r="C14" s="294" t="s">
        <v>1013</v>
      </c>
      <c r="D14" s="295" t="s">
        <v>803</v>
      </c>
      <c r="F14" s="222"/>
      <c r="G14" s="247" t="s">
        <v>748</v>
      </c>
      <c r="H14" s="232">
        <v>50</v>
      </c>
      <c r="I14" s="232">
        <v>4100</v>
      </c>
      <c r="J14" s="233">
        <v>30</v>
      </c>
      <c r="K14" s="309"/>
      <c r="L14" s="396" t="s">
        <v>563</v>
      </c>
      <c r="M14" s="395">
        <v>50</v>
      </c>
      <c r="N14" s="395">
        <v>2000</v>
      </c>
      <c r="O14" s="395">
        <v>15</v>
      </c>
      <c r="P14" s="395">
        <v>15</v>
      </c>
    </row>
    <row r="15" spans="2:20" ht="14.25">
      <c r="B15" s="232" t="s">
        <v>712</v>
      </c>
      <c r="C15" s="294" t="s">
        <v>1013</v>
      </c>
      <c r="D15" s="295" t="s">
        <v>34</v>
      </c>
      <c r="F15" s="222"/>
      <c r="G15" s="247" t="s">
        <v>748</v>
      </c>
      <c r="H15" s="232">
        <v>75</v>
      </c>
      <c r="I15" s="232">
        <v>4000</v>
      </c>
      <c r="J15" s="233">
        <v>30</v>
      </c>
      <c r="K15" s="309"/>
      <c r="L15" s="232" t="s">
        <v>602</v>
      </c>
      <c r="M15" s="39">
        <v>50</v>
      </c>
      <c r="N15" s="39">
        <v>2000</v>
      </c>
      <c r="O15" s="39">
        <v>15</v>
      </c>
      <c r="P15" s="39">
        <v>15</v>
      </c>
    </row>
    <row r="16" spans="2:20" ht="14.25">
      <c r="B16" s="232" t="s">
        <v>804</v>
      </c>
      <c r="C16" s="294" t="s">
        <v>598</v>
      </c>
      <c r="D16" s="295" t="s">
        <v>40</v>
      </c>
      <c r="F16" s="222"/>
      <c r="G16" s="247" t="s">
        <v>221</v>
      </c>
      <c r="H16" s="232">
        <v>25</v>
      </c>
      <c r="I16" s="232">
        <v>8000</v>
      </c>
      <c r="J16" s="233">
        <v>55</v>
      </c>
      <c r="K16" s="309"/>
      <c r="L16" s="397" t="s">
        <v>830</v>
      </c>
      <c r="M16" s="39">
        <v>38</v>
      </c>
      <c r="N16" s="39">
        <v>2000</v>
      </c>
      <c r="O16" s="39">
        <v>15</v>
      </c>
      <c r="P16" s="39">
        <v>15</v>
      </c>
    </row>
    <row r="17" spans="1:16" ht="14.25">
      <c r="B17" s="232" t="s">
        <v>267</v>
      </c>
      <c r="C17" s="294" t="s">
        <v>598</v>
      </c>
      <c r="D17" s="295" t="s">
        <v>44</v>
      </c>
      <c r="F17" s="222"/>
      <c r="G17" s="247" t="s">
        <v>221</v>
      </c>
      <c r="H17" s="232">
        <v>50</v>
      </c>
      <c r="I17" s="232">
        <v>4000</v>
      </c>
      <c r="J17" s="233">
        <v>30</v>
      </c>
      <c r="K17" s="309"/>
      <c r="L17" s="397" t="s">
        <v>872</v>
      </c>
      <c r="M17" s="39">
        <v>50</v>
      </c>
      <c r="N17" s="39">
        <v>4000</v>
      </c>
      <c r="O17" s="39">
        <v>30</v>
      </c>
      <c r="P17" s="39">
        <v>30</v>
      </c>
    </row>
    <row r="18" spans="1:16" ht="14.25">
      <c r="A18" s="300" t="s">
        <v>805</v>
      </c>
      <c r="B18" s="296" t="s">
        <v>806</v>
      </c>
      <c r="C18" s="294" t="s">
        <v>598</v>
      </c>
      <c r="D18" s="295" t="s">
        <v>807</v>
      </c>
      <c r="F18" s="222"/>
      <c r="G18" s="247" t="s">
        <v>221</v>
      </c>
      <c r="H18" s="232">
        <v>50</v>
      </c>
      <c r="I18" s="232">
        <v>4100</v>
      </c>
      <c r="J18" s="233">
        <v>30</v>
      </c>
      <c r="K18" s="309"/>
      <c r="L18" s="232" t="s">
        <v>233</v>
      </c>
      <c r="M18" s="39">
        <v>50</v>
      </c>
      <c r="N18" s="39">
        <v>4000</v>
      </c>
      <c r="O18" s="39">
        <v>30</v>
      </c>
      <c r="P18" s="39">
        <v>30</v>
      </c>
    </row>
    <row r="19" spans="1:16" ht="14.25">
      <c r="B19" s="232" t="s">
        <v>1016</v>
      </c>
      <c r="C19" s="294" t="s">
        <v>598</v>
      </c>
      <c r="D19" s="295" t="s">
        <v>59</v>
      </c>
      <c r="F19" s="222"/>
      <c r="G19" s="232" t="s">
        <v>748</v>
      </c>
      <c r="H19" s="232">
        <v>50</v>
      </c>
      <c r="I19" s="232">
        <v>4100</v>
      </c>
      <c r="J19" s="233">
        <v>30</v>
      </c>
      <c r="K19" s="309"/>
      <c r="L19" s="14" t="s">
        <v>604</v>
      </c>
      <c r="M19" s="39">
        <v>50</v>
      </c>
      <c r="N19" s="39">
        <v>2000</v>
      </c>
      <c r="O19" s="39">
        <v>15</v>
      </c>
      <c r="P19" s="39">
        <v>15</v>
      </c>
    </row>
    <row r="20" spans="1:16">
      <c r="B20" s="232" t="s">
        <v>1017</v>
      </c>
      <c r="C20" s="301" t="s">
        <v>1018</v>
      </c>
      <c r="D20" s="302" t="s">
        <v>1019</v>
      </c>
      <c r="F20" s="222"/>
      <c r="G20" s="232" t="s">
        <v>748</v>
      </c>
      <c r="H20" s="232">
        <v>75</v>
      </c>
      <c r="I20" s="232">
        <v>2000</v>
      </c>
      <c r="J20" s="233">
        <v>25</v>
      </c>
      <c r="K20" s="309"/>
      <c r="L20" s="317" t="s">
        <v>636</v>
      </c>
      <c r="M20" s="13">
        <v>38</v>
      </c>
      <c r="N20" s="88">
        <v>4000</v>
      </c>
      <c r="O20" s="39">
        <v>30</v>
      </c>
      <c r="P20" s="39">
        <v>40</v>
      </c>
    </row>
    <row r="21" spans="1:16" ht="14.25">
      <c r="B21" s="233" t="s">
        <v>674</v>
      </c>
      <c r="C21" s="39"/>
      <c r="D21" s="303" t="s">
        <v>1021</v>
      </c>
      <c r="F21" s="222"/>
      <c r="G21" s="310" t="s">
        <v>867</v>
      </c>
      <c r="H21" s="232">
        <v>25</v>
      </c>
      <c r="I21" s="232">
        <v>5000</v>
      </c>
      <c r="J21" s="233">
        <v>35</v>
      </c>
      <c r="K21" s="309"/>
      <c r="L21" s="232" t="s">
        <v>1020</v>
      </c>
      <c r="M21" s="13">
        <v>50</v>
      </c>
      <c r="N21" s="88">
        <v>4000</v>
      </c>
      <c r="O21" s="39">
        <v>30</v>
      </c>
      <c r="P21" s="39">
        <v>30</v>
      </c>
    </row>
    <row r="22" spans="1:16" ht="14.25">
      <c r="B22" s="233" t="s">
        <v>808</v>
      </c>
      <c r="C22" s="294" t="s">
        <v>598</v>
      </c>
      <c r="D22" s="303"/>
      <c r="F22" s="222"/>
      <c r="G22" s="310" t="s">
        <v>867</v>
      </c>
      <c r="H22" s="232">
        <v>25</v>
      </c>
      <c r="I22" s="232">
        <v>8000</v>
      </c>
      <c r="J22" s="233">
        <v>55</v>
      </c>
      <c r="K22" s="309"/>
      <c r="L22" s="39" t="s">
        <v>609</v>
      </c>
      <c r="M22" s="13">
        <v>50</v>
      </c>
      <c r="N22" s="88">
        <v>4000</v>
      </c>
      <c r="O22" s="39">
        <v>30</v>
      </c>
      <c r="P22" s="39">
        <v>30</v>
      </c>
    </row>
    <row r="23" spans="1:16" ht="14.25">
      <c r="B23" s="233" t="s">
        <v>1022</v>
      </c>
      <c r="C23" s="301" t="s">
        <v>1018</v>
      </c>
      <c r="D23" s="303"/>
      <c r="F23" s="222"/>
      <c r="G23" s="310" t="s">
        <v>867</v>
      </c>
      <c r="H23" s="232">
        <v>50</v>
      </c>
      <c r="I23" s="232">
        <v>5000</v>
      </c>
      <c r="J23" s="233">
        <v>35</v>
      </c>
      <c r="K23" s="309"/>
      <c r="L23" s="39" t="s">
        <v>609</v>
      </c>
      <c r="M23" s="13">
        <v>100</v>
      </c>
      <c r="N23" s="88">
        <v>2500</v>
      </c>
      <c r="O23" s="39">
        <v>20</v>
      </c>
      <c r="P23" s="39">
        <v>30</v>
      </c>
    </row>
    <row r="24" spans="1:16">
      <c r="B24" s="39" t="s">
        <v>1023</v>
      </c>
      <c r="C24" s="301" t="s">
        <v>1018</v>
      </c>
      <c r="D24" s="303"/>
      <c r="F24" s="222"/>
      <c r="G24" s="311" t="s">
        <v>639</v>
      </c>
      <c r="H24" s="232">
        <v>25</v>
      </c>
      <c r="I24" s="232">
        <v>5000</v>
      </c>
      <c r="J24" s="233">
        <v>35</v>
      </c>
      <c r="K24" s="309"/>
      <c r="L24" s="39" t="s">
        <v>892</v>
      </c>
      <c r="M24" s="13">
        <v>50</v>
      </c>
      <c r="N24" s="39">
        <v>3000</v>
      </c>
      <c r="O24" s="39">
        <v>20</v>
      </c>
      <c r="P24" s="39">
        <v>30</v>
      </c>
    </row>
    <row r="25" spans="1:16">
      <c r="B25" s="39"/>
      <c r="C25" s="39"/>
      <c r="D25" s="303"/>
      <c r="F25" s="222"/>
      <c r="G25" s="247" t="s">
        <v>639</v>
      </c>
      <c r="H25" s="232">
        <v>25</v>
      </c>
      <c r="I25" s="232">
        <v>8000</v>
      </c>
      <c r="J25" s="233">
        <v>55</v>
      </c>
      <c r="K25" s="309"/>
      <c r="L25" s="39" t="s">
        <v>892</v>
      </c>
      <c r="M25" s="13">
        <v>50</v>
      </c>
      <c r="N25" s="39">
        <v>6000</v>
      </c>
      <c r="O25" s="39">
        <v>40</v>
      </c>
      <c r="P25" s="39">
        <v>30</v>
      </c>
    </row>
    <row r="26" spans="1:16">
      <c r="B26" s="39"/>
      <c r="C26" s="39"/>
      <c r="D26" s="303"/>
      <c r="F26" s="222"/>
      <c r="G26" s="247" t="s">
        <v>639</v>
      </c>
      <c r="H26" s="232">
        <v>50</v>
      </c>
      <c r="I26" s="232">
        <v>5000</v>
      </c>
      <c r="J26" s="233">
        <v>35</v>
      </c>
      <c r="K26" s="309"/>
      <c r="L26" s="39" t="s">
        <v>678</v>
      </c>
      <c r="M26" s="13">
        <v>50</v>
      </c>
      <c r="N26" s="39">
        <v>6200</v>
      </c>
      <c r="O26" s="39">
        <v>40</v>
      </c>
      <c r="P26" s="39">
        <v>30</v>
      </c>
    </row>
    <row r="27" spans="1:16">
      <c r="F27" s="304"/>
      <c r="G27" s="424" t="s">
        <v>684</v>
      </c>
      <c r="H27" s="233">
        <v>50</v>
      </c>
      <c r="I27" s="232">
        <v>4000</v>
      </c>
      <c r="J27" s="233">
        <v>30</v>
      </c>
      <c r="K27" s="309"/>
      <c r="L27" s="39" t="s">
        <v>897</v>
      </c>
      <c r="M27" s="39">
        <v>50</v>
      </c>
      <c r="N27" s="39">
        <v>4000</v>
      </c>
      <c r="O27" s="39">
        <v>30</v>
      </c>
      <c r="P27" s="39">
        <v>30</v>
      </c>
    </row>
    <row r="28" spans="1:16">
      <c r="F28" s="304"/>
      <c r="G28" s="311" t="s">
        <v>741</v>
      </c>
      <c r="H28" s="233">
        <v>25</v>
      </c>
      <c r="I28" s="232">
        <v>8000</v>
      </c>
      <c r="J28" s="233">
        <v>55</v>
      </c>
      <c r="K28" s="309"/>
      <c r="L28" s="39" t="s">
        <v>894</v>
      </c>
      <c r="M28" s="39">
        <v>50</v>
      </c>
      <c r="N28" s="39">
        <v>4000</v>
      </c>
      <c r="O28" s="39">
        <v>30</v>
      </c>
      <c r="P28" s="39">
        <v>30</v>
      </c>
    </row>
    <row r="29" spans="1:16">
      <c r="F29" s="222"/>
      <c r="G29" s="247" t="s">
        <v>741</v>
      </c>
      <c r="H29" s="233">
        <v>50</v>
      </c>
      <c r="I29" s="232">
        <v>4000</v>
      </c>
      <c r="J29" s="233">
        <v>30</v>
      </c>
      <c r="K29" s="309"/>
      <c r="L29" s="39" t="s">
        <v>893</v>
      </c>
      <c r="M29" s="39">
        <v>50</v>
      </c>
      <c r="N29" s="39">
        <v>4000</v>
      </c>
      <c r="O29" s="39">
        <v>30</v>
      </c>
      <c r="P29" s="39">
        <v>30</v>
      </c>
    </row>
    <row r="30" spans="1:16">
      <c r="F30" s="222"/>
      <c r="G30" s="311" t="s">
        <v>1024</v>
      </c>
      <c r="H30" s="232">
        <v>25</v>
      </c>
      <c r="I30" s="232">
        <v>8000</v>
      </c>
      <c r="J30" s="233">
        <v>55</v>
      </c>
      <c r="K30" s="309"/>
      <c r="L30" s="317" t="s">
        <v>602</v>
      </c>
      <c r="M30" s="39">
        <v>25</v>
      </c>
      <c r="N30" s="39">
        <v>2000</v>
      </c>
      <c r="O30" s="39">
        <v>15</v>
      </c>
      <c r="P30" s="39">
        <v>30</v>
      </c>
    </row>
    <row r="31" spans="1:16">
      <c r="B31" s="283"/>
      <c r="F31" s="222"/>
      <c r="G31" s="247" t="s">
        <v>1024</v>
      </c>
      <c r="H31" s="232">
        <v>50</v>
      </c>
      <c r="I31" s="232">
        <v>4000</v>
      </c>
      <c r="J31" s="233">
        <v>30</v>
      </c>
      <c r="K31" s="309"/>
      <c r="L31" s="317" t="s">
        <v>602</v>
      </c>
      <c r="M31" s="39">
        <v>25</v>
      </c>
      <c r="N31" s="39">
        <v>6000</v>
      </c>
      <c r="O31" s="39">
        <v>40</v>
      </c>
      <c r="P31" s="39">
        <v>30</v>
      </c>
    </row>
    <row r="32" spans="1:16">
      <c r="F32" s="222"/>
      <c r="G32" s="247" t="s">
        <v>877</v>
      </c>
      <c r="H32" s="232">
        <v>50</v>
      </c>
      <c r="I32" s="232">
        <v>4000</v>
      </c>
      <c r="J32" s="233">
        <v>30</v>
      </c>
      <c r="K32" s="309"/>
      <c r="L32" s="39" t="s">
        <v>246</v>
      </c>
      <c r="M32" s="39">
        <v>50</v>
      </c>
      <c r="N32" s="39">
        <v>4000</v>
      </c>
      <c r="O32" s="39">
        <v>30</v>
      </c>
      <c r="P32" s="39">
        <v>30</v>
      </c>
    </row>
    <row r="33" spans="6:16">
      <c r="F33" s="222"/>
      <c r="G33" s="311" t="s">
        <v>875</v>
      </c>
      <c r="H33" s="303">
        <v>50</v>
      </c>
      <c r="I33" s="232">
        <v>4000</v>
      </c>
      <c r="J33" s="233">
        <v>30</v>
      </c>
      <c r="K33" s="309"/>
      <c r="L33" s="39" t="s">
        <v>246</v>
      </c>
      <c r="M33" s="39">
        <v>50</v>
      </c>
      <c r="N33" s="39">
        <v>2000</v>
      </c>
      <c r="O33" s="39">
        <v>15</v>
      </c>
      <c r="P33" s="39">
        <v>30</v>
      </c>
    </row>
    <row r="34" spans="6:16">
      <c r="F34" s="222"/>
      <c r="G34" s="233" t="s">
        <v>1025</v>
      </c>
      <c r="H34" s="303">
        <v>50</v>
      </c>
      <c r="I34" s="232">
        <v>4100</v>
      </c>
      <c r="J34" s="233">
        <v>30</v>
      </c>
      <c r="K34" s="309"/>
      <c r="L34" s="39" t="s">
        <v>875</v>
      </c>
      <c r="M34" s="39">
        <v>50</v>
      </c>
      <c r="N34" s="39">
        <v>2000</v>
      </c>
      <c r="O34" s="39">
        <v>15</v>
      </c>
      <c r="P34" s="39">
        <v>30</v>
      </c>
    </row>
    <row r="35" spans="6:16">
      <c r="F35" s="222"/>
      <c r="G35" s="311" t="s">
        <v>1025</v>
      </c>
      <c r="H35" s="305">
        <v>25</v>
      </c>
      <c r="I35" s="232">
        <v>8000</v>
      </c>
      <c r="J35" s="233">
        <v>55</v>
      </c>
      <c r="K35" s="309"/>
      <c r="L35" s="317" t="s">
        <v>618</v>
      </c>
      <c r="M35" s="39">
        <v>50</v>
      </c>
      <c r="N35" s="39">
        <v>4000</v>
      </c>
      <c r="O35" s="39">
        <v>30</v>
      </c>
      <c r="P35" s="39">
        <v>30</v>
      </c>
    </row>
    <row r="36" spans="6:16">
      <c r="F36" s="222"/>
      <c r="G36" s="14" t="s">
        <v>635</v>
      </c>
      <c r="H36" s="305">
        <v>25</v>
      </c>
      <c r="I36" s="232">
        <v>6000</v>
      </c>
      <c r="J36" s="233">
        <v>40</v>
      </c>
      <c r="K36" s="309"/>
      <c r="L36" s="39" t="s">
        <v>882</v>
      </c>
      <c r="M36" s="39">
        <v>25</v>
      </c>
      <c r="N36" s="39">
        <v>2000</v>
      </c>
      <c r="O36" s="39">
        <v>15</v>
      </c>
      <c r="P36" s="39">
        <v>30</v>
      </c>
    </row>
    <row r="37" spans="6:16">
      <c r="F37" s="222"/>
      <c r="G37" s="247"/>
      <c r="H37" s="305"/>
      <c r="I37" s="232"/>
      <c r="J37" s="233"/>
      <c r="K37" s="309"/>
      <c r="L37" s="232" t="s">
        <v>611</v>
      </c>
      <c r="M37" s="39">
        <v>16</v>
      </c>
      <c r="N37" s="39">
        <v>3000</v>
      </c>
      <c r="O37" s="39">
        <v>30</v>
      </c>
      <c r="P37" s="39">
        <v>30</v>
      </c>
    </row>
    <row r="38" spans="6:16">
      <c r="F38" s="222"/>
      <c r="G38" s="247" t="s">
        <v>892</v>
      </c>
      <c r="H38" s="303">
        <v>50</v>
      </c>
      <c r="I38" s="232">
        <v>5000</v>
      </c>
      <c r="J38" s="233">
        <v>30</v>
      </c>
      <c r="K38" s="309"/>
      <c r="L38" s="317" t="s">
        <v>740</v>
      </c>
      <c r="M38" s="39">
        <v>50</v>
      </c>
      <c r="N38" s="39">
        <v>4000</v>
      </c>
      <c r="O38" s="39">
        <v>30</v>
      </c>
      <c r="P38" s="39">
        <v>30</v>
      </c>
    </row>
    <row r="39" spans="6:16">
      <c r="G39" s="247"/>
      <c r="H39" s="232"/>
      <c r="I39" s="232"/>
      <c r="J39" s="233"/>
      <c r="K39" s="309"/>
      <c r="L39" s="317" t="s">
        <v>685</v>
      </c>
      <c r="M39" s="39">
        <v>50</v>
      </c>
      <c r="N39" s="39">
        <v>4000</v>
      </c>
      <c r="O39" s="39">
        <v>30</v>
      </c>
      <c r="P39" s="39">
        <v>30</v>
      </c>
    </row>
    <row r="40" spans="6:16">
      <c r="G40" s="247"/>
      <c r="H40" s="232"/>
      <c r="I40" s="232"/>
      <c r="J40" s="233"/>
      <c r="K40" s="309"/>
      <c r="L40" s="39" t="s">
        <v>743</v>
      </c>
      <c r="M40" s="39">
        <v>50</v>
      </c>
      <c r="N40" s="39">
        <v>4000</v>
      </c>
      <c r="O40" s="39">
        <v>30</v>
      </c>
      <c r="P40" s="39">
        <v>30</v>
      </c>
    </row>
    <row r="41" spans="6:16">
      <c r="G41" s="317" t="s">
        <v>680</v>
      </c>
      <c r="H41" s="74">
        <v>50</v>
      </c>
      <c r="I41" s="394">
        <v>4000</v>
      </c>
      <c r="J41" s="233">
        <v>30</v>
      </c>
      <c r="K41" s="309"/>
      <c r="L41" s="317" t="s">
        <v>618</v>
      </c>
      <c r="M41" s="39">
        <v>50</v>
      </c>
      <c r="N41" s="39">
        <v>4000</v>
      </c>
      <c r="O41" s="39">
        <v>30</v>
      </c>
      <c r="P41" s="39">
        <v>30</v>
      </c>
    </row>
    <row r="42" spans="6:16">
      <c r="G42" s="232"/>
      <c r="H42" s="305"/>
      <c r="I42" s="232"/>
      <c r="J42" s="233"/>
      <c r="K42" s="309"/>
      <c r="L42" s="14" t="s">
        <v>647</v>
      </c>
      <c r="M42" s="39">
        <v>50</v>
      </c>
      <c r="N42" s="39">
        <v>4000</v>
      </c>
      <c r="O42" s="39">
        <v>30</v>
      </c>
      <c r="P42" s="39">
        <v>30</v>
      </c>
    </row>
    <row r="43" spans="6:16">
      <c r="G43" s="233" t="s">
        <v>739</v>
      </c>
      <c r="H43" s="39">
        <v>50</v>
      </c>
      <c r="I43" s="233">
        <v>4000</v>
      </c>
      <c r="J43" s="233">
        <v>30</v>
      </c>
      <c r="K43" s="309"/>
      <c r="L43" s="39" t="s">
        <v>221</v>
      </c>
      <c r="M43" s="39">
        <v>50</v>
      </c>
      <c r="N43" s="39">
        <v>4000</v>
      </c>
      <c r="O43" s="39">
        <v>30</v>
      </c>
      <c r="P43" s="39">
        <v>30</v>
      </c>
    </row>
    <row r="44" spans="6:16" ht="14.25">
      <c r="G44" s="310"/>
      <c r="H44" s="39"/>
      <c r="I44" s="233"/>
      <c r="J44" s="233"/>
      <c r="K44" s="309"/>
      <c r="L44" s="39" t="s">
        <v>882</v>
      </c>
      <c r="M44" s="39">
        <v>50</v>
      </c>
      <c r="N44" s="39">
        <v>2000</v>
      </c>
      <c r="O44" s="39">
        <v>15</v>
      </c>
      <c r="P44" s="39">
        <v>15</v>
      </c>
    </row>
    <row r="45" spans="6:16">
      <c r="G45" s="14" t="s">
        <v>1034</v>
      </c>
      <c r="H45" s="303">
        <v>50</v>
      </c>
      <c r="I45" s="232">
        <v>4100</v>
      </c>
      <c r="J45" s="233">
        <v>30</v>
      </c>
      <c r="K45" s="309"/>
      <c r="L45" s="39" t="s">
        <v>882</v>
      </c>
      <c r="M45" s="39">
        <v>25</v>
      </c>
      <c r="N45" s="39">
        <v>2000</v>
      </c>
      <c r="O45" s="39">
        <v>15</v>
      </c>
      <c r="P45" s="39">
        <v>15</v>
      </c>
    </row>
    <row r="46" spans="6:16" ht="14.25">
      <c r="G46" s="310"/>
      <c r="H46" s="39"/>
      <c r="I46" s="233"/>
      <c r="J46" s="233"/>
      <c r="K46" s="309"/>
    </row>
    <row r="47" spans="6:16">
      <c r="G47" s="233"/>
      <c r="H47" s="39"/>
      <c r="I47" s="233"/>
      <c r="J47" s="233"/>
      <c r="K47" s="309"/>
    </row>
    <row r="48" spans="6:16">
      <c r="G48" s="233"/>
      <c r="H48" s="39"/>
      <c r="I48" s="233"/>
      <c r="J48" s="233"/>
    </row>
    <row r="49" spans="3:10">
      <c r="G49" s="75" t="s">
        <v>1029</v>
      </c>
      <c r="H49" s="329">
        <v>50</v>
      </c>
      <c r="I49" s="233">
        <v>6000</v>
      </c>
      <c r="J49" s="233">
        <v>40</v>
      </c>
    </row>
    <row r="50" spans="3:10">
      <c r="G50" s="14" t="s">
        <v>772</v>
      </c>
      <c r="H50" s="329">
        <v>50</v>
      </c>
      <c r="I50" s="233">
        <v>6100</v>
      </c>
      <c r="J50" s="233">
        <v>40</v>
      </c>
    </row>
    <row r="51" spans="3:10">
      <c r="G51" s="330"/>
      <c r="H51" s="14"/>
      <c r="I51" s="39"/>
      <c r="J51" s="39"/>
    </row>
    <row r="52" spans="3:10">
      <c r="G52" s="232" t="s">
        <v>600</v>
      </c>
      <c r="H52" s="39">
        <v>50</v>
      </c>
      <c r="I52" s="39">
        <v>4000</v>
      </c>
      <c r="J52" s="39">
        <v>30</v>
      </c>
    </row>
    <row r="53" spans="3:10">
      <c r="G53" s="14" t="s">
        <v>623</v>
      </c>
      <c r="H53" s="39">
        <v>50</v>
      </c>
      <c r="I53" s="39">
        <v>4000</v>
      </c>
      <c r="J53" s="39">
        <v>30</v>
      </c>
    </row>
    <row r="54" spans="3:10">
      <c r="G54" s="14" t="s">
        <v>623</v>
      </c>
      <c r="H54" s="39">
        <v>50</v>
      </c>
      <c r="I54" s="39">
        <v>4100</v>
      </c>
      <c r="J54" s="39">
        <v>30</v>
      </c>
    </row>
    <row r="55" spans="3:10">
      <c r="G55" s="14" t="s">
        <v>894</v>
      </c>
      <c r="H55" s="39">
        <v>50</v>
      </c>
      <c r="I55" s="39">
        <v>4000</v>
      </c>
      <c r="J55" s="39">
        <v>30</v>
      </c>
    </row>
    <row r="56" spans="3:10">
      <c r="G56" s="14" t="s">
        <v>894</v>
      </c>
      <c r="H56" s="39">
        <v>50</v>
      </c>
      <c r="I56" s="39">
        <v>4100</v>
      </c>
      <c r="J56" s="39">
        <v>30</v>
      </c>
    </row>
    <row r="57" spans="3:10">
      <c r="G57" s="14" t="s">
        <v>674</v>
      </c>
      <c r="H57" s="39">
        <v>50</v>
      </c>
      <c r="I57" s="39">
        <v>4000</v>
      </c>
      <c r="J57" s="39">
        <v>30</v>
      </c>
    </row>
    <row r="58" spans="3:10">
      <c r="G58" s="75" t="s">
        <v>609</v>
      </c>
      <c r="H58" s="39">
        <v>100</v>
      </c>
      <c r="I58" s="39">
        <v>2500</v>
      </c>
      <c r="J58" s="39">
        <v>30</v>
      </c>
    </row>
    <row r="59" spans="3:10">
      <c r="G59" s="39" t="s">
        <v>609</v>
      </c>
      <c r="H59" s="39">
        <v>50</v>
      </c>
      <c r="I59" s="39">
        <v>4000</v>
      </c>
      <c r="J59" s="39">
        <v>30</v>
      </c>
    </row>
    <row r="60" spans="3:10">
      <c r="G60" s="39" t="s">
        <v>609</v>
      </c>
      <c r="H60" s="39">
        <v>50</v>
      </c>
      <c r="I60" s="39">
        <v>6000</v>
      </c>
      <c r="J60" s="39">
        <v>40</v>
      </c>
    </row>
    <row r="61" spans="3:10">
      <c r="G61" s="39" t="s">
        <v>609</v>
      </c>
      <c r="H61" s="39">
        <v>25</v>
      </c>
      <c r="I61" s="39">
        <v>4000</v>
      </c>
      <c r="J61" s="39">
        <v>30</v>
      </c>
    </row>
    <row r="62" spans="3:10">
      <c r="G62" s="39" t="s">
        <v>829</v>
      </c>
      <c r="H62" s="39">
        <v>50</v>
      </c>
      <c r="I62" s="39">
        <v>4000</v>
      </c>
      <c r="J62" s="39">
        <v>30</v>
      </c>
    </row>
    <row r="63" spans="3:10">
      <c r="C63" s="306"/>
      <c r="G63" s="39" t="s">
        <v>872</v>
      </c>
      <c r="H63" s="39">
        <v>50</v>
      </c>
      <c r="I63" s="39">
        <v>4000</v>
      </c>
      <c r="J63" s="39">
        <v>30</v>
      </c>
    </row>
    <row r="64" spans="3:10">
      <c r="C64" s="306"/>
      <c r="G64" s="39" t="s">
        <v>872</v>
      </c>
      <c r="H64" s="39">
        <v>38</v>
      </c>
      <c r="I64" s="39">
        <v>2000</v>
      </c>
      <c r="J64" s="39">
        <v>20</v>
      </c>
    </row>
    <row r="65" spans="3:10">
      <c r="C65" s="306"/>
      <c r="G65" s="39" t="s">
        <v>892</v>
      </c>
      <c r="H65" s="39">
        <v>50</v>
      </c>
      <c r="I65" s="39">
        <v>6000</v>
      </c>
      <c r="J65" s="39">
        <v>40</v>
      </c>
    </row>
    <row r="66" spans="3:10">
      <c r="C66" s="306"/>
      <c r="G66" s="39" t="s">
        <v>893</v>
      </c>
      <c r="H66" s="39">
        <v>50</v>
      </c>
      <c r="I66" s="39">
        <v>4100</v>
      </c>
      <c r="J66" s="39">
        <v>30</v>
      </c>
    </row>
    <row r="67" spans="3:10">
      <c r="C67" s="307"/>
      <c r="G67" s="39" t="s">
        <v>828</v>
      </c>
      <c r="H67" s="39">
        <v>50</v>
      </c>
      <c r="I67" s="39">
        <v>4000</v>
      </c>
      <c r="J67" s="39">
        <v>30</v>
      </c>
    </row>
    <row r="68" spans="3:10">
      <c r="C68" s="308"/>
      <c r="G68" s="14" t="s">
        <v>647</v>
      </c>
      <c r="H68" s="39">
        <v>50</v>
      </c>
      <c r="I68" s="39">
        <v>4000</v>
      </c>
      <c r="J68" s="39">
        <v>30</v>
      </c>
    </row>
    <row r="69" spans="3:10">
      <c r="C69" s="308"/>
      <c r="G69" s="14"/>
      <c r="H69" s="39"/>
      <c r="I69" s="39"/>
      <c r="J69" s="39"/>
    </row>
    <row r="70" spans="3:10">
      <c r="C70" s="308"/>
    </row>
    <row r="71" spans="3:10">
      <c r="C71" s="308"/>
    </row>
    <row r="72" spans="3:10">
      <c r="C72" s="308"/>
    </row>
    <row r="73" spans="3:10">
      <c r="C73" s="308"/>
    </row>
    <row r="74" spans="3:10">
      <c r="C74" s="308"/>
    </row>
    <row r="75" spans="3:10">
      <c r="C75" s="308"/>
    </row>
    <row r="76" spans="3:10">
      <c r="C76" s="308"/>
    </row>
    <row r="77" spans="3:10">
      <c r="C77" s="308"/>
    </row>
    <row r="78" spans="3:10">
      <c r="C78" s="308"/>
    </row>
    <row r="79" spans="3:10">
      <c r="C79" s="308"/>
    </row>
    <row r="80" spans="3:10">
      <c r="C80" s="308"/>
    </row>
    <row r="81" spans="3:3">
      <c r="C81" s="308"/>
    </row>
    <row r="82" spans="3:3">
      <c r="C82" s="308"/>
    </row>
    <row r="83" spans="3:3">
      <c r="C83" s="308"/>
    </row>
    <row r="84" spans="3:3">
      <c r="C84" s="308"/>
    </row>
    <row r="85" spans="3:3">
      <c r="C85" s="308"/>
    </row>
    <row r="86" spans="3:3">
      <c r="C86" s="308"/>
    </row>
    <row r="87" spans="3:3">
      <c r="C87" s="308"/>
    </row>
    <row r="88" spans="3:3">
      <c r="C88" s="308"/>
    </row>
    <row r="89" spans="3:3">
      <c r="C89" s="308"/>
    </row>
    <row r="90" spans="3:3">
      <c r="C90" s="308"/>
    </row>
    <row r="91" spans="3:3">
      <c r="C91" s="308"/>
    </row>
    <row r="92" spans="3:3">
      <c r="C92" s="308"/>
    </row>
    <row r="93" spans="3:3">
      <c r="C93" s="308"/>
    </row>
    <row r="94" spans="3:3">
      <c r="C94" s="308"/>
    </row>
  </sheetData>
  <phoneticPr fontId="4"/>
  <conditionalFormatting sqref="C16:C19">
    <cfRule type="cellIs" dxfId="17" priority="11" operator="equal">
      <formula>"Mｺｱ"</formula>
    </cfRule>
    <cfRule type="cellIs" dxfId="16" priority="12" operator="equal">
      <formula>"FWP"</formula>
    </cfRule>
  </conditionalFormatting>
  <conditionalFormatting sqref="C13:C15">
    <cfRule type="cellIs" dxfId="15" priority="9" operator="equal">
      <formula>"Mｺｱ"</formula>
    </cfRule>
    <cfRule type="cellIs" dxfId="14" priority="10" operator="equal">
      <formula>"FWP"</formula>
    </cfRule>
  </conditionalFormatting>
  <conditionalFormatting sqref="C5:C8">
    <cfRule type="cellIs" dxfId="13" priority="7" operator="equal">
      <formula>"Mｺｱ"</formula>
    </cfRule>
    <cfRule type="cellIs" dxfId="12" priority="8" operator="equal">
      <formula>"FWP"</formula>
    </cfRule>
  </conditionalFormatting>
  <conditionalFormatting sqref="C9:C12">
    <cfRule type="cellIs" dxfId="11" priority="5" operator="equal">
      <formula>"Mｺｱ"</formula>
    </cfRule>
    <cfRule type="cellIs" dxfId="10" priority="6" operator="equal">
      <formula>"FWP"</formula>
    </cfRule>
  </conditionalFormatting>
  <conditionalFormatting sqref="C21">
    <cfRule type="cellIs" dxfId="9" priority="3" operator="equal">
      <formula>"Mｺｱ"</formula>
    </cfRule>
    <cfRule type="cellIs" dxfId="8" priority="4" operator="equal">
      <formula>"FWP"</formula>
    </cfRule>
  </conditionalFormatting>
  <conditionalFormatting sqref="C22">
    <cfRule type="cellIs" dxfId="7" priority="1" operator="equal">
      <formula>"Mｺｱ"</formula>
    </cfRule>
    <cfRule type="cellIs" dxfId="6" priority="2" operator="equal">
      <formula>"FWP"</formula>
    </cfRule>
  </conditionalFormatting>
  <dataValidations count="1">
    <dataValidation type="list" allowBlank="1" showInputMessage="1" sqref="B15">
      <formula1>$B$5:$B$22</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sheetPr>
  <dimension ref="B2:M111"/>
  <sheetViews>
    <sheetView topLeftCell="A46" workbookViewId="0">
      <selection activeCell="B43" sqref="B43"/>
    </sheetView>
  </sheetViews>
  <sheetFormatPr defaultColWidth="9" defaultRowHeight="13.5"/>
  <cols>
    <col min="1" max="1" width="9" style="308"/>
    <col min="2" max="2" width="9.25" style="308" bestFit="1" customWidth="1"/>
    <col min="3" max="3" width="21" style="308" customWidth="1"/>
    <col min="4" max="4" width="7" style="308" customWidth="1"/>
    <col min="5" max="6" width="9.625" style="308" customWidth="1"/>
    <col min="7" max="7" width="20.625" style="308" customWidth="1"/>
    <col min="8" max="10" width="11" style="308" customWidth="1"/>
    <col min="11" max="16384" width="9" style="308"/>
  </cols>
  <sheetData>
    <row r="2" spans="2:13" ht="18.75">
      <c r="M2" s="282" t="s">
        <v>909</v>
      </c>
    </row>
    <row r="3" spans="2:13" ht="24.75" thickBot="1">
      <c r="B3" s="413" t="s">
        <v>910</v>
      </c>
      <c r="M3" s="282" t="s">
        <v>954</v>
      </c>
    </row>
    <row r="4" spans="2:13" ht="19.5" thickBot="1">
      <c r="H4" s="542" t="s">
        <v>911</v>
      </c>
      <c r="I4" s="543"/>
      <c r="J4" s="544"/>
      <c r="M4" s="282"/>
    </row>
    <row r="5" spans="2:13" ht="15" thickBot="1">
      <c r="B5" s="473" t="s">
        <v>912</v>
      </c>
      <c r="C5" s="474" t="s">
        <v>913</v>
      </c>
      <c r="D5" s="474" t="s">
        <v>955</v>
      </c>
      <c r="E5" s="474" t="s">
        <v>914</v>
      </c>
      <c r="F5" s="474" t="s">
        <v>915</v>
      </c>
      <c r="G5" s="474" t="s">
        <v>956</v>
      </c>
      <c r="H5" s="474" t="s">
        <v>916</v>
      </c>
      <c r="I5" s="474" t="s">
        <v>917</v>
      </c>
      <c r="J5" s="475" t="s">
        <v>918</v>
      </c>
    </row>
    <row r="6" spans="2:13">
      <c r="B6" s="476">
        <v>44915</v>
      </c>
      <c r="C6" s="477" t="s">
        <v>919</v>
      </c>
      <c r="D6" s="477">
        <v>50</v>
      </c>
      <c r="E6" s="477">
        <v>1000</v>
      </c>
      <c r="F6" s="478">
        <v>3980</v>
      </c>
      <c r="G6" s="479">
        <v>2121940404001</v>
      </c>
      <c r="H6" s="477">
        <v>696</v>
      </c>
      <c r="I6" s="477">
        <v>724</v>
      </c>
      <c r="J6" s="480">
        <v>739</v>
      </c>
    </row>
    <row r="7" spans="2:13">
      <c r="B7" s="418">
        <v>44915</v>
      </c>
      <c r="C7" s="14" t="s">
        <v>919</v>
      </c>
      <c r="D7" s="14">
        <v>50</v>
      </c>
      <c r="E7" s="14">
        <v>1000</v>
      </c>
      <c r="F7" s="40">
        <v>3970</v>
      </c>
      <c r="G7" s="419">
        <v>2121940404002</v>
      </c>
      <c r="H7" s="14">
        <v>710</v>
      </c>
      <c r="I7" s="14">
        <v>715</v>
      </c>
      <c r="J7" s="415">
        <v>779</v>
      </c>
    </row>
    <row r="8" spans="2:13">
      <c r="B8" s="418">
        <v>44915</v>
      </c>
      <c r="C8" s="14" t="s">
        <v>919</v>
      </c>
      <c r="D8" s="14">
        <v>50</v>
      </c>
      <c r="E8" s="14">
        <v>1000</v>
      </c>
      <c r="F8" s="40">
        <v>3930</v>
      </c>
      <c r="G8" s="419">
        <v>2121940404003</v>
      </c>
      <c r="H8" s="14">
        <v>695</v>
      </c>
      <c r="I8" s="14">
        <v>704</v>
      </c>
      <c r="J8" s="415">
        <v>715</v>
      </c>
    </row>
    <row r="9" spans="2:13">
      <c r="B9" s="418">
        <v>44915</v>
      </c>
      <c r="C9" s="14" t="s">
        <v>919</v>
      </c>
      <c r="D9" s="14">
        <v>50</v>
      </c>
      <c r="E9" s="14">
        <v>1000</v>
      </c>
      <c r="F9" s="14">
        <v>4000</v>
      </c>
      <c r="G9" s="419">
        <v>2121940405001</v>
      </c>
      <c r="H9" s="14">
        <v>708</v>
      </c>
      <c r="I9" s="14">
        <v>698</v>
      </c>
      <c r="J9" s="415">
        <v>688</v>
      </c>
    </row>
    <row r="10" spans="2:13">
      <c r="B10" s="418">
        <v>44915</v>
      </c>
      <c r="C10" s="14" t="s">
        <v>919</v>
      </c>
      <c r="D10" s="14">
        <v>50</v>
      </c>
      <c r="E10" s="14">
        <v>1000</v>
      </c>
      <c r="F10" s="14">
        <v>4000</v>
      </c>
      <c r="G10" s="419">
        <v>2121940405002</v>
      </c>
      <c r="H10" s="14">
        <v>731</v>
      </c>
      <c r="I10" s="14">
        <v>698</v>
      </c>
      <c r="J10" s="415">
        <v>731</v>
      </c>
    </row>
    <row r="11" spans="2:13">
      <c r="B11" s="418">
        <v>44915</v>
      </c>
      <c r="C11" s="14" t="s">
        <v>919</v>
      </c>
      <c r="D11" s="14">
        <v>50</v>
      </c>
      <c r="E11" s="14">
        <v>1000</v>
      </c>
      <c r="F11" s="14">
        <v>4000</v>
      </c>
      <c r="G11" s="419">
        <v>2121940406001</v>
      </c>
      <c r="H11" s="14">
        <v>721</v>
      </c>
      <c r="I11" s="14">
        <v>720</v>
      </c>
      <c r="J11" s="415">
        <v>731</v>
      </c>
    </row>
    <row r="12" spans="2:13" ht="14.25" thickBot="1">
      <c r="B12" s="481">
        <v>44915</v>
      </c>
      <c r="C12" s="482" t="s">
        <v>919</v>
      </c>
      <c r="D12" s="482">
        <v>50</v>
      </c>
      <c r="E12" s="482">
        <v>1000</v>
      </c>
      <c r="F12" s="482">
        <v>4000</v>
      </c>
      <c r="G12" s="483">
        <v>2121940406002</v>
      </c>
      <c r="H12" s="482">
        <v>701</v>
      </c>
      <c r="I12" s="482">
        <v>833</v>
      </c>
      <c r="J12" s="484">
        <v>722</v>
      </c>
    </row>
    <row r="13" spans="2:13">
      <c r="B13" s="476">
        <v>44943</v>
      </c>
      <c r="C13" s="485" t="s">
        <v>958</v>
      </c>
      <c r="D13" s="477">
        <v>50</v>
      </c>
      <c r="E13" s="477">
        <v>1190</v>
      </c>
      <c r="F13" s="477">
        <v>6000</v>
      </c>
      <c r="G13" s="486">
        <v>3011740401001</v>
      </c>
      <c r="H13" s="477">
        <v>537</v>
      </c>
      <c r="I13" s="477">
        <v>656</v>
      </c>
      <c r="J13" s="480">
        <v>464</v>
      </c>
    </row>
    <row r="14" spans="2:13">
      <c r="B14" s="418">
        <v>44943</v>
      </c>
      <c r="C14" s="232" t="s">
        <v>959</v>
      </c>
      <c r="D14" s="14">
        <v>50</v>
      </c>
      <c r="E14" s="14">
        <v>1190</v>
      </c>
      <c r="F14" s="14">
        <v>6000</v>
      </c>
      <c r="G14" s="425">
        <v>3011740401002</v>
      </c>
      <c r="H14" s="14">
        <v>562</v>
      </c>
      <c r="I14" s="14">
        <v>602</v>
      </c>
      <c r="J14" s="415">
        <v>534</v>
      </c>
    </row>
    <row r="15" spans="2:13">
      <c r="B15" s="418">
        <v>44943</v>
      </c>
      <c r="C15" s="232" t="s">
        <v>959</v>
      </c>
      <c r="D15" s="14">
        <v>50</v>
      </c>
      <c r="E15" s="14">
        <v>1190</v>
      </c>
      <c r="F15" s="14">
        <v>6000</v>
      </c>
      <c r="G15" s="425">
        <v>3011740402001</v>
      </c>
      <c r="H15" s="14">
        <v>471</v>
      </c>
      <c r="I15" s="14">
        <v>675</v>
      </c>
      <c r="J15" s="415">
        <v>550</v>
      </c>
    </row>
    <row r="16" spans="2:13">
      <c r="B16" s="418">
        <v>44943</v>
      </c>
      <c r="C16" s="232" t="s">
        <v>959</v>
      </c>
      <c r="D16" s="14">
        <v>50</v>
      </c>
      <c r="E16" s="14">
        <v>1190</v>
      </c>
      <c r="F16" s="14">
        <v>6000</v>
      </c>
      <c r="G16" s="425">
        <v>3011740402002</v>
      </c>
      <c r="H16" s="14">
        <v>531</v>
      </c>
      <c r="I16" s="14">
        <v>682</v>
      </c>
      <c r="J16" s="415">
        <v>511</v>
      </c>
    </row>
    <row r="17" spans="2:10">
      <c r="B17" s="418">
        <v>44943</v>
      </c>
      <c r="C17" s="232" t="s">
        <v>958</v>
      </c>
      <c r="D17" s="14">
        <v>50</v>
      </c>
      <c r="E17" s="14">
        <v>1190</v>
      </c>
      <c r="F17" s="14">
        <v>6000</v>
      </c>
      <c r="G17" s="426">
        <v>3011740403001</v>
      </c>
      <c r="H17" s="14">
        <v>510</v>
      </c>
      <c r="I17" s="14">
        <v>663</v>
      </c>
      <c r="J17" s="415">
        <v>480</v>
      </c>
    </row>
    <row r="18" spans="2:10">
      <c r="B18" s="418">
        <v>44943</v>
      </c>
      <c r="C18" s="232" t="s">
        <v>959</v>
      </c>
      <c r="D18" s="14">
        <v>50</v>
      </c>
      <c r="E18" s="14">
        <v>1190</v>
      </c>
      <c r="F18" s="14">
        <v>6000</v>
      </c>
      <c r="G18" s="426">
        <v>3011740403002</v>
      </c>
      <c r="H18" s="14">
        <v>455</v>
      </c>
      <c r="I18" s="14">
        <v>655</v>
      </c>
      <c r="J18" s="415">
        <v>413</v>
      </c>
    </row>
    <row r="19" spans="2:10">
      <c r="B19" s="418">
        <v>44943</v>
      </c>
      <c r="C19" s="232" t="s">
        <v>960</v>
      </c>
      <c r="D19" s="14">
        <v>50</v>
      </c>
      <c r="E19" s="14">
        <v>1190</v>
      </c>
      <c r="F19" s="14">
        <v>6000</v>
      </c>
      <c r="G19" s="426">
        <v>3011740404001</v>
      </c>
      <c r="H19" s="14">
        <v>549</v>
      </c>
      <c r="I19" s="14">
        <v>686</v>
      </c>
      <c r="J19" s="415">
        <v>426</v>
      </c>
    </row>
    <row r="20" spans="2:10">
      <c r="B20" s="418">
        <v>44943</v>
      </c>
      <c r="C20" s="232" t="s">
        <v>959</v>
      </c>
      <c r="D20" s="14">
        <v>50</v>
      </c>
      <c r="E20" s="14">
        <v>1190</v>
      </c>
      <c r="F20" s="14">
        <v>6000</v>
      </c>
      <c r="G20" s="426">
        <v>3011740405001</v>
      </c>
      <c r="H20" s="14">
        <v>483</v>
      </c>
      <c r="I20" s="14">
        <v>682</v>
      </c>
      <c r="J20" s="415">
        <v>445</v>
      </c>
    </row>
    <row r="21" spans="2:10">
      <c r="B21" s="418">
        <v>44943</v>
      </c>
      <c r="C21" s="232" t="s">
        <v>959</v>
      </c>
      <c r="D21" s="14">
        <v>50</v>
      </c>
      <c r="E21" s="14">
        <v>1120</v>
      </c>
      <c r="F21" s="14">
        <v>6000</v>
      </c>
      <c r="G21" s="426">
        <v>3011740406001</v>
      </c>
      <c r="H21" s="14">
        <v>621</v>
      </c>
      <c r="I21" s="14">
        <v>693</v>
      </c>
      <c r="J21" s="415">
        <v>670</v>
      </c>
    </row>
    <row r="22" spans="2:10" ht="14.25" thickBot="1">
      <c r="B22" s="481">
        <v>44943</v>
      </c>
      <c r="C22" s="487" t="s">
        <v>959</v>
      </c>
      <c r="D22" s="482">
        <v>50</v>
      </c>
      <c r="E22" s="482">
        <v>1120</v>
      </c>
      <c r="F22" s="482">
        <v>6000</v>
      </c>
      <c r="G22" s="488">
        <v>3011740406002</v>
      </c>
      <c r="H22" s="482">
        <v>485</v>
      </c>
      <c r="I22" s="482">
        <v>682</v>
      </c>
      <c r="J22" s="484">
        <v>714</v>
      </c>
    </row>
    <row r="23" spans="2:10">
      <c r="B23" s="476">
        <v>44970</v>
      </c>
      <c r="C23" s="489" t="s">
        <v>961</v>
      </c>
      <c r="D23" s="477">
        <v>50</v>
      </c>
      <c r="E23" s="477">
        <v>1120</v>
      </c>
      <c r="F23" s="477">
        <v>6000</v>
      </c>
      <c r="G23" s="490">
        <v>3021340405001</v>
      </c>
      <c r="H23" s="477">
        <v>690</v>
      </c>
      <c r="I23" s="477">
        <v>646</v>
      </c>
      <c r="J23" s="480">
        <v>434</v>
      </c>
    </row>
    <row r="24" spans="2:10">
      <c r="B24" s="418">
        <v>44970</v>
      </c>
      <c r="C24" s="491" t="s">
        <v>962</v>
      </c>
      <c r="D24" s="14">
        <v>50</v>
      </c>
      <c r="E24" s="14">
        <v>1120</v>
      </c>
      <c r="F24" s="14">
        <v>6000</v>
      </c>
      <c r="G24" s="492">
        <v>3021340407001</v>
      </c>
      <c r="H24" s="14">
        <v>880</v>
      </c>
      <c r="I24" s="14">
        <v>671</v>
      </c>
      <c r="J24" s="415">
        <v>635</v>
      </c>
    </row>
    <row r="25" spans="2:10">
      <c r="B25" s="418">
        <v>44970</v>
      </c>
      <c r="C25" s="491" t="s">
        <v>962</v>
      </c>
      <c r="D25" s="14">
        <v>50</v>
      </c>
      <c r="E25" s="14">
        <v>1120</v>
      </c>
      <c r="F25" s="14">
        <v>6000</v>
      </c>
      <c r="G25" s="492">
        <v>3021340408001</v>
      </c>
      <c r="H25" s="14">
        <v>520</v>
      </c>
      <c r="I25" s="14">
        <v>676</v>
      </c>
      <c r="J25" s="415">
        <v>661</v>
      </c>
    </row>
    <row r="26" spans="2:10" ht="14.25" thickBot="1">
      <c r="B26" s="481">
        <v>44970</v>
      </c>
      <c r="C26" s="493" t="s">
        <v>962</v>
      </c>
      <c r="D26" s="482">
        <v>50</v>
      </c>
      <c r="E26" s="482">
        <v>1120</v>
      </c>
      <c r="F26" s="482">
        <v>6000</v>
      </c>
      <c r="G26" s="494">
        <v>3021340409001</v>
      </c>
      <c r="H26" s="482">
        <v>609</v>
      </c>
      <c r="I26" s="482">
        <v>669</v>
      </c>
      <c r="J26" s="484">
        <v>611</v>
      </c>
    </row>
    <row r="27" spans="2:10">
      <c r="B27" s="495">
        <v>44971</v>
      </c>
      <c r="C27" s="496" t="s">
        <v>959</v>
      </c>
      <c r="D27" s="330">
        <v>50</v>
      </c>
      <c r="E27" s="330">
        <v>1190</v>
      </c>
      <c r="F27" s="330">
        <v>6000</v>
      </c>
      <c r="G27" s="497">
        <v>3021440401001</v>
      </c>
      <c r="H27" s="330">
        <v>572</v>
      </c>
      <c r="I27" s="330">
        <v>679</v>
      </c>
      <c r="J27" s="498">
        <v>636</v>
      </c>
    </row>
    <row r="28" spans="2:10">
      <c r="B28" s="418">
        <v>44971</v>
      </c>
      <c r="C28" s="232" t="s">
        <v>963</v>
      </c>
      <c r="D28" s="14">
        <v>50</v>
      </c>
      <c r="E28" s="14">
        <v>1190</v>
      </c>
      <c r="F28" s="14">
        <v>6000</v>
      </c>
      <c r="G28" s="426">
        <v>3021440401002</v>
      </c>
      <c r="H28" s="14">
        <v>563</v>
      </c>
      <c r="I28" s="14">
        <v>680</v>
      </c>
      <c r="J28" s="415">
        <v>622</v>
      </c>
    </row>
    <row r="29" spans="2:10">
      <c r="B29" s="418">
        <v>44971</v>
      </c>
      <c r="C29" s="232" t="s">
        <v>959</v>
      </c>
      <c r="D29" s="14">
        <v>50</v>
      </c>
      <c r="E29" s="14">
        <v>1190</v>
      </c>
      <c r="F29" s="14">
        <v>6000</v>
      </c>
      <c r="G29" s="426">
        <v>3021440402001</v>
      </c>
      <c r="H29" s="14">
        <v>671</v>
      </c>
      <c r="I29" s="14">
        <v>676</v>
      </c>
      <c r="J29" s="415">
        <v>592</v>
      </c>
    </row>
    <row r="30" spans="2:10">
      <c r="B30" s="418">
        <v>44971</v>
      </c>
      <c r="C30" s="232" t="s">
        <v>957</v>
      </c>
      <c r="D30" s="14">
        <v>50</v>
      </c>
      <c r="E30" s="14">
        <v>1190</v>
      </c>
      <c r="F30" s="14">
        <v>6000</v>
      </c>
      <c r="G30" s="426">
        <v>3021440402002</v>
      </c>
      <c r="H30" s="14">
        <v>577</v>
      </c>
      <c r="I30" s="14">
        <v>703</v>
      </c>
      <c r="J30" s="415">
        <v>634</v>
      </c>
    </row>
    <row r="31" spans="2:10">
      <c r="B31" s="418">
        <v>44971</v>
      </c>
      <c r="C31" s="232" t="s">
        <v>959</v>
      </c>
      <c r="D31" s="14">
        <v>50</v>
      </c>
      <c r="E31" s="14">
        <v>1190</v>
      </c>
      <c r="F31" s="14">
        <v>6000</v>
      </c>
      <c r="G31" s="426">
        <v>3021440403001</v>
      </c>
      <c r="H31" s="14">
        <v>670</v>
      </c>
      <c r="I31" s="14">
        <v>780</v>
      </c>
      <c r="J31" s="415">
        <v>840</v>
      </c>
    </row>
    <row r="32" spans="2:10">
      <c r="B32" s="418">
        <v>44971</v>
      </c>
      <c r="C32" s="232" t="s">
        <v>959</v>
      </c>
      <c r="D32" s="14">
        <v>50</v>
      </c>
      <c r="E32" s="14">
        <v>1190</v>
      </c>
      <c r="F32" s="14">
        <v>6000</v>
      </c>
      <c r="G32" s="426">
        <v>3021440403002</v>
      </c>
      <c r="H32" s="14">
        <v>548</v>
      </c>
      <c r="I32" s="14">
        <v>665</v>
      </c>
      <c r="J32" s="415">
        <v>588</v>
      </c>
    </row>
    <row r="33" spans="2:10">
      <c r="B33" s="418">
        <v>44972</v>
      </c>
      <c r="C33" s="232" t="s">
        <v>958</v>
      </c>
      <c r="D33" s="14">
        <v>50</v>
      </c>
      <c r="E33" s="14">
        <v>1125</v>
      </c>
      <c r="F33" s="40">
        <v>3350</v>
      </c>
      <c r="G33" s="426">
        <v>3021440405001</v>
      </c>
      <c r="H33" s="14">
        <v>586</v>
      </c>
      <c r="I33" s="14">
        <v>668</v>
      </c>
      <c r="J33" s="415">
        <v>597</v>
      </c>
    </row>
    <row r="34" spans="2:10" ht="14.25" thickBot="1">
      <c r="B34" s="481">
        <v>44972</v>
      </c>
      <c r="C34" s="487" t="s">
        <v>960</v>
      </c>
      <c r="D34" s="482">
        <v>50</v>
      </c>
      <c r="E34" s="482">
        <v>1125</v>
      </c>
      <c r="F34" s="499">
        <v>5710</v>
      </c>
      <c r="G34" s="488">
        <v>3021440405002</v>
      </c>
      <c r="H34" s="482">
        <v>606</v>
      </c>
      <c r="I34" s="482">
        <v>691</v>
      </c>
      <c r="J34" s="484">
        <v>623</v>
      </c>
    </row>
    <row r="35" spans="2:10">
      <c r="B35" s="495">
        <v>44972</v>
      </c>
      <c r="C35" s="330" t="s">
        <v>964</v>
      </c>
      <c r="D35" s="330">
        <v>50</v>
      </c>
      <c r="E35" s="330">
        <v>1005</v>
      </c>
      <c r="F35" s="330">
        <v>4000</v>
      </c>
      <c r="G35" s="497">
        <v>3021540408001</v>
      </c>
      <c r="H35" s="330">
        <v>770</v>
      </c>
      <c r="I35" s="330">
        <v>643</v>
      </c>
      <c r="J35" s="498">
        <v>650</v>
      </c>
    </row>
    <row r="36" spans="2:10">
      <c r="B36" s="418">
        <v>44972</v>
      </c>
      <c r="C36" s="14" t="s">
        <v>964</v>
      </c>
      <c r="D36" s="14">
        <v>50</v>
      </c>
      <c r="E36" s="14">
        <v>1005</v>
      </c>
      <c r="F36" s="14">
        <v>4000</v>
      </c>
      <c r="G36" s="426">
        <v>3021540408002</v>
      </c>
      <c r="H36" s="14">
        <v>573</v>
      </c>
      <c r="I36" s="14">
        <v>435</v>
      </c>
      <c r="J36" s="415">
        <v>621</v>
      </c>
    </row>
    <row r="37" spans="2:10" ht="14.25" thickBot="1">
      <c r="B37" s="481">
        <v>44972</v>
      </c>
      <c r="C37" s="482" t="s">
        <v>964</v>
      </c>
      <c r="D37" s="482">
        <v>50</v>
      </c>
      <c r="E37" s="482">
        <v>1005</v>
      </c>
      <c r="F37" s="482">
        <v>4000</v>
      </c>
      <c r="G37" s="488">
        <v>3021540408003</v>
      </c>
      <c r="H37" s="482">
        <v>726</v>
      </c>
      <c r="I37" s="482">
        <v>622</v>
      </c>
      <c r="J37" s="484">
        <v>716</v>
      </c>
    </row>
    <row r="38" spans="2:10">
      <c r="B38" s="495">
        <v>44973</v>
      </c>
      <c r="C38" s="496" t="s">
        <v>602</v>
      </c>
      <c r="D38" s="330">
        <v>50</v>
      </c>
      <c r="E38" s="330">
        <v>1005</v>
      </c>
      <c r="F38" s="330">
        <v>4000</v>
      </c>
      <c r="G38" s="497">
        <v>3021540414001</v>
      </c>
      <c r="H38" s="330">
        <v>582</v>
      </c>
      <c r="I38" s="330">
        <v>661</v>
      </c>
      <c r="J38" s="498">
        <v>541</v>
      </c>
    </row>
    <row r="39" spans="2:10">
      <c r="B39" s="418">
        <v>44973</v>
      </c>
      <c r="C39" s="232" t="s">
        <v>602</v>
      </c>
      <c r="D39" s="14">
        <v>50</v>
      </c>
      <c r="E39" s="14">
        <v>1005</v>
      </c>
      <c r="F39" s="14">
        <v>4000</v>
      </c>
      <c r="G39" s="426">
        <v>3021540414002</v>
      </c>
      <c r="H39" s="14">
        <v>701</v>
      </c>
      <c r="I39" s="14">
        <v>690</v>
      </c>
      <c r="J39" s="415">
        <v>694</v>
      </c>
    </row>
    <row r="40" spans="2:10">
      <c r="B40" s="418">
        <v>44973</v>
      </c>
      <c r="C40" s="232" t="s">
        <v>602</v>
      </c>
      <c r="D40" s="14">
        <v>50</v>
      </c>
      <c r="E40" s="14">
        <v>1005</v>
      </c>
      <c r="F40" s="14">
        <v>4000</v>
      </c>
      <c r="G40" s="426">
        <v>3021540414003</v>
      </c>
      <c r="H40" s="14">
        <v>784</v>
      </c>
      <c r="I40" s="14">
        <v>690</v>
      </c>
      <c r="J40" s="415">
        <v>740</v>
      </c>
    </row>
    <row r="41" spans="2:10">
      <c r="B41" s="418">
        <v>44973</v>
      </c>
      <c r="C41" s="232" t="s">
        <v>602</v>
      </c>
      <c r="D41" s="14">
        <v>50</v>
      </c>
      <c r="E41" s="14">
        <v>1005</v>
      </c>
      <c r="F41" s="14">
        <v>4000</v>
      </c>
      <c r="G41" s="426">
        <v>3021640401001</v>
      </c>
      <c r="H41" s="14">
        <v>699</v>
      </c>
      <c r="I41" s="14">
        <v>706</v>
      </c>
      <c r="J41" s="415">
        <v>704</v>
      </c>
    </row>
    <row r="42" spans="2:10">
      <c r="B42" s="418">
        <v>44973</v>
      </c>
      <c r="C42" s="232" t="s">
        <v>602</v>
      </c>
      <c r="D42" s="14">
        <v>50</v>
      </c>
      <c r="E42" s="14">
        <v>1005</v>
      </c>
      <c r="F42" s="14">
        <v>4000</v>
      </c>
      <c r="G42" s="426">
        <v>3021640401002</v>
      </c>
      <c r="H42" s="14">
        <v>721</v>
      </c>
      <c r="I42" s="14">
        <v>716</v>
      </c>
      <c r="J42" s="415">
        <v>694</v>
      </c>
    </row>
    <row r="43" spans="2:10">
      <c r="B43" s="418">
        <v>44973</v>
      </c>
      <c r="C43" s="232" t="s">
        <v>602</v>
      </c>
      <c r="D43" s="14">
        <v>50</v>
      </c>
      <c r="E43" s="14">
        <v>1005</v>
      </c>
      <c r="F43" s="14">
        <v>4000</v>
      </c>
      <c r="G43" s="426">
        <v>3021640401003</v>
      </c>
      <c r="H43" s="14">
        <v>700</v>
      </c>
      <c r="I43" s="14">
        <v>704</v>
      </c>
      <c r="J43" s="415">
        <v>758</v>
      </c>
    </row>
    <row r="44" spans="2:10">
      <c r="B44" s="418">
        <v>44973</v>
      </c>
      <c r="C44" s="232" t="s">
        <v>602</v>
      </c>
      <c r="D44" s="14">
        <v>50</v>
      </c>
      <c r="E44" s="14">
        <v>1005</v>
      </c>
      <c r="F44" s="14">
        <v>4000</v>
      </c>
      <c r="G44" s="426">
        <v>3021640402001</v>
      </c>
      <c r="H44" s="416">
        <v>659</v>
      </c>
      <c r="I44" s="416">
        <v>746</v>
      </c>
      <c r="J44" s="417">
        <v>693</v>
      </c>
    </row>
    <row r="45" spans="2:10">
      <c r="B45" s="418">
        <v>44973</v>
      </c>
      <c r="C45" s="232" t="s">
        <v>602</v>
      </c>
      <c r="D45" s="14">
        <v>50</v>
      </c>
      <c r="E45" s="14">
        <v>1005</v>
      </c>
      <c r="F45" s="14">
        <v>4000</v>
      </c>
      <c r="G45" s="426">
        <v>3021640402002</v>
      </c>
      <c r="H45" s="14">
        <v>718</v>
      </c>
      <c r="I45" s="14">
        <v>710</v>
      </c>
      <c r="J45" s="415">
        <v>705</v>
      </c>
    </row>
    <row r="46" spans="2:10">
      <c r="B46" s="418">
        <v>44973</v>
      </c>
      <c r="C46" s="232" t="s">
        <v>602</v>
      </c>
      <c r="D46" s="14">
        <v>50</v>
      </c>
      <c r="E46" s="14">
        <v>1005</v>
      </c>
      <c r="F46" s="14">
        <v>4000</v>
      </c>
      <c r="G46" s="426">
        <v>3021640402003</v>
      </c>
      <c r="H46" s="14">
        <v>711</v>
      </c>
      <c r="I46" s="14">
        <v>709</v>
      </c>
      <c r="J46" s="415">
        <v>690</v>
      </c>
    </row>
    <row r="47" spans="2:10">
      <c r="B47" s="418">
        <v>44974</v>
      </c>
      <c r="C47" s="232" t="s">
        <v>602</v>
      </c>
      <c r="D47" s="14">
        <v>50</v>
      </c>
      <c r="E47" s="14">
        <v>1120</v>
      </c>
      <c r="F47" s="14">
        <v>4000</v>
      </c>
      <c r="G47" s="426">
        <v>3021640404001</v>
      </c>
      <c r="H47" s="14">
        <v>608</v>
      </c>
      <c r="I47" s="14">
        <v>608</v>
      </c>
      <c r="J47" s="415">
        <v>712</v>
      </c>
    </row>
    <row r="48" spans="2:10">
      <c r="B48" s="418">
        <v>44974</v>
      </c>
      <c r="C48" s="232" t="s">
        <v>602</v>
      </c>
      <c r="D48" s="14">
        <v>50</v>
      </c>
      <c r="E48" s="14">
        <v>1120</v>
      </c>
      <c r="F48" s="14">
        <v>4000</v>
      </c>
      <c r="G48" s="426">
        <v>3021640404002</v>
      </c>
      <c r="H48" s="14">
        <v>653</v>
      </c>
      <c r="I48" s="14">
        <v>623</v>
      </c>
      <c r="J48" s="415">
        <v>710</v>
      </c>
    </row>
    <row r="49" spans="2:10">
      <c r="B49" s="418">
        <v>44974</v>
      </c>
      <c r="C49" s="232" t="s">
        <v>602</v>
      </c>
      <c r="D49" s="14">
        <v>50</v>
      </c>
      <c r="E49" s="14">
        <v>1120</v>
      </c>
      <c r="F49" s="14">
        <v>4000</v>
      </c>
      <c r="G49" s="426">
        <v>3021640404003</v>
      </c>
      <c r="H49" s="14">
        <v>682</v>
      </c>
      <c r="I49" s="14">
        <v>677</v>
      </c>
      <c r="J49" s="415">
        <v>716</v>
      </c>
    </row>
    <row r="50" spans="2:10">
      <c r="B50" s="418">
        <v>44974</v>
      </c>
      <c r="C50" s="232" t="s">
        <v>602</v>
      </c>
      <c r="D50" s="14">
        <v>50</v>
      </c>
      <c r="E50" s="14">
        <v>1120</v>
      </c>
      <c r="F50" s="14">
        <v>4000</v>
      </c>
      <c r="G50" s="426">
        <v>3021640405001</v>
      </c>
      <c r="H50" s="14">
        <v>624</v>
      </c>
      <c r="I50" s="14">
        <v>658</v>
      </c>
      <c r="J50" s="415">
        <v>694</v>
      </c>
    </row>
    <row r="51" spans="2:10">
      <c r="B51" s="418">
        <v>44974</v>
      </c>
      <c r="C51" s="232" t="s">
        <v>602</v>
      </c>
      <c r="D51" s="14">
        <v>50</v>
      </c>
      <c r="E51" s="14">
        <v>1120</v>
      </c>
      <c r="F51" s="14">
        <v>4000</v>
      </c>
      <c r="G51" s="426">
        <v>3021640405002</v>
      </c>
      <c r="H51" s="14">
        <v>687</v>
      </c>
      <c r="I51" s="14">
        <v>682</v>
      </c>
      <c r="J51" s="415">
        <v>688</v>
      </c>
    </row>
    <row r="52" spans="2:10">
      <c r="B52" s="418">
        <v>44974</v>
      </c>
      <c r="C52" s="232" t="s">
        <v>602</v>
      </c>
      <c r="D52" s="14">
        <v>50</v>
      </c>
      <c r="E52" s="14">
        <v>1120</v>
      </c>
      <c r="F52" s="14">
        <v>4000</v>
      </c>
      <c r="G52" s="426">
        <v>3021640405003</v>
      </c>
      <c r="H52" s="14">
        <v>750</v>
      </c>
      <c r="I52" s="14">
        <v>690</v>
      </c>
      <c r="J52" s="415">
        <v>841</v>
      </c>
    </row>
    <row r="53" spans="2:10">
      <c r="B53" s="418">
        <v>44974</v>
      </c>
      <c r="C53" s="232" t="s">
        <v>602</v>
      </c>
      <c r="D53" s="14">
        <v>50</v>
      </c>
      <c r="E53" s="14">
        <v>1120</v>
      </c>
      <c r="F53" s="14">
        <v>4000</v>
      </c>
      <c r="G53" s="426">
        <v>3021640406001</v>
      </c>
      <c r="H53" s="14">
        <v>684</v>
      </c>
      <c r="I53" s="14">
        <v>668</v>
      </c>
      <c r="J53" s="415">
        <v>638</v>
      </c>
    </row>
    <row r="54" spans="2:10">
      <c r="B54" s="418">
        <v>44974</v>
      </c>
      <c r="C54" s="232" t="s">
        <v>602</v>
      </c>
      <c r="D54" s="14">
        <v>50</v>
      </c>
      <c r="E54" s="14">
        <v>1120</v>
      </c>
      <c r="F54" s="14">
        <v>4000</v>
      </c>
      <c r="G54" s="426">
        <v>3021640406002</v>
      </c>
      <c r="H54" s="14">
        <v>747</v>
      </c>
      <c r="I54" s="14">
        <v>675</v>
      </c>
      <c r="J54" s="415">
        <v>678</v>
      </c>
    </row>
    <row r="55" spans="2:10">
      <c r="B55" s="418">
        <v>44974</v>
      </c>
      <c r="C55" s="232" t="s">
        <v>602</v>
      </c>
      <c r="D55" s="14">
        <v>50</v>
      </c>
      <c r="E55" s="14">
        <v>1120</v>
      </c>
      <c r="F55" s="14">
        <v>4000</v>
      </c>
      <c r="G55" s="426">
        <v>3021640407001</v>
      </c>
      <c r="H55" s="14">
        <v>679</v>
      </c>
      <c r="I55" s="14">
        <v>673</v>
      </c>
      <c r="J55" s="415">
        <v>663</v>
      </c>
    </row>
    <row r="56" spans="2:10" ht="14.25" thickBot="1">
      <c r="B56" s="481">
        <v>44974</v>
      </c>
      <c r="C56" s="487" t="s">
        <v>602</v>
      </c>
      <c r="D56" s="482">
        <v>50</v>
      </c>
      <c r="E56" s="482">
        <v>1120</v>
      </c>
      <c r="F56" s="482">
        <v>4000</v>
      </c>
      <c r="G56" s="488">
        <v>3021640407002</v>
      </c>
      <c r="H56" s="482">
        <v>679</v>
      </c>
      <c r="I56" s="482">
        <v>691</v>
      </c>
      <c r="J56" s="484"/>
    </row>
    <row r="57" spans="2:10">
      <c r="B57" s="495">
        <v>45002</v>
      </c>
      <c r="C57" s="496" t="s">
        <v>626</v>
      </c>
      <c r="D57" s="330">
        <v>50</v>
      </c>
      <c r="E57" s="330">
        <v>1190</v>
      </c>
      <c r="F57" s="330">
        <v>6000</v>
      </c>
      <c r="G57" s="497">
        <v>3031640409001</v>
      </c>
      <c r="H57" s="330">
        <v>612</v>
      </c>
      <c r="I57" s="330">
        <v>684</v>
      </c>
      <c r="J57" s="498">
        <v>621</v>
      </c>
    </row>
    <row r="58" spans="2:10">
      <c r="B58" s="418">
        <v>45002</v>
      </c>
      <c r="C58" s="496" t="s">
        <v>626</v>
      </c>
      <c r="D58" s="330">
        <v>50</v>
      </c>
      <c r="E58" s="330">
        <v>1190</v>
      </c>
      <c r="F58" s="330">
        <v>6000</v>
      </c>
      <c r="G58" s="426">
        <v>3031640409002</v>
      </c>
      <c r="H58" s="14">
        <v>598</v>
      </c>
      <c r="I58" s="14">
        <v>652</v>
      </c>
      <c r="J58" s="415">
        <v>622</v>
      </c>
    </row>
    <row r="59" spans="2:10">
      <c r="B59" s="418">
        <v>45002</v>
      </c>
      <c r="C59" s="496" t="s">
        <v>626</v>
      </c>
      <c r="D59" s="330">
        <v>50</v>
      </c>
      <c r="E59" s="330">
        <v>1190</v>
      </c>
      <c r="F59" s="330">
        <v>6000</v>
      </c>
      <c r="G59" s="426">
        <v>3031640410001</v>
      </c>
      <c r="H59" s="14">
        <v>624</v>
      </c>
      <c r="I59" s="14">
        <v>677</v>
      </c>
      <c r="J59" s="415">
        <v>630</v>
      </c>
    </row>
    <row r="60" spans="2:10">
      <c r="B60" s="418">
        <v>45002</v>
      </c>
      <c r="C60" s="496" t="s">
        <v>626</v>
      </c>
      <c r="D60" s="330">
        <v>50</v>
      </c>
      <c r="E60" s="330">
        <v>1190</v>
      </c>
      <c r="F60" s="330">
        <v>6000</v>
      </c>
      <c r="G60" s="426">
        <v>3031640410002</v>
      </c>
      <c r="H60" s="14">
        <v>627</v>
      </c>
      <c r="I60" s="14">
        <v>674</v>
      </c>
      <c r="J60" s="415">
        <v>636</v>
      </c>
    </row>
    <row r="61" spans="2:10">
      <c r="B61" s="418">
        <v>45002</v>
      </c>
      <c r="C61" s="496" t="s">
        <v>626</v>
      </c>
      <c r="D61" s="330">
        <v>50</v>
      </c>
      <c r="E61" s="330">
        <v>1190</v>
      </c>
      <c r="F61" s="330">
        <v>6000</v>
      </c>
      <c r="G61" s="426">
        <v>3031640411001</v>
      </c>
      <c r="H61" s="14">
        <v>614</v>
      </c>
      <c r="I61" s="14">
        <v>682</v>
      </c>
      <c r="J61" s="415">
        <v>618</v>
      </c>
    </row>
    <row r="62" spans="2:10">
      <c r="B62" s="418">
        <v>45002</v>
      </c>
      <c r="C62" s="496" t="s">
        <v>626</v>
      </c>
      <c r="D62" s="330">
        <v>50</v>
      </c>
      <c r="E62" s="330">
        <v>1190</v>
      </c>
      <c r="F62" s="330">
        <v>6000</v>
      </c>
      <c r="G62" s="426">
        <v>3031640411002</v>
      </c>
      <c r="H62" s="14">
        <v>511</v>
      </c>
      <c r="I62" s="14">
        <v>677</v>
      </c>
      <c r="J62" s="415">
        <v>579</v>
      </c>
    </row>
    <row r="63" spans="2:10">
      <c r="B63" s="418">
        <v>45002</v>
      </c>
      <c r="C63" s="496" t="s">
        <v>626</v>
      </c>
      <c r="D63" s="330">
        <v>50</v>
      </c>
      <c r="E63" s="330">
        <v>1190</v>
      </c>
      <c r="F63" s="330">
        <v>6000</v>
      </c>
      <c r="G63" s="426">
        <v>3031640412001</v>
      </c>
      <c r="H63" s="14">
        <v>552</v>
      </c>
      <c r="I63" s="14">
        <v>687</v>
      </c>
      <c r="J63" s="415">
        <v>644</v>
      </c>
    </row>
    <row r="64" spans="2:10">
      <c r="B64" s="418">
        <v>45002</v>
      </c>
      <c r="C64" s="496" t="s">
        <v>626</v>
      </c>
      <c r="D64" s="330">
        <v>50</v>
      </c>
      <c r="E64" s="330">
        <v>1190</v>
      </c>
      <c r="F64" s="330">
        <v>6000</v>
      </c>
      <c r="G64" s="426">
        <v>3031640412002</v>
      </c>
      <c r="H64" s="14">
        <v>569</v>
      </c>
      <c r="I64" s="14">
        <v>690</v>
      </c>
      <c r="J64" s="415">
        <v>614</v>
      </c>
    </row>
    <row r="65" spans="2:10">
      <c r="B65" s="418">
        <v>45002</v>
      </c>
      <c r="C65" s="496" t="s">
        <v>626</v>
      </c>
      <c r="D65" s="330">
        <v>50</v>
      </c>
      <c r="E65" s="330">
        <v>1190</v>
      </c>
      <c r="F65" s="330">
        <v>6000</v>
      </c>
      <c r="G65" s="426">
        <v>3031740401001</v>
      </c>
      <c r="H65" s="14">
        <v>598</v>
      </c>
      <c r="I65" s="14">
        <v>686</v>
      </c>
      <c r="J65" s="415">
        <v>635</v>
      </c>
    </row>
    <row r="66" spans="2:10">
      <c r="B66" s="418">
        <v>45002</v>
      </c>
      <c r="C66" s="496" t="s">
        <v>626</v>
      </c>
      <c r="D66" s="330">
        <v>50</v>
      </c>
      <c r="E66" s="330">
        <v>1190</v>
      </c>
      <c r="F66" s="330">
        <v>6000</v>
      </c>
      <c r="G66" s="426">
        <v>3031740401002</v>
      </c>
      <c r="H66" s="14">
        <v>566</v>
      </c>
      <c r="I66" s="14">
        <v>685</v>
      </c>
      <c r="J66" s="415">
        <v>631</v>
      </c>
    </row>
    <row r="67" spans="2:10">
      <c r="B67" s="418">
        <v>45002</v>
      </c>
      <c r="C67" s="496" t="s">
        <v>626</v>
      </c>
      <c r="D67" s="330">
        <v>50</v>
      </c>
      <c r="E67" s="330">
        <v>1120</v>
      </c>
      <c r="F67" s="330">
        <v>6000</v>
      </c>
      <c r="G67" s="426">
        <v>3031740402001</v>
      </c>
      <c r="H67" s="14">
        <v>529</v>
      </c>
      <c r="I67" s="14">
        <v>680</v>
      </c>
      <c r="J67" s="415">
        <v>620</v>
      </c>
    </row>
    <row r="68" spans="2:10" ht="14.25" thickBot="1">
      <c r="B68" s="481">
        <v>45002</v>
      </c>
      <c r="C68" s="487" t="s">
        <v>626</v>
      </c>
      <c r="D68" s="482">
        <v>50</v>
      </c>
      <c r="E68" s="482">
        <v>1120</v>
      </c>
      <c r="F68" s="482">
        <v>6000</v>
      </c>
      <c r="G68" s="488">
        <v>3031740402002</v>
      </c>
      <c r="H68" s="482">
        <v>534</v>
      </c>
      <c r="I68" s="482">
        <v>674</v>
      </c>
      <c r="J68" s="484">
        <v>628</v>
      </c>
    </row>
    <row r="69" spans="2:10">
      <c r="B69" s="418">
        <v>45007</v>
      </c>
      <c r="C69" s="232" t="s">
        <v>602</v>
      </c>
      <c r="D69" s="330">
        <v>50</v>
      </c>
      <c r="E69" s="330">
        <v>1000</v>
      </c>
      <c r="F69" s="330">
        <v>4000</v>
      </c>
      <c r="G69" s="426">
        <v>3032140411001</v>
      </c>
      <c r="H69" s="14">
        <v>684</v>
      </c>
      <c r="I69" s="14">
        <v>673</v>
      </c>
      <c r="J69" s="415">
        <v>670</v>
      </c>
    </row>
    <row r="70" spans="2:10">
      <c r="B70" s="418">
        <v>45007</v>
      </c>
      <c r="C70" s="232" t="s">
        <v>602</v>
      </c>
      <c r="D70" s="330">
        <v>50</v>
      </c>
      <c r="E70" s="330">
        <v>1000</v>
      </c>
      <c r="F70" s="330">
        <v>4000</v>
      </c>
      <c r="G70" s="426">
        <v>3032140411002</v>
      </c>
      <c r="H70" s="14">
        <v>688</v>
      </c>
      <c r="I70" s="14">
        <v>675</v>
      </c>
      <c r="J70" s="415">
        <v>677</v>
      </c>
    </row>
    <row r="71" spans="2:10">
      <c r="B71" s="418">
        <v>45007</v>
      </c>
      <c r="C71" s="232" t="s">
        <v>602</v>
      </c>
      <c r="D71" s="330">
        <v>50</v>
      </c>
      <c r="E71" s="330">
        <v>1000</v>
      </c>
      <c r="F71" s="330">
        <v>4000</v>
      </c>
      <c r="G71" s="426">
        <v>3032140411003</v>
      </c>
      <c r="H71" s="14">
        <v>674</v>
      </c>
      <c r="I71" s="14">
        <v>678</v>
      </c>
      <c r="J71" s="415">
        <v>667</v>
      </c>
    </row>
    <row r="72" spans="2:10">
      <c r="B72" s="418">
        <v>45007</v>
      </c>
      <c r="C72" s="232" t="s">
        <v>602</v>
      </c>
      <c r="D72" s="330">
        <v>25</v>
      </c>
      <c r="E72" s="330">
        <v>1000</v>
      </c>
      <c r="F72" s="14">
        <v>2000</v>
      </c>
      <c r="G72" s="426">
        <v>3032240401001</v>
      </c>
      <c r="H72" s="14">
        <v>665</v>
      </c>
      <c r="I72" s="14">
        <v>654</v>
      </c>
      <c r="J72" s="415">
        <v>643</v>
      </c>
    </row>
    <row r="73" spans="2:10">
      <c r="B73" s="418">
        <v>45007</v>
      </c>
      <c r="C73" s="232" t="s">
        <v>602</v>
      </c>
      <c r="D73" s="330">
        <v>25</v>
      </c>
      <c r="E73" s="330">
        <v>1000</v>
      </c>
      <c r="F73" s="14">
        <v>2000</v>
      </c>
      <c r="G73" s="426">
        <v>3032240401002</v>
      </c>
      <c r="H73" s="14">
        <v>684</v>
      </c>
      <c r="I73" s="14">
        <v>675</v>
      </c>
      <c r="J73" s="415">
        <v>645</v>
      </c>
    </row>
    <row r="74" spans="2:10">
      <c r="B74" s="418">
        <v>45007</v>
      </c>
      <c r="C74" s="232" t="s">
        <v>602</v>
      </c>
      <c r="D74" s="330">
        <v>25</v>
      </c>
      <c r="E74" s="330">
        <v>1000</v>
      </c>
      <c r="F74" s="14">
        <v>2000</v>
      </c>
      <c r="G74" s="426">
        <v>3032240401003</v>
      </c>
      <c r="H74" s="14">
        <v>701</v>
      </c>
      <c r="I74" s="14">
        <v>753</v>
      </c>
      <c r="J74" s="415">
        <v>699</v>
      </c>
    </row>
    <row r="75" spans="2:10">
      <c r="B75" s="418">
        <v>45007</v>
      </c>
      <c r="C75" s="232" t="s">
        <v>602</v>
      </c>
      <c r="D75" s="330">
        <v>25</v>
      </c>
      <c r="E75" s="330">
        <v>1000</v>
      </c>
      <c r="F75" s="14">
        <v>2000</v>
      </c>
      <c r="G75" s="426">
        <v>3032240401004</v>
      </c>
      <c r="H75" s="14">
        <v>739</v>
      </c>
      <c r="I75" s="14">
        <v>852</v>
      </c>
      <c r="J75" s="415">
        <v>703</v>
      </c>
    </row>
    <row r="76" spans="2:10">
      <c r="B76" s="414"/>
      <c r="C76" s="14"/>
      <c r="D76" s="14"/>
      <c r="E76" s="14"/>
      <c r="F76" s="14"/>
      <c r="G76" s="426"/>
      <c r="H76" s="14"/>
      <c r="I76" s="14"/>
      <c r="J76" s="415"/>
    </row>
    <row r="77" spans="2:10">
      <c r="B77" s="414"/>
      <c r="C77" s="14"/>
      <c r="D77" s="14"/>
      <c r="E77" s="14"/>
      <c r="F77" s="14"/>
      <c r="G77" s="426"/>
      <c r="H77" s="14"/>
      <c r="I77" s="14"/>
      <c r="J77" s="415"/>
    </row>
    <row r="78" spans="2:10">
      <c r="B78" s="414"/>
      <c r="C78" s="14"/>
      <c r="D78" s="14"/>
      <c r="E78" s="14"/>
      <c r="F78" s="14"/>
      <c r="G78" s="426"/>
      <c r="H78" s="14"/>
      <c r="I78" s="14"/>
      <c r="J78" s="415"/>
    </row>
    <row r="79" spans="2:10">
      <c r="B79" s="414"/>
      <c r="C79" s="14"/>
      <c r="D79" s="14"/>
      <c r="E79" s="14"/>
      <c r="F79" s="14"/>
      <c r="G79" s="426"/>
      <c r="H79" s="14"/>
      <c r="I79" s="14"/>
      <c r="J79" s="415"/>
    </row>
    <row r="80" spans="2:10">
      <c r="B80" s="414"/>
      <c r="C80" s="14"/>
      <c r="D80" s="14"/>
      <c r="E80" s="14"/>
      <c r="F80" s="14"/>
      <c r="G80" s="426"/>
      <c r="H80" s="14"/>
      <c r="I80" s="14"/>
      <c r="J80" s="415"/>
    </row>
    <row r="81" spans="2:10">
      <c r="B81" s="414"/>
      <c r="C81" s="14"/>
      <c r="D81" s="14"/>
      <c r="E81" s="14"/>
      <c r="F81" s="14"/>
      <c r="G81" s="426"/>
      <c r="H81" s="14"/>
      <c r="I81" s="14"/>
      <c r="J81" s="415"/>
    </row>
    <row r="82" spans="2:10">
      <c r="B82" s="414"/>
      <c r="C82" s="14"/>
      <c r="D82" s="14"/>
      <c r="E82" s="14"/>
      <c r="F82" s="14"/>
      <c r="G82" s="426"/>
      <c r="H82" s="14"/>
      <c r="I82" s="14"/>
      <c r="J82" s="415"/>
    </row>
    <row r="83" spans="2:10">
      <c r="B83" s="414"/>
      <c r="C83" s="14"/>
      <c r="D83" s="14"/>
      <c r="E83" s="14"/>
      <c r="F83" s="14"/>
      <c r="G83" s="426"/>
      <c r="H83" s="14"/>
      <c r="I83" s="14"/>
      <c r="J83" s="415"/>
    </row>
    <row r="84" spans="2:10">
      <c r="B84" s="414"/>
      <c r="C84" s="14"/>
      <c r="D84" s="14"/>
      <c r="E84" s="14"/>
      <c r="F84" s="14"/>
      <c r="G84" s="426"/>
      <c r="H84" s="14"/>
      <c r="I84" s="14"/>
      <c r="J84" s="415"/>
    </row>
    <row r="85" spans="2:10">
      <c r="B85" s="414"/>
      <c r="C85" s="14"/>
      <c r="D85" s="14"/>
      <c r="E85" s="14"/>
      <c r="F85" s="14"/>
      <c r="G85" s="426"/>
      <c r="H85" s="14"/>
      <c r="I85" s="14"/>
      <c r="J85" s="415"/>
    </row>
    <row r="86" spans="2:10">
      <c r="B86" s="414"/>
      <c r="C86" s="14"/>
      <c r="D86" s="14"/>
      <c r="E86" s="14"/>
      <c r="F86" s="14"/>
      <c r="G86" s="426"/>
      <c r="H86" s="14"/>
      <c r="I86" s="14"/>
      <c r="J86" s="415"/>
    </row>
    <row r="87" spans="2:10">
      <c r="B87" s="414"/>
      <c r="C87" s="14"/>
      <c r="D87" s="14"/>
      <c r="E87" s="14"/>
      <c r="F87" s="14"/>
      <c r="G87" s="426"/>
      <c r="H87" s="14"/>
      <c r="I87" s="14"/>
      <c r="J87" s="415"/>
    </row>
    <row r="88" spans="2:10">
      <c r="B88" s="414"/>
      <c r="C88" s="14"/>
      <c r="D88" s="14"/>
      <c r="E88" s="14"/>
      <c r="F88" s="14"/>
      <c r="G88" s="426"/>
      <c r="H88" s="14"/>
      <c r="I88" s="14"/>
      <c r="J88" s="415"/>
    </row>
    <row r="89" spans="2:10">
      <c r="B89" s="414"/>
      <c r="C89" s="14"/>
      <c r="D89" s="14"/>
      <c r="E89" s="14"/>
      <c r="F89" s="14"/>
      <c r="G89" s="426"/>
      <c r="H89" s="14"/>
      <c r="I89" s="14"/>
      <c r="J89" s="415"/>
    </row>
    <row r="90" spans="2:10">
      <c r="B90" s="414"/>
      <c r="C90" s="14"/>
      <c r="D90" s="14"/>
      <c r="E90" s="14"/>
      <c r="F90" s="14"/>
      <c r="G90" s="426"/>
      <c r="H90" s="14"/>
      <c r="I90" s="14"/>
      <c r="J90" s="415"/>
    </row>
    <row r="91" spans="2:10">
      <c r="B91" s="414"/>
      <c r="C91" s="14"/>
      <c r="D91" s="14"/>
      <c r="E91" s="14"/>
      <c r="F91" s="14"/>
      <c r="G91" s="426"/>
      <c r="H91" s="14"/>
      <c r="I91" s="14"/>
      <c r="J91" s="415"/>
    </row>
    <row r="92" spans="2:10">
      <c r="B92" s="414"/>
      <c r="C92" s="14"/>
      <c r="D92" s="14"/>
      <c r="E92" s="14"/>
      <c r="F92" s="14"/>
      <c r="G92" s="426"/>
      <c r="H92" s="14"/>
      <c r="I92" s="14"/>
      <c r="J92" s="415"/>
    </row>
    <row r="93" spans="2:10">
      <c r="B93" s="414"/>
      <c r="C93" s="14"/>
      <c r="D93" s="14"/>
      <c r="E93" s="14"/>
      <c r="F93" s="14"/>
      <c r="G93" s="426"/>
      <c r="H93" s="14"/>
      <c r="I93" s="14"/>
      <c r="J93" s="415"/>
    </row>
    <row r="94" spans="2:10">
      <c r="B94" s="414"/>
      <c r="C94" s="14"/>
      <c r="D94" s="14"/>
      <c r="E94" s="14"/>
      <c r="F94" s="14"/>
      <c r="G94" s="426"/>
      <c r="H94" s="14"/>
      <c r="I94" s="14"/>
      <c r="J94" s="415"/>
    </row>
    <row r="95" spans="2:10">
      <c r="B95" s="414"/>
      <c r="C95" s="14"/>
      <c r="D95" s="14"/>
      <c r="E95" s="14"/>
      <c r="F95" s="14"/>
      <c r="G95" s="426"/>
      <c r="H95" s="14"/>
      <c r="I95" s="14"/>
      <c r="J95" s="415"/>
    </row>
    <row r="96" spans="2:10">
      <c r="B96" s="414"/>
      <c r="C96" s="14"/>
      <c r="D96" s="14"/>
      <c r="E96" s="14"/>
      <c r="F96" s="14"/>
      <c r="G96" s="426"/>
      <c r="H96" s="14"/>
      <c r="I96" s="14"/>
      <c r="J96" s="415"/>
    </row>
    <row r="97" spans="2:10">
      <c r="B97" s="414"/>
      <c r="C97" s="14"/>
      <c r="D97" s="14"/>
      <c r="E97" s="14"/>
      <c r="F97" s="14"/>
      <c r="G97" s="426"/>
      <c r="H97" s="14"/>
      <c r="I97" s="14"/>
      <c r="J97" s="415"/>
    </row>
    <row r="98" spans="2:10">
      <c r="B98" s="414"/>
      <c r="C98" s="14"/>
      <c r="D98" s="14"/>
      <c r="E98" s="14"/>
      <c r="F98" s="14"/>
      <c r="G98" s="426"/>
      <c r="H98" s="14"/>
      <c r="I98" s="14"/>
      <c r="J98" s="415"/>
    </row>
    <row r="99" spans="2:10">
      <c r="B99" s="414"/>
      <c r="C99" s="14"/>
      <c r="D99" s="14"/>
      <c r="E99" s="14"/>
      <c r="F99" s="14"/>
      <c r="G99" s="426"/>
      <c r="H99" s="14"/>
      <c r="I99" s="14"/>
      <c r="J99" s="415"/>
    </row>
    <row r="100" spans="2:10">
      <c r="B100" s="414"/>
      <c r="C100" s="14"/>
      <c r="D100" s="14"/>
      <c r="E100" s="14"/>
      <c r="F100" s="14"/>
      <c r="G100" s="426"/>
      <c r="H100" s="14"/>
      <c r="I100" s="14"/>
      <c r="J100" s="415"/>
    </row>
    <row r="101" spans="2:10">
      <c r="B101" s="414"/>
      <c r="C101" s="14"/>
      <c r="D101" s="14"/>
      <c r="E101" s="14"/>
      <c r="F101" s="14"/>
      <c r="G101" s="426"/>
      <c r="H101" s="14"/>
      <c r="I101" s="14"/>
      <c r="J101" s="415"/>
    </row>
    <row r="102" spans="2:10">
      <c r="B102" s="414"/>
      <c r="C102" s="14"/>
      <c r="D102" s="14"/>
      <c r="E102" s="14"/>
      <c r="F102" s="14"/>
      <c r="G102" s="426"/>
      <c r="H102" s="14"/>
      <c r="I102" s="14"/>
      <c r="J102" s="415"/>
    </row>
    <row r="103" spans="2:10">
      <c r="B103" s="414"/>
      <c r="C103" s="14"/>
      <c r="D103" s="14"/>
      <c r="E103" s="14"/>
      <c r="F103" s="14"/>
      <c r="G103" s="426"/>
      <c r="H103" s="14"/>
      <c r="I103" s="14"/>
      <c r="J103" s="415"/>
    </row>
    <row r="104" spans="2:10">
      <c r="B104" s="414"/>
      <c r="C104" s="14"/>
      <c r="D104" s="14"/>
      <c r="E104" s="14"/>
      <c r="F104" s="14"/>
      <c r="G104" s="426"/>
      <c r="H104" s="14"/>
      <c r="I104" s="14"/>
      <c r="J104" s="415"/>
    </row>
    <row r="105" spans="2:10">
      <c r="B105" s="414"/>
      <c r="C105" s="14"/>
      <c r="D105" s="14"/>
      <c r="E105" s="14"/>
      <c r="F105" s="14"/>
      <c r="G105" s="426"/>
      <c r="H105" s="14"/>
      <c r="I105" s="14"/>
      <c r="J105" s="415"/>
    </row>
    <row r="106" spans="2:10">
      <c r="B106" s="414"/>
      <c r="C106" s="14"/>
      <c r="D106" s="14"/>
      <c r="E106" s="14"/>
      <c r="F106" s="14"/>
      <c r="G106" s="426"/>
      <c r="H106" s="14"/>
      <c r="I106" s="14"/>
      <c r="J106" s="415"/>
    </row>
    <row r="107" spans="2:10">
      <c r="B107" s="414"/>
      <c r="C107" s="14"/>
      <c r="D107" s="14"/>
      <c r="E107" s="14"/>
      <c r="F107" s="14"/>
      <c r="G107" s="426"/>
      <c r="H107" s="14"/>
      <c r="I107" s="14"/>
      <c r="J107" s="415"/>
    </row>
    <row r="108" spans="2:10">
      <c r="B108" s="414"/>
      <c r="C108" s="14"/>
      <c r="D108" s="14"/>
      <c r="E108" s="14"/>
      <c r="F108" s="14"/>
      <c r="G108" s="426"/>
      <c r="H108" s="14"/>
      <c r="I108" s="14"/>
      <c r="J108" s="415"/>
    </row>
    <row r="109" spans="2:10">
      <c r="B109" s="414"/>
      <c r="C109" s="14"/>
      <c r="D109" s="14"/>
      <c r="E109" s="14"/>
      <c r="F109" s="14"/>
      <c r="G109" s="426"/>
      <c r="H109" s="14"/>
      <c r="I109" s="14"/>
      <c r="J109" s="415"/>
    </row>
    <row r="110" spans="2:10">
      <c r="B110" s="414"/>
      <c r="C110" s="14"/>
      <c r="D110" s="14"/>
      <c r="E110" s="14"/>
      <c r="F110" s="14"/>
      <c r="G110" s="426"/>
      <c r="H110" s="14"/>
      <c r="I110" s="14"/>
      <c r="J110" s="415"/>
    </row>
    <row r="111" spans="2:10">
      <c r="B111" s="414"/>
      <c r="C111" s="14"/>
      <c r="D111" s="14"/>
      <c r="E111" s="14"/>
      <c r="F111" s="14"/>
      <c r="G111" s="426"/>
      <c r="H111" s="14"/>
      <c r="I111" s="14"/>
      <c r="J111" s="415"/>
    </row>
  </sheetData>
  <mergeCells count="1">
    <mergeCell ref="H4:J4"/>
  </mergeCells>
  <phoneticPr fontId="4"/>
  <pageMargins left="0.7" right="0.7" top="0.75" bottom="0.75" header="0.3" footer="0.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AC55"/>
  <sheetViews>
    <sheetView showZeros="0" workbookViewId="0">
      <selection activeCell="B43" sqref="B43"/>
    </sheetView>
  </sheetViews>
  <sheetFormatPr defaultRowHeight="13.5"/>
  <cols>
    <col min="1" max="1" width="10.375" style="151" customWidth="1"/>
    <col min="2" max="5" width="9.625" style="151" customWidth="1"/>
    <col min="6" max="9" width="5.125" style="151" customWidth="1"/>
    <col min="10" max="10" width="9.625" style="151" customWidth="1"/>
    <col min="11" max="11" width="10.25" style="151" customWidth="1"/>
    <col min="12" max="12" width="13.125" style="151" bestFit="1" customWidth="1"/>
    <col min="13" max="20" width="9" style="151"/>
    <col min="21" max="22" width="9" style="151" hidden="1" customWidth="1"/>
    <col min="23" max="24" width="9" style="151" customWidth="1"/>
    <col min="25" max="27" width="9" style="151"/>
    <col min="28" max="28" width="12.75" style="151" customWidth="1"/>
    <col min="29" max="29" width="13.125" style="151" customWidth="1"/>
    <col min="30" max="256" width="9" style="151"/>
    <col min="257" max="257" width="10.375" style="151" customWidth="1"/>
    <col min="258" max="261" width="9.625" style="151" customWidth="1"/>
    <col min="262" max="265" width="5.125" style="151" customWidth="1"/>
    <col min="266" max="266" width="9.625" style="151" customWidth="1"/>
    <col min="267" max="267" width="10.25" style="151" customWidth="1"/>
    <col min="268" max="283" width="9" style="151"/>
    <col min="284" max="285" width="0" style="151" hidden="1" customWidth="1"/>
    <col min="286" max="512" width="9" style="151"/>
    <col min="513" max="513" width="10.375" style="151" customWidth="1"/>
    <col min="514" max="517" width="9.625" style="151" customWidth="1"/>
    <col min="518" max="521" width="5.125" style="151" customWidth="1"/>
    <col min="522" max="522" width="9.625" style="151" customWidth="1"/>
    <col min="523" max="523" width="10.25" style="151" customWidth="1"/>
    <col min="524" max="539" width="9" style="151"/>
    <col min="540" max="541" width="0" style="151" hidden="1" customWidth="1"/>
    <col min="542" max="768" width="9" style="151"/>
    <col min="769" max="769" width="10.375" style="151" customWidth="1"/>
    <col min="770" max="773" width="9.625" style="151" customWidth="1"/>
    <col min="774" max="777" width="5.125" style="151" customWidth="1"/>
    <col min="778" max="778" width="9.625" style="151" customWidth="1"/>
    <col min="779" max="779" width="10.25" style="151" customWidth="1"/>
    <col min="780" max="795" width="9" style="151"/>
    <col min="796" max="797" width="0" style="151" hidden="1" customWidth="1"/>
    <col min="798" max="1024" width="9" style="151"/>
    <col min="1025" max="1025" width="10.375" style="151" customWidth="1"/>
    <col min="1026" max="1029" width="9.625" style="151" customWidth="1"/>
    <col min="1030" max="1033" width="5.125" style="151" customWidth="1"/>
    <col min="1034" max="1034" width="9.625" style="151" customWidth="1"/>
    <col min="1035" max="1035" width="10.25" style="151" customWidth="1"/>
    <col min="1036" max="1051" width="9" style="151"/>
    <col min="1052" max="1053" width="0" style="151" hidden="1" customWidth="1"/>
    <col min="1054" max="1280" width="9" style="151"/>
    <col min="1281" max="1281" width="10.375" style="151" customWidth="1"/>
    <col min="1282" max="1285" width="9.625" style="151" customWidth="1"/>
    <col min="1286" max="1289" width="5.125" style="151" customWidth="1"/>
    <col min="1290" max="1290" width="9.625" style="151" customWidth="1"/>
    <col min="1291" max="1291" width="10.25" style="151" customWidth="1"/>
    <col min="1292" max="1307" width="9" style="151"/>
    <col min="1308" max="1309" width="0" style="151" hidden="1" customWidth="1"/>
    <col min="1310" max="1536" width="9" style="151"/>
    <col min="1537" max="1537" width="10.375" style="151" customWidth="1"/>
    <col min="1538" max="1541" width="9.625" style="151" customWidth="1"/>
    <col min="1542" max="1545" width="5.125" style="151" customWidth="1"/>
    <col min="1546" max="1546" width="9.625" style="151" customWidth="1"/>
    <col min="1547" max="1547" width="10.25" style="151" customWidth="1"/>
    <col min="1548" max="1563" width="9" style="151"/>
    <col min="1564" max="1565" width="0" style="151" hidden="1" customWidth="1"/>
    <col min="1566" max="1792" width="9" style="151"/>
    <col min="1793" max="1793" width="10.375" style="151" customWidth="1"/>
    <col min="1794" max="1797" width="9.625" style="151" customWidth="1"/>
    <col min="1798" max="1801" width="5.125" style="151" customWidth="1"/>
    <col min="1802" max="1802" width="9.625" style="151" customWidth="1"/>
    <col min="1803" max="1803" width="10.25" style="151" customWidth="1"/>
    <col min="1804" max="1819" width="9" style="151"/>
    <col min="1820" max="1821" width="0" style="151" hidden="1" customWidth="1"/>
    <col min="1822" max="2048" width="9" style="151"/>
    <col min="2049" max="2049" width="10.375" style="151" customWidth="1"/>
    <col min="2050" max="2053" width="9.625" style="151" customWidth="1"/>
    <col min="2054" max="2057" width="5.125" style="151" customWidth="1"/>
    <col min="2058" max="2058" width="9.625" style="151" customWidth="1"/>
    <col min="2059" max="2059" width="10.25" style="151" customWidth="1"/>
    <col min="2060" max="2075" width="9" style="151"/>
    <col min="2076" max="2077" width="0" style="151" hidden="1" customWidth="1"/>
    <col min="2078" max="2304" width="9" style="151"/>
    <col min="2305" max="2305" width="10.375" style="151" customWidth="1"/>
    <col min="2306" max="2309" width="9.625" style="151" customWidth="1"/>
    <col min="2310" max="2313" width="5.125" style="151" customWidth="1"/>
    <col min="2314" max="2314" width="9.625" style="151" customWidth="1"/>
    <col min="2315" max="2315" width="10.25" style="151" customWidth="1"/>
    <col min="2316" max="2331" width="9" style="151"/>
    <col min="2332" max="2333" width="0" style="151" hidden="1" customWidth="1"/>
    <col min="2334" max="2560" width="9" style="151"/>
    <col min="2561" max="2561" width="10.375" style="151" customWidth="1"/>
    <col min="2562" max="2565" width="9.625" style="151" customWidth="1"/>
    <col min="2566" max="2569" width="5.125" style="151" customWidth="1"/>
    <col min="2570" max="2570" width="9.625" style="151" customWidth="1"/>
    <col min="2571" max="2571" width="10.25" style="151" customWidth="1"/>
    <col min="2572" max="2587" width="9" style="151"/>
    <col min="2588" max="2589" width="0" style="151" hidden="1" customWidth="1"/>
    <col min="2590" max="2816" width="9" style="151"/>
    <col min="2817" max="2817" width="10.375" style="151" customWidth="1"/>
    <col min="2818" max="2821" width="9.625" style="151" customWidth="1"/>
    <col min="2822" max="2825" width="5.125" style="151" customWidth="1"/>
    <col min="2826" max="2826" width="9.625" style="151" customWidth="1"/>
    <col min="2827" max="2827" width="10.25" style="151" customWidth="1"/>
    <col min="2828" max="2843" width="9" style="151"/>
    <col min="2844" max="2845" width="0" style="151" hidden="1" customWidth="1"/>
    <col min="2846" max="3072" width="9" style="151"/>
    <col min="3073" max="3073" width="10.375" style="151" customWidth="1"/>
    <col min="3074" max="3077" width="9.625" style="151" customWidth="1"/>
    <col min="3078" max="3081" width="5.125" style="151" customWidth="1"/>
    <col min="3082" max="3082" width="9.625" style="151" customWidth="1"/>
    <col min="3083" max="3083" width="10.25" style="151" customWidth="1"/>
    <col min="3084" max="3099" width="9" style="151"/>
    <col min="3100" max="3101" width="0" style="151" hidden="1" customWidth="1"/>
    <col min="3102" max="3328" width="9" style="151"/>
    <col min="3329" max="3329" width="10.375" style="151" customWidth="1"/>
    <col min="3330" max="3333" width="9.625" style="151" customWidth="1"/>
    <col min="3334" max="3337" width="5.125" style="151" customWidth="1"/>
    <col min="3338" max="3338" width="9.625" style="151" customWidth="1"/>
    <col min="3339" max="3339" width="10.25" style="151" customWidth="1"/>
    <col min="3340" max="3355" width="9" style="151"/>
    <col min="3356" max="3357" width="0" style="151" hidden="1" customWidth="1"/>
    <col min="3358" max="3584" width="9" style="151"/>
    <col min="3585" max="3585" width="10.375" style="151" customWidth="1"/>
    <col min="3586" max="3589" width="9.625" style="151" customWidth="1"/>
    <col min="3590" max="3593" width="5.125" style="151" customWidth="1"/>
    <col min="3594" max="3594" width="9.625" style="151" customWidth="1"/>
    <col min="3595" max="3595" width="10.25" style="151" customWidth="1"/>
    <col min="3596" max="3611" width="9" style="151"/>
    <col min="3612" max="3613" width="0" style="151" hidden="1" customWidth="1"/>
    <col min="3614" max="3840" width="9" style="151"/>
    <col min="3841" max="3841" width="10.375" style="151" customWidth="1"/>
    <col min="3842" max="3845" width="9.625" style="151" customWidth="1"/>
    <col min="3846" max="3849" width="5.125" style="151" customWidth="1"/>
    <col min="3850" max="3850" width="9.625" style="151" customWidth="1"/>
    <col min="3851" max="3851" width="10.25" style="151" customWidth="1"/>
    <col min="3852" max="3867" width="9" style="151"/>
    <col min="3868" max="3869" width="0" style="151" hidden="1" customWidth="1"/>
    <col min="3870" max="4096" width="9" style="151"/>
    <col min="4097" max="4097" width="10.375" style="151" customWidth="1"/>
    <col min="4098" max="4101" width="9.625" style="151" customWidth="1"/>
    <col min="4102" max="4105" width="5.125" style="151" customWidth="1"/>
    <col min="4106" max="4106" width="9.625" style="151" customWidth="1"/>
    <col min="4107" max="4107" width="10.25" style="151" customWidth="1"/>
    <col min="4108" max="4123" width="9" style="151"/>
    <col min="4124" max="4125" width="0" style="151" hidden="1" customWidth="1"/>
    <col min="4126" max="4352" width="9" style="151"/>
    <col min="4353" max="4353" width="10.375" style="151" customWidth="1"/>
    <col min="4354" max="4357" width="9.625" style="151" customWidth="1"/>
    <col min="4358" max="4361" width="5.125" style="151" customWidth="1"/>
    <col min="4362" max="4362" width="9.625" style="151" customWidth="1"/>
    <col min="4363" max="4363" width="10.25" style="151" customWidth="1"/>
    <col min="4364" max="4379" width="9" style="151"/>
    <col min="4380" max="4381" width="0" style="151" hidden="1" customWidth="1"/>
    <col min="4382" max="4608" width="9" style="151"/>
    <col min="4609" max="4609" width="10.375" style="151" customWidth="1"/>
    <col min="4610" max="4613" width="9.625" style="151" customWidth="1"/>
    <col min="4614" max="4617" width="5.125" style="151" customWidth="1"/>
    <col min="4618" max="4618" width="9.625" style="151" customWidth="1"/>
    <col min="4619" max="4619" width="10.25" style="151" customWidth="1"/>
    <col min="4620" max="4635" width="9" style="151"/>
    <col min="4636" max="4637" width="0" style="151" hidden="1" customWidth="1"/>
    <col min="4638" max="4864" width="9" style="151"/>
    <col min="4865" max="4865" width="10.375" style="151" customWidth="1"/>
    <col min="4866" max="4869" width="9.625" style="151" customWidth="1"/>
    <col min="4870" max="4873" width="5.125" style="151" customWidth="1"/>
    <col min="4874" max="4874" width="9.625" style="151" customWidth="1"/>
    <col min="4875" max="4875" width="10.25" style="151" customWidth="1"/>
    <col min="4876" max="4891" width="9" style="151"/>
    <col min="4892" max="4893" width="0" style="151" hidden="1" customWidth="1"/>
    <col min="4894" max="5120" width="9" style="151"/>
    <col min="5121" max="5121" width="10.375" style="151" customWidth="1"/>
    <col min="5122" max="5125" width="9.625" style="151" customWidth="1"/>
    <col min="5126" max="5129" width="5.125" style="151" customWidth="1"/>
    <col min="5130" max="5130" width="9.625" style="151" customWidth="1"/>
    <col min="5131" max="5131" width="10.25" style="151" customWidth="1"/>
    <col min="5132" max="5147" width="9" style="151"/>
    <col min="5148" max="5149" width="0" style="151" hidden="1" customWidth="1"/>
    <col min="5150" max="5376" width="9" style="151"/>
    <col min="5377" max="5377" width="10.375" style="151" customWidth="1"/>
    <col min="5378" max="5381" width="9.625" style="151" customWidth="1"/>
    <col min="5382" max="5385" width="5.125" style="151" customWidth="1"/>
    <col min="5386" max="5386" width="9.625" style="151" customWidth="1"/>
    <col min="5387" max="5387" width="10.25" style="151" customWidth="1"/>
    <col min="5388" max="5403" width="9" style="151"/>
    <col min="5404" max="5405" width="0" style="151" hidden="1" customWidth="1"/>
    <col min="5406" max="5632" width="9" style="151"/>
    <col min="5633" max="5633" width="10.375" style="151" customWidth="1"/>
    <col min="5634" max="5637" width="9.625" style="151" customWidth="1"/>
    <col min="5638" max="5641" width="5.125" style="151" customWidth="1"/>
    <col min="5642" max="5642" width="9.625" style="151" customWidth="1"/>
    <col min="5643" max="5643" width="10.25" style="151" customWidth="1"/>
    <col min="5644" max="5659" width="9" style="151"/>
    <col min="5660" max="5661" width="0" style="151" hidden="1" customWidth="1"/>
    <col min="5662" max="5888" width="9" style="151"/>
    <col min="5889" max="5889" width="10.375" style="151" customWidth="1"/>
    <col min="5890" max="5893" width="9.625" style="151" customWidth="1"/>
    <col min="5894" max="5897" width="5.125" style="151" customWidth="1"/>
    <col min="5898" max="5898" width="9.625" style="151" customWidth="1"/>
    <col min="5899" max="5899" width="10.25" style="151" customWidth="1"/>
    <col min="5900" max="5915" width="9" style="151"/>
    <col min="5916" max="5917" width="0" style="151" hidden="1" customWidth="1"/>
    <col min="5918" max="6144" width="9" style="151"/>
    <col min="6145" max="6145" width="10.375" style="151" customWidth="1"/>
    <col min="6146" max="6149" width="9.625" style="151" customWidth="1"/>
    <col min="6150" max="6153" width="5.125" style="151" customWidth="1"/>
    <col min="6154" max="6154" width="9.625" style="151" customWidth="1"/>
    <col min="6155" max="6155" width="10.25" style="151" customWidth="1"/>
    <col min="6156" max="6171" width="9" style="151"/>
    <col min="6172" max="6173" width="0" style="151" hidden="1" customWidth="1"/>
    <col min="6174" max="6400" width="9" style="151"/>
    <col min="6401" max="6401" width="10.375" style="151" customWidth="1"/>
    <col min="6402" max="6405" width="9.625" style="151" customWidth="1"/>
    <col min="6406" max="6409" width="5.125" style="151" customWidth="1"/>
    <col min="6410" max="6410" width="9.625" style="151" customWidth="1"/>
    <col min="6411" max="6411" width="10.25" style="151" customWidth="1"/>
    <col min="6412" max="6427" width="9" style="151"/>
    <col min="6428" max="6429" width="0" style="151" hidden="1" customWidth="1"/>
    <col min="6430" max="6656" width="9" style="151"/>
    <col min="6657" max="6657" width="10.375" style="151" customWidth="1"/>
    <col min="6658" max="6661" width="9.625" style="151" customWidth="1"/>
    <col min="6662" max="6665" width="5.125" style="151" customWidth="1"/>
    <col min="6666" max="6666" width="9.625" style="151" customWidth="1"/>
    <col min="6667" max="6667" width="10.25" style="151" customWidth="1"/>
    <col min="6668" max="6683" width="9" style="151"/>
    <col min="6684" max="6685" width="0" style="151" hidden="1" customWidth="1"/>
    <col min="6686" max="6912" width="9" style="151"/>
    <col min="6913" max="6913" width="10.375" style="151" customWidth="1"/>
    <col min="6914" max="6917" width="9.625" style="151" customWidth="1"/>
    <col min="6918" max="6921" width="5.125" style="151" customWidth="1"/>
    <col min="6922" max="6922" width="9.625" style="151" customWidth="1"/>
    <col min="6923" max="6923" width="10.25" style="151" customWidth="1"/>
    <col min="6924" max="6939" width="9" style="151"/>
    <col min="6940" max="6941" width="0" style="151" hidden="1" customWidth="1"/>
    <col min="6942" max="7168" width="9" style="151"/>
    <col min="7169" max="7169" width="10.375" style="151" customWidth="1"/>
    <col min="7170" max="7173" width="9.625" style="151" customWidth="1"/>
    <col min="7174" max="7177" width="5.125" style="151" customWidth="1"/>
    <col min="7178" max="7178" width="9.625" style="151" customWidth="1"/>
    <col min="7179" max="7179" width="10.25" style="151" customWidth="1"/>
    <col min="7180" max="7195" width="9" style="151"/>
    <col min="7196" max="7197" width="0" style="151" hidden="1" customWidth="1"/>
    <col min="7198" max="7424" width="9" style="151"/>
    <col min="7425" max="7425" width="10.375" style="151" customWidth="1"/>
    <col min="7426" max="7429" width="9.625" style="151" customWidth="1"/>
    <col min="7430" max="7433" width="5.125" style="151" customWidth="1"/>
    <col min="7434" max="7434" width="9.625" style="151" customWidth="1"/>
    <col min="7435" max="7435" width="10.25" style="151" customWidth="1"/>
    <col min="7436" max="7451" width="9" style="151"/>
    <col min="7452" max="7453" width="0" style="151" hidden="1" customWidth="1"/>
    <col min="7454" max="7680" width="9" style="151"/>
    <col min="7681" max="7681" width="10.375" style="151" customWidth="1"/>
    <col min="7682" max="7685" width="9.625" style="151" customWidth="1"/>
    <col min="7686" max="7689" width="5.125" style="151" customWidth="1"/>
    <col min="7690" max="7690" width="9.625" style="151" customWidth="1"/>
    <col min="7691" max="7691" width="10.25" style="151" customWidth="1"/>
    <col min="7692" max="7707" width="9" style="151"/>
    <col min="7708" max="7709" width="0" style="151" hidden="1" customWidth="1"/>
    <col min="7710" max="7936" width="9" style="151"/>
    <col min="7937" max="7937" width="10.375" style="151" customWidth="1"/>
    <col min="7938" max="7941" width="9.625" style="151" customWidth="1"/>
    <col min="7942" max="7945" width="5.125" style="151" customWidth="1"/>
    <col min="7946" max="7946" width="9.625" style="151" customWidth="1"/>
    <col min="7947" max="7947" width="10.25" style="151" customWidth="1"/>
    <col min="7948" max="7963" width="9" style="151"/>
    <col min="7964" max="7965" width="0" style="151" hidden="1" customWidth="1"/>
    <col min="7966" max="8192" width="9" style="151"/>
    <col min="8193" max="8193" width="10.375" style="151" customWidth="1"/>
    <col min="8194" max="8197" width="9.625" style="151" customWidth="1"/>
    <col min="8198" max="8201" width="5.125" style="151" customWidth="1"/>
    <col min="8202" max="8202" width="9.625" style="151" customWidth="1"/>
    <col min="8203" max="8203" width="10.25" style="151" customWidth="1"/>
    <col min="8204" max="8219" width="9" style="151"/>
    <col min="8220" max="8221" width="0" style="151" hidden="1" customWidth="1"/>
    <col min="8222" max="8448" width="9" style="151"/>
    <col min="8449" max="8449" width="10.375" style="151" customWidth="1"/>
    <col min="8450" max="8453" width="9.625" style="151" customWidth="1"/>
    <col min="8454" max="8457" width="5.125" style="151" customWidth="1"/>
    <col min="8458" max="8458" width="9.625" style="151" customWidth="1"/>
    <col min="8459" max="8459" width="10.25" style="151" customWidth="1"/>
    <col min="8460" max="8475" width="9" style="151"/>
    <col min="8476" max="8477" width="0" style="151" hidden="1" customWidth="1"/>
    <col min="8478" max="8704" width="9" style="151"/>
    <col min="8705" max="8705" width="10.375" style="151" customWidth="1"/>
    <col min="8706" max="8709" width="9.625" style="151" customWidth="1"/>
    <col min="8710" max="8713" width="5.125" style="151" customWidth="1"/>
    <col min="8714" max="8714" width="9.625" style="151" customWidth="1"/>
    <col min="8715" max="8715" width="10.25" style="151" customWidth="1"/>
    <col min="8716" max="8731" width="9" style="151"/>
    <col min="8732" max="8733" width="0" style="151" hidden="1" customWidth="1"/>
    <col min="8734" max="8960" width="9" style="151"/>
    <col min="8961" max="8961" width="10.375" style="151" customWidth="1"/>
    <col min="8962" max="8965" width="9.625" style="151" customWidth="1"/>
    <col min="8966" max="8969" width="5.125" style="151" customWidth="1"/>
    <col min="8970" max="8970" width="9.625" style="151" customWidth="1"/>
    <col min="8971" max="8971" width="10.25" style="151" customWidth="1"/>
    <col min="8972" max="8987" width="9" style="151"/>
    <col min="8988" max="8989" width="0" style="151" hidden="1" customWidth="1"/>
    <col min="8990" max="9216" width="9" style="151"/>
    <col min="9217" max="9217" width="10.375" style="151" customWidth="1"/>
    <col min="9218" max="9221" width="9.625" style="151" customWidth="1"/>
    <col min="9222" max="9225" width="5.125" style="151" customWidth="1"/>
    <col min="9226" max="9226" width="9.625" style="151" customWidth="1"/>
    <col min="9227" max="9227" width="10.25" style="151" customWidth="1"/>
    <col min="9228" max="9243" width="9" style="151"/>
    <col min="9244" max="9245" width="0" style="151" hidden="1" customWidth="1"/>
    <col min="9246" max="9472" width="9" style="151"/>
    <col min="9473" max="9473" width="10.375" style="151" customWidth="1"/>
    <col min="9474" max="9477" width="9.625" style="151" customWidth="1"/>
    <col min="9478" max="9481" width="5.125" style="151" customWidth="1"/>
    <col min="9482" max="9482" width="9.625" style="151" customWidth="1"/>
    <col min="9483" max="9483" width="10.25" style="151" customWidth="1"/>
    <col min="9484" max="9499" width="9" style="151"/>
    <col min="9500" max="9501" width="0" style="151" hidden="1" customWidth="1"/>
    <col min="9502" max="9728" width="9" style="151"/>
    <col min="9729" max="9729" width="10.375" style="151" customWidth="1"/>
    <col min="9730" max="9733" width="9.625" style="151" customWidth="1"/>
    <col min="9734" max="9737" width="5.125" style="151" customWidth="1"/>
    <col min="9738" max="9738" width="9.625" style="151" customWidth="1"/>
    <col min="9739" max="9739" width="10.25" style="151" customWidth="1"/>
    <col min="9740" max="9755" width="9" style="151"/>
    <col min="9756" max="9757" width="0" style="151" hidden="1" customWidth="1"/>
    <col min="9758" max="9984" width="9" style="151"/>
    <col min="9985" max="9985" width="10.375" style="151" customWidth="1"/>
    <col min="9986" max="9989" width="9.625" style="151" customWidth="1"/>
    <col min="9990" max="9993" width="5.125" style="151" customWidth="1"/>
    <col min="9994" max="9994" width="9.625" style="151" customWidth="1"/>
    <col min="9995" max="9995" width="10.25" style="151" customWidth="1"/>
    <col min="9996" max="10011" width="9" style="151"/>
    <col min="10012" max="10013" width="0" style="151" hidden="1" customWidth="1"/>
    <col min="10014" max="10240" width="9" style="151"/>
    <col min="10241" max="10241" width="10.375" style="151" customWidth="1"/>
    <col min="10242" max="10245" width="9.625" style="151" customWidth="1"/>
    <col min="10246" max="10249" width="5.125" style="151" customWidth="1"/>
    <col min="10250" max="10250" width="9.625" style="151" customWidth="1"/>
    <col min="10251" max="10251" width="10.25" style="151" customWidth="1"/>
    <col min="10252" max="10267" width="9" style="151"/>
    <col min="10268" max="10269" width="0" style="151" hidden="1" customWidth="1"/>
    <col min="10270" max="10496" width="9" style="151"/>
    <col min="10497" max="10497" width="10.375" style="151" customWidth="1"/>
    <col min="10498" max="10501" width="9.625" style="151" customWidth="1"/>
    <col min="10502" max="10505" width="5.125" style="151" customWidth="1"/>
    <col min="10506" max="10506" width="9.625" style="151" customWidth="1"/>
    <col min="10507" max="10507" width="10.25" style="151" customWidth="1"/>
    <col min="10508" max="10523" width="9" style="151"/>
    <col min="10524" max="10525" width="0" style="151" hidden="1" customWidth="1"/>
    <col min="10526" max="10752" width="9" style="151"/>
    <col min="10753" max="10753" width="10.375" style="151" customWidth="1"/>
    <col min="10754" max="10757" width="9.625" style="151" customWidth="1"/>
    <col min="10758" max="10761" width="5.125" style="151" customWidth="1"/>
    <col min="10762" max="10762" width="9.625" style="151" customWidth="1"/>
    <col min="10763" max="10763" width="10.25" style="151" customWidth="1"/>
    <col min="10764" max="10779" width="9" style="151"/>
    <col min="10780" max="10781" width="0" style="151" hidden="1" customWidth="1"/>
    <col min="10782" max="11008" width="9" style="151"/>
    <col min="11009" max="11009" width="10.375" style="151" customWidth="1"/>
    <col min="11010" max="11013" width="9.625" style="151" customWidth="1"/>
    <col min="11014" max="11017" width="5.125" style="151" customWidth="1"/>
    <col min="11018" max="11018" width="9.625" style="151" customWidth="1"/>
    <col min="11019" max="11019" width="10.25" style="151" customWidth="1"/>
    <col min="11020" max="11035" width="9" style="151"/>
    <col min="11036" max="11037" width="0" style="151" hidden="1" customWidth="1"/>
    <col min="11038" max="11264" width="9" style="151"/>
    <col min="11265" max="11265" width="10.375" style="151" customWidth="1"/>
    <col min="11266" max="11269" width="9.625" style="151" customWidth="1"/>
    <col min="11270" max="11273" width="5.125" style="151" customWidth="1"/>
    <col min="11274" max="11274" width="9.625" style="151" customWidth="1"/>
    <col min="11275" max="11275" width="10.25" style="151" customWidth="1"/>
    <col min="11276" max="11291" width="9" style="151"/>
    <col min="11292" max="11293" width="0" style="151" hidden="1" customWidth="1"/>
    <col min="11294" max="11520" width="9" style="151"/>
    <col min="11521" max="11521" width="10.375" style="151" customWidth="1"/>
    <col min="11522" max="11525" width="9.625" style="151" customWidth="1"/>
    <col min="11526" max="11529" width="5.125" style="151" customWidth="1"/>
    <col min="11530" max="11530" width="9.625" style="151" customWidth="1"/>
    <col min="11531" max="11531" width="10.25" style="151" customWidth="1"/>
    <col min="11532" max="11547" width="9" style="151"/>
    <col min="11548" max="11549" width="0" style="151" hidden="1" customWidth="1"/>
    <col min="11550" max="11776" width="9" style="151"/>
    <col min="11777" max="11777" width="10.375" style="151" customWidth="1"/>
    <col min="11778" max="11781" width="9.625" style="151" customWidth="1"/>
    <col min="11782" max="11785" width="5.125" style="151" customWidth="1"/>
    <col min="11786" max="11786" width="9.625" style="151" customWidth="1"/>
    <col min="11787" max="11787" width="10.25" style="151" customWidth="1"/>
    <col min="11788" max="11803" width="9" style="151"/>
    <col min="11804" max="11805" width="0" style="151" hidden="1" customWidth="1"/>
    <col min="11806" max="12032" width="9" style="151"/>
    <col min="12033" max="12033" width="10.375" style="151" customWidth="1"/>
    <col min="12034" max="12037" width="9.625" style="151" customWidth="1"/>
    <col min="12038" max="12041" width="5.125" style="151" customWidth="1"/>
    <col min="12042" max="12042" width="9.625" style="151" customWidth="1"/>
    <col min="12043" max="12043" width="10.25" style="151" customWidth="1"/>
    <col min="12044" max="12059" width="9" style="151"/>
    <col min="12060" max="12061" width="0" style="151" hidden="1" customWidth="1"/>
    <col min="12062" max="12288" width="9" style="151"/>
    <col min="12289" max="12289" width="10.375" style="151" customWidth="1"/>
    <col min="12290" max="12293" width="9.625" style="151" customWidth="1"/>
    <col min="12294" max="12297" width="5.125" style="151" customWidth="1"/>
    <col min="12298" max="12298" width="9.625" style="151" customWidth="1"/>
    <col min="12299" max="12299" width="10.25" style="151" customWidth="1"/>
    <col min="12300" max="12315" width="9" style="151"/>
    <col min="12316" max="12317" width="0" style="151" hidden="1" customWidth="1"/>
    <col min="12318" max="12544" width="9" style="151"/>
    <col min="12545" max="12545" width="10.375" style="151" customWidth="1"/>
    <col min="12546" max="12549" width="9.625" style="151" customWidth="1"/>
    <col min="12550" max="12553" width="5.125" style="151" customWidth="1"/>
    <col min="12554" max="12554" width="9.625" style="151" customWidth="1"/>
    <col min="12555" max="12555" width="10.25" style="151" customWidth="1"/>
    <col min="12556" max="12571" width="9" style="151"/>
    <col min="12572" max="12573" width="0" style="151" hidden="1" customWidth="1"/>
    <col min="12574" max="12800" width="9" style="151"/>
    <col min="12801" max="12801" width="10.375" style="151" customWidth="1"/>
    <col min="12802" max="12805" width="9.625" style="151" customWidth="1"/>
    <col min="12806" max="12809" width="5.125" style="151" customWidth="1"/>
    <col min="12810" max="12810" width="9.625" style="151" customWidth="1"/>
    <col min="12811" max="12811" width="10.25" style="151" customWidth="1"/>
    <col min="12812" max="12827" width="9" style="151"/>
    <col min="12828" max="12829" width="0" style="151" hidden="1" customWidth="1"/>
    <col min="12830" max="13056" width="9" style="151"/>
    <col min="13057" max="13057" width="10.375" style="151" customWidth="1"/>
    <col min="13058" max="13061" width="9.625" style="151" customWidth="1"/>
    <col min="13062" max="13065" width="5.125" style="151" customWidth="1"/>
    <col min="13066" max="13066" width="9.625" style="151" customWidth="1"/>
    <col min="13067" max="13067" width="10.25" style="151" customWidth="1"/>
    <col min="13068" max="13083" width="9" style="151"/>
    <col min="13084" max="13085" width="0" style="151" hidden="1" customWidth="1"/>
    <col min="13086" max="13312" width="9" style="151"/>
    <col min="13313" max="13313" width="10.375" style="151" customWidth="1"/>
    <col min="13314" max="13317" width="9.625" style="151" customWidth="1"/>
    <col min="13318" max="13321" width="5.125" style="151" customWidth="1"/>
    <col min="13322" max="13322" width="9.625" style="151" customWidth="1"/>
    <col min="13323" max="13323" width="10.25" style="151" customWidth="1"/>
    <col min="13324" max="13339" width="9" style="151"/>
    <col min="13340" max="13341" width="0" style="151" hidden="1" customWidth="1"/>
    <col min="13342" max="13568" width="9" style="151"/>
    <col min="13569" max="13569" width="10.375" style="151" customWidth="1"/>
    <col min="13570" max="13573" width="9.625" style="151" customWidth="1"/>
    <col min="13574" max="13577" width="5.125" style="151" customWidth="1"/>
    <col min="13578" max="13578" width="9.625" style="151" customWidth="1"/>
    <col min="13579" max="13579" width="10.25" style="151" customWidth="1"/>
    <col min="13580" max="13595" width="9" style="151"/>
    <col min="13596" max="13597" width="0" style="151" hidden="1" customWidth="1"/>
    <col min="13598" max="13824" width="9" style="151"/>
    <col min="13825" max="13825" width="10.375" style="151" customWidth="1"/>
    <col min="13826" max="13829" width="9.625" style="151" customWidth="1"/>
    <col min="13830" max="13833" width="5.125" style="151" customWidth="1"/>
    <col min="13834" max="13834" width="9.625" style="151" customWidth="1"/>
    <col min="13835" max="13835" width="10.25" style="151" customWidth="1"/>
    <col min="13836" max="13851" width="9" style="151"/>
    <col min="13852" max="13853" width="0" style="151" hidden="1" customWidth="1"/>
    <col min="13854" max="14080" width="9" style="151"/>
    <col min="14081" max="14081" width="10.375" style="151" customWidth="1"/>
    <col min="14082" max="14085" width="9.625" style="151" customWidth="1"/>
    <col min="14086" max="14089" width="5.125" style="151" customWidth="1"/>
    <col min="14090" max="14090" width="9.625" style="151" customWidth="1"/>
    <col min="14091" max="14091" width="10.25" style="151" customWidth="1"/>
    <col min="14092" max="14107" width="9" style="151"/>
    <col min="14108" max="14109" width="0" style="151" hidden="1" customWidth="1"/>
    <col min="14110" max="14336" width="9" style="151"/>
    <col min="14337" max="14337" width="10.375" style="151" customWidth="1"/>
    <col min="14338" max="14341" width="9.625" style="151" customWidth="1"/>
    <col min="14342" max="14345" width="5.125" style="151" customWidth="1"/>
    <col min="14346" max="14346" width="9.625" style="151" customWidth="1"/>
    <col min="14347" max="14347" width="10.25" style="151" customWidth="1"/>
    <col min="14348" max="14363" width="9" style="151"/>
    <col min="14364" max="14365" width="0" style="151" hidden="1" customWidth="1"/>
    <col min="14366" max="14592" width="9" style="151"/>
    <col min="14593" max="14593" width="10.375" style="151" customWidth="1"/>
    <col min="14594" max="14597" width="9.625" style="151" customWidth="1"/>
    <col min="14598" max="14601" width="5.125" style="151" customWidth="1"/>
    <col min="14602" max="14602" width="9.625" style="151" customWidth="1"/>
    <col min="14603" max="14603" width="10.25" style="151" customWidth="1"/>
    <col min="14604" max="14619" width="9" style="151"/>
    <col min="14620" max="14621" width="0" style="151" hidden="1" customWidth="1"/>
    <col min="14622" max="14848" width="9" style="151"/>
    <col min="14849" max="14849" width="10.375" style="151" customWidth="1"/>
    <col min="14850" max="14853" width="9.625" style="151" customWidth="1"/>
    <col min="14854" max="14857" width="5.125" style="151" customWidth="1"/>
    <col min="14858" max="14858" width="9.625" style="151" customWidth="1"/>
    <col min="14859" max="14859" width="10.25" style="151" customWidth="1"/>
    <col min="14860" max="14875" width="9" style="151"/>
    <col min="14876" max="14877" width="0" style="151" hidden="1" customWidth="1"/>
    <col min="14878" max="15104" width="9" style="151"/>
    <col min="15105" max="15105" width="10.375" style="151" customWidth="1"/>
    <col min="15106" max="15109" width="9.625" style="151" customWidth="1"/>
    <col min="15110" max="15113" width="5.125" style="151" customWidth="1"/>
    <col min="15114" max="15114" width="9.625" style="151" customWidth="1"/>
    <col min="15115" max="15115" width="10.25" style="151" customWidth="1"/>
    <col min="15116" max="15131" width="9" style="151"/>
    <col min="15132" max="15133" width="0" style="151" hidden="1" customWidth="1"/>
    <col min="15134" max="15360" width="9" style="151"/>
    <col min="15361" max="15361" width="10.375" style="151" customWidth="1"/>
    <col min="15362" max="15365" width="9.625" style="151" customWidth="1"/>
    <col min="15366" max="15369" width="5.125" style="151" customWidth="1"/>
    <col min="15370" max="15370" width="9.625" style="151" customWidth="1"/>
    <col min="15371" max="15371" width="10.25" style="151" customWidth="1"/>
    <col min="15372" max="15387" width="9" style="151"/>
    <col min="15388" max="15389" width="0" style="151" hidden="1" customWidth="1"/>
    <col min="15390" max="15616" width="9" style="151"/>
    <col min="15617" max="15617" width="10.375" style="151" customWidth="1"/>
    <col min="15618" max="15621" width="9.625" style="151" customWidth="1"/>
    <col min="15622" max="15625" width="5.125" style="151" customWidth="1"/>
    <col min="15626" max="15626" width="9.625" style="151" customWidth="1"/>
    <col min="15627" max="15627" width="10.25" style="151" customWidth="1"/>
    <col min="15628" max="15643" width="9" style="151"/>
    <col min="15644" max="15645" width="0" style="151" hidden="1" customWidth="1"/>
    <col min="15646" max="15872" width="9" style="151"/>
    <col min="15873" max="15873" width="10.375" style="151" customWidth="1"/>
    <col min="15874" max="15877" width="9.625" style="151" customWidth="1"/>
    <col min="15878" max="15881" width="5.125" style="151" customWidth="1"/>
    <col min="15882" max="15882" width="9.625" style="151" customWidth="1"/>
    <col min="15883" max="15883" width="10.25" style="151" customWidth="1"/>
    <col min="15884" max="15899" width="9" style="151"/>
    <col min="15900" max="15901" width="0" style="151" hidden="1" customWidth="1"/>
    <col min="15902" max="16128" width="9" style="151"/>
    <col min="16129" max="16129" width="10.375" style="151" customWidth="1"/>
    <col min="16130" max="16133" width="9.625" style="151" customWidth="1"/>
    <col min="16134" max="16137" width="5.125" style="151" customWidth="1"/>
    <col min="16138" max="16138" width="9.625" style="151" customWidth="1"/>
    <col min="16139" max="16139" width="10.25" style="151" customWidth="1"/>
    <col min="16140" max="16155" width="9" style="151"/>
    <col min="16156" max="16157" width="0" style="151" hidden="1" customWidth="1"/>
    <col min="16158" max="16384" width="9" style="151"/>
  </cols>
  <sheetData>
    <row r="1" spans="1:29" ht="16.149999999999999" customHeight="1">
      <c r="K1" s="152" t="s">
        <v>388</v>
      </c>
      <c r="L1" s="153"/>
      <c r="M1" s="153"/>
      <c r="N1" s="153"/>
      <c r="O1" s="153"/>
      <c r="P1" s="153"/>
      <c r="Q1" s="153"/>
      <c r="R1" s="153"/>
      <c r="S1" s="153"/>
      <c r="T1" s="153"/>
      <c r="U1" s="153"/>
      <c r="V1" s="153"/>
      <c r="W1" s="153"/>
      <c r="X1" s="153"/>
      <c r="Y1" s="153"/>
      <c r="Z1" s="153"/>
      <c r="AA1" s="153"/>
      <c r="AB1" s="151" t="str">
        <f>LEFT(B16,12)</f>
        <v>303164041000</v>
      </c>
      <c r="AC1" s="151" t="str">
        <f>AB1&amp;1</f>
        <v>3031640410001</v>
      </c>
    </row>
    <row r="2" spans="1:29" ht="16.149999999999999" customHeight="1">
      <c r="K2" s="152"/>
      <c r="L2" s="153"/>
      <c r="M2" s="153"/>
      <c r="N2" s="153"/>
      <c r="O2" s="153"/>
      <c r="P2" s="153"/>
      <c r="Q2" s="153"/>
      <c r="R2" s="153"/>
      <c r="S2" s="153"/>
      <c r="T2" s="153"/>
      <c r="U2" s="153" t="b">
        <v>0</v>
      </c>
      <c r="V2" s="153" t="b">
        <v>0</v>
      </c>
      <c r="W2" s="153"/>
      <c r="X2" s="153"/>
      <c r="Y2" s="153"/>
      <c r="Z2" s="153"/>
      <c r="AA2" s="153"/>
    </row>
    <row r="3" spans="1:29" ht="15" customHeight="1">
      <c r="J3" s="592">
        <f ca="1">TODAY()</f>
        <v>45027</v>
      </c>
      <c r="K3" s="592"/>
      <c r="L3" s="153"/>
      <c r="M3" s="153"/>
      <c r="N3" s="153"/>
      <c r="O3" s="153"/>
      <c r="P3" s="153"/>
      <c r="Q3" s="153"/>
      <c r="R3" s="153"/>
      <c r="S3" s="153"/>
      <c r="T3" s="153"/>
      <c r="U3" s="153" t="b">
        <v>0</v>
      </c>
      <c r="V3" s="153" t="b">
        <v>0</v>
      </c>
      <c r="W3" s="153"/>
      <c r="X3" s="153"/>
      <c r="Y3" s="153"/>
      <c r="Z3" s="153"/>
      <c r="AA3" s="153"/>
    </row>
    <row r="4" spans="1:29" ht="31.15" customHeight="1">
      <c r="A4" s="593" t="s">
        <v>389</v>
      </c>
      <c r="B4" s="593"/>
      <c r="C4" s="593"/>
      <c r="D4" s="593"/>
      <c r="E4" s="593"/>
      <c r="F4" s="593"/>
      <c r="G4" s="593"/>
      <c r="H4" s="593"/>
      <c r="I4" s="593"/>
      <c r="J4" s="593"/>
      <c r="K4" s="593"/>
      <c r="L4" s="153"/>
      <c r="M4" s="153"/>
      <c r="N4" s="153"/>
      <c r="O4" s="153"/>
      <c r="P4" s="153"/>
      <c r="Q4" s="153"/>
      <c r="R4" s="153"/>
      <c r="S4" s="153"/>
      <c r="T4" s="153"/>
      <c r="U4" s="153"/>
      <c r="V4" s="153" t="b">
        <v>0</v>
      </c>
      <c r="W4" s="153"/>
      <c r="X4" s="153"/>
      <c r="Y4" s="153"/>
      <c r="Z4" s="153"/>
      <c r="AA4" s="153"/>
    </row>
    <row r="5" spans="1:29" ht="14.45" customHeight="1">
      <c r="B5" s="154"/>
      <c r="C5" s="154"/>
      <c r="D5" s="154"/>
      <c r="E5" s="154"/>
      <c r="F5" s="154"/>
      <c r="G5" s="154"/>
      <c r="H5" s="154"/>
      <c r="I5" s="154"/>
      <c r="J5" s="154"/>
      <c r="K5" s="154"/>
      <c r="L5" s="153"/>
      <c r="M5" s="153"/>
      <c r="N5" s="153"/>
      <c r="O5" s="153"/>
      <c r="P5" s="153"/>
      <c r="Q5" s="153"/>
      <c r="R5" s="153"/>
      <c r="S5" s="153"/>
      <c r="T5" s="153"/>
      <c r="U5" s="153"/>
      <c r="V5" s="153" t="b">
        <v>0</v>
      </c>
      <c r="W5" s="153"/>
      <c r="X5" s="153"/>
      <c r="Y5" s="153"/>
      <c r="Z5" s="153"/>
      <c r="AA5" s="153"/>
    </row>
    <row r="6" spans="1:29" ht="15.75" customHeight="1">
      <c r="A6" s="594" t="s">
        <v>390</v>
      </c>
      <c r="B6" s="595"/>
      <c r="C6" s="596"/>
      <c r="D6" s="594" t="s">
        <v>391</v>
      </c>
      <c r="E6" s="595"/>
      <c r="F6" s="596"/>
      <c r="G6" s="597" t="s">
        <v>392</v>
      </c>
      <c r="H6" s="597"/>
      <c r="I6" s="597"/>
      <c r="J6" s="597"/>
      <c r="K6" s="155" t="s">
        <v>393</v>
      </c>
      <c r="L6" s="153"/>
      <c r="M6" s="153"/>
      <c r="N6" s="153"/>
      <c r="O6" s="153"/>
      <c r="P6" s="153"/>
      <c r="Q6" s="153"/>
      <c r="R6" s="153"/>
      <c r="S6" s="153"/>
      <c r="T6" s="153"/>
      <c r="U6" s="153"/>
      <c r="V6" s="153" t="b">
        <v>0</v>
      </c>
      <c r="W6" s="153"/>
      <c r="X6" s="153"/>
      <c r="Y6" s="153"/>
      <c r="Z6" s="153"/>
      <c r="AA6" s="153"/>
    </row>
    <row r="7" spans="1:29" ht="27.75" customHeight="1">
      <c r="A7" s="585" t="e">
        <f>INDEX('S4'!$N$16:$N$12090,MATCH($B$16,'S4'!$AB$16:$AB$12090,0))</f>
        <v>#N/A</v>
      </c>
      <c r="B7" s="586"/>
      <c r="C7" s="587"/>
      <c r="D7" s="588" t="e">
        <f>INDEX('S4'!$K$16:$K$12090,MATCH($B$16,'S4'!$AB$16:$AB$12090,0))</f>
        <v>#N/A</v>
      </c>
      <c r="E7" s="589"/>
      <c r="F7" s="590"/>
      <c r="G7" s="591"/>
      <c r="H7" s="591"/>
      <c r="I7" s="591"/>
      <c r="J7" s="591"/>
      <c r="K7" s="156" t="e">
        <f>IF(INDEX('S4'!$L$16:$L$12090,MATCH($B$16,'S4'!$AB$16:$AB$12090,0))="",INDEX('S4'!$L$16:$L$12090,MATCH($AC$1,'S4'!$AB$16:$AB$12090,0))&amp;"/"&amp;INDEX('S4'!$M$16:$M$12090,MATCH($B$16,'S4'!$AB$16:$AB$12090,0)),INDEX('S4'!$L$16:$L$12090,MATCH($B$16,'S4'!$AB$16:$AB$12090,0))&amp;"/"&amp;INDEX('S4'!$M$16:$M$12090,MATCH($B$16,'S4'!$AB$16:$AB$12090,0)))</f>
        <v>#N/A</v>
      </c>
      <c r="L7" s="153"/>
      <c r="M7" s="153"/>
      <c r="N7" s="153"/>
      <c r="O7" s="153"/>
      <c r="P7" s="153"/>
      <c r="Q7" s="153"/>
      <c r="R7" s="153"/>
      <c r="S7" s="153"/>
      <c r="T7" s="153"/>
      <c r="U7" s="153"/>
      <c r="V7" s="153"/>
      <c r="W7" s="153"/>
      <c r="X7" s="153"/>
      <c r="Y7" s="153"/>
      <c r="Z7" s="153"/>
      <c r="AA7" s="153"/>
    </row>
    <row r="8" spans="1:29" ht="5.0999999999999996" customHeight="1">
      <c r="B8" s="154"/>
      <c r="C8" s="154"/>
      <c r="D8" s="154"/>
      <c r="E8" s="154"/>
      <c r="F8" s="154"/>
      <c r="G8" s="154"/>
      <c r="H8" s="154"/>
      <c r="I8" s="157"/>
      <c r="J8" s="157"/>
      <c r="K8" s="158"/>
      <c r="L8" s="153"/>
      <c r="M8" s="153"/>
      <c r="N8" s="153"/>
      <c r="O8" s="153"/>
      <c r="P8" s="153"/>
      <c r="Q8" s="153"/>
      <c r="R8" s="153"/>
      <c r="S8" s="153"/>
      <c r="T8" s="153"/>
      <c r="U8" s="153"/>
      <c r="V8" s="153"/>
      <c r="W8" s="153"/>
      <c r="X8" s="153"/>
      <c r="Y8" s="153"/>
      <c r="Z8" s="153"/>
      <c r="AA8" s="153"/>
    </row>
    <row r="9" spans="1:29" ht="17.25" customHeight="1">
      <c r="A9" s="565" t="s">
        <v>394</v>
      </c>
      <c r="B9" s="159" t="s">
        <v>86</v>
      </c>
      <c r="C9" s="566" t="s">
        <v>272</v>
      </c>
      <c r="D9" s="566"/>
      <c r="E9" s="577" t="s">
        <v>395</v>
      </c>
      <c r="F9" s="578"/>
      <c r="G9" s="579"/>
      <c r="H9" s="566" t="s">
        <v>396</v>
      </c>
      <c r="I9" s="160"/>
      <c r="J9" s="578" t="s">
        <v>397</v>
      </c>
      <c r="K9" s="579"/>
      <c r="L9" s="161" t="str">
        <f>IF(COUNTIF(U2:U3,"TRUE")&lt;2,"","レ点ﾁｪｯｸが重複してます。")</f>
        <v/>
      </c>
      <c r="M9" s="153"/>
      <c r="N9" s="153"/>
      <c r="O9" s="153"/>
      <c r="P9" s="153"/>
      <c r="Q9" s="153"/>
      <c r="R9" s="153"/>
      <c r="S9" s="153"/>
      <c r="T9" s="153"/>
      <c r="U9" s="153"/>
      <c r="V9" s="153"/>
      <c r="W9" s="153"/>
      <c r="X9" s="153"/>
      <c r="Y9" s="153"/>
      <c r="Z9" s="153"/>
      <c r="AA9" s="153"/>
    </row>
    <row r="10" spans="1:29" ht="17.25" customHeight="1">
      <c r="A10" s="565"/>
      <c r="B10" s="156" t="e">
        <f>INDEX('S4'!$P$16:$P$12090,MATCH($B$16,'S4'!$AB$16:$AB$12090,0))</f>
        <v>#N/A</v>
      </c>
      <c r="C10" s="569" t="e">
        <f>INDEX('S4'!$U$16:$U$12090,MATCH($B$16,'S4'!$AB$16:$AB$12090,0))</f>
        <v>#N/A</v>
      </c>
      <c r="D10" s="569"/>
      <c r="E10" s="580" t="e">
        <f>INDEX('S4'!$W$16:$W$12090,MATCH($B$16,'S4'!$AB$16:$AB$12090,0))</f>
        <v>#N/A</v>
      </c>
      <c r="F10" s="581"/>
      <c r="G10" s="582"/>
      <c r="H10" s="566"/>
      <c r="I10" s="583"/>
      <c r="J10" s="584"/>
      <c r="K10" s="584"/>
      <c r="L10" s="153"/>
      <c r="M10" s="153"/>
      <c r="N10" s="153"/>
      <c r="O10" s="153"/>
      <c r="P10" s="153"/>
      <c r="Q10" s="153"/>
      <c r="R10" s="153"/>
      <c r="S10" s="153"/>
      <c r="T10" s="153"/>
      <c r="U10" s="153"/>
      <c r="V10" s="153"/>
      <c r="W10" s="153"/>
      <c r="X10" s="153"/>
      <c r="Y10" s="153"/>
      <c r="Z10" s="153"/>
      <c r="AA10" s="153"/>
    </row>
    <row r="11" spans="1:29" ht="5.0999999999999996" customHeight="1">
      <c r="A11" s="162"/>
      <c r="C11" s="152"/>
      <c r="D11" s="152"/>
      <c r="E11" s="152"/>
      <c r="F11" s="152"/>
      <c r="G11" s="152"/>
      <c r="H11" s="152"/>
      <c r="K11" s="152"/>
      <c r="L11" s="153"/>
      <c r="M11" s="153"/>
      <c r="N11" s="153"/>
      <c r="O11" s="153"/>
      <c r="P11" s="153"/>
      <c r="Q11" s="153"/>
      <c r="R11" s="153"/>
      <c r="S11" s="153"/>
      <c r="T11" s="153"/>
      <c r="U11" s="153"/>
      <c r="V11" s="153"/>
      <c r="W11" s="153"/>
      <c r="X11" s="153"/>
      <c r="Y11" s="153"/>
      <c r="Z11" s="153"/>
      <c r="AA11" s="153"/>
    </row>
    <row r="12" spans="1:29" ht="17.25" customHeight="1">
      <c r="A12" s="565" t="s">
        <v>398</v>
      </c>
      <c r="B12" s="566" t="s">
        <v>399</v>
      </c>
      <c r="C12" s="566"/>
      <c r="D12" s="159" t="s">
        <v>86</v>
      </c>
      <c r="E12" s="159" t="s">
        <v>400</v>
      </c>
      <c r="F12" s="566" t="s">
        <v>401</v>
      </c>
      <c r="G12" s="566"/>
      <c r="H12" s="566"/>
      <c r="I12" s="566"/>
      <c r="J12" s="566" t="s">
        <v>402</v>
      </c>
      <c r="K12" s="566"/>
      <c r="L12" s="163"/>
      <c r="M12" s="153"/>
      <c r="N12" s="153"/>
      <c r="O12" s="153"/>
      <c r="P12" s="153"/>
      <c r="Q12" s="153"/>
      <c r="R12" s="153"/>
      <c r="S12" s="153"/>
      <c r="T12" s="153"/>
      <c r="U12" s="153"/>
      <c r="V12" s="153"/>
      <c r="W12" s="153"/>
      <c r="X12" s="153"/>
      <c r="Y12" s="153"/>
      <c r="Z12" s="153"/>
      <c r="AA12" s="153"/>
    </row>
    <row r="13" spans="1:29" ht="17.25" customHeight="1">
      <c r="A13" s="565"/>
      <c r="B13" s="569" t="e">
        <f>IF(INDEX('S4'!$AA$16:$AA$11952,MATCH($B$16,'S4'!$AB$16:$AB$11952,0))="",INDEX('S4'!$AA$16:$AA$11952,MATCH($AC$1,'S4'!$AB$16:$AB$11952,0)),INDEX('S4'!$AA$16:$AA$11952,MATCH($B$16,'S4'!$AB$16:$AB$11952,0)))</f>
        <v>#N/A</v>
      </c>
      <c r="C13" s="569"/>
      <c r="D13" s="156" t="e">
        <f>INDEX('S4'!$P$16:$P$12090,MATCH($B$16,'S4'!$AB$16:$AB$12090,0))</f>
        <v>#N/A</v>
      </c>
      <c r="E13" s="156" t="e">
        <f>INDEX('S4'!$Q$16:$Q$12090,MATCH($B$16,'S4'!$AB$16:$AB$12090,0))</f>
        <v>#N/A</v>
      </c>
      <c r="F13" s="569" t="e">
        <f>INDEX('S4'!$R$16:$R$12090,MATCH($B$16,'S4'!$AB$16:$AB$12090,0))</f>
        <v>#N/A</v>
      </c>
      <c r="G13" s="569"/>
      <c r="H13" s="569"/>
      <c r="I13" s="569"/>
      <c r="J13" s="569" t="e">
        <f>INDEX('S4'!$S$16:$S$12090,MATCH(AC1,'S4'!$AB$16:$AB$12090,0))</f>
        <v>#N/A</v>
      </c>
      <c r="K13" s="569"/>
      <c r="L13" s="153"/>
      <c r="M13" s="153"/>
      <c r="N13" s="153"/>
      <c r="O13" s="153"/>
      <c r="P13" s="153"/>
      <c r="Q13" s="153"/>
      <c r="R13" s="153"/>
      <c r="S13" s="153"/>
      <c r="T13" s="153"/>
      <c r="U13" s="153"/>
      <c r="V13" s="153"/>
      <c r="W13" s="153"/>
      <c r="X13" s="153"/>
      <c r="Y13" s="153"/>
      <c r="Z13" s="153"/>
      <c r="AA13" s="153"/>
    </row>
    <row r="14" spans="1:29" ht="5.0999999999999996" customHeight="1">
      <c r="L14" s="153"/>
      <c r="M14" s="153"/>
      <c r="N14" s="153"/>
      <c r="O14" s="153"/>
      <c r="P14" s="153"/>
      <c r="Q14" s="153"/>
      <c r="R14" s="153"/>
      <c r="S14" s="153"/>
      <c r="T14" s="153"/>
      <c r="U14" s="153"/>
      <c r="V14" s="153"/>
      <c r="W14" s="153"/>
      <c r="X14" s="153"/>
      <c r="Y14" s="153"/>
      <c r="Z14" s="153"/>
      <c r="AA14" s="153"/>
    </row>
    <row r="15" spans="1:29" ht="17.25" customHeight="1">
      <c r="A15" s="565" t="s">
        <v>403</v>
      </c>
      <c r="B15" s="566" t="s">
        <v>404</v>
      </c>
      <c r="C15" s="566"/>
      <c r="D15" s="566" t="s">
        <v>272</v>
      </c>
      <c r="E15" s="566"/>
      <c r="F15" s="566" t="s">
        <v>395</v>
      </c>
      <c r="G15" s="566"/>
      <c r="H15" s="566"/>
      <c r="I15" s="566"/>
      <c r="J15" s="566" t="s">
        <v>405</v>
      </c>
      <c r="K15" s="566"/>
      <c r="L15" s="153"/>
      <c r="M15" s="153"/>
      <c r="N15" s="153"/>
      <c r="O15" s="153"/>
      <c r="P15" s="153"/>
      <c r="Q15" s="153"/>
      <c r="R15" s="153"/>
      <c r="S15" s="153"/>
      <c r="T15" s="153"/>
      <c r="U15" s="153"/>
      <c r="V15" s="153"/>
      <c r="W15" s="153"/>
      <c r="X15" s="153"/>
      <c r="Y15" s="153"/>
      <c r="Z15" s="153"/>
      <c r="AA15" s="153"/>
    </row>
    <row r="16" spans="1:29" ht="17.25" customHeight="1">
      <c r="A16" s="565"/>
      <c r="B16" s="567" t="s">
        <v>1045</v>
      </c>
      <c r="C16" s="568"/>
      <c r="D16" s="569" t="e">
        <f>INDEX('S4'!$U$16:$U$12090,MATCH($B$16,'S4'!$AB$16:$AB$12090,0))</f>
        <v>#N/A</v>
      </c>
      <c r="E16" s="569"/>
      <c r="F16" s="569" t="e">
        <f>INDEX('S4'!$Y$16:$Y$12090,MATCH($B$16,'S4'!$AB$16:$AB$12090,0))</f>
        <v>#N/A</v>
      </c>
      <c r="G16" s="569"/>
      <c r="H16" s="569"/>
      <c r="I16" s="569"/>
      <c r="J16" s="569" t="e">
        <f>INDEX('S4'!$Z$16:$Z$12090,MATCH($B$16,'S4'!$AB$16:$AB$12090,0))</f>
        <v>#N/A</v>
      </c>
      <c r="K16" s="569"/>
      <c r="L16" s="153"/>
      <c r="M16" s="153"/>
      <c r="N16" s="153"/>
      <c r="O16" s="153"/>
      <c r="P16" s="153"/>
      <c r="Q16" s="153"/>
      <c r="R16" s="153"/>
      <c r="S16" s="153"/>
      <c r="T16" s="153"/>
      <c r="U16" s="153"/>
      <c r="V16" s="153"/>
      <c r="W16" s="153"/>
      <c r="X16" s="153"/>
      <c r="Y16" s="153"/>
      <c r="Z16" s="153"/>
      <c r="AA16" s="153"/>
    </row>
    <row r="17" spans="1:27" ht="18" customHeight="1">
      <c r="A17" s="164" t="s">
        <v>406</v>
      </c>
      <c r="B17" s="151" t="s">
        <v>576</v>
      </c>
      <c r="L17" s="153"/>
      <c r="M17" s="153"/>
      <c r="N17" s="153"/>
      <c r="O17" s="153"/>
      <c r="P17" s="153"/>
      <c r="Q17" s="153"/>
      <c r="R17" s="153"/>
      <c r="S17" s="153"/>
      <c r="T17" s="153"/>
      <c r="U17" s="153"/>
      <c r="V17" s="153"/>
      <c r="W17" s="153"/>
      <c r="X17" s="153"/>
      <c r="Y17" s="153"/>
      <c r="Z17" s="153"/>
      <c r="AA17" s="153"/>
    </row>
    <row r="18" spans="1:27" ht="25.5" customHeight="1">
      <c r="A18" s="570"/>
      <c r="B18" s="570"/>
      <c r="C18" s="570"/>
      <c r="D18" s="570"/>
      <c r="E18" s="571"/>
      <c r="F18" s="572"/>
      <c r="G18" s="573"/>
      <c r="H18" s="571"/>
      <c r="I18" s="572"/>
      <c r="J18" s="573"/>
      <c r="K18" s="165"/>
      <c r="L18" s="161" t="str">
        <f>IF(COUNTIF(V2:V6,"TRUE")&lt;2,"","レ点ﾁｪｯｸが重複してます。")</f>
        <v/>
      </c>
      <c r="M18" s="153"/>
      <c r="N18" s="153"/>
      <c r="O18" s="153"/>
      <c r="P18" s="153"/>
      <c r="Q18" s="153"/>
      <c r="R18" s="153"/>
      <c r="S18" s="153"/>
      <c r="T18" s="153"/>
      <c r="U18" s="153"/>
      <c r="V18" s="153"/>
      <c r="W18" s="153"/>
      <c r="X18" s="153"/>
      <c r="Y18" s="153"/>
      <c r="Z18" s="153"/>
      <c r="AA18" s="153"/>
    </row>
    <row r="19" spans="1:27" ht="15" customHeight="1">
      <c r="A19" s="166" t="s">
        <v>407</v>
      </c>
      <c r="B19" s="167"/>
      <c r="C19" s="168" t="s">
        <v>1047</v>
      </c>
      <c r="D19" s="169"/>
      <c r="E19" s="169"/>
      <c r="F19" s="169"/>
      <c r="G19" s="167"/>
      <c r="H19" s="167"/>
      <c r="I19" s="167"/>
      <c r="J19" s="167"/>
      <c r="K19" s="170"/>
      <c r="L19" s="153"/>
      <c r="M19" s="153"/>
      <c r="N19" s="153"/>
      <c r="O19" s="153"/>
      <c r="P19" s="153"/>
      <c r="Q19" s="153"/>
      <c r="R19" s="153"/>
      <c r="S19" s="153"/>
      <c r="T19" s="153"/>
      <c r="U19" s="153"/>
      <c r="V19" s="153"/>
      <c r="W19" s="153"/>
      <c r="X19" s="153"/>
      <c r="Y19" s="153"/>
      <c r="Z19" s="153"/>
      <c r="AA19" s="153"/>
    </row>
    <row r="20" spans="1:27" ht="15" customHeight="1">
      <c r="A20" s="171"/>
      <c r="B20" s="169"/>
      <c r="C20" s="168"/>
      <c r="D20" s="169"/>
      <c r="E20" s="169"/>
      <c r="F20" s="169"/>
      <c r="G20" s="169"/>
      <c r="H20" s="169"/>
      <c r="I20" s="169"/>
      <c r="J20" s="169"/>
      <c r="K20" s="172"/>
      <c r="L20" s="153"/>
      <c r="M20" s="153"/>
      <c r="N20" s="153"/>
      <c r="O20" s="153"/>
      <c r="P20" s="153"/>
      <c r="Q20" s="153"/>
      <c r="R20" s="153"/>
      <c r="S20" s="153"/>
      <c r="T20" s="153"/>
      <c r="U20" s="153"/>
      <c r="V20" s="153"/>
      <c r="W20" s="153"/>
      <c r="X20" s="153"/>
      <c r="Y20" s="153"/>
      <c r="Z20" s="153"/>
      <c r="AA20" s="153"/>
    </row>
    <row r="21" spans="1:27" ht="15" customHeight="1">
      <c r="A21" s="171"/>
      <c r="B21" s="169"/>
      <c r="C21" s="168"/>
      <c r="D21" s="168"/>
      <c r="E21" s="168"/>
      <c r="F21" s="168"/>
      <c r="G21" s="169"/>
      <c r="H21" s="169"/>
      <c r="I21" s="169"/>
      <c r="J21" s="169"/>
      <c r="K21" s="172"/>
      <c r="L21" s="153"/>
      <c r="M21" s="153"/>
      <c r="N21" s="153"/>
      <c r="O21" s="153"/>
      <c r="P21" s="153"/>
      <c r="Q21" s="153"/>
      <c r="R21" s="153"/>
      <c r="S21" s="153"/>
      <c r="T21" s="153"/>
      <c r="U21" s="153"/>
      <c r="V21" s="153"/>
      <c r="W21" s="153"/>
      <c r="X21" s="153"/>
      <c r="Y21" s="153"/>
      <c r="Z21" s="153"/>
      <c r="AA21" s="153"/>
    </row>
    <row r="22" spans="1:27" ht="15" customHeight="1">
      <c r="A22" s="171"/>
      <c r="B22" s="169"/>
      <c r="C22" s="168"/>
      <c r="D22" s="169"/>
      <c r="E22" s="169"/>
      <c r="F22" s="169"/>
      <c r="G22" s="169"/>
      <c r="H22" s="169"/>
      <c r="I22" s="169"/>
      <c r="J22" s="169"/>
      <c r="K22" s="172"/>
      <c r="L22" s="153"/>
      <c r="M22" s="153"/>
      <c r="N22" s="153"/>
      <c r="O22" s="153"/>
      <c r="P22" s="153"/>
      <c r="Q22" s="153"/>
      <c r="R22" s="153"/>
      <c r="S22" s="153"/>
      <c r="T22" s="153"/>
      <c r="U22" s="153"/>
      <c r="V22" s="153"/>
      <c r="W22" s="153"/>
      <c r="X22" s="153"/>
      <c r="Y22" s="153"/>
      <c r="Z22" s="153"/>
      <c r="AA22" s="153"/>
    </row>
    <row r="23" spans="1:27" ht="15" customHeight="1">
      <c r="A23" s="171"/>
      <c r="B23" s="169"/>
      <c r="C23" s="169"/>
      <c r="D23" s="169"/>
      <c r="E23" s="169"/>
      <c r="F23" s="169"/>
      <c r="G23" s="169"/>
      <c r="H23" s="169"/>
      <c r="I23" s="169"/>
      <c r="J23" s="169"/>
      <c r="K23" s="172"/>
      <c r="L23" s="153"/>
      <c r="M23" s="153"/>
      <c r="N23" s="153"/>
      <c r="O23" s="153"/>
      <c r="P23" s="153"/>
      <c r="Q23" s="153"/>
      <c r="R23" s="153"/>
      <c r="S23" s="153"/>
      <c r="T23" s="153"/>
      <c r="U23" s="153"/>
      <c r="V23" s="153"/>
      <c r="W23" s="153"/>
      <c r="X23" s="153"/>
      <c r="Y23" s="153"/>
      <c r="Z23" s="153"/>
      <c r="AA23" s="153"/>
    </row>
    <row r="24" spans="1:27" ht="15" customHeight="1">
      <c r="A24" s="171"/>
      <c r="B24" s="169"/>
      <c r="C24" s="169"/>
      <c r="D24" s="169"/>
      <c r="E24" s="169"/>
      <c r="F24" s="169"/>
      <c r="G24" s="169"/>
      <c r="H24" s="169"/>
      <c r="I24" s="169"/>
      <c r="J24" s="169"/>
      <c r="K24" s="172"/>
      <c r="L24" s="153"/>
      <c r="M24" s="153"/>
      <c r="N24" s="153"/>
      <c r="O24" s="153"/>
      <c r="P24" s="153"/>
      <c r="Q24" s="153"/>
      <c r="R24" s="153"/>
      <c r="S24" s="153"/>
      <c r="T24" s="153"/>
      <c r="U24" s="153"/>
      <c r="V24" s="153"/>
      <c r="W24" s="153"/>
      <c r="X24" s="153"/>
      <c r="Y24" s="153"/>
      <c r="Z24" s="153"/>
      <c r="AA24" s="153"/>
    </row>
    <row r="25" spans="1:27" ht="15" customHeight="1">
      <c r="A25" s="171" t="s">
        <v>408</v>
      </c>
      <c r="B25" s="169" t="s">
        <v>409</v>
      </c>
      <c r="C25" s="169"/>
      <c r="D25" s="169"/>
      <c r="E25" s="169"/>
      <c r="F25" s="169"/>
      <c r="G25" s="169"/>
      <c r="H25" s="169"/>
      <c r="I25" s="172"/>
      <c r="J25" s="169"/>
      <c r="K25" s="172"/>
      <c r="L25" s="153"/>
      <c r="M25" s="153"/>
      <c r="N25" s="153"/>
      <c r="O25" s="153"/>
      <c r="P25" s="153"/>
      <c r="Q25" s="153"/>
      <c r="R25" s="153"/>
      <c r="S25" s="153"/>
      <c r="T25" s="153"/>
      <c r="U25" s="153"/>
      <c r="V25" s="153"/>
      <c r="W25" s="153"/>
      <c r="X25" s="153"/>
      <c r="Y25" s="153"/>
      <c r="Z25" s="153"/>
      <c r="AA25" s="153"/>
    </row>
    <row r="26" spans="1:27" ht="15" customHeight="1">
      <c r="A26" s="171" t="s">
        <v>410</v>
      </c>
      <c r="B26" s="168"/>
      <c r="C26" s="168"/>
      <c r="D26" s="168"/>
      <c r="E26" s="168" t="s">
        <v>411</v>
      </c>
      <c r="F26" s="169"/>
      <c r="G26" s="169"/>
      <c r="H26" s="169" t="s">
        <v>412</v>
      </c>
      <c r="I26" s="169"/>
      <c r="J26" s="169"/>
      <c r="K26" s="172"/>
      <c r="L26" s="153"/>
      <c r="M26" s="153"/>
      <c r="N26" s="153"/>
      <c r="O26" s="153"/>
      <c r="P26" s="153"/>
      <c r="Q26" s="153"/>
      <c r="R26" s="153"/>
      <c r="S26" s="153"/>
      <c r="T26" s="153"/>
      <c r="U26" s="153"/>
      <c r="V26" s="153"/>
      <c r="W26" s="153"/>
      <c r="X26" s="153"/>
      <c r="Y26" s="153"/>
      <c r="Z26" s="153"/>
      <c r="AA26" s="153"/>
    </row>
    <row r="27" spans="1:27" ht="15" customHeight="1">
      <c r="A27" s="171"/>
      <c r="B27" s="169"/>
      <c r="C27" s="168"/>
      <c r="D27" s="169"/>
      <c r="E27" s="169"/>
      <c r="F27" s="169"/>
      <c r="G27" s="169"/>
      <c r="H27" s="169"/>
      <c r="I27" s="169"/>
      <c r="J27" s="169"/>
      <c r="K27" s="172"/>
      <c r="L27" s="153"/>
      <c r="M27" s="153"/>
      <c r="N27" s="153"/>
      <c r="O27" s="153"/>
      <c r="P27" s="153"/>
      <c r="Q27" s="153"/>
      <c r="R27" s="153"/>
      <c r="S27" s="153"/>
      <c r="T27" s="153"/>
      <c r="U27" s="153"/>
      <c r="V27" s="153"/>
      <c r="W27" s="153"/>
      <c r="X27" s="153"/>
      <c r="Y27" s="153"/>
      <c r="Z27" s="153"/>
      <c r="AA27" s="153"/>
    </row>
    <row r="28" spans="1:27" ht="15" customHeight="1">
      <c r="A28" s="171" t="s">
        <v>413</v>
      </c>
      <c r="B28" s="169"/>
      <c r="C28" s="169"/>
      <c r="D28" s="169"/>
      <c r="E28" s="169"/>
      <c r="F28" s="169"/>
      <c r="G28" s="169"/>
      <c r="H28" s="169"/>
      <c r="I28" s="169"/>
      <c r="J28" s="169"/>
      <c r="K28" s="172"/>
      <c r="L28" s="153"/>
      <c r="M28" s="153"/>
      <c r="N28" s="153"/>
      <c r="O28" s="153"/>
      <c r="P28" s="153"/>
      <c r="Q28" s="153"/>
      <c r="R28" s="153"/>
      <c r="S28" s="153"/>
      <c r="T28" s="153"/>
      <c r="U28" s="153"/>
      <c r="V28" s="153"/>
      <c r="W28" s="153"/>
      <c r="X28" s="153"/>
      <c r="Y28" s="153"/>
      <c r="Z28" s="153"/>
      <c r="AA28" s="153"/>
    </row>
    <row r="29" spans="1:27" ht="15" customHeight="1">
      <c r="A29" s="171"/>
      <c r="B29" s="169"/>
      <c r="C29" s="169"/>
      <c r="D29" s="169"/>
      <c r="E29" s="169"/>
      <c r="F29" s="169"/>
      <c r="G29" s="169"/>
      <c r="H29" s="169"/>
      <c r="I29" s="169"/>
      <c r="J29" s="169"/>
      <c r="K29" s="173"/>
      <c r="L29" s="153"/>
      <c r="M29" s="153"/>
      <c r="N29" s="153"/>
      <c r="O29" s="153"/>
      <c r="P29" s="153"/>
      <c r="Q29" s="153"/>
      <c r="R29" s="153"/>
      <c r="S29" s="153"/>
      <c r="T29" s="153"/>
      <c r="U29" s="153"/>
      <c r="V29" s="153"/>
      <c r="W29" s="153"/>
      <c r="X29" s="153"/>
      <c r="Y29" s="153"/>
      <c r="Z29" s="153"/>
      <c r="AA29" s="153"/>
    </row>
    <row r="30" spans="1:27" ht="15" customHeight="1">
      <c r="A30" s="171"/>
      <c r="B30" s="169"/>
      <c r="C30" s="169"/>
      <c r="D30" s="169"/>
      <c r="E30" s="169"/>
      <c r="F30" s="169"/>
      <c r="G30" s="169"/>
      <c r="H30" s="169"/>
      <c r="I30" s="169"/>
      <c r="J30" s="169"/>
      <c r="K30" s="159" t="s">
        <v>414</v>
      </c>
      <c r="L30" s="153"/>
      <c r="M30" s="153"/>
      <c r="N30" s="153"/>
      <c r="O30" s="153"/>
      <c r="P30" s="153"/>
      <c r="Q30" s="153"/>
      <c r="R30" s="153"/>
      <c r="S30" s="153"/>
      <c r="T30" s="153"/>
      <c r="U30" s="153"/>
      <c r="V30" s="153"/>
      <c r="W30" s="153"/>
      <c r="X30" s="153"/>
      <c r="Y30" s="153"/>
      <c r="Z30" s="153"/>
      <c r="AA30" s="153"/>
    </row>
    <row r="31" spans="1:27" ht="15" customHeight="1">
      <c r="A31" s="171"/>
      <c r="B31" s="169"/>
      <c r="C31" s="169"/>
      <c r="D31" s="169"/>
      <c r="E31" s="169"/>
      <c r="F31" s="169"/>
      <c r="G31" s="169"/>
      <c r="H31" s="169"/>
      <c r="I31" s="169"/>
      <c r="J31" s="169"/>
      <c r="K31" s="574" t="s">
        <v>1046</v>
      </c>
      <c r="L31" s="153"/>
      <c r="M31" s="153"/>
      <c r="N31" s="153"/>
      <c r="O31" s="153"/>
      <c r="P31" s="153"/>
      <c r="Q31" s="153"/>
      <c r="R31" s="153"/>
      <c r="S31" s="153"/>
      <c r="T31" s="153"/>
      <c r="U31" s="153"/>
      <c r="V31" s="153"/>
      <c r="W31" s="153"/>
      <c r="X31" s="153"/>
      <c r="Y31" s="153"/>
      <c r="Z31" s="153"/>
      <c r="AA31" s="153"/>
    </row>
    <row r="32" spans="1:27" ht="15" customHeight="1">
      <c r="A32" s="171"/>
      <c r="B32" s="169"/>
      <c r="C32" s="168"/>
      <c r="D32" s="169"/>
      <c r="E32" s="169"/>
      <c r="F32" s="169"/>
      <c r="G32" s="169"/>
      <c r="H32" s="169"/>
      <c r="I32" s="169"/>
      <c r="J32" s="169"/>
      <c r="K32" s="575"/>
      <c r="L32" s="153"/>
      <c r="M32" s="153"/>
      <c r="N32" s="153"/>
      <c r="O32" s="153"/>
      <c r="P32" s="153"/>
      <c r="Q32" s="153"/>
      <c r="R32" s="153"/>
      <c r="S32" s="153"/>
      <c r="T32" s="153"/>
      <c r="U32" s="153"/>
      <c r="V32" s="153"/>
      <c r="W32" s="153"/>
      <c r="X32" s="153"/>
      <c r="Y32" s="153"/>
      <c r="Z32" s="153"/>
      <c r="AA32" s="153"/>
    </row>
    <row r="33" spans="1:27" ht="15" customHeight="1">
      <c r="A33" s="171" t="s">
        <v>415</v>
      </c>
      <c r="B33" s="169"/>
      <c r="C33" s="168"/>
      <c r="D33" s="169"/>
      <c r="E33" s="169"/>
      <c r="F33" s="169"/>
      <c r="G33" s="169"/>
      <c r="H33" s="169"/>
      <c r="I33" s="169"/>
      <c r="J33" s="169"/>
      <c r="K33" s="576"/>
      <c r="L33" s="153"/>
      <c r="M33" s="153"/>
      <c r="N33" s="153"/>
      <c r="O33" s="153"/>
      <c r="P33" s="153"/>
      <c r="Q33" s="153"/>
      <c r="R33" s="153"/>
      <c r="S33" s="153"/>
      <c r="T33" s="153"/>
      <c r="U33" s="153"/>
      <c r="V33" s="153"/>
      <c r="W33" s="153"/>
      <c r="X33" s="153"/>
      <c r="Y33" s="153"/>
      <c r="Z33" s="153"/>
      <c r="AA33" s="153"/>
    </row>
    <row r="34" spans="1:27" ht="15" customHeight="1">
      <c r="A34" s="174"/>
      <c r="B34" s="169"/>
      <c r="C34" s="169"/>
      <c r="D34" s="169"/>
      <c r="E34" s="169"/>
      <c r="F34" s="169"/>
      <c r="G34" s="169"/>
      <c r="H34" s="169"/>
      <c r="I34" s="169"/>
      <c r="J34" s="169"/>
      <c r="K34" s="159" t="s">
        <v>416</v>
      </c>
      <c r="L34" s="153"/>
      <c r="M34" s="153"/>
      <c r="N34" s="153"/>
      <c r="O34" s="153"/>
      <c r="P34" s="153"/>
      <c r="Q34" s="153"/>
      <c r="R34" s="153"/>
      <c r="S34" s="153"/>
      <c r="T34" s="153"/>
      <c r="U34" s="153"/>
      <c r="V34" s="153"/>
      <c r="W34" s="153"/>
      <c r="X34" s="153"/>
      <c r="Y34" s="153"/>
      <c r="Z34" s="153"/>
      <c r="AA34" s="153"/>
    </row>
    <row r="35" spans="1:27" ht="15" customHeight="1">
      <c r="A35" s="174"/>
      <c r="B35" s="169"/>
      <c r="C35" s="169"/>
      <c r="D35" s="169"/>
      <c r="E35" s="169"/>
      <c r="F35" s="169"/>
      <c r="G35" s="169"/>
      <c r="H35" s="169"/>
      <c r="I35" s="169"/>
      <c r="J35" s="169"/>
      <c r="K35" s="557"/>
      <c r="L35" s="153"/>
      <c r="M35" s="153"/>
      <c r="N35" s="153"/>
      <c r="O35" s="153"/>
      <c r="P35" s="153"/>
      <c r="Q35" s="153"/>
      <c r="R35" s="153"/>
      <c r="S35" s="153"/>
      <c r="T35" s="153"/>
      <c r="U35" s="153"/>
      <c r="V35" s="153"/>
      <c r="W35" s="153"/>
      <c r="X35" s="153"/>
      <c r="Y35" s="153"/>
      <c r="Z35" s="153"/>
      <c r="AA35" s="153"/>
    </row>
    <row r="36" spans="1:27" ht="15" customHeight="1">
      <c r="A36" s="174"/>
      <c r="B36" s="169"/>
      <c r="C36" s="169"/>
      <c r="D36" s="169"/>
      <c r="E36" s="169"/>
      <c r="F36" s="169"/>
      <c r="G36" s="169"/>
      <c r="H36" s="169"/>
      <c r="I36" s="169"/>
      <c r="J36" s="169"/>
      <c r="K36" s="558"/>
      <c r="L36" s="153"/>
      <c r="M36" s="153"/>
      <c r="N36" s="153"/>
      <c r="O36" s="153"/>
      <c r="P36" s="153"/>
      <c r="Q36" s="153"/>
      <c r="R36" s="153"/>
      <c r="S36" s="153"/>
      <c r="T36" s="153"/>
      <c r="U36" s="153"/>
      <c r="V36" s="153"/>
      <c r="W36" s="153"/>
      <c r="X36" s="153"/>
      <c r="Y36" s="153"/>
      <c r="Z36" s="153"/>
      <c r="AA36" s="153"/>
    </row>
    <row r="37" spans="1:27" ht="15" customHeight="1">
      <c r="A37" s="175"/>
      <c r="B37" s="176"/>
      <c r="C37" s="176"/>
      <c r="D37" s="176"/>
      <c r="E37" s="176"/>
      <c r="F37" s="176"/>
      <c r="G37" s="176"/>
      <c r="H37" s="176"/>
      <c r="I37" s="176"/>
      <c r="J37" s="176"/>
      <c r="K37" s="559"/>
      <c r="L37" s="153"/>
      <c r="M37" s="153"/>
      <c r="N37" s="153"/>
      <c r="O37" s="153"/>
      <c r="P37" s="153"/>
      <c r="Q37" s="153"/>
      <c r="R37" s="153"/>
      <c r="S37" s="153"/>
      <c r="T37" s="153"/>
      <c r="U37" s="153"/>
      <c r="V37" s="153"/>
      <c r="W37" s="153"/>
      <c r="X37" s="153"/>
      <c r="Y37" s="153"/>
      <c r="Z37" s="153"/>
      <c r="AA37" s="153"/>
    </row>
    <row r="38" spans="1:27" ht="20.25" customHeight="1">
      <c r="A38" s="554" t="s">
        <v>417</v>
      </c>
      <c r="B38" s="555"/>
      <c r="C38" s="555"/>
      <c r="D38" s="555"/>
      <c r="E38" s="555"/>
      <c r="F38" s="555"/>
      <c r="G38" s="555"/>
      <c r="H38" s="555"/>
      <c r="I38" s="555"/>
      <c r="J38" s="555"/>
      <c r="K38" s="556"/>
      <c r="L38" s="153"/>
      <c r="M38" s="153"/>
      <c r="N38" s="177"/>
      <c r="O38" s="153"/>
      <c r="P38" s="153"/>
      <c r="Q38" s="153"/>
      <c r="R38" s="153"/>
      <c r="S38" s="153"/>
      <c r="T38" s="153"/>
      <c r="U38" s="153"/>
      <c r="V38" s="153"/>
      <c r="W38" s="153"/>
      <c r="X38" s="153"/>
      <c r="Y38" s="153"/>
      <c r="Z38" s="153"/>
      <c r="AA38" s="153"/>
    </row>
    <row r="39" spans="1:27" ht="20.25" customHeight="1">
      <c r="A39" s="178" t="s">
        <v>418</v>
      </c>
      <c r="B39" s="179"/>
      <c r="C39" s="179"/>
      <c r="D39" s="179"/>
      <c r="E39" s="179"/>
      <c r="F39" s="179"/>
      <c r="G39" s="179"/>
      <c r="H39" s="179"/>
      <c r="I39" s="179"/>
      <c r="J39" s="179"/>
      <c r="K39" s="180"/>
      <c r="L39" s="153"/>
      <c r="M39" s="153"/>
      <c r="N39" s="177"/>
      <c r="O39" s="153"/>
      <c r="P39" s="153"/>
      <c r="Q39" s="153"/>
      <c r="R39" s="153"/>
      <c r="S39" s="153"/>
      <c r="T39" s="153"/>
      <c r="U39" s="153"/>
      <c r="V39" s="153"/>
      <c r="W39" s="153"/>
      <c r="X39" s="153"/>
      <c r="Y39" s="153"/>
      <c r="Z39" s="153"/>
      <c r="AA39" s="153"/>
    </row>
    <row r="40" spans="1:27" ht="20.25" customHeight="1">
      <c r="A40" s="181" t="s">
        <v>419</v>
      </c>
      <c r="B40" s="182"/>
      <c r="C40" s="182"/>
      <c r="D40" s="182"/>
      <c r="E40" s="182"/>
      <c r="F40" s="182"/>
      <c r="G40" s="182"/>
      <c r="H40" s="182"/>
      <c r="I40" s="182"/>
      <c r="J40" s="182"/>
      <c r="K40" s="183"/>
      <c r="L40" s="153"/>
      <c r="M40" s="153"/>
      <c r="N40" s="177"/>
      <c r="O40" s="153"/>
      <c r="P40" s="153"/>
      <c r="Q40" s="153"/>
      <c r="R40" s="153"/>
      <c r="S40" s="153"/>
      <c r="T40" s="153"/>
      <c r="U40" s="153"/>
      <c r="V40" s="153"/>
      <c r="W40" s="153"/>
      <c r="X40" s="153"/>
      <c r="Y40" s="153"/>
      <c r="Z40" s="153"/>
      <c r="AA40" s="153"/>
    </row>
    <row r="41" spans="1:27" ht="18" customHeight="1">
      <c r="A41" s="164" t="s">
        <v>420</v>
      </c>
      <c r="B41" s="154"/>
      <c r="C41" s="154"/>
      <c r="D41" s="154"/>
      <c r="E41" s="154"/>
      <c r="F41" s="154"/>
      <c r="G41" s="154"/>
      <c r="H41" s="154"/>
      <c r="I41" s="154"/>
      <c r="J41" s="154"/>
      <c r="K41" s="154"/>
      <c r="L41" s="153"/>
      <c r="M41" s="153"/>
      <c r="N41" s="177"/>
      <c r="O41" s="153"/>
      <c r="P41" s="153"/>
      <c r="Q41" s="153"/>
      <c r="R41" s="153"/>
      <c r="S41" s="153"/>
      <c r="T41" s="153"/>
      <c r="U41" s="153"/>
      <c r="V41" s="153"/>
      <c r="W41" s="153"/>
      <c r="X41" s="153"/>
      <c r="Y41" s="153"/>
      <c r="Z41" s="153"/>
      <c r="AA41" s="153"/>
    </row>
    <row r="42" spans="1:27" ht="16.149999999999999" customHeight="1">
      <c r="A42" s="184"/>
      <c r="B42" s="167"/>
      <c r="C42" s="167"/>
      <c r="D42" s="167"/>
      <c r="E42" s="167"/>
      <c r="F42" s="167"/>
      <c r="G42" s="167"/>
      <c r="H42" s="167"/>
      <c r="I42" s="167"/>
      <c r="J42" s="167"/>
      <c r="K42" s="185"/>
      <c r="L42" s="153"/>
      <c r="M42" s="153"/>
      <c r="N42" s="153"/>
      <c r="O42" s="153"/>
      <c r="P42" s="153"/>
      <c r="Q42" s="153"/>
      <c r="R42" s="153"/>
      <c r="S42" s="153"/>
      <c r="T42" s="153"/>
      <c r="U42" s="153"/>
      <c r="V42" s="153"/>
      <c r="W42" s="153"/>
      <c r="X42" s="153"/>
      <c r="Y42" s="153"/>
      <c r="Z42" s="153"/>
      <c r="AA42" s="153"/>
    </row>
    <row r="43" spans="1:27" ht="16.149999999999999" customHeight="1">
      <c r="A43" s="186"/>
      <c r="B43" s="187"/>
      <c r="C43" s="187"/>
      <c r="D43" s="187"/>
      <c r="E43" s="187"/>
      <c r="F43" s="187"/>
      <c r="G43" s="187"/>
      <c r="H43" s="187"/>
      <c r="I43" s="187"/>
      <c r="J43" s="187"/>
      <c r="K43" s="188"/>
      <c r="L43" s="153"/>
      <c r="M43" s="153"/>
      <c r="N43" s="153"/>
      <c r="O43" s="153"/>
      <c r="P43" s="153"/>
      <c r="Q43" s="153"/>
      <c r="R43" s="153"/>
      <c r="S43" s="153"/>
      <c r="T43" s="153"/>
      <c r="U43" s="153"/>
      <c r="V43" s="153"/>
      <c r="W43" s="153"/>
      <c r="X43" s="153"/>
      <c r="Y43" s="153"/>
      <c r="Z43" s="153"/>
      <c r="AA43" s="153"/>
    </row>
    <row r="44" spans="1:27" ht="16.149999999999999" customHeight="1">
      <c r="A44" s="186"/>
      <c r="B44" s="187"/>
      <c r="C44" s="187"/>
      <c r="D44" s="187"/>
      <c r="E44" s="187"/>
      <c r="F44" s="187"/>
      <c r="G44" s="187"/>
      <c r="H44" s="187"/>
      <c r="I44" s="187"/>
      <c r="J44" s="187"/>
      <c r="K44" s="189"/>
      <c r="L44" s="153"/>
      <c r="M44" s="153"/>
      <c r="N44" s="153"/>
      <c r="O44" s="153"/>
      <c r="P44" s="153"/>
      <c r="Q44" s="153"/>
      <c r="R44" s="153"/>
      <c r="S44" s="153"/>
      <c r="T44" s="153"/>
      <c r="U44" s="153"/>
      <c r="V44" s="153"/>
      <c r="W44" s="153"/>
      <c r="X44" s="153"/>
      <c r="Y44" s="153"/>
      <c r="Z44" s="153"/>
      <c r="AA44" s="153"/>
    </row>
    <row r="45" spans="1:27" ht="16.149999999999999" customHeight="1">
      <c r="A45" s="174"/>
      <c r="B45" s="169"/>
      <c r="C45" s="169"/>
      <c r="D45" s="169"/>
      <c r="E45" s="169"/>
      <c r="F45" s="169"/>
      <c r="G45" s="169"/>
      <c r="H45" s="169"/>
      <c r="I45" s="169"/>
      <c r="J45" s="169"/>
      <c r="K45" s="159" t="s">
        <v>416</v>
      </c>
      <c r="L45" s="153"/>
      <c r="M45" s="153"/>
      <c r="N45" s="153"/>
      <c r="O45" s="153"/>
      <c r="P45" s="153"/>
      <c r="Q45" s="153"/>
      <c r="R45" s="153"/>
      <c r="S45" s="153"/>
      <c r="T45" s="153"/>
      <c r="U45" s="153"/>
      <c r="V45" s="153"/>
      <c r="W45" s="153"/>
      <c r="X45" s="153"/>
      <c r="Y45" s="153"/>
      <c r="Z45" s="153"/>
      <c r="AA45" s="153"/>
    </row>
    <row r="46" spans="1:27" ht="16.149999999999999" customHeight="1">
      <c r="A46" s="174"/>
      <c r="B46" s="169"/>
      <c r="C46" s="169"/>
      <c r="D46" s="169"/>
      <c r="E46" s="169"/>
      <c r="F46" s="169"/>
      <c r="G46" s="169"/>
      <c r="H46" s="169"/>
      <c r="I46" s="169"/>
      <c r="J46" s="169"/>
      <c r="K46" s="557"/>
      <c r="L46" s="153"/>
      <c r="M46" s="153"/>
      <c r="N46" s="153"/>
      <c r="O46" s="153"/>
      <c r="P46" s="153"/>
      <c r="Q46" s="153"/>
      <c r="R46" s="153"/>
      <c r="S46" s="153"/>
      <c r="T46" s="153"/>
      <c r="U46" s="153"/>
      <c r="V46" s="153"/>
      <c r="W46" s="153"/>
      <c r="X46" s="153"/>
      <c r="Y46" s="153"/>
      <c r="Z46" s="153"/>
      <c r="AA46" s="153"/>
    </row>
    <row r="47" spans="1:27" ht="16.149999999999999" customHeight="1">
      <c r="A47" s="174"/>
      <c r="B47" s="169"/>
      <c r="C47" s="169"/>
      <c r="D47" s="169"/>
      <c r="E47" s="169"/>
      <c r="F47" s="169"/>
      <c r="G47" s="169"/>
      <c r="H47" s="169"/>
      <c r="I47" s="169"/>
      <c r="J47" s="190"/>
      <c r="K47" s="558"/>
      <c r="L47" s="153"/>
      <c r="M47" s="153"/>
      <c r="N47" s="153"/>
      <c r="O47" s="153"/>
      <c r="P47" s="153"/>
      <c r="Q47" s="153"/>
      <c r="R47" s="153"/>
      <c r="S47" s="153"/>
      <c r="T47" s="153"/>
      <c r="U47" s="153"/>
      <c r="V47" s="153"/>
      <c r="W47" s="153"/>
      <c r="X47" s="153"/>
      <c r="Y47" s="153"/>
      <c r="Z47" s="153"/>
      <c r="AA47" s="153"/>
    </row>
    <row r="48" spans="1:27" ht="17.25">
      <c r="A48" s="191"/>
      <c r="B48" s="192"/>
      <c r="C48" s="192"/>
      <c r="D48" s="192"/>
      <c r="E48" s="176"/>
      <c r="F48" s="193"/>
      <c r="G48" s="193"/>
      <c r="H48" s="193"/>
      <c r="I48" s="192"/>
      <c r="J48" s="192"/>
      <c r="K48" s="559"/>
      <c r="L48" s="153"/>
      <c r="M48" s="153"/>
      <c r="N48" s="153"/>
      <c r="O48" s="153"/>
      <c r="P48" s="153"/>
      <c r="Q48" s="153"/>
      <c r="R48" s="153"/>
      <c r="S48" s="153"/>
      <c r="T48" s="153"/>
      <c r="U48" s="153"/>
      <c r="V48" s="153"/>
      <c r="W48" s="153"/>
      <c r="X48" s="153"/>
      <c r="Y48" s="153"/>
      <c r="Z48" s="153"/>
      <c r="AA48" s="153"/>
    </row>
    <row r="49" spans="1:27" ht="16.149999999999999" customHeight="1">
      <c r="A49" s="164" t="s">
        <v>421</v>
      </c>
      <c r="B49" s="194"/>
      <c r="C49" s="194"/>
      <c r="D49" s="194"/>
      <c r="E49" s="195"/>
      <c r="F49" s="195"/>
      <c r="G49" s="195"/>
      <c r="H49" s="195"/>
      <c r="I49" s="195"/>
      <c r="J49" s="195"/>
      <c r="K49" s="194"/>
      <c r="L49" s="153"/>
      <c r="M49" s="153"/>
      <c r="N49" s="153"/>
      <c r="O49" s="153"/>
      <c r="P49" s="153"/>
      <c r="Q49" s="153"/>
      <c r="R49" s="153"/>
      <c r="S49" s="153"/>
      <c r="T49" s="153"/>
      <c r="U49" s="153"/>
      <c r="V49" s="153"/>
      <c r="W49" s="153"/>
      <c r="X49" s="153"/>
      <c r="Y49" s="153"/>
      <c r="Z49" s="153"/>
      <c r="AA49" s="153"/>
    </row>
    <row r="50" spans="1:27" ht="16.350000000000001" customHeight="1">
      <c r="A50" s="196" t="s">
        <v>422</v>
      </c>
      <c r="B50" s="197"/>
      <c r="C50" s="197"/>
      <c r="D50" s="198"/>
      <c r="E50" s="560" t="s">
        <v>423</v>
      </c>
      <c r="F50" s="561"/>
      <c r="G50" s="562"/>
      <c r="H50" s="560" t="s">
        <v>424</v>
      </c>
      <c r="I50" s="561"/>
      <c r="J50" s="562"/>
      <c r="K50" s="563" t="s">
        <v>425</v>
      </c>
      <c r="L50" s="153"/>
      <c r="M50" s="153"/>
      <c r="N50" s="153"/>
      <c r="O50" s="153"/>
      <c r="P50" s="153"/>
      <c r="Q50" s="153"/>
      <c r="R50" s="153"/>
      <c r="S50" s="153"/>
      <c r="T50" s="153"/>
      <c r="U50" s="153"/>
      <c r="V50" s="153"/>
      <c r="W50" s="153"/>
      <c r="X50" s="153"/>
      <c r="Y50" s="153"/>
      <c r="Z50" s="153"/>
      <c r="AA50" s="153"/>
    </row>
    <row r="51" spans="1:27" ht="16.350000000000001" customHeight="1">
      <c r="A51" s="196" t="s">
        <v>426</v>
      </c>
      <c r="B51" s="197"/>
      <c r="C51" s="197"/>
      <c r="D51" s="199"/>
      <c r="E51" s="200" t="s">
        <v>427</v>
      </c>
      <c r="F51" s="560" t="s">
        <v>428</v>
      </c>
      <c r="G51" s="562"/>
      <c r="H51" s="560" t="s">
        <v>427</v>
      </c>
      <c r="I51" s="562"/>
      <c r="J51" s="201" t="s">
        <v>428</v>
      </c>
      <c r="K51" s="564"/>
      <c r="L51" s="153"/>
      <c r="M51" s="153"/>
      <c r="N51" s="153"/>
      <c r="O51" s="153"/>
      <c r="P51" s="153"/>
      <c r="Q51" s="153"/>
      <c r="R51" s="153"/>
      <c r="S51" s="153"/>
      <c r="T51" s="153"/>
      <c r="U51" s="153"/>
      <c r="V51" s="153"/>
      <c r="W51" s="153"/>
      <c r="X51" s="153"/>
      <c r="Y51" s="153"/>
      <c r="Z51" s="153"/>
      <c r="AA51" s="153"/>
    </row>
    <row r="52" spans="1:27" ht="16.350000000000001" customHeight="1">
      <c r="A52" s="196" t="s">
        <v>429</v>
      </c>
      <c r="B52" s="197"/>
      <c r="C52" s="197"/>
      <c r="D52" s="199"/>
      <c r="E52" s="545"/>
      <c r="F52" s="548"/>
      <c r="G52" s="549"/>
      <c r="H52" s="548"/>
      <c r="I52" s="549"/>
      <c r="J52" s="545"/>
      <c r="K52" s="545"/>
      <c r="L52" s="153"/>
      <c r="M52" s="153"/>
      <c r="N52" s="153"/>
      <c r="O52" s="153"/>
      <c r="P52" s="153"/>
      <c r="Q52" s="153"/>
      <c r="R52" s="153"/>
      <c r="S52" s="153"/>
      <c r="T52" s="153"/>
      <c r="U52" s="153"/>
      <c r="V52" s="153"/>
      <c r="W52" s="153"/>
      <c r="X52" s="153"/>
      <c r="Y52" s="153"/>
      <c r="Z52" s="153"/>
      <c r="AA52" s="153"/>
    </row>
    <row r="53" spans="1:27" ht="16.350000000000001" customHeight="1">
      <c r="A53" s="196" t="s">
        <v>430</v>
      </c>
      <c r="B53" s="197"/>
      <c r="C53" s="197"/>
      <c r="D53" s="199"/>
      <c r="E53" s="546"/>
      <c r="F53" s="550"/>
      <c r="G53" s="551"/>
      <c r="H53" s="550"/>
      <c r="I53" s="551"/>
      <c r="J53" s="546"/>
      <c r="K53" s="546"/>
      <c r="L53" s="153"/>
      <c r="M53" s="153"/>
      <c r="N53" s="153"/>
      <c r="O53" s="153"/>
      <c r="P53" s="153"/>
      <c r="Q53" s="153"/>
      <c r="R53" s="153"/>
      <c r="S53" s="153"/>
      <c r="T53" s="153"/>
      <c r="U53" s="153"/>
      <c r="V53" s="153"/>
      <c r="W53" s="153"/>
      <c r="X53" s="153"/>
      <c r="Y53" s="153"/>
      <c r="Z53" s="153"/>
      <c r="AA53" s="153"/>
    </row>
    <row r="54" spans="1:27" ht="16.350000000000001" customHeight="1">
      <c r="A54" s="202" t="s">
        <v>431</v>
      </c>
      <c r="B54" s="195"/>
      <c r="C54" s="195"/>
      <c r="D54" s="203"/>
      <c r="E54" s="547"/>
      <c r="F54" s="552"/>
      <c r="G54" s="553"/>
      <c r="H54" s="552"/>
      <c r="I54" s="553"/>
      <c r="J54" s="547"/>
      <c r="K54" s="547"/>
      <c r="L54" s="153"/>
      <c r="M54" s="153"/>
      <c r="N54" s="153"/>
      <c r="O54" s="153"/>
      <c r="P54" s="153"/>
      <c r="Q54" s="153"/>
      <c r="R54" s="153"/>
      <c r="S54" s="153"/>
      <c r="T54" s="153"/>
      <c r="U54" s="153"/>
      <c r="V54" s="153"/>
      <c r="W54" s="153"/>
      <c r="X54" s="153"/>
      <c r="Y54" s="153"/>
      <c r="Z54" s="153"/>
      <c r="AA54" s="153"/>
    </row>
    <row r="55" spans="1:27" ht="15" customHeight="1"/>
  </sheetData>
  <mergeCells count="50">
    <mergeCell ref="A7:C7"/>
    <mergeCell ref="D7:F7"/>
    <mergeCell ref="G7:J7"/>
    <mergeCell ref="J3:K3"/>
    <mergeCell ref="A4:K4"/>
    <mergeCell ref="A6:C6"/>
    <mergeCell ref="D6:F6"/>
    <mergeCell ref="G6:J6"/>
    <mergeCell ref="A9:A10"/>
    <mergeCell ref="C9:D9"/>
    <mergeCell ref="E9:G9"/>
    <mergeCell ref="H9:H10"/>
    <mergeCell ref="J9:K9"/>
    <mergeCell ref="C10:D10"/>
    <mergeCell ref="E10:G10"/>
    <mergeCell ref="I10:K10"/>
    <mergeCell ref="A12:A13"/>
    <mergeCell ref="B12:C12"/>
    <mergeCell ref="F12:I12"/>
    <mergeCell ref="J12:K12"/>
    <mergeCell ref="B13:C13"/>
    <mergeCell ref="F13:I13"/>
    <mergeCell ref="J13:K13"/>
    <mergeCell ref="K35:K37"/>
    <mergeCell ref="A15:A16"/>
    <mergeCell ref="B15:C15"/>
    <mergeCell ref="D15:E15"/>
    <mergeCell ref="F15:I15"/>
    <mergeCell ref="J15:K15"/>
    <mergeCell ref="B16:C16"/>
    <mergeCell ref="D16:E16"/>
    <mergeCell ref="F16:I16"/>
    <mergeCell ref="J16:K16"/>
    <mergeCell ref="A18:B18"/>
    <mergeCell ref="C18:D18"/>
    <mergeCell ref="E18:G18"/>
    <mergeCell ref="H18:J18"/>
    <mergeCell ref="K31:K33"/>
    <mergeCell ref="A38:K38"/>
    <mergeCell ref="K46:K48"/>
    <mergeCell ref="E50:G50"/>
    <mergeCell ref="H50:J50"/>
    <mergeCell ref="K50:K51"/>
    <mergeCell ref="F51:G51"/>
    <mergeCell ref="H51:I51"/>
    <mergeCell ref="E52:E54"/>
    <mergeCell ref="F52:G54"/>
    <mergeCell ref="H52:I54"/>
    <mergeCell ref="J52:J54"/>
    <mergeCell ref="K52:K54"/>
  </mergeCells>
  <phoneticPr fontId="4"/>
  <printOptions horizontalCentered="1" verticalCentered="1"/>
  <pageMargins left="0" right="0" top="0" bottom="0" header="0.21" footer="0.15748031496062992"/>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4:G35"/>
  <sheetViews>
    <sheetView workbookViewId="0">
      <selection activeCell="B43" sqref="B43"/>
    </sheetView>
  </sheetViews>
  <sheetFormatPr defaultRowHeight="13.5"/>
  <cols>
    <col min="2" max="2" width="5.5" bestFit="1" customWidth="1"/>
    <col min="3" max="3" width="3.375" bestFit="1" customWidth="1"/>
    <col min="4" max="4" width="3.5" bestFit="1" customWidth="1"/>
    <col min="5" max="5" width="23" bestFit="1" customWidth="1"/>
    <col min="6" max="6" width="24.375" bestFit="1" customWidth="1"/>
    <col min="7" max="7" width="50.5" customWidth="1"/>
  </cols>
  <sheetData>
    <row r="4" spans="2:7">
      <c r="B4" s="48" t="s">
        <v>113</v>
      </c>
      <c r="C4" s="48" t="s">
        <v>114</v>
      </c>
      <c r="D4" s="48" t="s">
        <v>115</v>
      </c>
      <c r="E4" s="48" t="s">
        <v>116</v>
      </c>
      <c r="F4" s="48" t="s">
        <v>117</v>
      </c>
      <c r="G4" s="48" t="s">
        <v>118</v>
      </c>
    </row>
    <row r="5" spans="2:7">
      <c r="B5" s="39">
        <v>2020</v>
      </c>
      <c r="C5" s="39">
        <v>7</v>
      </c>
      <c r="D5" s="39"/>
      <c r="E5" s="48" t="s">
        <v>119</v>
      </c>
      <c r="F5" s="48" t="s">
        <v>120</v>
      </c>
      <c r="G5" s="48" t="s">
        <v>121</v>
      </c>
    </row>
    <row r="6" spans="2:7">
      <c r="B6" s="39">
        <v>2020</v>
      </c>
      <c r="C6" s="39">
        <v>7</v>
      </c>
      <c r="D6" s="39">
        <v>31</v>
      </c>
      <c r="E6" s="39" t="s">
        <v>122</v>
      </c>
      <c r="F6" s="39" t="s">
        <v>123</v>
      </c>
      <c r="G6" s="39" t="s">
        <v>124</v>
      </c>
    </row>
    <row r="7" spans="2:7">
      <c r="B7" s="39">
        <v>2020</v>
      </c>
      <c r="C7" s="39">
        <v>8</v>
      </c>
      <c r="D7" s="39">
        <v>19</v>
      </c>
      <c r="E7" s="39" t="s">
        <v>125</v>
      </c>
      <c r="F7" s="39" t="s">
        <v>126</v>
      </c>
      <c r="G7" s="39" t="s">
        <v>127</v>
      </c>
    </row>
    <row r="8" spans="2:7">
      <c r="B8" s="39">
        <v>2020</v>
      </c>
      <c r="C8" s="39">
        <v>8</v>
      </c>
      <c r="D8" s="39">
        <v>24</v>
      </c>
      <c r="E8" s="39" t="s">
        <v>128</v>
      </c>
      <c r="F8" s="39" t="s">
        <v>129</v>
      </c>
      <c r="G8" s="39"/>
    </row>
    <row r="9" spans="2:7">
      <c r="B9" s="39">
        <v>2020</v>
      </c>
      <c r="C9" s="39">
        <v>8</v>
      </c>
      <c r="D9" s="39">
        <v>28</v>
      </c>
      <c r="E9" s="39" t="s">
        <v>130</v>
      </c>
      <c r="F9" s="39" t="s">
        <v>131</v>
      </c>
      <c r="G9" s="39"/>
    </row>
    <row r="10" spans="2:7">
      <c r="B10" s="39">
        <v>2020</v>
      </c>
      <c r="C10" s="39">
        <v>9</v>
      </c>
      <c r="D10" s="39">
        <v>22</v>
      </c>
      <c r="E10" s="39" t="s">
        <v>132</v>
      </c>
      <c r="F10" s="39" t="s">
        <v>133</v>
      </c>
      <c r="G10" s="39"/>
    </row>
    <row r="11" spans="2:7">
      <c r="B11" s="39">
        <v>2020</v>
      </c>
      <c r="C11" s="39">
        <v>10</v>
      </c>
      <c r="D11" s="39">
        <v>14</v>
      </c>
      <c r="E11" s="39" t="s">
        <v>128</v>
      </c>
      <c r="F11" s="39" t="s">
        <v>134</v>
      </c>
      <c r="G11" s="39"/>
    </row>
    <row r="12" spans="2:7">
      <c r="B12" s="39">
        <v>2020</v>
      </c>
      <c r="C12" s="39">
        <v>10</v>
      </c>
      <c r="D12" s="39">
        <v>23</v>
      </c>
      <c r="E12" s="39" t="s">
        <v>135</v>
      </c>
      <c r="F12" s="39" t="s">
        <v>136</v>
      </c>
      <c r="G12" s="39" t="s">
        <v>137</v>
      </c>
    </row>
    <row r="13" spans="2:7">
      <c r="B13" s="39">
        <v>2020</v>
      </c>
      <c r="C13" s="39">
        <v>11</v>
      </c>
      <c r="D13" s="39">
        <v>3</v>
      </c>
      <c r="E13" s="39" t="s">
        <v>138</v>
      </c>
      <c r="F13" s="39" t="s">
        <v>126</v>
      </c>
      <c r="G13" s="39"/>
    </row>
    <row r="14" spans="2:7">
      <c r="B14" s="39">
        <v>2020</v>
      </c>
      <c r="C14" s="39">
        <v>11</v>
      </c>
      <c r="D14" s="39">
        <v>5</v>
      </c>
      <c r="E14" s="39" t="s">
        <v>128</v>
      </c>
      <c r="F14" s="39" t="s">
        <v>139</v>
      </c>
      <c r="G14" s="39" t="s">
        <v>140</v>
      </c>
    </row>
    <row r="15" spans="2:7">
      <c r="B15" s="39">
        <v>2020</v>
      </c>
      <c r="C15" s="39">
        <v>11</v>
      </c>
      <c r="D15" s="39">
        <v>8</v>
      </c>
      <c r="E15" s="39" t="s">
        <v>128</v>
      </c>
      <c r="F15" s="39" t="s">
        <v>141</v>
      </c>
      <c r="G15" s="39"/>
    </row>
    <row r="16" spans="2:7">
      <c r="B16" s="39">
        <v>2020</v>
      </c>
      <c r="C16" s="39">
        <v>11</v>
      </c>
      <c r="D16" s="39">
        <v>18</v>
      </c>
      <c r="E16" s="39" t="s">
        <v>138</v>
      </c>
      <c r="F16" s="39" t="s">
        <v>141</v>
      </c>
      <c r="G16" s="39"/>
    </row>
    <row r="17" spans="2:7">
      <c r="B17" s="39">
        <v>2020</v>
      </c>
      <c r="C17" s="39">
        <v>11</v>
      </c>
      <c r="D17" s="39">
        <v>26</v>
      </c>
      <c r="E17" s="39" t="s">
        <v>142</v>
      </c>
      <c r="F17" s="48" t="s">
        <v>143</v>
      </c>
      <c r="G17" s="39" t="s">
        <v>144</v>
      </c>
    </row>
    <row r="18" spans="2:7">
      <c r="B18" s="39">
        <v>2020</v>
      </c>
      <c r="C18" s="39">
        <v>12</v>
      </c>
      <c r="D18" s="39">
        <v>8</v>
      </c>
      <c r="E18" s="39" t="s">
        <v>145</v>
      </c>
      <c r="F18" s="39" t="s">
        <v>146</v>
      </c>
      <c r="G18" s="39" t="s">
        <v>147</v>
      </c>
    </row>
    <row r="19" spans="2:7">
      <c r="B19" s="39">
        <v>2020</v>
      </c>
      <c r="C19" s="39">
        <v>12</v>
      </c>
      <c r="D19" s="39">
        <v>12</v>
      </c>
      <c r="E19" s="39" t="s">
        <v>128</v>
      </c>
      <c r="F19" s="39" t="s">
        <v>141</v>
      </c>
      <c r="G19" s="39"/>
    </row>
    <row r="20" spans="2:7">
      <c r="B20" s="39">
        <v>2020</v>
      </c>
      <c r="C20" s="39">
        <v>2</v>
      </c>
      <c r="D20" s="39">
        <v>8</v>
      </c>
      <c r="E20" s="39" t="s">
        <v>148</v>
      </c>
      <c r="F20" s="48" t="s">
        <v>149</v>
      </c>
      <c r="G20" s="39"/>
    </row>
    <row r="21" spans="2:7">
      <c r="B21" s="39">
        <v>2021</v>
      </c>
      <c r="C21" s="39">
        <v>5</v>
      </c>
      <c r="D21" s="39">
        <v>9</v>
      </c>
      <c r="E21" s="39" t="s">
        <v>128</v>
      </c>
      <c r="F21" s="39" t="s">
        <v>126</v>
      </c>
      <c r="G21" s="39"/>
    </row>
    <row r="22" spans="2:7">
      <c r="B22" s="39">
        <v>2021</v>
      </c>
      <c r="C22" s="39">
        <v>9</v>
      </c>
      <c r="D22" s="39">
        <v>13</v>
      </c>
      <c r="E22" s="39" t="s">
        <v>138</v>
      </c>
      <c r="F22" s="39" t="s">
        <v>469</v>
      </c>
      <c r="G22" s="39" t="s">
        <v>470</v>
      </c>
    </row>
    <row r="23" spans="2:7">
      <c r="B23" s="39">
        <v>2021</v>
      </c>
      <c r="C23" s="39">
        <v>10</v>
      </c>
      <c r="D23" s="39">
        <v>3</v>
      </c>
      <c r="E23" s="39" t="s">
        <v>142</v>
      </c>
      <c r="F23" s="48" t="s">
        <v>143</v>
      </c>
      <c r="G23" s="39" t="s">
        <v>144</v>
      </c>
    </row>
    <row r="24" spans="2:7">
      <c r="B24" s="39">
        <v>2021</v>
      </c>
      <c r="C24" s="39">
        <v>11</v>
      </c>
      <c r="D24" s="39">
        <v>1</v>
      </c>
      <c r="E24" s="39" t="s">
        <v>128</v>
      </c>
      <c r="F24" s="39"/>
      <c r="G24" s="39"/>
    </row>
    <row r="25" spans="2:7">
      <c r="B25" s="39">
        <v>2022</v>
      </c>
      <c r="C25" s="39">
        <v>1</v>
      </c>
      <c r="D25" s="39">
        <v>26</v>
      </c>
      <c r="E25" s="39" t="s">
        <v>589</v>
      </c>
      <c r="F25" s="39" t="s">
        <v>590</v>
      </c>
      <c r="G25" s="39"/>
    </row>
    <row r="26" spans="2:7">
      <c r="B26" s="598" t="s">
        <v>593</v>
      </c>
      <c r="C26" s="599"/>
      <c r="D26" s="599"/>
      <c r="E26" s="599"/>
      <c r="F26" s="599"/>
      <c r="G26" s="600"/>
    </row>
    <row r="27" spans="2:7">
      <c r="B27" s="39">
        <v>2023</v>
      </c>
      <c r="C27" s="39">
        <v>3</v>
      </c>
      <c r="D27" s="39">
        <v>15</v>
      </c>
      <c r="E27" s="39" t="s">
        <v>138</v>
      </c>
      <c r="F27" s="39"/>
      <c r="G27" s="39"/>
    </row>
    <row r="28" spans="2:7">
      <c r="B28" s="39"/>
      <c r="C28" s="39"/>
      <c r="D28" s="39"/>
      <c r="E28" s="39"/>
      <c r="F28" s="39"/>
      <c r="G28" s="39"/>
    </row>
    <row r="29" spans="2:7">
      <c r="B29" s="39"/>
      <c r="C29" s="39"/>
      <c r="D29" s="39"/>
      <c r="E29" s="39"/>
      <c r="F29" s="39"/>
      <c r="G29" s="39"/>
    </row>
    <row r="30" spans="2:7">
      <c r="B30" s="39"/>
      <c r="C30" s="39"/>
      <c r="D30" s="39"/>
      <c r="E30" s="39"/>
      <c r="F30" s="39"/>
      <c r="G30" s="39"/>
    </row>
    <row r="31" spans="2:7">
      <c r="B31" s="39"/>
      <c r="C31" s="39"/>
      <c r="D31" s="39"/>
      <c r="E31" s="39"/>
      <c r="F31" s="39"/>
      <c r="G31" s="39"/>
    </row>
    <row r="32" spans="2:7">
      <c r="B32" s="39"/>
      <c r="C32" s="39"/>
      <c r="D32" s="39"/>
      <c r="E32" s="39"/>
      <c r="F32" s="39"/>
      <c r="G32" s="39"/>
    </row>
    <row r="33" spans="2:7">
      <c r="B33" s="39"/>
      <c r="C33" s="39"/>
      <c r="D33" s="39"/>
      <c r="E33" s="39"/>
      <c r="F33" s="39"/>
      <c r="G33" s="39"/>
    </row>
    <row r="34" spans="2:7">
      <c r="B34" s="39"/>
      <c r="C34" s="39"/>
      <c r="D34" s="39"/>
      <c r="E34" s="39"/>
      <c r="F34" s="39"/>
      <c r="G34" s="39"/>
    </row>
    <row r="35" spans="2:7">
      <c r="B35" s="39"/>
      <c r="C35" s="39"/>
      <c r="D35" s="39"/>
      <c r="E35" s="39"/>
      <c r="F35" s="39"/>
      <c r="G35" s="39"/>
    </row>
  </sheetData>
  <mergeCells count="1">
    <mergeCell ref="B26:G26"/>
  </mergeCells>
  <phoneticPr fontId="4"/>
  <pageMargins left="0.7" right="0.7" top="0.75" bottom="0.75" header="0.3" footer="0.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L61"/>
  <sheetViews>
    <sheetView zoomScaleNormal="100" workbookViewId="0">
      <selection activeCell="B43" sqref="B43"/>
    </sheetView>
  </sheetViews>
  <sheetFormatPr defaultColWidth="9" defaultRowHeight="13.5"/>
  <cols>
    <col min="1" max="1" width="4.5" style="49" customWidth="1"/>
    <col min="2" max="2" width="12.625" style="49" customWidth="1"/>
    <col min="3" max="5" width="9" style="49"/>
    <col min="6" max="6" width="11.375" style="49" customWidth="1"/>
    <col min="7" max="8" width="9" style="49"/>
    <col min="9" max="9" width="15.875" style="49" customWidth="1"/>
    <col min="10" max="10" width="5.5" style="49" customWidth="1"/>
    <col min="11" max="11" width="11.625" style="49" bestFit="1" customWidth="1"/>
    <col min="12" max="12" width="12.75" style="49" bestFit="1" customWidth="1"/>
    <col min="13" max="16384" width="9" style="49"/>
  </cols>
  <sheetData>
    <row r="1" spans="1:12" ht="13.5" customHeight="1">
      <c r="A1" s="674" t="s">
        <v>174</v>
      </c>
      <c r="B1" s="674"/>
      <c r="C1" s="674"/>
      <c r="D1" s="674"/>
      <c r="E1" s="674"/>
      <c r="F1" s="674"/>
      <c r="G1" s="674"/>
      <c r="H1" s="674"/>
      <c r="I1" s="674"/>
    </row>
    <row r="2" spans="1:12" ht="13.5" customHeight="1">
      <c r="A2" s="674"/>
      <c r="B2" s="674"/>
      <c r="C2" s="674"/>
      <c r="D2" s="674"/>
      <c r="E2" s="674"/>
      <c r="F2" s="674"/>
      <c r="G2" s="674"/>
      <c r="H2" s="674"/>
      <c r="I2" s="674"/>
      <c r="L2" s="93" t="s">
        <v>175</v>
      </c>
    </row>
    <row r="3" spans="1:12">
      <c r="L3" s="93" t="s">
        <v>176</v>
      </c>
    </row>
    <row r="4" spans="1:12" ht="13.5" customHeight="1">
      <c r="B4" s="675" t="s">
        <v>626</v>
      </c>
      <c r="C4" s="676"/>
      <c r="D4" s="676"/>
      <c r="E4" s="676"/>
      <c r="F4" s="676"/>
      <c r="G4" s="676"/>
      <c r="H4" s="676"/>
      <c r="I4" s="677"/>
      <c r="L4" s="93"/>
    </row>
    <row r="5" spans="1:12" ht="13.5" customHeight="1">
      <c r="B5" s="678"/>
      <c r="C5" s="679"/>
      <c r="D5" s="679"/>
      <c r="E5" s="679"/>
      <c r="F5" s="679"/>
      <c r="G5" s="679"/>
      <c r="H5" s="679"/>
      <c r="I5" s="680"/>
    </row>
    <row r="6" spans="1:12" ht="13.5" customHeight="1" thickBot="1">
      <c r="B6" s="681"/>
      <c r="C6" s="682"/>
      <c r="D6" s="682"/>
      <c r="E6" s="682"/>
      <c r="F6" s="682"/>
      <c r="G6" s="682"/>
      <c r="H6" s="682"/>
      <c r="I6" s="683"/>
      <c r="L6" s="49" t="s">
        <v>177</v>
      </c>
    </row>
    <row r="7" spans="1:12" ht="13.5" customHeight="1">
      <c r="B7" s="94" t="s">
        <v>178</v>
      </c>
      <c r="C7" s="684" t="s">
        <v>179</v>
      </c>
      <c r="D7" s="684"/>
      <c r="E7" s="685" t="s">
        <v>180</v>
      </c>
      <c r="F7" s="685"/>
      <c r="G7" s="685" t="s">
        <v>181</v>
      </c>
      <c r="H7" s="685"/>
      <c r="I7" s="686"/>
    </row>
    <row r="8" spans="1:12" ht="13.5" customHeight="1">
      <c r="B8" s="664">
        <v>50</v>
      </c>
      <c r="C8" s="666">
        <v>1195</v>
      </c>
      <c r="D8" s="666"/>
      <c r="E8" s="668">
        <v>6100</v>
      </c>
      <c r="F8" s="668"/>
      <c r="G8" s="670" t="s">
        <v>1109</v>
      </c>
      <c r="H8" s="670"/>
      <c r="I8" s="671"/>
      <c r="K8" s="95"/>
    </row>
    <row r="9" spans="1:12" ht="13.5" customHeight="1" thickBot="1">
      <c r="B9" s="665"/>
      <c r="C9" s="667"/>
      <c r="D9" s="667"/>
      <c r="E9" s="669"/>
      <c r="F9" s="669"/>
      <c r="G9" s="672"/>
      <c r="H9" s="672"/>
      <c r="I9" s="673"/>
    </row>
    <row r="10" spans="1:12" ht="13.5" customHeight="1">
      <c r="B10" s="643" t="s">
        <v>182</v>
      </c>
      <c r="C10" s="644"/>
      <c r="D10" s="645"/>
      <c r="E10" s="643" t="s">
        <v>763</v>
      </c>
      <c r="F10" s="644"/>
      <c r="G10" s="645"/>
      <c r="H10" s="646" t="s">
        <v>184</v>
      </c>
      <c r="I10" s="647"/>
    </row>
    <row r="11" spans="1:12" ht="13.5" customHeight="1">
      <c r="B11" s="648">
        <v>25</v>
      </c>
      <c r="C11" s="650">
        <v>350</v>
      </c>
      <c r="D11" s="651"/>
      <c r="E11" s="654">
        <v>12</v>
      </c>
      <c r="F11" s="656">
        <v>200</v>
      </c>
      <c r="G11" s="657"/>
      <c r="H11" s="660" t="s">
        <v>1105</v>
      </c>
      <c r="I11" s="661"/>
    </row>
    <row r="12" spans="1:12" ht="13.5" customHeight="1" thickBot="1">
      <c r="B12" s="649"/>
      <c r="C12" s="652"/>
      <c r="D12" s="653"/>
      <c r="E12" s="655"/>
      <c r="F12" s="658"/>
      <c r="G12" s="659"/>
      <c r="H12" s="662"/>
      <c r="I12" s="663"/>
    </row>
    <row r="13" spans="1:12" ht="13.5" customHeight="1">
      <c r="B13" s="622" t="s">
        <v>185</v>
      </c>
      <c r="C13" s="625" t="s">
        <v>1106</v>
      </c>
      <c r="D13" s="626"/>
      <c r="E13" s="631"/>
      <c r="F13" s="634" t="s">
        <v>186</v>
      </c>
      <c r="G13" s="635"/>
      <c r="H13" s="635"/>
      <c r="I13" s="636"/>
    </row>
    <row r="14" spans="1:12" ht="13.5" customHeight="1">
      <c r="B14" s="623"/>
      <c r="C14" s="627"/>
      <c r="D14" s="628"/>
      <c r="E14" s="632"/>
      <c r="F14" s="637"/>
      <c r="G14" s="638"/>
      <c r="H14" s="638"/>
      <c r="I14" s="639"/>
    </row>
    <row r="15" spans="1:12" ht="12" customHeight="1">
      <c r="B15" s="623"/>
      <c r="C15" s="627"/>
      <c r="D15" s="628"/>
      <c r="E15" s="632"/>
      <c r="F15" s="637"/>
      <c r="G15" s="638"/>
      <c r="H15" s="638"/>
      <c r="I15" s="639"/>
    </row>
    <row r="16" spans="1:12" ht="12" customHeight="1">
      <c r="B16" s="624"/>
      <c r="C16" s="629"/>
      <c r="D16" s="630"/>
      <c r="E16" s="633"/>
      <c r="F16" s="640"/>
      <c r="G16" s="641"/>
      <c r="H16" s="641"/>
      <c r="I16" s="642"/>
    </row>
    <row r="17" spans="2:9" ht="13.5" customHeight="1">
      <c r="B17" s="604" t="s">
        <v>1108</v>
      </c>
      <c r="C17" s="605"/>
      <c r="D17" s="605"/>
      <c r="E17" s="606"/>
      <c r="F17" s="613" t="s">
        <v>1107</v>
      </c>
      <c r="G17" s="614"/>
      <c r="H17" s="614"/>
      <c r="I17" s="615"/>
    </row>
    <row r="18" spans="2:9" ht="13.5" customHeight="1">
      <c r="B18" s="607"/>
      <c r="C18" s="608"/>
      <c r="D18" s="608"/>
      <c r="E18" s="609"/>
      <c r="F18" s="616"/>
      <c r="G18" s="617"/>
      <c r="H18" s="617"/>
      <c r="I18" s="618"/>
    </row>
    <row r="19" spans="2:9" ht="13.5" customHeight="1">
      <c r="B19" s="610"/>
      <c r="C19" s="611"/>
      <c r="D19" s="611"/>
      <c r="E19" s="612"/>
      <c r="F19" s="619"/>
      <c r="G19" s="620"/>
      <c r="H19" s="620"/>
      <c r="I19" s="621"/>
    </row>
    <row r="21" spans="2:9" ht="12" customHeight="1">
      <c r="B21" s="601" t="s">
        <v>187</v>
      </c>
      <c r="C21" s="601"/>
      <c r="D21" s="601"/>
      <c r="E21" s="601"/>
      <c r="F21" s="601"/>
      <c r="G21" s="601"/>
      <c r="H21" s="601"/>
      <c r="I21" s="601"/>
    </row>
    <row r="22" spans="2:9" ht="12" customHeight="1">
      <c r="B22" s="601"/>
      <c r="C22" s="601"/>
      <c r="D22" s="601"/>
      <c r="E22" s="601"/>
      <c r="F22" s="601"/>
      <c r="G22" s="601"/>
      <c r="H22" s="601"/>
      <c r="I22" s="601"/>
    </row>
    <row r="23" spans="2:9" ht="9.75" customHeight="1">
      <c r="B23" s="601" t="s">
        <v>188</v>
      </c>
      <c r="C23" s="601" t="s">
        <v>189</v>
      </c>
      <c r="D23" s="601"/>
      <c r="E23" s="601" t="s">
        <v>190</v>
      </c>
      <c r="F23" s="601"/>
      <c r="G23" s="603" t="s">
        <v>191</v>
      </c>
      <c r="H23" s="603"/>
      <c r="I23" s="602" t="s">
        <v>192</v>
      </c>
    </row>
    <row r="24" spans="2:9" ht="9.75" customHeight="1">
      <c r="B24" s="601"/>
      <c r="C24" s="601"/>
      <c r="D24" s="601"/>
      <c r="E24" s="601"/>
      <c r="F24" s="601"/>
      <c r="G24" s="603"/>
      <c r="H24" s="603"/>
      <c r="I24" s="601"/>
    </row>
    <row r="25" spans="2:9" ht="11.25" customHeight="1">
      <c r="B25" s="601" t="s">
        <v>193</v>
      </c>
      <c r="C25" s="601" t="s">
        <v>194</v>
      </c>
      <c r="D25" s="601"/>
      <c r="E25" s="601" t="s">
        <v>194</v>
      </c>
      <c r="F25" s="601"/>
      <c r="G25" s="603" t="s">
        <v>194</v>
      </c>
      <c r="H25" s="603"/>
      <c r="I25" s="522"/>
    </row>
    <row r="26" spans="2:9" ht="11.25" customHeight="1">
      <c r="B26" s="601"/>
      <c r="C26" s="601"/>
      <c r="D26" s="601"/>
      <c r="E26" s="601"/>
      <c r="F26" s="601"/>
      <c r="G26" s="603"/>
      <c r="H26" s="603"/>
      <c r="I26" s="524"/>
    </row>
    <row r="27" spans="2:9" ht="11.25" customHeight="1">
      <c r="B27" s="601"/>
      <c r="C27" s="601"/>
      <c r="D27" s="601"/>
      <c r="E27" s="601"/>
      <c r="F27" s="601"/>
      <c r="G27" s="603"/>
      <c r="H27" s="603"/>
      <c r="I27" s="85" t="s">
        <v>195</v>
      </c>
    </row>
    <row r="28" spans="2:9" ht="12" customHeight="1">
      <c r="B28" s="601" t="s">
        <v>196</v>
      </c>
      <c r="C28" s="601"/>
      <c r="D28" s="601"/>
      <c r="E28" s="601"/>
      <c r="F28" s="601"/>
      <c r="G28" s="601"/>
      <c r="H28" s="601"/>
      <c r="I28" s="601"/>
    </row>
    <row r="29" spans="2:9" ht="12" customHeight="1">
      <c r="B29" s="601"/>
      <c r="C29" s="601"/>
      <c r="D29" s="601"/>
      <c r="E29" s="601"/>
      <c r="F29" s="601"/>
      <c r="G29" s="601"/>
      <c r="H29" s="601"/>
      <c r="I29" s="601"/>
    </row>
    <row r="30" spans="2:9" ht="9.75" customHeight="1">
      <c r="B30" s="601" t="s">
        <v>188</v>
      </c>
      <c r="C30" s="601" t="s">
        <v>189</v>
      </c>
      <c r="D30" s="601"/>
      <c r="E30" s="601" t="s">
        <v>190</v>
      </c>
      <c r="F30" s="601"/>
      <c r="G30" s="601" t="s">
        <v>191</v>
      </c>
      <c r="H30" s="601"/>
      <c r="I30" s="602" t="s">
        <v>192</v>
      </c>
    </row>
    <row r="31" spans="2:9" ht="9.75" customHeight="1">
      <c r="B31" s="601"/>
      <c r="C31" s="601"/>
      <c r="D31" s="601"/>
      <c r="E31" s="601"/>
      <c r="F31" s="601"/>
      <c r="G31" s="601"/>
      <c r="H31" s="601"/>
      <c r="I31" s="601"/>
    </row>
    <row r="32" spans="2:9" ht="11.25" customHeight="1">
      <c r="B32" s="601" t="s">
        <v>197</v>
      </c>
      <c r="C32" s="601" t="s">
        <v>194</v>
      </c>
      <c r="D32" s="601"/>
      <c r="E32" s="601" t="s">
        <v>194</v>
      </c>
      <c r="F32" s="601"/>
      <c r="G32" s="601" t="s">
        <v>194</v>
      </c>
      <c r="H32" s="601"/>
      <c r="I32" s="522"/>
    </row>
    <row r="33" spans="2:9" ht="11.25" customHeight="1">
      <c r="B33" s="601"/>
      <c r="C33" s="601"/>
      <c r="D33" s="601"/>
      <c r="E33" s="601"/>
      <c r="F33" s="601"/>
      <c r="G33" s="601"/>
      <c r="H33" s="601"/>
      <c r="I33" s="524"/>
    </row>
    <row r="34" spans="2:9" ht="11.25" customHeight="1">
      <c r="B34" s="601"/>
      <c r="C34" s="601"/>
      <c r="D34" s="601"/>
      <c r="E34" s="601"/>
      <c r="F34" s="601"/>
      <c r="G34" s="601"/>
      <c r="H34" s="601"/>
      <c r="I34" s="85" t="s">
        <v>198</v>
      </c>
    </row>
    <row r="35" spans="2:9" ht="12" customHeight="1">
      <c r="B35" s="601" t="s">
        <v>199</v>
      </c>
      <c r="C35" s="601"/>
      <c r="D35" s="601"/>
      <c r="E35" s="601"/>
      <c r="F35" s="601"/>
      <c r="G35" s="601"/>
      <c r="H35" s="601"/>
      <c r="I35" s="601"/>
    </row>
    <row r="36" spans="2:9" ht="12" customHeight="1">
      <c r="B36" s="601"/>
      <c r="C36" s="601"/>
      <c r="D36" s="601"/>
      <c r="E36" s="601"/>
      <c r="F36" s="601"/>
      <c r="G36" s="601"/>
      <c r="H36" s="601"/>
      <c r="I36" s="601"/>
    </row>
    <row r="37" spans="2:9" ht="9.75" customHeight="1">
      <c r="B37" s="601" t="s">
        <v>188</v>
      </c>
      <c r="C37" s="601" t="s">
        <v>189</v>
      </c>
      <c r="D37" s="601"/>
      <c r="E37" s="601" t="s">
        <v>190</v>
      </c>
      <c r="F37" s="601"/>
      <c r="G37" s="601" t="s">
        <v>191</v>
      </c>
      <c r="H37" s="601"/>
      <c r="I37" s="602" t="s">
        <v>192</v>
      </c>
    </row>
    <row r="38" spans="2:9" ht="9.75" customHeight="1">
      <c r="B38" s="601"/>
      <c r="C38" s="601"/>
      <c r="D38" s="601"/>
      <c r="E38" s="601"/>
      <c r="F38" s="601"/>
      <c r="G38" s="601"/>
      <c r="H38" s="601"/>
      <c r="I38" s="601"/>
    </row>
    <row r="39" spans="2:9" ht="11.25" customHeight="1">
      <c r="B39" s="601" t="s">
        <v>197</v>
      </c>
      <c r="C39" s="601" t="s">
        <v>194</v>
      </c>
      <c r="D39" s="601"/>
      <c r="E39" s="601" t="s">
        <v>194</v>
      </c>
      <c r="F39" s="601"/>
      <c r="G39" s="601" t="s">
        <v>194</v>
      </c>
      <c r="H39" s="601"/>
      <c r="I39" s="522"/>
    </row>
    <row r="40" spans="2:9" ht="11.25" customHeight="1">
      <c r="B40" s="601"/>
      <c r="C40" s="601"/>
      <c r="D40" s="601"/>
      <c r="E40" s="601"/>
      <c r="F40" s="601"/>
      <c r="G40" s="601"/>
      <c r="H40" s="601"/>
      <c r="I40" s="524"/>
    </row>
    <row r="41" spans="2:9" ht="11.25" customHeight="1">
      <c r="B41" s="601"/>
      <c r="C41" s="601"/>
      <c r="D41" s="601"/>
      <c r="E41" s="601"/>
      <c r="F41" s="601"/>
      <c r="G41" s="601"/>
      <c r="H41" s="601"/>
      <c r="I41" s="85" t="s">
        <v>198</v>
      </c>
    </row>
    <row r="42" spans="2:9" ht="9.75" customHeight="1">
      <c r="B42" s="601" t="s">
        <v>188</v>
      </c>
      <c r="C42" s="601" t="s">
        <v>189</v>
      </c>
      <c r="D42" s="601"/>
      <c r="E42" s="601" t="s">
        <v>190</v>
      </c>
      <c r="F42" s="601"/>
      <c r="G42" s="601" t="s">
        <v>191</v>
      </c>
      <c r="H42" s="601"/>
      <c r="I42" s="602" t="s">
        <v>192</v>
      </c>
    </row>
    <row r="43" spans="2:9" ht="9.75" customHeight="1">
      <c r="B43" s="601"/>
      <c r="C43" s="601"/>
      <c r="D43" s="601"/>
      <c r="E43" s="601"/>
      <c r="F43" s="601"/>
      <c r="G43" s="601"/>
      <c r="H43" s="601"/>
      <c r="I43" s="601"/>
    </row>
    <row r="44" spans="2:9" ht="11.25" customHeight="1">
      <c r="B44" s="601" t="s">
        <v>193</v>
      </c>
      <c r="C44" s="601" t="s">
        <v>194</v>
      </c>
      <c r="D44" s="601"/>
      <c r="E44" s="601" t="s">
        <v>194</v>
      </c>
      <c r="F44" s="601"/>
      <c r="G44" s="601" t="s">
        <v>194</v>
      </c>
      <c r="H44" s="601"/>
      <c r="I44" s="522"/>
    </row>
    <row r="45" spans="2:9" ht="11.25" customHeight="1">
      <c r="B45" s="601"/>
      <c r="C45" s="601"/>
      <c r="D45" s="601"/>
      <c r="E45" s="601"/>
      <c r="F45" s="601"/>
      <c r="G45" s="601"/>
      <c r="H45" s="601"/>
      <c r="I45" s="524"/>
    </row>
    <row r="46" spans="2:9" ht="11.25" customHeight="1">
      <c r="B46" s="601"/>
      <c r="C46" s="601"/>
      <c r="D46" s="601"/>
      <c r="E46" s="601"/>
      <c r="F46" s="601"/>
      <c r="G46" s="601"/>
      <c r="H46" s="601"/>
      <c r="I46" s="85" t="s">
        <v>200</v>
      </c>
    </row>
    <row r="47" spans="2:9" ht="12" customHeight="1">
      <c r="B47" s="601" t="s">
        <v>201</v>
      </c>
      <c r="C47" s="601"/>
      <c r="D47" s="601"/>
      <c r="E47" s="601"/>
      <c r="F47" s="601"/>
      <c r="G47" s="601"/>
      <c r="H47" s="601"/>
      <c r="I47" s="601"/>
    </row>
    <row r="48" spans="2:9" ht="12" customHeight="1">
      <c r="B48" s="601"/>
      <c r="C48" s="601"/>
      <c r="D48" s="601"/>
      <c r="E48" s="601"/>
      <c r="F48" s="601"/>
      <c r="G48" s="601"/>
      <c r="H48" s="601"/>
      <c r="I48" s="601"/>
    </row>
    <row r="49" spans="2:9" ht="9.75" customHeight="1">
      <c r="B49" s="601" t="s">
        <v>188</v>
      </c>
      <c r="C49" s="601" t="s">
        <v>189</v>
      </c>
      <c r="D49" s="601"/>
      <c r="E49" s="601" t="s">
        <v>190</v>
      </c>
      <c r="F49" s="601"/>
      <c r="G49" s="601" t="s">
        <v>191</v>
      </c>
      <c r="H49" s="601"/>
      <c r="I49" s="602" t="s">
        <v>192</v>
      </c>
    </row>
    <row r="50" spans="2:9" ht="9.75" customHeight="1">
      <c r="B50" s="601"/>
      <c r="C50" s="601"/>
      <c r="D50" s="601"/>
      <c r="E50" s="601"/>
      <c r="F50" s="601"/>
      <c r="G50" s="601"/>
      <c r="H50" s="601"/>
      <c r="I50" s="601"/>
    </row>
    <row r="51" spans="2:9" ht="11.25" customHeight="1">
      <c r="B51" s="601" t="s">
        <v>197</v>
      </c>
      <c r="C51" s="601" t="s">
        <v>194</v>
      </c>
      <c r="D51" s="601"/>
      <c r="E51" s="601" t="s">
        <v>194</v>
      </c>
      <c r="F51" s="601"/>
      <c r="G51" s="601" t="s">
        <v>194</v>
      </c>
      <c r="H51" s="601"/>
      <c r="I51" s="522"/>
    </row>
    <row r="52" spans="2:9" ht="11.25" customHeight="1">
      <c r="B52" s="601"/>
      <c r="C52" s="601"/>
      <c r="D52" s="601"/>
      <c r="E52" s="601"/>
      <c r="F52" s="601"/>
      <c r="G52" s="601"/>
      <c r="H52" s="601"/>
      <c r="I52" s="524"/>
    </row>
    <row r="53" spans="2:9" ht="11.25" customHeight="1">
      <c r="B53" s="601"/>
      <c r="C53" s="601"/>
      <c r="D53" s="601"/>
      <c r="E53" s="601"/>
      <c r="F53" s="601"/>
      <c r="G53" s="601"/>
      <c r="H53" s="601"/>
      <c r="I53" s="85" t="s">
        <v>195</v>
      </c>
    </row>
    <row r="54" spans="2:9" ht="12" customHeight="1">
      <c r="B54" s="601" t="s">
        <v>202</v>
      </c>
      <c r="C54" s="601"/>
      <c r="D54" s="601"/>
      <c r="E54" s="601"/>
      <c r="F54" s="601"/>
      <c r="G54" s="601"/>
      <c r="H54" s="601"/>
      <c r="I54" s="601"/>
    </row>
    <row r="55" spans="2:9" ht="12" customHeight="1">
      <c r="B55" s="601"/>
      <c r="C55" s="601"/>
      <c r="D55" s="601"/>
      <c r="E55" s="601"/>
      <c r="F55" s="601"/>
      <c r="G55" s="601"/>
      <c r="H55" s="601"/>
      <c r="I55" s="601"/>
    </row>
    <row r="56" spans="2:9" ht="9.75" customHeight="1">
      <c r="B56" s="601" t="s">
        <v>188</v>
      </c>
      <c r="C56" s="601" t="s">
        <v>189</v>
      </c>
      <c r="D56" s="601"/>
      <c r="E56" s="601" t="s">
        <v>190</v>
      </c>
      <c r="F56" s="601"/>
      <c r="G56" s="601" t="s">
        <v>191</v>
      </c>
      <c r="H56" s="601"/>
      <c r="I56" s="602" t="s">
        <v>192</v>
      </c>
    </row>
    <row r="57" spans="2:9" ht="9.75" customHeight="1">
      <c r="B57" s="601"/>
      <c r="C57" s="601"/>
      <c r="D57" s="601"/>
      <c r="E57" s="601"/>
      <c r="F57" s="601"/>
      <c r="G57" s="601"/>
      <c r="H57" s="601"/>
      <c r="I57" s="601"/>
    </row>
    <row r="58" spans="2:9" ht="11.25" customHeight="1">
      <c r="B58" s="601" t="s">
        <v>193</v>
      </c>
      <c r="C58" s="601" t="s">
        <v>194</v>
      </c>
      <c r="D58" s="601"/>
      <c r="E58" s="601" t="s">
        <v>194</v>
      </c>
      <c r="F58" s="601"/>
      <c r="G58" s="601" t="s">
        <v>194</v>
      </c>
      <c r="H58" s="601"/>
      <c r="I58" s="522"/>
    </row>
    <row r="59" spans="2:9" ht="11.25" customHeight="1">
      <c r="B59" s="601"/>
      <c r="C59" s="601"/>
      <c r="D59" s="601"/>
      <c r="E59" s="601"/>
      <c r="F59" s="601"/>
      <c r="G59" s="601"/>
      <c r="H59" s="601"/>
      <c r="I59" s="524"/>
    </row>
    <row r="60" spans="2:9" ht="11.25" customHeight="1">
      <c r="B60" s="601"/>
      <c r="C60" s="601"/>
      <c r="D60" s="601"/>
      <c r="E60" s="601"/>
      <c r="F60" s="601"/>
      <c r="G60" s="601"/>
      <c r="H60" s="601"/>
      <c r="I60" s="85" t="s">
        <v>198</v>
      </c>
    </row>
    <row r="61" spans="2:9">
      <c r="C61" s="49" t="s">
        <v>203</v>
      </c>
    </row>
  </sheetData>
  <dataConsolidate/>
  <mergeCells count="88">
    <mergeCell ref="B8:B9"/>
    <mergeCell ref="C8:D9"/>
    <mergeCell ref="E8:F9"/>
    <mergeCell ref="G8:I9"/>
    <mergeCell ref="A1:I2"/>
    <mergeCell ref="B4:I6"/>
    <mergeCell ref="C7:D7"/>
    <mergeCell ref="E7:F7"/>
    <mergeCell ref="G7:I7"/>
    <mergeCell ref="B10:D10"/>
    <mergeCell ref="E10:G10"/>
    <mergeCell ref="H10:I10"/>
    <mergeCell ref="B11:B12"/>
    <mergeCell ref="C11:D12"/>
    <mergeCell ref="E11:E12"/>
    <mergeCell ref="F11:G12"/>
    <mergeCell ref="H11:I12"/>
    <mergeCell ref="B17:E19"/>
    <mergeCell ref="F17:I19"/>
    <mergeCell ref="B13:B16"/>
    <mergeCell ref="C13:D16"/>
    <mergeCell ref="E13:E16"/>
    <mergeCell ref="F13:I16"/>
    <mergeCell ref="B28:I29"/>
    <mergeCell ref="B21:I22"/>
    <mergeCell ref="B23:B24"/>
    <mergeCell ref="C23:D24"/>
    <mergeCell ref="E23:F24"/>
    <mergeCell ref="G23:H24"/>
    <mergeCell ref="I23:I24"/>
    <mergeCell ref="B25:B27"/>
    <mergeCell ref="C25:D27"/>
    <mergeCell ref="E25:F27"/>
    <mergeCell ref="G25:H27"/>
    <mergeCell ref="I25:I26"/>
    <mergeCell ref="B32:B34"/>
    <mergeCell ref="C32:D34"/>
    <mergeCell ref="E32:F34"/>
    <mergeCell ref="G32:H34"/>
    <mergeCell ref="I32:I33"/>
    <mergeCell ref="B30:B31"/>
    <mergeCell ref="C30:D31"/>
    <mergeCell ref="E30:F31"/>
    <mergeCell ref="G30:H31"/>
    <mergeCell ref="I30:I31"/>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51:B53"/>
    <mergeCell ref="C51:D53"/>
    <mergeCell ref="E51:F53"/>
    <mergeCell ref="G51:H53"/>
    <mergeCell ref="I51:I52"/>
    <mergeCell ref="B49:B50"/>
    <mergeCell ref="C49:D50"/>
    <mergeCell ref="E49:F50"/>
    <mergeCell ref="G49:H50"/>
    <mergeCell ref="I49:I50"/>
    <mergeCell ref="B54:I55"/>
    <mergeCell ref="B56:B57"/>
    <mergeCell ref="C56:D57"/>
    <mergeCell ref="E56:F57"/>
    <mergeCell ref="G56:H57"/>
    <mergeCell ref="I56:I57"/>
    <mergeCell ref="B58:B60"/>
    <mergeCell ref="C58:D60"/>
    <mergeCell ref="E58:F60"/>
    <mergeCell ref="G58:H60"/>
    <mergeCell ref="I58:I59"/>
  </mergeCells>
  <phoneticPr fontId="4"/>
  <conditionalFormatting sqref="H11:I12">
    <cfRule type="containsText" dxfId="5" priority="1" operator="containsText" text="外面蒸着">
      <formula>NOT(ISERROR(SEARCH("外面蒸着",H11)))</formula>
    </cfRule>
  </conditionalFormatting>
  <dataValidations count="2">
    <dataValidation type="list" allowBlank="1" showInputMessage="1" showErrorMessage="1" sqref="H11:I12">
      <formula1>$L$2:$L$3</formula1>
    </dataValidation>
    <dataValidation type="list" allowBlank="1" showInputMessage="1" showErrorMessage="1" sqref="E13:E16">
      <formula1>$L$5:$L$6</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印刷">
                <anchor moveWithCells="1" sizeWithCells="1">
                  <from>
                    <xdr:col>9</xdr:col>
                    <xdr:colOff>257175</xdr:colOff>
                    <xdr:row>1</xdr:row>
                    <xdr:rowOff>38100</xdr:rowOff>
                  </from>
                  <to>
                    <xdr:col>10</xdr:col>
                    <xdr:colOff>638175</xdr:colOff>
                    <xdr:row>3</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Y3968"/>
  <sheetViews>
    <sheetView zoomScaleNormal="100" workbookViewId="0">
      <selection activeCell="B43" sqref="B43"/>
    </sheetView>
  </sheetViews>
  <sheetFormatPr defaultColWidth="9" defaultRowHeight="13.5"/>
  <cols>
    <col min="1" max="1" width="4.5" style="49" customWidth="1"/>
    <col min="2" max="2" width="12.625" style="49" customWidth="1"/>
    <col min="3" max="4" width="9" style="49"/>
    <col min="5" max="5" width="11.375" style="49" customWidth="1"/>
    <col min="6" max="8" width="9" style="49"/>
    <col min="9" max="9" width="15.875" style="49" customWidth="1"/>
    <col min="10" max="10" width="5.5" style="49" customWidth="1"/>
    <col min="11" max="11" width="11.625" style="49" bestFit="1" customWidth="1"/>
    <col min="12" max="12" width="12.75" style="49" bestFit="1" customWidth="1"/>
    <col min="13" max="16384" width="9" style="49"/>
  </cols>
  <sheetData>
    <row r="1" spans="1:12" ht="13.5" customHeight="1">
      <c r="A1" s="674" t="s">
        <v>174</v>
      </c>
      <c r="B1" s="674"/>
      <c r="C1" s="674"/>
      <c r="D1" s="674"/>
      <c r="E1" s="674"/>
      <c r="F1" s="674"/>
      <c r="G1" s="674"/>
      <c r="H1" s="674"/>
      <c r="I1" s="674"/>
    </row>
    <row r="2" spans="1:12" ht="13.5" customHeight="1">
      <c r="A2" s="674"/>
      <c r="B2" s="674"/>
      <c r="C2" s="674"/>
      <c r="D2" s="674"/>
      <c r="E2" s="674"/>
      <c r="F2" s="674"/>
      <c r="G2" s="674"/>
      <c r="H2" s="674"/>
      <c r="I2" s="674"/>
      <c r="L2" s="93" t="s">
        <v>175</v>
      </c>
    </row>
    <row r="3" spans="1:12">
      <c r="L3" s="93" t="s">
        <v>176</v>
      </c>
    </row>
    <row r="4" spans="1:12" ht="13.5" customHeight="1">
      <c r="B4" s="675" t="s">
        <v>971</v>
      </c>
      <c r="C4" s="676"/>
      <c r="D4" s="676"/>
      <c r="E4" s="676"/>
      <c r="F4" s="676"/>
      <c r="G4" s="676"/>
      <c r="H4" s="676"/>
      <c r="I4" s="677"/>
      <c r="L4" s="93"/>
    </row>
    <row r="5" spans="1:12" ht="13.5" customHeight="1">
      <c r="B5" s="678"/>
      <c r="C5" s="679"/>
      <c r="D5" s="679"/>
      <c r="E5" s="679"/>
      <c r="F5" s="679"/>
      <c r="G5" s="679"/>
      <c r="H5" s="679"/>
      <c r="I5" s="680"/>
    </row>
    <row r="6" spans="1:12" ht="13.5" customHeight="1" thickBot="1">
      <c r="B6" s="681"/>
      <c r="C6" s="682"/>
      <c r="D6" s="682"/>
      <c r="E6" s="682"/>
      <c r="F6" s="682"/>
      <c r="G6" s="682"/>
      <c r="H6" s="682"/>
      <c r="I6" s="683"/>
      <c r="L6" s="49" t="s">
        <v>177</v>
      </c>
    </row>
    <row r="7" spans="1:12" ht="13.5" customHeight="1">
      <c r="B7" s="94" t="s">
        <v>178</v>
      </c>
      <c r="C7" s="684" t="s">
        <v>179</v>
      </c>
      <c r="D7" s="684"/>
      <c r="E7" s="685" t="s">
        <v>180</v>
      </c>
      <c r="F7" s="685"/>
      <c r="G7" s="685" t="s">
        <v>181</v>
      </c>
      <c r="H7" s="685"/>
      <c r="I7" s="686"/>
    </row>
    <row r="8" spans="1:12" ht="13.5" customHeight="1">
      <c r="B8" s="664">
        <v>50</v>
      </c>
      <c r="C8" s="666">
        <v>1120</v>
      </c>
      <c r="D8" s="666"/>
      <c r="E8" s="668">
        <v>9490</v>
      </c>
      <c r="F8" s="668"/>
      <c r="G8" s="670" t="s">
        <v>1315</v>
      </c>
      <c r="H8" s="670"/>
      <c r="I8" s="671"/>
      <c r="K8" s="95"/>
    </row>
    <row r="9" spans="1:12" ht="13.5" customHeight="1" thickBot="1">
      <c r="B9" s="665"/>
      <c r="C9" s="667"/>
      <c r="D9" s="667"/>
      <c r="E9" s="669"/>
      <c r="F9" s="669"/>
      <c r="G9" s="672"/>
      <c r="H9" s="672"/>
      <c r="I9" s="673"/>
    </row>
    <row r="10" spans="1:12" ht="13.5" customHeight="1">
      <c r="B10" s="643" t="s">
        <v>182</v>
      </c>
      <c r="C10" s="644"/>
      <c r="D10" s="645"/>
      <c r="E10" s="643" t="s">
        <v>183</v>
      </c>
      <c r="F10" s="644"/>
      <c r="G10" s="645"/>
      <c r="H10" s="646" t="s">
        <v>184</v>
      </c>
      <c r="I10" s="647"/>
    </row>
    <row r="11" spans="1:12" ht="13.5" customHeight="1">
      <c r="B11" s="648">
        <v>25</v>
      </c>
      <c r="C11" s="650">
        <v>350</v>
      </c>
      <c r="D11" s="651"/>
      <c r="E11" s="654">
        <v>12</v>
      </c>
      <c r="F11" s="656">
        <v>200</v>
      </c>
      <c r="G11" s="657"/>
      <c r="H11" s="660" t="s">
        <v>1310</v>
      </c>
      <c r="I11" s="661"/>
    </row>
    <row r="12" spans="1:12" ht="13.5" customHeight="1" thickBot="1">
      <c r="B12" s="649"/>
      <c r="C12" s="652"/>
      <c r="D12" s="653"/>
      <c r="E12" s="655"/>
      <c r="F12" s="658"/>
      <c r="G12" s="659"/>
      <c r="H12" s="662"/>
      <c r="I12" s="663"/>
    </row>
    <row r="13" spans="1:12" ht="13.5" customHeight="1">
      <c r="B13" s="687" t="s">
        <v>205</v>
      </c>
      <c r="C13" s="625" t="s">
        <v>1311</v>
      </c>
      <c r="D13" s="626"/>
      <c r="E13" s="689"/>
      <c r="F13" s="634" t="s">
        <v>186</v>
      </c>
      <c r="G13" s="635"/>
      <c r="H13" s="635"/>
      <c r="I13" s="636"/>
    </row>
    <row r="14" spans="1:12" ht="12.75" customHeight="1">
      <c r="B14" s="688"/>
      <c r="C14" s="629"/>
      <c r="D14" s="630"/>
      <c r="E14" s="690"/>
      <c r="F14" s="637"/>
      <c r="G14" s="638"/>
      <c r="H14" s="638"/>
      <c r="I14" s="639"/>
    </row>
    <row r="15" spans="1:12" ht="13.5" customHeight="1">
      <c r="B15" s="691" t="s">
        <v>206</v>
      </c>
      <c r="C15" s="693" t="s">
        <v>1312</v>
      </c>
      <c r="D15" s="694"/>
      <c r="E15" s="695"/>
      <c r="F15" s="637"/>
      <c r="G15" s="638"/>
      <c r="H15" s="638"/>
      <c r="I15" s="639"/>
    </row>
    <row r="16" spans="1:12" ht="13.5" customHeight="1">
      <c r="B16" s="692"/>
      <c r="C16" s="629"/>
      <c r="D16" s="630"/>
      <c r="E16" s="696"/>
      <c r="F16" s="640"/>
      <c r="G16" s="641"/>
      <c r="H16" s="641"/>
      <c r="I16" s="642"/>
    </row>
    <row r="17" spans="2:9" ht="13.5" customHeight="1">
      <c r="B17" s="604" t="s">
        <v>1314</v>
      </c>
      <c r="C17" s="605"/>
      <c r="D17" s="605"/>
      <c r="E17" s="606"/>
      <c r="F17" s="613" t="s">
        <v>1313</v>
      </c>
      <c r="G17" s="614"/>
      <c r="H17" s="614"/>
      <c r="I17" s="615"/>
    </row>
    <row r="18" spans="2:9" ht="13.5" customHeight="1">
      <c r="B18" s="607"/>
      <c r="C18" s="608"/>
      <c r="D18" s="608"/>
      <c r="E18" s="609"/>
      <c r="F18" s="616"/>
      <c r="G18" s="617"/>
      <c r="H18" s="617"/>
      <c r="I18" s="618"/>
    </row>
    <row r="19" spans="2:9" ht="13.5" customHeight="1">
      <c r="B19" s="610"/>
      <c r="C19" s="611"/>
      <c r="D19" s="611"/>
      <c r="E19" s="612"/>
      <c r="F19" s="619"/>
      <c r="G19" s="620"/>
      <c r="H19" s="620"/>
      <c r="I19" s="621"/>
    </row>
    <row r="20" spans="2:9" ht="13.5" customHeight="1"/>
    <row r="21" spans="2:9" ht="12" customHeight="1">
      <c r="B21" s="525" t="s">
        <v>187</v>
      </c>
      <c r="C21" s="526"/>
      <c r="D21" s="526"/>
      <c r="E21" s="526"/>
      <c r="F21" s="526"/>
      <c r="G21" s="526"/>
      <c r="H21" s="526"/>
      <c r="I21" s="527"/>
    </row>
    <row r="22" spans="2:9" ht="12" customHeight="1">
      <c r="B22" s="528"/>
      <c r="C22" s="529"/>
      <c r="D22" s="529"/>
      <c r="E22" s="529"/>
      <c r="F22" s="529"/>
      <c r="G22" s="529"/>
      <c r="H22" s="529"/>
      <c r="I22" s="530"/>
    </row>
    <row r="23" spans="2:9" ht="9.75" customHeight="1">
      <c r="B23" s="601" t="s">
        <v>188</v>
      </c>
      <c r="C23" s="601" t="s">
        <v>189</v>
      </c>
      <c r="D23" s="601"/>
      <c r="E23" s="601" t="s">
        <v>190</v>
      </c>
      <c r="F23" s="601"/>
      <c r="G23" s="603" t="s">
        <v>191</v>
      </c>
      <c r="H23" s="603"/>
      <c r="I23" s="602" t="s">
        <v>192</v>
      </c>
    </row>
    <row r="24" spans="2:9" ht="9.75" customHeight="1">
      <c r="B24" s="601"/>
      <c r="C24" s="601"/>
      <c r="D24" s="601"/>
      <c r="E24" s="601"/>
      <c r="F24" s="601"/>
      <c r="G24" s="603"/>
      <c r="H24" s="603"/>
      <c r="I24" s="601"/>
    </row>
    <row r="25" spans="2:9" ht="11.25" customHeight="1">
      <c r="B25" s="601" t="s">
        <v>207</v>
      </c>
      <c r="C25" s="601" t="s">
        <v>194</v>
      </c>
      <c r="D25" s="601"/>
      <c r="E25" s="601" t="s">
        <v>194</v>
      </c>
      <c r="F25" s="601"/>
      <c r="G25" s="603" t="s">
        <v>194</v>
      </c>
      <c r="H25" s="603"/>
      <c r="I25" s="522"/>
    </row>
    <row r="26" spans="2:9" ht="11.25" customHeight="1">
      <c r="B26" s="601"/>
      <c r="C26" s="601"/>
      <c r="D26" s="601"/>
      <c r="E26" s="601"/>
      <c r="F26" s="601"/>
      <c r="G26" s="603"/>
      <c r="H26" s="603"/>
      <c r="I26" s="524"/>
    </row>
    <row r="27" spans="2:9" ht="11.25" customHeight="1">
      <c r="B27" s="601"/>
      <c r="C27" s="601"/>
      <c r="D27" s="601"/>
      <c r="E27" s="601"/>
      <c r="F27" s="601"/>
      <c r="G27" s="603"/>
      <c r="H27" s="603"/>
      <c r="I27" s="85" t="s">
        <v>208</v>
      </c>
    </row>
    <row r="28" spans="2:9" ht="12" customHeight="1">
      <c r="B28" s="525" t="s">
        <v>196</v>
      </c>
      <c r="C28" s="526"/>
      <c r="D28" s="526"/>
      <c r="E28" s="526"/>
      <c r="F28" s="526"/>
      <c r="G28" s="526"/>
      <c r="H28" s="526"/>
      <c r="I28" s="527"/>
    </row>
    <row r="29" spans="2:9" ht="12" customHeight="1">
      <c r="B29" s="528"/>
      <c r="C29" s="529"/>
      <c r="D29" s="529"/>
      <c r="E29" s="529"/>
      <c r="F29" s="529"/>
      <c r="G29" s="529"/>
      <c r="H29" s="529"/>
      <c r="I29" s="530"/>
    </row>
    <row r="30" spans="2:9" ht="9.75" customHeight="1">
      <c r="B30" s="601" t="s">
        <v>188</v>
      </c>
      <c r="C30" s="601" t="s">
        <v>189</v>
      </c>
      <c r="D30" s="601"/>
      <c r="E30" s="601" t="s">
        <v>190</v>
      </c>
      <c r="F30" s="601"/>
      <c r="G30" s="601" t="s">
        <v>191</v>
      </c>
      <c r="H30" s="601"/>
      <c r="I30" s="602" t="s">
        <v>192</v>
      </c>
    </row>
    <row r="31" spans="2:9" ht="9.75" customHeight="1">
      <c r="B31" s="601"/>
      <c r="C31" s="601"/>
      <c r="D31" s="601"/>
      <c r="E31" s="601"/>
      <c r="F31" s="601"/>
      <c r="G31" s="601"/>
      <c r="H31" s="601"/>
      <c r="I31" s="601"/>
    </row>
    <row r="32" spans="2:9" ht="11.25" customHeight="1">
      <c r="B32" s="601" t="s">
        <v>207</v>
      </c>
      <c r="C32" s="601" t="s">
        <v>194</v>
      </c>
      <c r="D32" s="601"/>
      <c r="E32" s="601" t="s">
        <v>194</v>
      </c>
      <c r="F32" s="601"/>
      <c r="G32" s="601" t="s">
        <v>194</v>
      </c>
      <c r="H32" s="601"/>
      <c r="I32" s="522"/>
    </row>
    <row r="33" spans="2:9" ht="11.25" customHeight="1">
      <c r="B33" s="601"/>
      <c r="C33" s="601"/>
      <c r="D33" s="601"/>
      <c r="E33" s="601"/>
      <c r="F33" s="601"/>
      <c r="G33" s="601"/>
      <c r="H33" s="601"/>
      <c r="I33" s="524"/>
    </row>
    <row r="34" spans="2:9" ht="11.25" customHeight="1">
      <c r="B34" s="601"/>
      <c r="C34" s="601"/>
      <c r="D34" s="601"/>
      <c r="E34" s="601"/>
      <c r="F34" s="601"/>
      <c r="G34" s="601"/>
      <c r="H34" s="601"/>
      <c r="I34" s="85" t="s">
        <v>209</v>
      </c>
    </row>
    <row r="35" spans="2:9" ht="12" customHeight="1">
      <c r="B35" s="525" t="s">
        <v>199</v>
      </c>
      <c r="C35" s="526"/>
      <c r="D35" s="526"/>
      <c r="E35" s="526"/>
      <c r="F35" s="526"/>
      <c r="G35" s="526"/>
      <c r="H35" s="526"/>
      <c r="I35" s="527"/>
    </row>
    <row r="36" spans="2:9" ht="12" customHeight="1">
      <c r="B36" s="528"/>
      <c r="C36" s="529"/>
      <c r="D36" s="529"/>
      <c r="E36" s="529"/>
      <c r="F36" s="529"/>
      <c r="G36" s="529"/>
      <c r="H36" s="529"/>
      <c r="I36" s="530"/>
    </row>
    <row r="37" spans="2:9" ht="9.75" customHeight="1">
      <c r="B37" s="601" t="s">
        <v>188</v>
      </c>
      <c r="C37" s="601" t="s">
        <v>189</v>
      </c>
      <c r="D37" s="601"/>
      <c r="E37" s="601" t="s">
        <v>190</v>
      </c>
      <c r="F37" s="601"/>
      <c r="G37" s="601" t="s">
        <v>191</v>
      </c>
      <c r="H37" s="601"/>
      <c r="I37" s="602" t="s">
        <v>192</v>
      </c>
    </row>
    <row r="38" spans="2:9" ht="9.75" customHeight="1">
      <c r="B38" s="601"/>
      <c r="C38" s="601"/>
      <c r="D38" s="601"/>
      <c r="E38" s="601"/>
      <c r="F38" s="601"/>
      <c r="G38" s="601"/>
      <c r="H38" s="601"/>
      <c r="I38" s="601"/>
    </row>
    <row r="39" spans="2:9" ht="11.25" customHeight="1">
      <c r="B39" s="601" t="s">
        <v>197</v>
      </c>
      <c r="C39" s="601" t="s">
        <v>194</v>
      </c>
      <c r="D39" s="601"/>
      <c r="E39" s="601" t="s">
        <v>194</v>
      </c>
      <c r="F39" s="601"/>
      <c r="G39" s="601" t="s">
        <v>194</v>
      </c>
      <c r="H39" s="601"/>
      <c r="I39" s="522"/>
    </row>
    <row r="40" spans="2:9" ht="11.25" customHeight="1">
      <c r="B40" s="601"/>
      <c r="C40" s="601"/>
      <c r="D40" s="601"/>
      <c r="E40" s="601"/>
      <c r="F40" s="601"/>
      <c r="G40" s="601"/>
      <c r="H40" s="601"/>
      <c r="I40" s="524"/>
    </row>
    <row r="41" spans="2:9" ht="11.25" customHeight="1">
      <c r="B41" s="601"/>
      <c r="C41" s="601"/>
      <c r="D41" s="601"/>
      <c r="E41" s="601"/>
      <c r="F41" s="601"/>
      <c r="G41" s="601"/>
      <c r="H41" s="601"/>
      <c r="I41" s="85" t="s">
        <v>209</v>
      </c>
    </row>
    <row r="42" spans="2:9" ht="9.75" customHeight="1">
      <c r="B42" s="601" t="s">
        <v>188</v>
      </c>
      <c r="C42" s="601" t="s">
        <v>189</v>
      </c>
      <c r="D42" s="601"/>
      <c r="E42" s="601" t="s">
        <v>190</v>
      </c>
      <c r="F42" s="601"/>
      <c r="G42" s="601" t="s">
        <v>191</v>
      </c>
      <c r="H42" s="601"/>
      <c r="I42" s="602" t="s">
        <v>192</v>
      </c>
    </row>
    <row r="43" spans="2:9" ht="9.75" customHeight="1">
      <c r="B43" s="601"/>
      <c r="C43" s="601"/>
      <c r="D43" s="601"/>
      <c r="E43" s="601"/>
      <c r="F43" s="601"/>
      <c r="G43" s="601"/>
      <c r="H43" s="601"/>
      <c r="I43" s="601"/>
    </row>
    <row r="44" spans="2:9" ht="11.25" customHeight="1">
      <c r="B44" s="601" t="s">
        <v>197</v>
      </c>
      <c r="C44" s="601" t="s">
        <v>194</v>
      </c>
      <c r="D44" s="601"/>
      <c r="E44" s="601" t="s">
        <v>194</v>
      </c>
      <c r="F44" s="601"/>
      <c r="G44" s="601" t="s">
        <v>194</v>
      </c>
      <c r="H44" s="601"/>
      <c r="I44" s="522"/>
    </row>
    <row r="45" spans="2:9" ht="11.25" customHeight="1">
      <c r="B45" s="601"/>
      <c r="C45" s="601"/>
      <c r="D45" s="601"/>
      <c r="E45" s="601"/>
      <c r="F45" s="601"/>
      <c r="G45" s="601"/>
      <c r="H45" s="601"/>
      <c r="I45" s="524"/>
    </row>
    <row r="46" spans="2:9" ht="11.25" customHeight="1">
      <c r="B46" s="601"/>
      <c r="C46" s="601"/>
      <c r="D46" s="601"/>
      <c r="E46" s="601"/>
      <c r="F46" s="601"/>
      <c r="G46" s="601"/>
      <c r="H46" s="601"/>
      <c r="I46" s="85" t="s">
        <v>208</v>
      </c>
    </row>
    <row r="47" spans="2:9" ht="12" customHeight="1">
      <c r="B47" s="525" t="s">
        <v>201</v>
      </c>
      <c r="C47" s="526"/>
      <c r="D47" s="526"/>
      <c r="E47" s="526"/>
      <c r="F47" s="526"/>
      <c r="G47" s="526"/>
      <c r="H47" s="526"/>
      <c r="I47" s="527"/>
    </row>
    <row r="48" spans="2:9" ht="12" customHeight="1">
      <c r="B48" s="528"/>
      <c r="C48" s="529"/>
      <c r="D48" s="529"/>
      <c r="E48" s="529"/>
      <c r="F48" s="529"/>
      <c r="G48" s="529"/>
      <c r="H48" s="529"/>
      <c r="I48" s="530"/>
    </row>
    <row r="49" spans="2:9" ht="9.75" customHeight="1">
      <c r="B49" s="601" t="s">
        <v>188</v>
      </c>
      <c r="C49" s="601" t="s">
        <v>189</v>
      </c>
      <c r="D49" s="601"/>
      <c r="E49" s="601" t="s">
        <v>190</v>
      </c>
      <c r="F49" s="601"/>
      <c r="G49" s="601" t="s">
        <v>191</v>
      </c>
      <c r="H49" s="601"/>
      <c r="I49" s="602" t="s">
        <v>192</v>
      </c>
    </row>
    <row r="50" spans="2:9" ht="9.75" customHeight="1">
      <c r="B50" s="601"/>
      <c r="C50" s="601"/>
      <c r="D50" s="601"/>
      <c r="E50" s="601"/>
      <c r="F50" s="601"/>
      <c r="G50" s="601"/>
      <c r="H50" s="601"/>
      <c r="I50" s="601"/>
    </row>
    <row r="51" spans="2:9" ht="11.25" customHeight="1">
      <c r="B51" s="601" t="s">
        <v>210</v>
      </c>
      <c r="C51" s="601" t="s">
        <v>194</v>
      </c>
      <c r="D51" s="601"/>
      <c r="E51" s="601" t="s">
        <v>194</v>
      </c>
      <c r="F51" s="601"/>
      <c r="G51" s="601" t="s">
        <v>194</v>
      </c>
      <c r="H51" s="601"/>
      <c r="I51" s="522"/>
    </row>
    <row r="52" spans="2:9" ht="11.25" customHeight="1">
      <c r="B52" s="601"/>
      <c r="C52" s="601"/>
      <c r="D52" s="601"/>
      <c r="E52" s="601"/>
      <c r="F52" s="601"/>
      <c r="G52" s="601"/>
      <c r="H52" s="601"/>
      <c r="I52" s="524"/>
    </row>
    <row r="53" spans="2:9" ht="11.25" customHeight="1">
      <c r="B53" s="601"/>
      <c r="C53" s="601"/>
      <c r="D53" s="601"/>
      <c r="E53" s="601"/>
      <c r="F53" s="601"/>
      <c r="G53" s="601"/>
      <c r="H53" s="601"/>
      <c r="I53" s="85" t="s">
        <v>208</v>
      </c>
    </row>
    <row r="54" spans="2:9" ht="12" customHeight="1">
      <c r="B54" s="525" t="s">
        <v>202</v>
      </c>
      <c r="C54" s="526"/>
      <c r="D54" s="526"/>
      <c r="E54" s="526"/>
      <c r="F54" s="526"/>
      <c r="G54" s="526"/>
      <c r="H54" s="526"/>
      <c r="I54" s="527"/>
    </row>
    <row r="55" spans="2:9" ht="12" customHeight="1">
      <c r="B55" s="528"/>
      <c r="C55" s="529"/>
      <c r="D55" s="529"/>
      <c r="E55" s="529"/>
      <c r="F55" s="529"/>
      <c r="G55" s="529"/>
      <c r="H55" s="529"/>
      <c r="I55" s="530"/>
    </row>
    <row r="56" spans="2:9" ht="9.75" customHeight="1">
      <c r="B56" s="601" t="s">
        <v>188</v>
      </c>
      <c r="C56" s="601" t="s">
        <v>189</v>
      </c>
      <c r="D56" s="601"/>
      <c r="E56" s="601" t="s">
        <v>190</v>
      </c>
      <c r="F56" s="601"/>
      <c r="G56" s="601" t="s">
        <v>191</v>
      </c>
      <c r="H56" s="601"/>
      <c r="I56" s="602" t="s">
        <v>192</v>
      </c>
    </row>
    <row r="57" spans="2:9" ht="9.75" customHeight="1">
      <c r="B57" s="601"/>
      <c r="C57" s="601"/>
      <c r="D57" s="601"/>
      <c r="E57" s="601"/>
      <c r="F57" s="601"/>
      <c r="G57" s="601"/>
      <c r="H57" s="601"/>
      <c r="I57" s="601"/>
    </row>
    <row r="58" spans="2:9" ht="11.25" customHeight="1">
      <c r="B58" s="601" t="s">
        <v>210</v>
      </c>
      <c r="C58" s="601" t="s">
        <v>194</v>
      </c>
      <c r="D58" s="601"/>
      <c r="E58" s="601" t="s">
        <v>194</v>
      </c>
      <c r="F58" s="601"/>
      <c r="G58" s="601" t="s">
        <v>194</v>
      </c>
      <c r="H58" s="601"/>
      <c r="I58" s="522"/>
    </row>
    <row r="59" spans="2:9" ht="11.25" customHeight="1">
      <c r="B59" s="601"/>
      <c r="C59" s="601"/>
      <c r="D59" s="601"/>
      <c r="E59" s="601"/>
      <c r="F59" s="601"/>
      <c r="G59" s="601"/>
      <c r="H59" s="601"/>
      <c r="I59" s="524"/>
    </row>
    <row r="60" spans="2:9" ht="11.25" customHeight="1">
      <c r="B60" s="601"/>
      <c r="C60" s="601"/>
      <c r="D60" s="601"/>
      <c r="E60" s="601"/>
      <c r="F60" s="601"/>
      <c r="G60" s="601"/>
      <c r="H60" s="601"/>
      <c r="I60" s="85" t="s">
        <v>208</v>
      </c>
    </row>
    <row r="61" spans="2:9">
      <c r="C61" s="49" t="s">
        <v>203</v>
      </c>
    </row>
    <row r="63" spans="2:9" ht="21">
      <c r="B63" s="258"/>
      <c r="C63" s="259"/>
      <c r="D63" s="259"/>
      <c r="E63" s="259"/>
      <c r="F63" s="259"/>
      <c r="G63" s="259"/>
      <c r="H63" s="259"/>
      <c r="I63" s="259"/>
    </row>
    <row r="64" spans="2:9" ht="21">
      <c r="B64" s="259"/>
      <c r="C64" s="259"/>
      <c r="D64" s="259"/>
      <c r="E64" s="259"/>
      <c r="F64" s="259"/>
      <c r="G64" s="259"/>
      <c r="H64" s="259"/>
      <c r="I64" s="259"/>
    </row>
    <row r="3968" spans="25:25">
      <c r="Y3968" s="49">
        <v>5080</v>
      </c>
    </row>
  </sheetData>
  <mergeCells count="91">
    <mergeCell ref="B11:B12"/>
    <mergeCell ref="B8:B9"/>
    <mergeCell ref="C8:D9"/>
    <mergeCell ref="E8:F9"/>
    <mergeCell ref="G8:I9"/>
    <mergeCell ref="B10:D10"/>
    <mergeCell ref="E10:G10"/>
    <mergeCell ref="H10:I10"/>
    <mergeCell ref="C11:D12"/>
    <mergeCell ref="E11:E12"/>
    <mergeCell ref="F11:G12"/>
    <mergeCell ref="H11:I12"/>
    <mergeCell ref="A1:I2"/>
    <mergeCell ref="B4:I6"/>
    <mergeCell ref="C7:D7"/>
    <mergeCell ref="E7:F7"/>
    <mergeCell ref="G7:I7"/>
    <mergeCell ref="B17:E19"/>
    <mergeCell ref="F17:I19"/>
    <mergeCell ref="B13:B14"/>
    <mergeCell ref="C13:D14"/>
    <mergeCell ref="E13:E14"/>
    <mergeCell ref="B15:B16"/>
    <mergeCell ref="C15:D16"/>
    <mergeCell ref="E15:E16"/>
    <mergeCell ref="F13:I16"/>
    <mergeCell ref="B28:I29"/>
    <mergeCell ref="B21:I22"/>
    <mergeCell ref="B23:B24"/>
    <mergeCell ref="C23:D24"/>
    <mergeCell ref="E23:F24"/>
    <mergeCell ref="G23:H24"/>
    <mergeCell ref="I23:I24"/>
    <mergeCell ref="B25:B27"/>
    <mergeCell ref="C25:D27"/>
    <mergeCell ref="E25:F27"/>
    <mergeCell ref="G25:H27"/>
    <mergeCell ref="I25:I26"/>
    <mergeCell ref="B32:B34"/>
    <mergeCell ref="C32:D34"/>
    <mergeCell ref="E32:F34"/>
    <mergeCell ref="G32:H34"/>
    <mergeCell ref="I32:I33"/>
    <mergeCell ref="B30:B31"/>
    <mergeCell ref="C30:D31"/>
    <mergeCell ref="E30:F31"/>
    <mergeCell ref="G30:H31"/>
    <mergeCell ref="I30:I31"/>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58:B60"/>
    <mergeCell ref="C58:D60"/>
    <mergeCell ref="E58:F60"/>
    <mergeCell ref="G58:H60"/>
    <mergeCell ref="I58:I59"/>
    <mergeCell ref="B54:I55"/>
    <mergeCell ref="B56:B57"/>
    <mergeCell ref="C56:D57"/>
    <mergeCell ref="E56:F57"/>
    <mergeCell ref="G56:H57"/>
    <mergeCell ref="I56:I57"/>
    <mergeCell ref="I49:I50"/>
    <mergeCell ref="B51:B53"/>
    <mergeCell ref="C51:D53"/>
    <mergeCell ref="E51:F53"/>
    <mergeCell ref="G51:H53"/>
    <mergeCell ref="I51:I52"/>
    <mergeCell ref="B49:B50"/>
    <mergeCell ref="C49:D50"/>
    <mergeCell ref="E49:F50"/>
    <mergeCell ref="G49:H50"/>
  </mergeCells>
  <phoneticPr fontId="4"/>
  <conditionalFormatting sqref="H11:I12">
    <cfRule type="containsText" dxfId="4" priority="1" operator="containsText" text="外面蒸着">
      <formula>NOT(ISERROR(SEARCH("外面蒸着",H11)))</formula>
    </cfRule>
  </conditionalFormatting>
  <dataValidations count="2">
    <dataValidation type="list" allowBlank="1" showInputMessage="1" showErrorMessage="1" sqref="E13:E15">
      <formula1>$L$5:$L$6</formula1>
    </dataValidation>
    <dataValidation type="list" allowBlank="1" showInputMessage="1" showErrorMessage="1" sqref="H11:I12">
      <formula1>$L$2:$L$3</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F4306"/>
  <sheetViews>
    <sheetView workbookViewId="0">
      <selection activeCell="B43" sqref="B43"/>
    </sheetView>
  </sheetViews>
  <sheetFormatPr defaultColWidth="9" defaultRowHeight="13.5"/>
  <cols>
    <col min="1" max="1" width="4.5" style="49" customWidth="1"/>
    <col min="2" max="2" width="12.625" style="49" customWidth="1"/>
    <col min="3" max="4" width="9" style="49"/>
    <col min="5" max="5" width="11.375" style="49" customWidth="1"/>
    <col min="6" max="8" width="9" style="49"/>
    <col min="9" max="9" width="15.875" style="49" customWidth="1"/>
    <col min="10" max="10" width="5.5" style="49" customWidth="1"/>
    <col min="11" max="11" width="11.625" style="49" bestFit="1" customWidth="1"/>
    <col min="12" max="12" width="12.75" style="49" bestFit="1" customWidth="1"/>
    <col min="13" max="16384" width="9" style="49"/>
  </cols>
  <sheetData>
    <row r="1" spans="1:12" ht="13.5" customHeight="1">
      <c r="A1" s="674" t="s">
        <v>174</v>
      </c>
      <c r="B1" s="674"/>
      <c r="C1" s="674"/>
      <c r="D1" s="674"/>
      <c r="E1" s="674"/>
      <c r="F1" s="674"/>
      <c r="G1" s="674"/>
      <c r="H1" s="674"/>
      <c r="I1" s="674"/>
    </row>
    <row r="2" spans="1:12" ht="13.5" customHeight="1">
      <c r="A2" s="674"/>
      <c r="B2" s="674"/>
      <c r="C2" s="674"/>
      <c r="D2" s="674"/>
      <c r="E2" s="674"/>
      <c r="F2" s="674"/>
      <c r="G2" s="674"/>
      <c r="H2" s="674"/>
      <c r="I2" s="674"/>
      <c r="L2" s="93" t="s">
        <v>175</v>
      </c>
    </row>
    <row r="3" spans="1:12">
      <c r="L3" s="93" t="s">
        <v>176</v>
      </c>
    </row>
    <row r="4" spans="1:12" ht="13.5" customHeight="1">
      <c r="B4" s="675" t="s">
        <v>1289</v>
      </c>
      <c r="C4" s="676"/>
      <c r="D4" s="676"/>
      <c r="E4" s="676"/>
      <c r="F4" s="676"/>
      <c r="G4" s="676"/>
      <c r="H4" s="676"/>
      <c r="I4" s="677"/>
      <c r="L4" s="93"/>
    </row>
    <row r="5" spans="1:12" ht="13.5" customHeight="1">
      <c r="B5" s="678"/>
      <c r="C5" s="679"/>
      <c r="D5" s="679"/>
      <c r="E5" s="679"/>
      <c r="F5" s="679"/>
      <c r="G5" s="679"/>
      <c r="H5" s="679"/>
      <c r="I5" s="680"/>
    </row>
    <row r="6" spans="1:12" ht="13.5" customHeight="1" thickBot="1">
      <c r="B6" s="681"/>
      <c r="C6" s="682"/>
      <c r="D6" s="682"/>
      <c r="E6" s="682"/>
      <c r="F6" s="682"/>
      <c r="G6" s="682"/>
      <c r="H6" s="682"/>
      <c r="I6" s="683"/>
      <c r="L6" s="49" t="s">
        <v>177</v>
      </c>
    </row>
    <row r="7" spans="1:12" ht="13.5" customHeight="1">
      <c r="B7" s="94" t="s">
        <v>178</v>
      </c>
      <c r="C7" s="684" t="s">
        <v>179</v>
      </c>
      <c r="D7" s="684"/>
      <c r="E7" s="685" t="s">
        <v>180</v>
      </c>
      <c r="F7" s="685"/>
      <c r="G7" s="685" t="s">
        <v>181</v>
      </c>
      <c r="H7" s="685"/>
      <c r="I7" s="686"/>
    </row>
    <row r="8" spans="1:12" ht="13.5" customHeight="1">
      <c r="B8" s="664">
        <v>25</v>
      </c>
      <c r="C8" s="666">
        <v>1120</v>
      </c>
      <c r="D8" s="666"/>
      <c r="E8" s="668">
        <v>11940</v>
      </c>
      <c r="F8" s="668"/>
      <c r="G8" s="670" t="s">
        <v>1296</v>
      </c>
      <c r="H8" s="670"/>
      <c r="I8" s="671"/>
      <c r="K8" s="95"/>
    </row>
    <row r="9" spans="1:12" ht="13.5" customHeight="1" thickBot="1">
      <c r="B9" s="665"/>
      <c r="C9" s="667"/>
      <c r="D9" s="667"/>
      <c r="E9" s="669"/>
      <c r="F9" s="669"/>
      <c r="G9" s="672"/>
      <c r="H9" s="672"/>
      <c r="I9" s="673"/>
    </row>
    <row r="10" spans="1:12" ht="13.5" customHeight="1">
      <c r="B10" s="643" t="s">
        <v>182</v>
      </c>
      <c r="C10" s="644"/>
      <c r="D10" s="645"/>
      <c r="E10" s="643" t="s">
        <v>183</v>
      </c>
      <c r="F10" s="644"/>
      <c r="G10" s="645"/>
      <c r="H10" s="697" t="s">
        <v>184</v>
      </c>
      <c r="I10" s="698"/>
    </row>
    <row r="11" spans="1:12" ht="13.5" customHeight="1">
      <c r="B11" s="648">
        <v>25</v>
      </c>
      <c r="C11" s="650">
        <v>350</v>
      </c>
      <c r="D11" s="651"/>
      <c r="E11" s="648">
        <v>12</v>
      </c>
      <c r="F11" s="650">
        <v>200</v>
      </c>
      <c r="G11" s="651"/>
      <c r="H11" s="699" t="s">
        <v>1290</v>
      </c>
      <c r="I11" s="700"/>
    </row>
    <row r="12" spans="1:12" ht="13.5" customHeight="1" thickBot="1">
      <c r="B12" s="649"/>
      <c r="C12" s="652"/>
      <c r="D12" s="653"/>
      <c r="E12" s="649"/>
      <c r="F12" s="652"/>
      <c r="G12" s="653"/>
      <c r="H12" s="701"/>
      <c r="I12" s="702"/>
    </row>
    <row r="13" spans="1:12" ht="17.25" customHeight="1">
      <c r="B13" s="213" t="s">
        <v>211</v>
      </c>
      <c r="C13" s="710" t="s">
        <v>1291</v>
      </c>
      <c r="D13" s="710"/>
      <c r="E13" s="214" t="s">
        <v>1268</v>
      </c>
      <c r="F13" s="634" t="s">
        <v>186</v>
      </c>
      <c r="G13" s="635"/>
      <c r="H13" s="635"/>
      <c r="I13" s="636"/>
    </row>
    <row r="14" spans="1:12" ht="17.25" customHeight="1">
      <c r="B14" s="221" t="s">
        <v>212</v>
      </c>
      <c r="C14" s="703" t="s">
        <v>1292</v>
      </c>
      <c r="D14" s="703"/>
      <c r="E14" s="215"/>
      <c r="F14" s="637"/>
      <c r="G14" s="638"/>
      <c r="H14" s="638"/>
      <c r="I14" s="639"/>
    </row>
    <row r="15" spans="1:12" ht="8.25" customHeight="1">
      <c r="B15" s="704" t="s">
        <v>206</v>
      </c>
      <c r="C15" s="706" t="s">
        <v>1293</v>
      </c>
      <c r="D15" s="707"/>
      <c r="E15" s="695"/>
      <c r="F15" s="637"/>
      <c r="G15" s="638"/>
      <c r="H15" s="638"/>
      <c r="I15" s="639"/>
    </row>
    <row r="16" spans="1:12" ht="8.25" customHeight="1">
      <c r="B16" s="705"/>
      <c r="C16" s="708"/>
      <c r="D16" s="709"/>
      <c r="E16" s="696"/>
      <c r="F16" s="640"/>
      <c r="G16" s="641"/>
      <c r="H16" s="641"/>
      <c r="I16" s="642"/>
    </row>
    <row r="17" spans="2:9" ht="13.5" customHeight="1">
      <c r="B17" s="604" t="s">
        <v>1295</v>
      </c>
      <c r="C17" s="605"/>
      <c r="D17" s="605"/>
      <c r="E17" s="606"/>
      <c r="F17" s="613" t="s">
        <v>1294</v>
      </c>
      <c r="G17" s="614"/>
      <c r="H17" s="614"/>
      <c r="I17" s="615"/>
    </row>
    <row r="18" spans="2:9" ht="13.5" customHeight="1">
      <c r="B18" s="607"/>
      <c r="C18" s="608"/>
      <c r="D18" s="608"/>
      <c r="E18" s="609"/>
      <c r="F18" s="616"/>
      <c r="G18" s="617"/>
      <c r="H18" s="617"/>
      <c r="I18" s="618"/>
    </row>
    <row r="19" spans="2:9" ht="13.5" customHeight="1">
      <c r="B19" s="610"/>
      <c r="C19" s="611"/>
      <c r="D19" s="611"/>
      <c r="E19" s="612"/>
      <c r="F19" s="619"/>
      <c r="G19" s="620"/>
      <c r="H19" s="620"/>
      <c r="I19" s="621"/>
    </row>
    <row r="21" spans="2:9" ht="12" customHeight="1">
      <c r="B21" s="601" t="s">
        <v>187</v>
      </c>
      <c r="C21" s="601"/>
      <c r="D21" s="601"/>
      <c r="E21" s="601"/>
      <c r="F21" s="601"/>
      <c r="G21" s="601"/>
      <c r="H21" s="601"/>
      <c r="I21" s="601"/>
    </row>
    <row r="22" spans="2:9" ht="12" customHeight="1">
      <c r="B22" s="601"/>
      <c r="C22" s="601"/>
      <c r="D22" s="601"/>
      <c r="E22" s="601"/>
      <c r="F22" s="601"/>
      <c r="G22" s="601"/>
      <c r="H22" s="601"/>
      <c r="I22" s="601"/>
    </row>
    <row r="23" spans="2:9" ht="9.75" customHeight="1">
      <c r="B23" s="601" t="s">
        <v>188</v>
      </c>
      <c r="C23" s="601" t="s">
        <v>189</v>
      </c>
      <c r="D23" s="601"/>
      <c r="E23" s="601" t="s">
        <v>190</v>
      </c>
      <c r="F23" s="601"/>
      <c r="G23" s="603" t="s">
        <v>191</v>
      </c>
      <c r="H23" s="603"/>
      <c r="I23" s="602" t="s">
        <v>192</v>
      </c>
    </row>
    <row r="24" spans="2:9" ht="9.75" customHeight="1">
      <c r="B24" s="601"/>
      <c r="C24" s="601"/>
      <c r="D24" s="601"/>
      <c r="E24" s="601"/>
      <c r="F24" s="601"/>
      <c r="G24" s="603"/>
      <c r="H24" s="603"/>
      <c r="I24" s="601"/>
    </row>
    <row r="25" spans="2:9" ht="11.25" customHeight="1">
      <c r="B25" s="601" t="s">
        <v>197</v>
      </c>
      <c r="C25" s="601" t="s">
        <v>194</v>
      </c>
      <c r="D25" s="601"/>
      <c r="E25" s="601" t="s">
        <v>194</v>
      </c>
      <c r="F25" s="601"/>
      <c r="G25" s="603" t="s">
        <v>194</v>
      </c>
      <c r="H25" s="603"/>
      <c r="I25" s="522"/>
    </row>
    <row r="26" spans="2:9" ht="11.25" customHeight="1">
      <c r="B26" s="601"/>
      <c r="C26" s="601"/>
      <c r="D26" s="601"/>
      <c r="E26" s="601"/>
      <c r="F26" s="601"/>
      <c r="G26" s="603"/>
      <c r="H26" s="603"/>
      <c r="I26" s="524"/>
    </row>
    <row r="27" spans="2:9" ht="11.25" customHeight="1">
      <c r="B27" s="601"/>
      <c r="C27" s="601"/>
      <c r="D27" s="601"/>
      <c r="E27" s="601"/>
      <c r="F27" s="601"/>
      <c r="G27" s="603"/>
      <c r="H27" s="603"/>
      <c r="I27" s="85" t="s">
        <v>209</v>
      </c>
    </row>
    <row r="28" spans="2:9" ht="12" customHeight="1">
      <c r="B28" s="601" t="s">
        <v>196</v>
      </c>
      <c r="C28" s="601"/>
      <c r="D28" s="601"/>
      <c r="E28" s="601"/>
      <c r="F28" s="601"/>
      <c r="G28" s="601"/>
      <c r="H28" s="601"/>
      <c r="I28" s="601"/>
    </row>
    <row r="29" spans="2:9" ht="12" customHeight="1">
      <c r="B29" s="601"/>
      <c r="C29" s="601"/>
      <c r="D29" s="601"/>
      <c r="E29" s="601"/>
      <c r="F29" s="601"/>
      <c r="G29" s="601"/>
      <c r="H29" s="601"/>
      <c r="I29" s="601"/>
    </row>
    <row r="30" spans="2:9" ht="9.75" customHeight="1">
      <c r="B30" s="601" t="s">
        <v>188</v>
      </c>
      <c r="C30" s="601" t="s">
        <v>189</v>
      </c>
      <c r="D30" s="601"/>
      <c r="E30" s="601" t="s">
        <v>190</v>
      </c>
      <c r="F30" s="601"/>
      <c r="G30" s="601" t="s">
        <v>191</v>
      </c>
      <c r="H30" s="601"/>
      <c r="I30" s="602" t="s">
        <v>192</v>
      </c>
    </row>
    <row r="31" spans="2:9" ht="9.75" customHeight="1">
      <c r="B31" s="601"/>
      <c r="C31" s="601"/>
      <c r="D31" s="601"/>
      <c r="E31" s="601"/>
      <c r="F31" s="601"/>
      <c r="G31" s="601"/>
      <c r="H31" s="601"/>
      <c r="I31" s="601"/>
    </row>
    <row r="32" spans="2:9" ht="11.25" customHeight="1">
      <c r="B32" s="601" t="s">
        <v>197</v>
      </c>
      <c r="C32" s="601" t="s">
        <v>194</v>
      </c>
      <c r="D32" s="601"/>
      <c r="E32" s="601" t="s">
        <v>194</v>
      </c>
      <c r="F32" s="601"/>
      <c r="G32" s="601" t="s">
        <v>194</v>
      </c>
      <c r="H32" s="601"/>
      <c r="I32" s="522"/>
    </row>
    <row r="33" spans="2:9" ht="11.25" customHeight="1">
      <c r="B33" s="601"/>
      <c r="C33" s="601"/>
      <c r="D33" s="601"/>
      <c r="E33" s="601"/>
      <c r="F33" s="601"/>
      <c r="G33" s="601"/>
      <c r="H33" s="601"/>
      <c r="I33" s="524"/>
    </row>
    <row r="34" spans="2:9" ht="11.25" customHeight="1">
      <c r="B34" s="601"/>
      <c r="C34" s="601"/>
      <c r="D34" s="601"/>
      <c r="E34" s="601"/>
      <c r="F34" s="601"/>
      <c r="G34" s="601"/>
      <c r="H34" s="601"/>
      <c r="I34" s="85"/>
    </row>
    <row r="35" spans="2:9" ht="12" customHeight="1">
      <c r="B35" s="601" t="s">
        <v>199</v>
      </c>
      <c r="C35" s="601"/>
      <c r="D35" s="601"/>
      <c r="E35" s="601"/>
      <c r="F35" s="601"/>
      <c r="G35" s="601"/>
      <c r="H35" s="601"/>
      <c r="I35" s="601"/>
    </row>
    <row r="36" spans="2:9" ht="12" customHeight="1">
      <c r="B36" s="601"/>
      <c r="C36" s="601"/>
      <c r="D36" s="601"/>
      <c r="E36" s="601"/>
      <c r="F36" s="601"/>
      <c r="G36" s="601"/>
      <c r="H36" s="601"/>
      <c r="I36" s="601"/>
    </row>
    <row r="37" spans="2:9" ht="9.75" customHeight="1">
      <c r="B37" s="601" t="s">
        <v>188</v>
      </c>
      <c r="C37" s="601" t="s">
        <v>189</v>
      </c>
      <c r="D37" s="601"/>
      <c r="E37" s="601" t="s">
        <v>190</v>
      </c>
      <c r="F37" s="601"/>
      <c r="G37" s="601" t="s">
        <v>191</v>
      </c>
      <c r="H37" s="601"/>
      <c r="I37" s="602" t="s">
        <v>192</v>
      </c>
    </row>
    <row r="38" spans="2:9" ht="9.75" customHeight="1">
      <c r="B38" s="601"/>
      <c r="C38" s="601"/>
      <c r="D38" s="601"/>
      <c r="E38" s="601"/>
      <c r="F38" s="601"/>
      <c r="G38" s="601"/>
      <c r="H38" s="601"/>
      <c r="I38" s="601"/>
    </row>
    <row r="39" spans="2:9" ht="11.25" customHeight="1">
      <c r="B39" s="601" t="s">
        <v>197</v>
      </c>
      <c r="C39" s="601" t="s">
        <v>194</v>
      </c>
      <c r="D39" s="601"/>
      <c r="E39" s="601" t="s">
        <v>194</v>
      </c>
      <c r="F39" s="601"/>
      <c r="G39" s="601" t="s">
        <v>194</v>
      </c>
      <c r="H39" s="601"/>
      <c r="I39" s="522"/>
    </row>
    <row r="40" spans="2:9" ht="11.25" customHeight="1">
      <c r="B40" s="601"/>
      <c r="C40" s="601"/>
      <c r="D40" s="601"/>
      <c r="E40" s="601"/>
      <c r="F40" s="601"/>
      <c r="G40" s="601"/>
      <c r="H40" s="601"/>
      <c r="I40" s="524"/>
    </row>
    <row r="41" spans="2:9" ht="11.25" customHeight="1">
      <c r="B41" s="601"/>
      <c r="C41" s="601"/>
      <c r="D41" s="601"/>
      <c r="E41" s="601"/>
      <c r="F41" s="601"/>
      <c r="G41" s="601"/>
      <c r="H41" s="601"/>
      <c r="I41" s="85" t="s">
        <v>195</v>
      </c>
    </row>
    <row r="42" spans="2:9" ht="9.75" customHeight="1">
      <c r="B42" s="601" t="s">
        <v>188</v>
      </c>
      <c r="C42" s="601" t="s">
        <v>189</v>
      </c>
      <c r="D42" s="601"/>
      <c r="E42" s="601" t="s">
        <v>190</v>
      </c>
      <c r="F42" s="601"/>
      <c r="G42" s="601" t="s">
        <v>191</v>
      </c>
      <c r="H42" s="601"/>
      <c r="I42" s="602" t="s">
        <v>192</v>
      </c>
    </row>
    <row r="43" spans="2:9" ht="9.75" customHeight="1">
      <c r="B43" s="601"/>
      <c r="C43" s="601"/>
      <c r="D43" s="601"/>
      <c r="E43" s="601"/>
      <c r="F43" s="601"/>
      <c r="G43" s="601"/>
      <c r="H43" s="601"/>
      <c r="I43" s="601"/>
    </row>
    <row r="44" spans="2:9" ht="11.25" customHeight="1">
      <c r="B44" s="601" t="s">
        <v>207</v>
      </c>
      <c r="C44" s="601" t="s">
        <v>194</v>
      </c>
      <c r="D44" s="601"/>
      <c r="E44" s="601" t="s">
        <v>194</v>
      </c>
      <c r="F44" s="601"/>
      <c r="G44" s="601" t="s">
        <v>194</v>
      </c>
      <c r="H44" s="601"/>
      <c r="I44" s="522"/>
    </row>
    <row r="45" spans="2:9" ht="11.25" customHeight="1">
      <c r="B45" s="601"/>
      <c r="C45" s="601"/>
      <c r="D45" s="601"/>
      <c r="E45" s="601"/>
      <c r="F45" s="601"/>
      <c r="G45" s="601"/>
      <c r="H45" s="601"/>
      <c r="I45" s="524"/>
    </row>
    <row r="46" spans="2:9" ht="11.25" customHeight="1">
      <c r="B46" s="601"/>
      <c r="C46" s="601"/>
      <c r="D46" s="601"/>
      <c r="E46" s="601"/>
      <c r="F46" s="601"/>
      <c r="G46" s="601"/>
      <c r="H46" s="601"/>
      <c r="I46" s="85" t="s">
        <v>195</v>
      </c>
    </row>
    <row r="47" spans="2:9" ht="12" customHeight="1">
      <c r="B47" s="601" t="s">
        <v>201</v>
      </c>
      <c r="C47" s="601"/>
      <c r="D47" s="601"/>
      <c r="E47" s="601"/>
      <c r="F47" s="601"/>
      <c r="G47" s="601"/>
      <c r="H47" s="601"/>
      <c r="I47" s="601"/>
    </row>
    <row r="48" spans="2:9" ht="12" customHeight="1">
      <c r="B48" s="601"/>
      <c r="C48" s="601"/>
      <c r="D48" s="601"/>
      <c r="E48" s="601"/>
      <c r="F48" s="601"/>
      <c r="G48" s="601"/>
      <c r="H48" s="601"/>
      <c r="I48" s="601"/>
    </row>
    <row r="49" spans="2:9" ht="9.75" customHeight="1">
      <c r="B49" s="601" t="s">
        <v>188</v>
      </c>
      <c r="C49" s="601" t="s">
        <v>189</v>
      </c>
      <c r="D49" s="601"/>
      <c r="E49" s="601" t="s">
        <v>190</v>
      </c>
      <c r="F49" s="601"/>
      <c r="G49" s="601" t="s">
        <v>191</v>
      </c>
      <c r="H49" s="601"/>
      <c r="I49" s="602" t="s">
        <v>192</v>
      </c>
    </row>
    <row r="50" spans="2:9" ht="9.75" customHeight="1">
      <c r="B50" s="601"/>
      <c r="C50" s="601"/>
      <c r="D50" s="601"/>
      <c r="E50" s="601"/>
      <c r="F50" s="601"/>
      <c r="G50" s="601"/>
      <c r="H50" s="601"/>
      <c r="I50" s="601"/>
    </row>
    <row r="51" spans="2:9" ht="11.25" customHeight="1">
      <c r="B51" s="601" t="s">
        <v>197</v>
      </c>
      <c r="C51" s="601" t="s">
        <v>194</v>
      </c>
      <c r="D51" s="601"/>
      <c r="E51" s="601" t="s">
        <v>194</v>
      </c>
      <c r="F51" s="601"/>
      <c r="G51" s="601" t="s">
        <v>194</v>
      </c>
      <c r="H51" s="601"/>
      <c r="I51" s="522"/>
    </row>
    <row r="52" spans="2:9" ht="11.25" customHeight="1">
      <c r="B52" s="601"/>
      <c r="C52" s="601"/>
      <c r="D52" s="601"/>
      <c r="E52" s="601"/>
      <c r="F52" s="601"/>
      <c r="G52" s="601"/>
      <c r="H52" s="601"/>
      <c r="I52" s="524"/>
    </row>
    <row r="53" spans="2:9" ht="11.25" customHeight="1">
      <c r="B53" s="601"/>
      <c r="C53" s="601"/>
      <c r="D53" s="601"/>
      <c r="E53" s="601"/>
      <c r="F53" s="601"/>
      <c r="G53" s="601"/>
      <c r="H53" s="601"/>
      <c r="I53" s="85" t="s">
        <v>195</v>
      </c>
    </row>
    <row r="54" spans="2:9" ht="12" customHeight="1">
      <c r="B54" s="601" t="s">
        <v>202</v>
      </c>
      <c r="C54" s="601"/>
      <c r="D54" s="601"/>
      <c r="E54" s="601"/>
      <c r="F54" s="601"/>
      <c r="G54" s="601"/>
      <c r="H54" s="601"/>
      <c r="I54" s="601"/>
    </row>
    <row r="55" spans="2:9" ht="12" customHeight="1">
      <c r="B55" s="601"/>
      <c r="C55" s="601"/>
      <c r="D55" s="601"/>
      <c r="E55" s="601"/>
      <c r="F55" s="601"/>
      <c r="G55" s="601"/>
      <c r="H55" s="601"/>
      <c r="I55" s="601"/>
    </row>
    <row r="56" spans="2:9" ht="9.75" customHeight="1">
      <c r="B56" s="601" t="s">
        <v>188</v>
      </c>
      <c r="C56" s="601" t="s">
        <v>189</v>
      </c>
      <c r="D56" s="601"/>
      <c r="E56" s="601" t="s">
        <v>190</v>
      </c>
      <c r="F56" s="601"/>
      <c r="G56" s="601" t="s">
        <v>191</v>
      </c>
      <c r="H56" s="601"/>
      <c r="I56" s="602" t="s">
        <v>192</v>
      </c>
    </row>
    <row r="57" spans="2:9" ht="9.75" customHeight="1">
      <c r="B57" s="601"/>
      <c r="C57" s="601"/>
      <c r="D57" s="601"/>
      <c r="E57" s="601"/>
      <c r="F57" s="601"/>
      <c r="G57" s="601"/>
      <c r="H57" s="601"/>
      <c r="I57" s="601"/>
    </row>
    <row r="58" spans="2:9" ht="11.25" customHeight="1">
      <c r="B58" s="601" t="s">
        <v>197</v>
      </c>
      <c r="C58" s="601" t="s">
        <v>194</v>
      </c>
      <c r="D58" s="601"/>
      <c r="E58" s="601" t="s">
        <v>194</v>
      </c>
      <c r="F58" s="601"/>
      <c r="G58" s="601" t="s">
        <v>194</v>
      </c>
      <c r="H58" s="601"/>
      <c r="I58" s="522"/>
    </row>
    <row r="59" spans="2:9" ht="11.25" customHeight="1">
      <c r="B59" s="601"/>
      <c r="C59" s="601"/>
      <c r="D59" s="601"/>
      <c r="E59" s="601"/>
      <c r="F59" s="601"/>
      <c r="G59" s="601"/>
      <c r="H59" s="601"/>
      <c r="I59" s="524"/>
    </row>
    <row r="60" spans="2:9" ht="11.25" customHeight="1">
      <c r="B60" s="601"/>
      <c r="C60" s="601"/>
      <c r="D60" s="601"/>
      <c r="E60" s="601"/>
      <c r="F60" s="601"/>
      <c r="G60" s="601"/>
      <c r="H60" s="601"/>
      <c r="I60" s="85" t="s">
        <v>209</v>
      </c>
    </row>
    <row r="61" spans="2:9">
      <c r="C61" s="49" t="s">
        <v>203</v>
      </c>
    </row>
    <row r="4304" spans="25:32">
      <c r="Y4304" s="49">
        <v>3990</v>
      </c>
      <c r="AE4304" s="68">
        <v>0.6875</v>
      </c>
      <c r="AF4304" s="68">
        <v>0.69444444444444453</v>
      </c>
    </row>
    <row r="4305" spans="19:31">
      <c r="AC4305" s="68">
        <v>0.69444444444444453</v>
      </c>
      <c r="AD4305" s="68">
        <v>0.71527777777777779</v>
      </c>
      <c r="AE4305" s="68">
        <v>0.71527777777777779</v>
      </c>
    </row>
    <row r="4306" spans="19:31">
      <c r="S4306" s="49">
        <v>3960</v>
      </c>
      <c r="T4306" s="49">
        <v>3960</v>
      </c>
      <c r="AA4306" s="49" t="s">
        <v>472</v>
      </c>
    </row>
  </sheetData>
  <mergeCells count="90">
    <mergeCell ref="H11:I12"/>
    <mergeCell ref="C14:D14"/>
    <mergeCell ref="B15:B16"/>
    <mergeCell ref="C15:D16"/>
    <mergeCell ref="E15:E16"/>
    <mergeCell ref="F13:I16"/>
    <mergeCell ref="C13:D13"/>
    <mergeCell ref="B11:B12"/>
    <mergeCell ref="C11:D12"/>
    <mergeCell ref="E11:E12"/>
    <mergeCell ref="F11:G12"/>
    <mergeCell ref="B8:B9"/>
    <mergeCell ref="C8:D9"/>
    <mergeCell ref="E8:F9"/>
    <mergeCell ref="G8:I9"/>
    <mergeCell ref="B10:D10"/>
    <mergeCell ref="E10:G10"/>
    <mergeCell ref="H10:I10"/>
    <mergeCell ref="A1:I2"/>
    <mergeCell ref="B4:I6"/>
    <mergeCell ref="C7:D7"/>
    <mergeCell ref="E7:F7"/>
    <mergeCell ref="G7:I7"/>
    <mergeCell ref="E23:F24"/>
    <mergeCell ref="G23:H24"/>
    <mergeCell ref="I23:I24"/>
    <mergeCell ref="B25:B27"/>
    <mergeCell ref="C25:D27"/>
    <mergeCell ref="E25:F27"/>
    <mergeCell ref="G25:H27"/>
    <mergeCell ref="I25:I26"/>
    <mergeCell ref="B17:E19"/>
    <mergeCell ref="F17:I19"/>
    <mergeCell ref="B32:B34"/>
    <mergeCell ref="C32:D34"/>
    <mergeCell ref="E32:F34"/>
    <mergeCell ref="G32:H34"/>
    <mergeCell ref="I32:I33"/>
    <mergeCell ref="B30:B31"/>
    <mergeCell ref="C30:D31"/>
    <mergeCell ref="E30:F31"/>
    <mergeCell ref="G30:H31"/>
    <mergeCell ref="I30:I31"/>
    <mergeCell ref="B28:I29"/>
    <mergeCell ref="B21:I22"/>
    <mergeCell ref="B23:B24"/>
    <mergeCell ref="C23:D24"/>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51:B53"/>
    <mergeCell ref="C51:D53"/>
    <mergeCell ref="E51:F53"/>
    <mergeCell ref="G51:H53"/>
    <mergeCell ref="I51:I52"/>
    <mergeCell ref="B49:B50"/>
    <mergeCell ref="C49:D50"/>
    <mergeCell ref="E49:F50"/>
    <mergeCell ref="G49:H50"/>
    <mergeCell ref="I49:I50"/>
    <mergeCell ref="B54:I55"/>
    <mergeCell ref="B56:B57"/>
    <mergeCell ref="C56:D57"/>
    <mergeCell ref="E56:F57"/>
    <mergeCell ref="G56:H57"/>
    <mergeCell ref="I56:I57"/>
    <mergeCell ref="B58:B60"/>
    <mergeCell ref="C58:D60"/>
    <mergeCell ref="E58:F60"/>
    <mergeCell ref="G58:H60"/>
    <mergeCell ref="I58:I59"/>
  </mergeCells>
  <phoneticPr fontId="4"/>
  <conditionalFormatting sqref="H11:I12">
    <cfRule type="containsText" dxfId="3" priority="1" operator="containsText" text="外面蒸着">
      <formula>NOT(ISERROR(SEARCH("外面蒸着",H11)))</formula>
    </cfRule>
  </conditionalFormatting>
  <dataValidations count="2">
    <dataValidation type="list" allowBlank="1" showInputMessage="1" sqref="E13:E15">
      <formula1>$L$5:$L$6</formula1>
    </dataValidation>
    <dataValidation type="list" allowBlank="1" showInputMessage="1" showErrorMessage="1" sqref="H11:I12">
      <formula1>$L$2:$L$3</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L61"/>
  <sheetViews>
    <sheetView workbookViewId="0">
      <selection activeCell="B43" sqref="B43"/>
    </sheetView>
  </sheetViews>
  <sheetFormatPr defaultColWidth="9" defaultRowHeight="13.5"/>
  <cols>
    <col min="1" max="1" width="4.5" style="49" customWidth="1"/>
    <col min="2" max="2" width="12.625" style="49" customWidth="1"/>
    <col min="3" max="4" width="9" style="49"/>
    <col min="5" max="5" width="11.125" style="49" customWidth="1"/>
    <col min="6" max="8" width="9" style="49"/>
    <col min="9" max="9" width="15.875" style="49" customWidth="1"/>
    <col min="10" max="10" width="5.5" style="49" customWidth="1"/>
    <col min="11" max="11" width="11.625" style="49" bestFit="1" customWidth="1"/>
    <col min="12" max="12" width="12.75" style="49" bestFit="1" customWidth="1"/>
    <col min="13" max="16384" width="9" style="49"/>
  </cols>
  <sheetData>
    <row r="1" spans="1:12" ht="13.5" customHeight="1">
      <c r="A1" s="674" t="s">
        <v>174</v>
      </c>
      <c r="B1" s="674"/>
      <c r="C1" s="674"/>
      <c r="D1" s="674"/>
      <c r="E1" s="674"/>
      <c r="F1" s="674"/>
      <c r="G1" s="674"/>
      <c r="H1" s="674"/>
      <c r="I1" s="674"/>
    </row>
    <row r="2" spans="1:12" ht="13.5" customHeight="1">
      <c r="A2" s="674"/>
      <c r="B2" s="674"/>
      <c r="C2" s="674"/>
      <c r="D2" s="674"/>
      <c r="E2" s="674"/>
      <c r="F2" s="674"/>
      <c r="G2" s="674"/>
      <c r="H2" s="674"/>
      <c r="I2" s="674"/>
      <c r="L2" s="93" t="s">
        <v>175</v>
      </c>
    </row>
    <row r="3" spans="1:12">
      <c r="L3" s="93" t="s">
        <v>176</v>
      </c>
    </row>
    <row r="4" spans="1:12" ht="13.5" customHeight="1">
      <c r="B4" s="675" t="s">
        <v>1035</v>
      </c>
      <c r="C4" s="676"/>
      <c r="D4" s="676"/>
      <c r="E4" s="676"/>
      <c r="F4" s="676"/>
      <c r="G4" s="676"/>
      <c r="H4" s="676"/>
      <c r="I4" s="677"/>
      <c r="L4" s="93"/>
    </row>
    <row r="5" spans="1:12" ht="13.5" customHeight="1">
      <c r="B5" s="678"/>
      <c r="C5" s="679"/>
      <c r="D5" s="679"/>
      <c r="E5" s="679"/>
      <c r="F5" s="679"/>
      <c r="G5" s="679"/>
      <c r="H5" s="679"/>
      <c r="I5" s="680"/>
    </row>
    <row r="6" spans="1:12" ht="13.5" customHeight="1" thickBot="1">
      <c r="B6" s="681"/>
      <c r="C6" s="682"/>
      <c r="D6" s="682"/>
      <c r="E6" s="682"/>
      <c r="F6" s="682"/>
      <c r="G6" s="682"/>
      <c r="H6" s="682"/>
      <c r="I6" s="683"/>
      <c r="L6" s="49" t="s">
        <v>177</v>
      </c>
    </row>
    <row r="7" spans="1:12" ht="13.5" customHeight="1">
      <c r="B7" s="94" t="s">
        <v>178</v>
      </c>
      <c r="C7" s="684" t="s">
        <v>179</v>
      </c>
      <c r="D7" s="684"/>
      <c r="E7" s="685" t="s">
        <v>180</v>
      </c>
      <c r="F7" s="685"/>
      <c r="G7" s="685" t="s">
        <v>181</v>
      </c>
      <c r="H7" s="685"/>
      <c r="I7" s="686"/>
    </row>
    <row r="8" spans="1:12" ht="13.5" customHeight="1">
      <c r="B8" s="664">
        <v>25</v>
      </c>
      <c r="C8" s="666">
        <v>1100</v>
      </c>
      <c r="D8" s="666"/>
      <c r="E8" s="668">
        <v>24000</v>
      </c>
      <c r="F8" s="668"/>
      <c r="G8" s="670" t="s">
        <v>1043</v>
      </c>
      <c r="H8" s="670"/>
      <c r="I8" s="671"/>
      <c r="K8" s="95"/>
    </row>
    <row r="9" spans="1:12" ht="13.5" customHeight="1" thickBot="1">
      <c r="B9" s="665"/>
      <c r="C9" s="667"/>
      <c r="D9" s="667"/>
      <c r="E9" s="669"/>
      <c r="F9" s="669"/>
      <c r="G9" s="672"/>
      <c r="H9" s="672"/>
      <c r="I9" s="673"/>
    </row>
    <row r="10" spans="1:12" ht="13.5" customHeight="1">
      <c r="B10" s="643" t="s">
        <v>182</v>
      </c>
      <c r="C10" s="644"/>
      <c r="D10" s="645"/>
      <c r="E10" s="643" t="s">
        <v>183</v>
      </c>
      <c r="F10" s="644"/>
      <c r="G10" s="645"/>
      <c r="H10" s="646" t="s">
        <v>184</v>
      </c>
      <c r="I10" s="647"/>
    </row>
    <row r="11" spans="1:12" ht="13.5" customHeight="1">
      <c r="B11" s="648">
        <v>25</v>
      </c>
      <c r="C11" s="650">
        <v>350</v>
      </c>
      <c r="D11" s="651"/>
      <c r="E11" s="648">
        <v>12</v>
      </c>
      <c r="F11" s="711">
        <v>200</v>
      </c>
      <c r="G11" s="712"/>
      <c r="H11" s="660" t="s">
        <v>1037</v>
      </c>
      <c r="I11" s="661"/>
    </row>
    <row r="12" spans="1:12" ht="13.5" customHeight="1" thickBot="1">
      <c r="B12" s="649"/>
      <c r="C12" s="652"/>
      <c r="D12" s="653"/>
      <c r="E12" s="649"/>
      <c r="F12" s="713"/>
      <c r="G12" s="714"/>
      <c r="H12" s="662"/>
      <c r="I12" s="663"/>
    </row>
    <row r="13" spans="1:12" ht="17.25" customHeight="1">
      <c r="B13" s="422" t="s">
        <v>577</v>
      </c>
      <c r="C13" s="710" t="s">
        <v>1038</v>
      </c>
      <c r="D13" s="710"/>
      <c r="E13" s="214"/>
      <c r="F13" s="634" t="s">
        <v>186</v>
      </c>
      <c r="G13" s="635"/>
      <c r="H13" s="635"/>
      <c r="I13" s="636"/>
    </row>
    <row r="14" spans="1:12" ht="17.25" customHeight="1">
      <c r="B14" s="216" t="s">
        <v>457</v>
      </c>
      <c r="C14" s="703" t="s">
        <v>1039</v>
      </c>
      <c r="D14" s="703"/>
      <c r="E14" s="215"/>
      <c r="F14" s="637"/>
      <c r="G14" s="638"/>
      <c r="H14" s="638"/>
      <c r="I14" s="639"/>
    </row>
    <row r="15" spans="1:12" ht="17.25" customHeight="1">
      <c r="B15" s="216" t="s">
        <v>458</v>
      </c>
      <c r="C15" s="721" t="s">
        <v>1040</v>
      </c>
      <c r="D15" s="722"/>
      <c r="E15" s="215"/>
      <c r="F15" s="637"/>
      <c r="G15" s="638"/>
      <c r="H15" s="638"/>
      <c r="I15" s="639"/>
    </row>
    <row r="16" spans="1:12" ht="17.25" customHeight="1">
      <c r="B16" s="423" t="s">
        <v>206</v>
      </c>
      <c r="C16" s="703" t="s">
        <v>1041</v>
      </c>
      <c r="D16" s="703"/>
      <c r="E16" s="215"/>
      <c r="F16" s="640"/>
      <c r="G16" s="641"/>
      <c r="H16" s="641"/>
      <c r="I16" s="642"/>
    </row>
    <row r="17" spans="2:9" ht="13.5" customHeight="1">
      <c r="B17" s="604" t="s">
        <v>1042</v>
      </c>
      <c r="C17" s="605"/>
      <c r="D17" s="605"/>
      <c r="E17" s="606"/>
      <c r="F17" s="715" t="s">
        <v>1036</v>
      </c>
      <c r="G17" s="716"/>
      <c r="H17" s="716"/>
      <c r="I17" s="717"/>
    </row>
    <row r="18" spans="2:9" ht="13.5" customHeight="1">
      <c r="B18" s="607"/>
      <c r="C18" s="608"/>
      <c r="D18" s="608"/>
      <c r="E18" s="609"/>
      <c r="F18" s="715"/>
      <c r="G18" s="716"/>
      <c r="H18" s="716"/>
      <c r="I18" s="717"/>
    </row>
    <row r="19" spans="2:9" ht="13.5" customHeight="1">
      <c r="B19" s="610"/>
      <c r="C19" s="611"/>
      <c r="D19" s="611"/>
      <c r="E19" s="612"/>
      <c r="F19" s="718"/>
      <c r="G19" s="719"/>
      <c r="H19" s="719"/>
      <c r="I19" s="720"/>
    </row>
    <row r="21" spans="2:9" ht="12" customHeight="1">
      <c r="B21" s="601" t="s">
        <v>187</v>
      </c>
      <c r="C21" s="601"/>
      <c r="D21" s="601"/>
      <c r="E21" s="601"/>
      <c r="F21" s="601"/>
      <c r="G21" s="601"/>
      <c r="H21" s="601"/>
      <c r="I21" s="601"/>
    </row>
    <row r="22" spans="2:9" ht="12" customHeight="1">
      <c r="B22" s="601"/>
      <c r="C22" s="601"/>
      <c r="D22" s="601"/>
      <c r="E22" s="601"/>
      <c r="F22" s="601"/>
      <c r="G22" s="601"/>
      <c r="H22" s="601"/>
      <c r="I22" s="601"/>
    </row>
    <row r="23" spans="2:9" ht="9.75" customHeight="1">
      <c r="B23" s="601" t="s">
        <v>188</v>
      </c>
      <c r="C23" s="601" t="s">
        <v>189</v>
      </c>
      <c r="D23" s="601"/>
      <c r="E23" s="601" t="s">
        <v>190</v>
      </c>
      <c r="F23" s="601"/>
      <c r="G23" s="603" t="s">
        <v>191</v>
      </c>
      <c r="H23" s="603"/>
      <c r="I23" s="602" t="s">
        <v>192</v>
      </c>
    </row>
    <row r="24" spans="2:9" ht="9.75" customHeight="1">
      <c r="B24" s="601"/>
      <c r="C24" s="601"/>
      <c r="D24" s="601"/>
      <c r="E24" s="601"/>
      <c r="F24" s="601"/>
      <c r="G24" s="603"/>
      <c r="H24" s="603"/>
      <c r="I24" s="601"/>
    </row>
    <row r="25" spans="2:9" ht="11.25" customHeight="1">
      <c r="B25" s="601" t="s">
        <v>197</v>
      </c>
      <c r="C25" s="601" t="s">
        <v>194</v>
      </c>
      <c r="D25" s="601"/>
      <c r="E25" s="601" t="s">
        <v>194</v>
      </c>
      <c r="F25" s="601"/>
      <c r="G25" s="603" t="s">
        <v>194</v>
      </c>
      <c r="H25" s="603"/>
      <c r="I25" s="522"/>
    </row>
    <row r="26" spans="2:9" ht="11.25" customHeight="1">
      <c r="B26" s="601"/>
      <c r="C26" s="601"/>
      <c r="D26" s="601"/>
      <c r="E26" s="601"/>
      <c r="F26" s="601"/>
      <c r="G26" s="603"/>
      <c r="H26" s="603"/>
      <c r="I26" s="524"/>
    </row>
    <row r="27" spans="2:9" ht="11.25" customHeight="1">
      <c r="B27" s="601"/>
      <c r="C27" s="601"/>
      <c r="D27" s="601"/>
      <c r="E27" s="601"/>
      <c r="F27" s="601"/>
      <c r="G27" s="603"/>
      <c r="H27" s="603"/>
      <c r="I27" s="85" t="s">
        <v>209</v>
      </c>
    </row>
    <row r="28" spans="2:9" ht="12" customHeight="1">
      <c r="B28" s="601" t="s">
        <v>196</v>
      </c>
      <c r="C28" s="601"/>
      <c r="D28" s="601"/>
      <c r="E28" s="601"/>
      <c r="F28" s="601"/>
      <c r="G28" s="601"/>
      <c r="H28" s="601"/>
      <c r="I28" s="601"/>
    </row>
    <row r="29" spans="2:9" ht="12" customHeight="1">
      <c r="B29" s="601"/>
      <c r="C29" s="601"/>
      <c r="D29" s="601"/>
      <c r="E29" s="601"/>
      <c r="F29" s="601"/>
      <c r="G29" s="601"/>
      <c r="H29" s="601"/>
      <c r="I29" s="601"/>
    </row>
    <row r="30" spans="2:9" ht="9.75" customHeight="1">
      <c r="B30" s="601" t="s">
        <v>188</v>
      </c>
      <c r="C30" s="601" t="s">
        <v>189</v>
      </c>
      <c r="D30" s="601"/>
      <c r="E30" s="601" t="s">
        <v>190</v>
      </c>
      <c r="F30" s="601"/>
      <c r="G30" s="601" t="s">
        <v>191</v>
      </c>
      <c r="H30" s="601"/>
      <c r="I30" s="602" t="s">
        <v>192</v>
      </c>
    </row>
    <row r="31" spans="2:9" ht="9.75" customHeight="1">
      <c r="B31" s="601"/>
      <c r="C31" s="601"/>
      <c r="D31" s="601"/>
      <c r="E31" s="601"/>
      <c r="F31" s="601"/>
      <c r="G31" s="601"/>
      <c r="H31" s="601"/>
      <c r="I31" s="601"/>
    </row>
    <row r="32" spans="2:9" ht="11.25" customHeight="1">
      <c r="B32" s="601" t="s">
        <v>197</v>
      </c>
      <c r="C32" s="601" t="s">
        <v>194</v>
      </c>
      <c r="D32" s="601"/>
      <c r="E32" s="601" t="s">
        <v>194</v>
      </c>
      <c r="F32" s="601"/>
      <c r="G32" s="601" t="s">
        <v>194</v>
      </c>
      <c r="H32" s="601"/>
      <c r="I32" s="522"/>
    </row>
    <row r="33" spans="2:9" ht="11.25" customHeight="1">
      <c r="B33" s="601"/>
      <c r="C33" s="601"/>
      <c r="D33" s="601"/>
      <c r="E33" s="601"/>
      <c r="F33" s="601"/>
      <c r="G33" s="601"/>
      <c r="H33" s="601"/>
      <c r="I33" s="524"/>
    </row>
    <row r="34" spans="2:9" ht="11.25" customHeight="1">
      <c r="B34" s="601"/>
      <c r="C34" s="601"/>
      <c r="D34" s="601"/>
      <c r="E34" s="601"/>
      <c r="F34" s="601"/>
      <c r="G34" s="601"/>
      <c r="H34" s="601"/>
      <c r="I34" s="85"/>
    </row>
    <row r="35" spans="2:9" ht="12" customHeight="1">
      <c r="B35" s="601" t="s">
        <v>199</v>
      </c>
      <c r="C35" s="601"/>
      <c r="D35" s="601"/>
      <c r="E35" s="601"/>
      <c r="F35" s="601"/>
      <c r="G35" s="601"/>
      <c r="H35" s="601"/>
      <c r="I35" s="601"/>
    </row>
    <row r="36" spans="2:9" ht="12" customHeight="1">
      <c r="B36" s="601"/>
      <c r="C36" s="601"/>
      <c r="D36" s="601"/>
      <c r="E36" s="601"/>
      <c r="F36" s="601"/>
      <c r="G36" s="601"/>
      <c r="H36" s="601"/>
      <c r="I36" s="601"/>
    </row>
    <row r="37" spans="2:9" ht="9.75" customHeight="1">
      <c r="B37" s="601" t="s">
        <v>188</v>
      </c>
      <c r="C37" s="601" t="s">
        <v>189</v>
      </c>
      <c r="D37" s="601"/>
      <c r="E37" s="601" t="s">
        <v>190</v>
      </c>
      <c r="F37" s="601"/>
      <c r="G37" s="601" t="s">
        <v>191</v>
      </c>
      <c r="H37" s="601"/>
      <c r="I37" s="602" t="s">
        <v>192</v>
      </c>
    </row>
    <row r="38" spans="2:9" ht="9.75" customHeight="1">
      <c r="B38" s="601"/>
      <c r="C38" s="601"/>
      <c r="D38" s="601"/>
      <c r="E38" s="601"/>
      <c r="F38" s="601"/>
      <c r="G38" s="601"/>
      <c r="H38" s="601"/>
      <c r="I38" s="601"/>
    </row>
    <row r="39" spans="2:9" ht="11.25" customHeight="1">
      <c r="B39" s="601" t="s">
        <v>197</v>
      </c>
      <c r="C39" s="601" t="s">
        <v>194</v>
      </c>
      <c r="D39" s="601"/>
      <c r="E39" s="601" t="s">
        <v>194</v>
      </c>
      <c r="F39" s="601"/>
      <c r="G39" s="601" t="s">
        <v>194</v>
      </c>
      <c r="H39" s="601"/>
      <c r="I39" s="522"/>
    </row>
    <row r="40" spans="2:9" ht="11.25" customHeight="1">
      <c r="B40" s="601"/>
      <c r="C40" s="601"/>
      <c r="D40" s="601"/>
      <c r="E40" s="601"/>
      <c r="F40" s="601"/>
      <c r="G40" s="601"/>
      <c r="H40" s="601"/>
      <c r="I40" s="524"/>
    </row>
    <row r="41" spans="2:9" ht="11.25" customHeight="1">
      <c r="B41" s="601"/>
      <c r="C41" s="601"/>
      <c r="D41" s="601"/>
      <c r="E41" s="601"/>
      <c r="F41" s="601"/>
      <c r="G41" s="601"/>
      <c r="H41" s="601"/>
      <c r="I41" s="85" t="s">
        <v>195</v>
      </c>
    </row>
    <row r="42" spans="2:9" ht="9.75" customHeight="1">
      <c r="B42" s="601" t="s">
        <v>188</v>
      </c>
      <c r="C42" s="601" t="s">
        <v>189</v>
      </c>
      <c r="D42" s="601"/>
      <c r="E42" s="601" t="s">
        <v>190</v>
      </c>
      <c r="F42" s="601"/>
      <c r="G42" s="601" t="s">
        <v>191</v>
      </c>
      <c r="H42" s="601"/>
      <c r="I42" s="602" t="s">
        <v>192</v>
      </c>
    </row>
    <row r="43" spans="2:9" ht="9.75" customHeight="1">
      <c r="B43" s="601"/>
      <c r="C43" s="601"/>
      <c r="D43" s="601"/>
      <c r="E43" s="601"/>
      <c r="F43" s="601"/>
      <c r="G43" s="601"/>
      <c r="H43" s="601"/>
      <c r="I43" s="601"/>
    </row>
    <row r="44" spans="2:9" ht="11.25" customHeight="1">
      <c r="B44" s="601" t="s">
        <v>207</v>
      </c>
      <c r="C44" s="601" t="s">
        <v>194</v>
      </c>
      <c r="D44" s="601"/>
      <c r="E44" s="601" t="s">
        <v>194</v>
      </c>
      <c r="F44" s="601"/>
      <c r="G44" s="601" t="s">
        <v>194</v>
      </c>
      <c r="H44" s="601"/>
      <c r="I44" s="522"/>
    </row>
    <row r="45" spans="2:9" ht="11.25" customHeight="1">
      <c r="B45" s="601"/>
      <c r="C45" s="601"/>
      <c r="D45" s="601"/>
      <c r="E45" s="601"/>
      <c r="F45" s="601"/>
      <c r="G45" s="601"/>
      <c r="H45" s="601"/>
      <c r="I45" s="524"/>
    </row>
    <row r="46" spans="2:9" ht="11.25" customHeight="1">
      <c r="B46" s="601"/>
      <c r="C46" s="601"/>
      <c r="D46" s="601"/>
      <c r="E46" s="601"/>
      <c r="F46" s="601"/>
      <c r="G46" s="601"/>
      <c r="H46" s="601"/>
      <c r="I46" s="85" t="s">
        <v>195</v>
      </c>
    </row>
    <row r="47" spans="2:9" ht="12" customHeight="1">
      <c r="B47" s="601" t="s">
        <v>201</v>
      </c>
      <c r="C47" s="601"/>
      <c r="D47" s="601"/>
      <c r="E47" s="601"/>
      <c r="F47" s="601"/>
      <c r="G47" s="601"/>
      <c r="H47" s="601"/>
      <c r="I47" s="601"/>
    </row>
    <row r="48" spans="2:9" ht="12" customHeight="1">
      <c r="B48" s="601"/>
      <c r="C48" s="601"/>
      <c r="D48" s="601"/>
      <c r="E48" s="601"/>
      <c r="F48" s="601"/>
      <c r="G48" s="601"/>
      <c r="H48" s="601"/>
      <c r="I48" s="601"/>
    </row>
    <row r="49" spans="2:9" ht="9.75" customHeight="1">
      <c r="B49" s="601" t="s">
        <v>188</v>
      </c>
      <c r="C49" s="601" t="s">
        <v>189</v>
      </c>
      <c r="D49" s="601"/>
      <c r="E49" s="601" t="s">
        <v>190</v>
      </c>
      <c r="F49" s="601"/>
      <c r="G49" s="601" t="s">
        <v>191</v>
      </c>
      <c r="H49" s="601"/>
      <c r="I49" s="602" t="s">
        <v>192</v>
      </c>
    </row>
    <row r="50" spans="2:9" ht="9.75" customHeight="1">
      <c r="B50" s="601"/>
      <c r="C50" s="601"/>
      <c r="D50" s="601"/>
      <c r="E50" s="601"/>
      <c r="F50" s="601"/>
      <c r="G50" s="601"/>
      <c r="H50" s="601"/>
      <c r="I50" s="601"/>
    </row>
    <row r="51" spans="2:9" ht="11.25" customHeight="1">
      <c r="B51" s="601" t="s">
        <v>197</v>
      </c>
      <c r="C51" s="601" t="s">
        <v>194</v>
      </c>
      <c r="D51" s="601"/>
      <c r="E51" s="601" t="s">
        <v>194</v>
      </c>
      <c r="F51" s="601"/>
      <c r="G51" s="601" t="s">
        <v>194</v>
      </c>
      <c r="H51" s="601"/>
      <c r="I51" s="522"/>
    </row>
    <row r="52" spans="2:9" ht="11.25" customHeight="1">
      <c r="B52" s="601"/>
      <c r="C52" s="601"/>
      <c r="D52" s="601"/>
      <c r="E52" s="601"/>
      <c r="F52" s="601"/>
      <c r="G52" s="601"/>
      <c r="H52" s="601"/>
      <c r="I52" s="524"/>
    </row>
    <row r="53" spans="2:9" ht="11.25" customHeight="1">
      <c r="B53" s="601"/>
      <c r="C53" s="601"/>
      <c r="D53" s="601"/>
      <c r="E53" s="601"/>
      <c r="F53" s="601"/>
      <c r="G53" s="601"/>
      <c r="H53" s="601"/>
      <c r="I53" s="85" t="s">
        <v>195</v>
      </c>
    </row>
    <row r="54" spans="2:9" ht="12" customHeight="1">
      <c r="B54" s="601" t="s">
        <v>202</v>
      </c>
      <c r="C54" s="601"/>
      <c r="D54" s="601"/>
      <c r="E54" s="601"/>
      <c r="F54" s="601"/>
      <c r="G54" s="601"/>
      <c r="H54" s="601"/>
      <c r="I54" s="601"/>
    </row>
    <row r="55" spans="2:9" ht="12" customHeight="1">
      <c r="B55" s="601"/>
      <c r="C55" s="601"/>
      <c r="D55" s="601"/>
      <c r="E55" s="601"/>
      <c r="F55" s="601"/>
      <c r="G55" s="601"/>
      <c r="H55" s="601"/>
      <c r="I55" s="601"/>
    </row>
    <row r="56" spans="2:9" ht="9.75" customHeight="1">
      <c r="B56" s="601" t="s">
        <v>188</v>
      </c>
      <c r="C56" s="601" t="s">
        <v>189</v>
      </c>
      <c r="D56" s="601"/>
      <c r="E56" s="601" t="s">
        <v>190</v>
      </c>
      <c r="F56" s="601"/>
      <c r="G56" s="601" t="s">
        <v>191</v>
      </c>
      <c r="H56" s="601"/>
      <c r="I56" s="602" t="s">
        <v>192</v>
      </c>
    </row>
    <row r="57" spans="2:9" ht="9.75" customHeight="1">
      <c r="B57" s="601"/>
      <c r="C57" s="601"/>
      <c r="D57" s="601"/>
      <c r="E57" s="601"/>
      <c r="F57" s="601"/>
      <c r="G57" s="601"/>
      <c r="H57" s="601"/>
      <c r="I57" s="601"/>
    </row>
    <row r="58" spans="2:9" ht="11.25" customHeight="1">
      <c r="B58" s="601" t="s">
        <v>197</v>
      </c>
      <c r="C58" s="601" t="s">
        <v>194</v>
      </c>
      <c r="D58" s="601"/>
      <c r="E58" s="601" t="s">
        <v>194</v>
      </c>
      <c r="F58" s="601"/>
      <c r="G58" s="601" t="s">
        <v>194</v>
      </c>
      <c r="H58" s="601"/>
      <c r="I58" s="522"/>
    </row>
    <row r="59" spans="2:9" ht="11.25" customHeight="1">
      <c r="B59" s="601"/>
      <c r="C59" s="601"/>
      <c r="D59" s="601"/>
      <c r="E59" s="601"/>
      <c r="F59" s="601"/>
      <c r="G59" s="601"/>
      <c r="H59" s="601"/>
      <c r="I59" s="524"/>
    </row>
    <row r="60" spans="2:9" ht="11.25" customHeight="1">
      <c r="B60" s="601"/>
      <c r="C60" s="601"/>
      <c r="D60" s="601"/>
      <c r="E60" s="601"/>
      <c r="F60" s="601"/>
      <c r="G60" s="601"/>
      <c r="H60" s="601"/>
      <c r="I60" s="85" t="s">
        <v>209</v>
      </c>
    </row>
    <row r="61" spans="2:9">
      <c r="C61" s="49" t="s">
        <v>203</v>
      </c>
    </row>
  </sheetData>
  <mergeCells count="89">
    <mergeCell ref="B17:E19"/>
    <mergeCell ref="B8:B9"/>
    <mergeCell ref="C8:D9"/>
    <mergeCell ref="E8:F9"/>
    <mergeCell ref="A1:I2"/>
    <mergeCell ref="B4:I6"/>
    <mergeCell ref="C7:D7"/>
    <mergeCell ref="E7:F7"/>
    <mergeCell ref="G7:I7"/>
    <mergeCell ref="B21:I22"/>
    <mergeCell ref="G8:I9"/>
    <mergeCell ref="B10:D10"/>
    <mergeCell ref="E10:G10"/>
    <mergeCell ref="H10:I10"/>
    <mergeCell ref="B11:B12"/>
    <mergeCell ref="C11:D12"/>
    <mergeCell ref="E11:E12"/>
    <mergeCell ref="F11:G12"/>
    <mergeCell ref="H11:I12"/>
    <mergeCell ref="F17:I19"/>
    <mergeCell ref="F13:I16"/>
    <mergeCell ref="C13:D13"/>
    <mergeCell ref="C14:D14"/>
    <mergeCell ref="C16:D16"/>
    <mergeCell ref="C15:D15"/>
    <mergeCell ref="B23:B24"/>
    <mergeCell ref="C23:D24"/>
    <mergeCell ref="E23:F24"/>
    <mergeCell ref="G23:H24"/>
    <mergeCell ref="I23:I24"/>
    <mergeCell ref="B25:B27"/>
    <mergeCell ref="C25:D27"/>
    <mergeCell ref="E25:F27"/>
    <mergeCell ref="G25:H27"/>
    <mergeCell ref="I32:I33"/>
    <mergeCell ref="B30:B31"/>
    <mergeCell ref="C30:D31"/>
    <mergeCell ref="E30:F31"/>
    <mergeCell ref="G30:H31"/>
    <mergeCell ref="I30:I31"/>
    <mergeCell ref="B32:B34"/>
    <mergeCell ref="C32:D34"/>
    <mergeCell ref="E32:F34"/>
    <mergeCell ref="G32:H34"/>
    <mergeCell ref="B28:I29"/>
    <mergeCell ref="I25:I26"/>
    <mergeCell ref="B35:I36"/>
    <mergeCell ref="B37:B38"/>
    <mergeCell ref="C37:D38"/>
    <mergeCell ref="E37:F38"/>
    <mergeCell ref="G37:H38"/>
    <mergeCell ref="I37:I38"/>
    <mergeCell ref="B42:B43"/>
    <mergeCell ref="C42:D43"/>
    <mergeCell ref="E42:F43"/>
    <mergeCell ref="G42:H43"/>
    <mergeCell ref="I42:I43"/>
    <mergeCell ref="B39:B41"/>
    <mergeCell ref="C39:D41"/>
    <mergeCell ref="E39:F41"/>
    <mergeCell ref="G39:H41"/>
    <mergeCell ref="I39:I40"/>
    <mergeCell ref="I51:I52"/>
    <mergeCell ref="B44:B46"/>
    <mergeCell ref="C44:D46"/>
    <mergeCell ref="E44:F46"/>
    <mergeCell ref="G44:H46"/>
    <mergeCell ref="I44:I45"/>
    <mergeCell ref="B47:I48"/>
    <mergeCell ref="B49:B50"/>
    <mergeCell ref="C49:D50"/>
    <mergeCell ref="E49:F50"/>
    <mergeCell ref="G49:H50"/>
    <mergeCell ref="I49:I50"/>
    <mergeCell ref="B51:B53"/>
    <mergeCell ref="C51:D53"/>
    <mergeCell ref="E51:F53"/>
    <mergeCell ref="G51:H53"/>
    <mergeCell ref="B54:I55"/>
    <mergeCell ref="B56:B57"/>
    <mergeCell ref="C56:D57"/>
    <mergeCell ref="E56:F57"/>
    <mergeCell ref="G56:H57"/>
    <mergeCell ref="I56:I57"/>
    <mergeCell ref="B58:B60"/>
    <mergeCell ref="C58:D60"/>
    <mergeCell ref="E58:F60"/>
    <mergeCell ref="G58:H60"/>
    <mergeCell ref="I58:I59"/>
  </mergeCells>
  <phoneticPr fontId="4"/>
  <conditionalFormatting sqref="H11:I12">
    <cfRule type="containsText" dxfId="2" priority="1" operator="containsText" text="外面蒸着">
      <formula>NOT(ISERROR(SEARCH("外面蒸着",H11)))</formula>
    </cfRule>
  </conditionalFormatting>
  <dataValidations count="2">
    <dataValidation type="list" allowBlank="1" showInputMessage="1" showErrorMessage="1" sqref="H11:I12">
      <formula1>$L$2:$L$3</formula1>
    </dataValidation>
    <dataValidation type="list" allowBlank="1" showInputMessage="1" showErrorMessage="1" sqref="E13:E16">
      <formula1>$L$5:$L$6</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9" r:id="rId4" name="Button 3">
              <controlPr defaultSize="0" print="0" autoFill="0" autoPict="0" macro="[0]!印刷">
                <anchor moveWithCells="1" sizeWithCells="1">
                  <from>
                    <xdr:col>9</xdr:col>
                    <xdr:colOff>266700</xdr:colOff>
                    <xdr:row>1</xdr:row>
                    <xdr:rowOff>38100</xdr:rowOff>
                  </from>
                  <to>
                    <xdr:col>10</xdr:col>
                    <xdr:colOff>647700</xdr:colOff>
                    <xdr:row>3</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2:S108"/>
  <sheetViews>
    <sheetView zoomScale="85" zoomScaleNormal="85" workbookViewId="0">
      <selection activeCell="B43" sqref="B43"/>
    </sheetView>
  </sheetViews>
  <sheetFormatPr defaultColWidth="10.625" defaultRowHeight="17.25"/>
  <cols>
    <col min="1" max="1" width="5.875" style="109" customWidth="1"/>
    <col min="2" max="2" width="41.5" style="109" customWidth="1"/>
    <col min="3" max="3" width="6.25" style="109" customWidth="1"/>
    <col min="4" max="4" width="6.125" style="109" customWidth="1"/>
    <col min="5" max="5" width="10.625" style="109"/>
    <col min="6" max="6" width="9.625" style="109" customWidth="1"/>
    <col min="7" max="7" width="11.875" style="109" customWidth="1"/>
    <col min="8" max="8" width="14.375" style="109" customWidth="1"/>
    <col min="9" max="9" width="4.875" style="109" hidden="1" customWidth="1"/>
    <col min="10" max="10" width="5.375" style="110" hidden="1" customWidth="1"/>
    <col min="11" max="11" width="10.625" style="109" hidden="1" customWidth="1"/>
    <col min="12" max="12" width="11.25" style="109" customWidth="1"/>
    <col min="13" max="13" width="10.625" style="109"/>
    <col min="14" max="14" width="7.125" style="109" hidden="1" customWidth="1"/>
    <col min="15" max="15" width="14.875" style="109" hidden="1" customWidth="1"/>
    <col min="16" max="16" width="10.625" style="109"/>
    <col min="17" max="17" width="7.625" style="109" hidden="1" customWidth="1"/>
    <col min="18" max="18" width="14.875" style="109" hidden="1" customWidth="1"/>
    <col min="19" max="19" width="24.625" style="109" customWidth="1"/>
    <col min="20" max="16384" width="10.625" style="109"/>
  </cols>
  <sheetData>
    <row r="2" spans="2:19">
      <c r="B2" s="111" t="s">
        <v>321</v>
      </c>
      <c r="C2" s="111" t="s">
        <v>322</v>
      </c>
      <c r="D2" s="111" t="s">
        <v>323</v>
      </c>
      <c r="E2" s="111" t="s">
        <v>324</v>
      </c>
      <c r="F2" s="111" t="s">
        <v>325</v>
      </c>
      <c r="G2" s="111" t="s">
        <v>326</v>
      </c>
      <c r="H2" s="111" t="s">
        <v>327</v>
      </c>
      <c r="I2" s="112"/>
      <c r="J2" s="113"/>
      <c r="K2" s="112"/>
      <c r="L2" s="111" t="s">
        <v>328</v>
      </c>
      <c r="M2" s="111" t="s">
        <v>329</v>
      </c>
      <c r="N2" s="113"/>
      <c r="O2" s="111"/>
      <c r="P2" s="113" t="s">
        <v>330</v>
      </c>
      <c r="Q2" s="112"/>
      <c r="R2" s="112"/>
      <c r="S2" s="111" t="s">
        <v>331</v>
      </c>
    </row>
    <row r="3" spans="2:19">
      <c r="B3" s="114" t="s">
        <v>332</v>
      </c>
      <c r="C3" s="114" t="s">
        <v>333</v>
      </c>
      <c r="D3" s="115">
        <v>50</v>
      </c>
      <c r="E3" s="115" t="s">
        <v>334</v>
      </c>
      <c r="F3" s="115">
        <v>1005</v>
      </c>
      <c r="G3" s="116">
        <v>8200</v>
      </c>
      <c r="H3" s="116" t="s">
        <v>335</v>
      </c>
      <c r="I3" s="112"/>
      <c r="J3" s="113"/>
      <c r="K3" s="112"/>
      <c r="L3" s="115">
        <v>1000</v>
      </c>
      <c r="M3" s="115">
        <v>4000</v>
      </c>
      <c r="N3" s="111"/>
      <c r="O3" s="117"/>
      <c r="P3" s="111" t="s">
        <v>336</v>
      </c>
      <c r="Q3" s="112"/>
      <c r="R3" s="112"/>
      <c r="S3" s="117" t="s">
        <v>337</v>
      </c>
    </row>
    <row r="4" spans="2:19">
      <c r="B4" s="118"/>
      <c r="C4" s="114"/>
      <c r="D4" s="115"/>
      <c r="E4" s="115"/>
      <c r="F4" s="115"/>
      <c r="G4" s="116"/>
      <c r="H4" s="116"/>
      <c r="I4" s="112"/>
      <c r="J4" s="113"/>
      <c r="K4" s="112"/>
      <c r="L4" s="115"/>
      <c r="M4" s="115"/>
      <c r="N4" s="111"/>
      <c r="O4" s="117"/>
      <c r="P4" s="111">
        <v>1020</v>
      </c>
      <c r="Q4" s="112"/>
      <c r="R4" s="112"/>
      <c r="S4" s="117"/>
    </row>
    <row r="5" spans="2:19">
      <c r="B5" s="114" t="s">
        <v>338</v>
      </c>
      <c r="C5" s="114" t="s">
        <v>333</v>
      </c>
      <c r="D5" s="115">
        <v>50</v>
      </c>
      <c r="E5" s="115" t="s">
        <v>339</v>
      </c>
      <c r="F5" s="115">
        <v>1005</v>
      </c>
      <c r="G5" s="116">
        <v>8000</v>
      </c>
      <c r="H5" s="116" t="s">
        <v>335</v>
      </c>
      <c r="I5" s="112"/>
      <c r="J5" s="113"/>
      <c r="K5" s="112"/>
      <c r="L5" s="115">
        <v>1000</v>
      </c>
      <c r="M5" s="115">
        <v>2000</v>
      </c>
      <c r="N5" s="111"/>
      <c r="O5" s="117"/>
      <c r="P5" s="111" t="s">
        <v>340</v>
      </c>
      <c r="Q5" s="112"/>
      <c r="R5" s="112"/>
      <c r="S5" s="117" t="s">
        <v>337</v>
      </c>
    </row>
    <row r="6" spans="2:19">
      <c r="B6" s="118"/>
      <c r="C6" s="114"/>
      <c r="D6" s="115"/>
      <c r="E6" s="115"/>
      <c r="F6" s="115"/>
      <c r="G6" s="116"/>
      <c r="H6" s="116"/>
      <c r="I6" s="112"/>
      <c r="J6" s="113"/>
      <c r="K6" s="112"/>
      <c r="L6" s="115"/>
      <c r="M6" s="115"/>
      <c r="N6" s="111"/>
      <c r="O6" s="117"/>
      <c r="P6" s="111">
        <v>1015</v>
      </c>
      <c r="Q6" s="112"/>
      <c r="R6" s="112"/>
      <c r="S6" s="117"/>
    </row>
    <row r="7" spans="2:19">
      <c r="B7" s="114" t="s">
        <v>341</v>
      </c>
      <c r="C7" s="114" t="s">
        <v>333</v>
      </c>
      <c r="D7" s="115">
        <v>50</v>
      </c>
      <c r="E7" s="115" t="s">
        <v>282</v>
      </c>
      <c r="F7" s="115">
        <v>1005</v>
      </c>
      <c r="G7" s="116">
        <v>8000</v>
      </c>
      <c r="H7" s="116" t="s">
        <v>335</v>
      </c>
      <c r="I7" s="112"/>
      <c r="J7" s="113"/>
      <c r="K7" s="112"/>
      <c r="L7" s="115">
        <v>1000</v>
      </c>
      <c r="M7" s="115">
        <v>2000</v>
      </c>
      <c r="N7" s="111"/>
      <c r="O7" s="117"/>
      <c r="P7" s="111" t="s">
        <v>342</v>
      </c>
      <c r="Q7" s="112"/>
      <c r="R7" s="112"/>
      <c r="S7" s="117" t="s">
        <v>343</v>
      </c>
    </row>
    <row r="8" spans="2:19">
      <c r="B8" s="118"/>
      <c r="C8" s="114"/>
      <c r="D8" s="115"/>
      <c r="E8" s="115"/>
      <c r="F8" s="115"/>
      <c r="G8" s="116"/>
      <c r="H8" s="116"/>
      <c r="I8" s="112"/>
      <c r="J8" s="113"/>
      <c r="K8" s="112"/>
      <c r="L8" s="115"/>
      <c r="M8" s="115"/>
      <c r="N8" s="111"/>
      <c r="O8" s="117"/>
      <c r="P8" s="111">
        <v>1015</v>
      </c>
      <c r="Q8" s="112"/>
      <c r="R8" s="112"/>
      <c r="S8" s="117"/>
    </row>
    <row r="9" spans="2:19">
      <c r="B9" s="114" t="s">
        <v>344</v>
      </c>
      <c r="C9" s="114" t="s">
        <v>333</v>
      </c>
      <c r="D9" s="115">
        <v>50</v>
      </c>
      <c r="E9" s="115" t="s">
        <v>345</v>
      </c>
      <c r="F9" s="115">
        <v>1005</v>
      </c>
      <c r="G9" s="116">
        <v>8200</v>
      </c>
      <c r="H9" s="116" t="s">
        <v>335</v>
      </c>
      <c r="I9" s="112"/>
      <c r="J9" s="113"/>
      <c r="K9" s="112"/>
      <c r="L9" s="115">
        <v>1000</v>
      </c>
      <c r="M9" s="115">
        <v>2000</v>
      </c>
      <c r="N9" s="111"/>
      <c r="O9" s="117"/>
      <c r="P9" s="111" t="s">
        <v>342</v>
      </c>
      <c r="Q9" s="112"/>
      <c r="R9" s="112"/>
      <c r="S9" s="117" t="s">
        <v>337</v>
      </c>
    </row>
    <row r="10" spans="2:19">
      <c r="B10" s="114"/>
      <c r="C10" s="114"/>
      <c r="D10" s="115"/>
      <c r="E10" s="115"/>
      <c r="F10" s="115"/>
      <c r="G10" s="116"/>
      <c r="H10" s="116"/>
      <c r="I10" s="112"/>
      <c r="J10" s="113"/>
      <c r="K10" s="112"/>
      <c r="L10" s="115"/>
      <c r="M10" s="115"/>
      <c r="N10" s="111"/>
      <c r="O10" s="117"/>
      <c r="P10" s="111">
        <v>1015</v>
      </c>
      <c r="Q10" s="112"/>
      <c r="R10" s="112"/>
      <c r="S10" s="117"/>
    </row>
    <row r="11" spans="2:19">
      <c r="B11" s="114" t="s">
        <v>346</v>
      </c>
      <c r="C11" s="114" t="s">
        <v>347</v>
      </c>
      <c r="D11" s="115">
        <v>50</v>
      </c>
      <c r="E11" s="115" t="s">
        <v>348</v>
      </c>
      <c r="F11" s="115">
        <v>1005</v>
      </c>
      <c r="G11" s="116">
        <v>8000</v>
      </c>
      <c r="H11" s="116" t="s">
        <v>335</v>
      </c>
      <c r="I11" s="112"/>
      <c r="J11" s="113"/>
      <c r="K11" s="112"/>
      <c r="L11" s="115">
        <v>1000</v>
      </c>
      <c r="M11" s="115">
        <v>2000</v>
      </c>
      <c r="N11" s="111"/>
      <c r="O11" s="117"/>
      <c r="P11" s="111" t="s">
        <v>342</v>
      </c>
      <c r="Q11" s="112"/>
      <c r="R11" s="112"/>
      <c r="S11" s="117" t="s">
        <v>343</v>
      </c>
    </row>
    <row r="12" spans="2:19">
      <c r="B12" s="114"/>
      <c r="C12" s="114"/>
      <c r="D12" s="115"/>
      <c r="E12" s="115"/>
      <c r="F12" s="115"/>
      <c r="G12" s="116"/>
      <c r="H12" s="116"/>
      <c r="I12" s="112"/>
      <c r="J12" s="113"/>
      <c r="K12" s="112"/>
      <c r="L12" s="115"/>
      <c r="M12" s="115"/>
      <c r="N12" s="111"/>
      <c r="O12" s="117"/>
      <c r="P12" s="111">
        <v>1015</v>
      </c>
      <c r="Q12" s="112"/>
      <c r="R12" s="112"/>
      <c r="S12" s="117"/>
    </row>
    <row r="13" spans="2:19">
      <c r="B13" s="114" t="s">
        <v>349</v>
      </c>
      <c r="C13" s="114" t="s">
        <v>333</v>
      </c>
      <c r="D13" s="115">
        <v>50</v>
      </c>
      <c r="E13" s="115" t="s">
        <v>285</v>
      </c>
      <c r="F13" s="115">
        <v>1005</v>
      </c>
      <c r="G13" s="116">
        <v>8200</v>
      </c>
      <c r="H13" s="116" t="s">
        <v>335</v>
      </c>
      <c r="I13" s="112"/>
      <c r="J13" s="113"/>
      <c r="K13" s="112"/>
      <c r="L13" s="115">
        <v>1000</v>
      </c>
      <c r="M13" s="115">
        <v>2000</v>
      </c>
      <c r="N13" s="111"/>
      <c r="O13" s="117"/>
      <c r="P13" s="111" t="s">
        <v>342</v>
      </c>
      <c r="Q13" s="112"/>
      <c r="R13" s="112"/>
      <c r="S13" s="117" t="s">
        <v>337</v>
      </c>
    </row>
    <row r="14" spans="2:19">
      <c r="B14" s="118"/>
      <c r="C14" s="114"/>
      <c r="D14" s="115"/>
      <c r="E14" s="115"/>
      <c r="F14" s="115"/>
      <c r="G14" s="116"/>
      <c r="H14" s="116"/>
      <c r="I14" s="112"/>
      <c r="J14" s="113"/>
      <c r="K14" s="112"/>
      <c r="L14" s="115"/>
      <c r="M14" s="115"/>
      <c r="N14" s="111"/>
      <c r="O14" s="117"/>
      <c r="P14" s="111">
        <v>1015</v>
      </c>
      <c r="Q14" s="112"/>
      <c r="R14" s="112"/>
      <c r="S14" s="117"/>
    </row>
    <row r="15" spans="2:19">
      <c r="B15" s="114" t="s">
        <v>349</v>
      </c>
      <c r="C15" s="114" t="s">
        <v>347</v>
      </c>
      <c r="D15" s="115">
        <v>25</v>
      </c>
      <c r="E15" s="115" t="s">
        <v>350</v>
      </c>
      <c r="F15" s="115">
        <v>1005</v>
      </c>
      <c r="G15" s="116">
        <v>8000</v>
      </c>
      <c r="H15" s="116" t="s">
        <v>335</v>
      </c>
      <c r="I15" s="112"/>
      <c r="J15" s="113"/>
      <c r="K15" s="112"/>
      <c r="L15" s="115">
        <v>1000</v>
      </c>
      <c r="M15" s="115">
        <v>6000</v>
      </c>
      <c r="N15" s="111"/>
      <c r="O15" s="117"/>
      <c r="P15" s="111" t="s">
        <v>342</v>
      </c>
      <c r="Q15" s="112"/>
      <c r="R15" s="112"/>
      <c r="S15" s="117" t="s">
        <v>337</v>
      </c>
    </row>
    <row r="16" spans="2:19">
      <c r="B16" s="119"/>
      <c r="C16" s="114"/>
      <c r="D16" s="115"/>
      <c r="E16" s="115"/>
      <c r="F16" s="115"/>
      <c r="G16" s="116"/>
      <c r="H16" s="116"/>
      <c r="I16" s="112"/>
      <c r="J16" s="113"/>
      <c r="K16" s="112"/>
      <c r="L16" s="115"/>
      <c r="M16" s="115">
        <v>2000</v>
      </c>
      <c r="N16" s="111"/>
      <c r="O16" s="117"/>
      <c r="P16" s="111">
        <v>1015</v>
      </c>
      <c r="Q16" s="112"/>
      <c r="R16" s="112"/>
      <c r="S16" s="117"/>
    </row>
    <row r="17" spans="1:19">
      <c r="B17" s="114" t="s">
        <v>351</v>
      </c>
      <c r="C17" s="114" t="s">
        <v>333</v>
      </c>
      <c r="D17" s="115">
        <v>50</v>
      </c>
      <c r="E17" s="115" t="s">
        <v>352</v>
      </c>
      <c r="F17" s="115">
        <v>1235</v>
      </c>
      <c r="G17" s="116">
        <v>6200</v>
      </c>
      <c r="H17" s="116" t="s">
        <v>353</v>
      </c>
      <c r="I17" s="112"/>
      <c r="J17" s="113"/>
      <c r="K17" s="112"/>
      <c r="L17" s="115">
        <v>1205</v>
      </c>
      <c r="M17" s="115">
        <v>6000</v>
      </c>
      <c r="N17" s="111"/>
      <c r="O17" s="117"/>
      <c r="P17" s="111" t="s">
        <v>354</v>
      </c>
      <c r="Q17" s="112"/>
      <c r="R17" s="112"/>
      <c r="S17" s="117" t="s">
        <v>355</v>
      </c>
    </row>
    <row r="18" spans="1:19">
      <c r="B18" s="118"/>
      <c r="C18" s="114"/>
      <c r="D18" s="115"/>
      <c r="E18" s="115"/>
      <c r="F18" s="115"/>
      <c r="G18" s="116"/>
      <c r="H18" s="116"/>
      <c r="I18" s="112"/>
      <c r="J18" s="113"/>
      <c r="K18" s="112"/>
      <c r="L18" s="115"/>
      <c r="M18" s="115"/>
      <c r="N18" s="111"/>
      <c r="O18" s="117"/>
      <c r="P18" s="111">
        <v>1220</v>
      </c>
      <c r="Q18" s="112"/>
      <c r="R18" s="112"/>
      <c r="S18" s="117"/>
    </row>
    <row r="19" spans="1:19">
      <c r="B19" s="114" t="s">
        <v>356</v>
      </c>
      <c r="C19" s="114" t="s">
        <v>333</v>
      </c>
      <c r="D19" s="115">
        <v>50</v>
      </c>
      <c r="E19" s="115" t="s">
        <v>292</v>
      </c>
      <c r="F19" s="115">
        <v>1235</v>
      </c>
      <c r="G19" s="116">
        <v>6200</v>
      </c>
      <c r="H19" s="116" t="s">
        <v>353</v>
      </c>
      <c r="I19" s="112"/>
      <c r="J19" s="113"/>
      <c r="K19" s="112"/>
      <c r="L19" s="115">
        <v>1190</v>
      </c>
      <c r="M19" s="115">
        <v>6000</v>
      </c>
      <c r="N19" s="111"/>
      <c r="O19" s="117"/>
      <c r="P19" s="111" t="s">
        <v>354</v>
      </c>
      <c r="Q19" s="112"/>
      <c r="R19" s="112"/>
      <c r="S19" s="117" t="s">
        <v>357</v>
      </c>
    </row>
    <row r="20" spans="1:19">
      <c r="B20" s="118"/>
      <c r="C20" s="114"/>
      <c r="D20" s="115"/>
      <c r="E20" s="115"/>
      <c r="F20" s="115"/>
      <c r="G20" s="116"/>
      <c r="H20" s="116"/>
      <c r="I20" s="112"/>
      <c r="J20" s="113"/>
      <c r="K20" s="112"/>
      <c r="L20" s="115"/>
      <c r="M20" s="115"/>
      <c r="N20" s="111"/>
      <c r="O20" s="117"/>
      <c r="P20" s="111">
        <v>1220</v>
      </c>
      <c r="Q20" s="112"/>
      <c r="R20" s="112"/>
      <c r="S20" s="117"/>
    </row>
    <row r="21" spans="1:19">
      <c r="B21" s="114" t="s">
        <v>356</v>
      </c>
      <c r="C21" s="114" t="s">
        <v>333</v>
      </c>
      <c r="D21" s="115">
        <v>50</v>
      </c>
      <c r="E21" s="115" t="s">
        <v>352</v>
      </c>
      <c r="F21" s="115">
        <v>1235</v>
      </c>
      <c r="G21" s="116">
        <v>6000</v>
      </c>
      <c r="H21" s="116" t="s">
        <v>353</v>
      </c>
      <c r="I21" s="112"/>
      <c r="J21" s="113"/>
      <c r="K21" s="112"/>
      <c r="L21" s="115">
        <v>1120</v>
      </c>
      <c r="M21" s="115">
        <v>6000</v>
      </c>
      <c r="N21" s="111"/>
      <c r="O21" s="117"/>
      <c r="P21" s="111" t="s">
        <v>354</v>
      </c>
      <c r="Q21" s="112"/>
      <c r="R21" s="112"/>
      <c r="S21" s="117" t="s">
        <v>358</v>
      </c>
    </row>
    <row r="22" spans="1:19">
      <c r="B22" s="118"/>
      <c r="C22" s="114"/>
      <c r="D22" s="115"/>
      <c r="E22" s="115"/>
      <c r="F22" s="115"/>
      <c r="G22" s="116"/>
      <c r="H22" s="116"/>
      <c r="I22" s="112"/>
      <c r="J22" s="113"/>
      <c r="K22" s="112"/>
      <c r="L22" s="115"/>
      <c r="M22" s="115"/>
      <c r="N22" s="111"/>
      <c r="O22" s="117"/>
      <c r="P22" s="111">
        <v>1140</v>
      </c>
      <c r="Q22" s="112"/>
      <c r="R22" s="112"/>
      <c r="S22" s="117"/>
    </row>
    <row r="23" spans="1:19">
      <c r="B23" s="114" t="s">
        <v>359</v>
      </c>
      <c r="C23" s="114" t="s">
        <v>333</v>
      </c>
      <c r="D23" s="115">
        <v>50</v>
      </c>
      <c r="E23" s="115" t="s">
        <v>360</v>
      </c>
      <c r="F23" s="115">
        <v>1200</v>
      </c>
      <c r="G23" s="116">
        <v>6000</v>
      </c>
      <c r="H23" s="116" t="s">
        <v>335</v>
      </c>
      <c r="I23" s="112"/>
      <c r="J23" s="113"/>
      <c r="K23" s="112"/>
      <c r="L23" s="115">
        <v>1190</v>
      </c>
      <c r="M23" s="115">
        <v>6000</v>
      </c>
      <c r="N23" s="111"/>
      <c r="O23" s="117"/>
      <c r="P23" s="111" t="s">
        <v>354</v>
      </c>
      <c r="Q23" s="112"/>
      <c r="R23" s="112"/>
      <c r="S23" s="117" t="s">
        <v>357</v>
      </c>
    </row>
    <row r="24" spans="1:19">
      <c r="B24" s="118"/>
      <c r="C24" s="114"/>
      <c r="D24" s="115"/>
      <c r="E24" s="115"/>
      <c r="F24" s="115"/>
      <c r="G24" s="116"/>
      <c r="H24" s="116"/>
      <c r="I24" s="112"/>
      <c r="J24" s="113"/>
      <c r="K24" s="112"/>
      <c r="L24" s="115"/>
      <c r="M24" s="115"/>
      <c r="N24" s="111"/>
      <c r="O24" s="117"/>
      <c r="P24" s="111">
        <v>1220</v>
      </c>
      <c r="Q24" s="112"/>
      <c r="R24" s="112"/>
      <c r="S24" s="117"/>
    </row>
    <row r="25" spans="1:19">
      <c r="B25" s="114" t="s">
        <v>361</v>
      </c>
      <c r="C25" s="114" t="s">
        <v>333</v>
      </c>
      <c r="D25" s="115">
        <v>50</v>
      </c>
      <c r="E25" s="115" t="s">
        <v>360</v>
      </c>
      <c r="F25" s="115">
        <v>1120</v>
      </c>
      <c r="G25" s="116">
        <v>8000</v>
      </c>
      <c r="H25" s="116" t="s">
        <v>335</v>
      </c>
      <c r="I25" s="112"/>
      <c r="J25" s="113"/>
      <c r="K25" s="112"/>
      <c r="L25" s="115">
        <v>1120</v>
      </c>
      <c r="M25" s="115">
        <v>4000</v>
      </c>
      <c r="N25" s="111"/>
      <c r="O25" s="117"/>
      <c r="P25" s="111" t="s">
        <v>354</v>
      </c>
      <c r="Q25" s="112"/>
      <c r="R25" s="112"/>
      <c r="S25" s="117" t="s">
        <v>358</v>
      </c>
    </row>
    <row r="26" spans="1:19">
      <c r="A26" s="120"/>
      <c r="B26" s="118"/>
      <c r="C26" s="114"/>
      <c r="D26" s="115"/>
      <c r="E26" s="115"/>
      <c r="F26" s="115"/>
      <c r="G26" s="116"/>
      <c r="H26" s="116"/>
      <c r="I26" s="112"/>
      <c r="J26" s="113"/>
      <c r="K26" s="112"/>
      <c r="L26" s="115"/>
      <c r="M26" s="115"/>
      <c r="N26" s="111"/>
      <c r="O26" s="117"/>
      <c r="P26" s="111">
        <v>1140</v>
      </c>
      <c r="Q26" s="112"/>
      <c r="R26" s="112"/>
      <c r="S26" s="117"/>
    </row>
    <row r="27" spans="1:19">
      <c r="B27" s="114" t="s">
        <v>362</v>
      </c>
      <c r="C27" s="114" t="s">
        <v>333</v>
      </c>
      <c r="D27" s="115">
        <v>50</v>
      </c>
      <c r="E27" s="115" t="s">
        <v>292</v>
      </c>
      <c r="F27" s="115">
        <v>1125</v>
      </c>
      <c r="G27" s="116">
        <v>6000</v>
      </c>
      <c r="H27" s="116" t="s">
        <v>363</v>
      </c>
      <c r="I27" s="112"/>
      <c r="J27" s="113"/>
      <c r="K27" s="112"/>
      <c r="L27" s="115">
        <v>1120</v>
      </c>
      <c r="M27" s="115">
        <v>6000</v>
      </c>
      <c r="N27" s="111"/>
      <c r="O27" s="117"/>
      <c r="P27" s="111" t="s">
        <v>364</v>
      </c>
      <c r="Q27" s="112"/>
      <c r="R27" s="112"/>
      <c r="S27" s="117" t="s">
        <v>358</v>
      </c>
    </row>
    <row r="28" spans="1:19">
      <c r="B28" s="114"/>
      <c r="C28" s="114"/>
      <c r="D28" s="115"/>
      <c r="E28" s="115"/>
      <c r="F28" s="115"/>
      <c r="G28" s="116"/>
      <c r="H28" s="116"/>
      <c r="I28" s="112"/>
      <c r="J28" s="113"/>
      <c r="K28" s="112"/>
      <c r="L28" s="115"/>
      <c r="M28" s="115"/>
      <c r="N28" s="111"/>
      <c r="O28" s="117"/>
      <c r="P28" s="111">
        <v>1140</v>
      </c>
      <c r="Q28" s="112"/>
      <c r="R28" s="112"/>
      <c r="S28" s="117"/>
    </row>
    <row r="29" spans="1:19">
      <c r="B29" s="114" t="s">
        <v>365</v>
      </c>
      <c r="C29" s="114" t="s">
        <v>347</v>
      </c>
      <c r="D29" s="115">
        <v>25</v>
      </c>
      <c r="E29" s="115" t="s">
        <v>204</v>
      </c>
      <c r="F29" s="115">
        <v>1125</v>
      </c>
      <c r="G29" s="116">
        <v>6000</v>
      </c>
      <c r="H29" s="116" t="s">
        <v>335</v>
      </c>
      <c r="I29" s="112"/>
      <c r="J29" s="113"/>
      <c r="K29" s="112"/>
      <c r="L29" s="115">
        <v>1120</v>
      </c>
      <c r="M29" s="115">
        <v>6000</v>
      </c>
      <c r="N29" s="111"/>
      <c r="O29" s="117"/>
      <c r="P29" s="111" t="s">
        <v>354</v>
      </c>
      <c r="Q29" s="112"/>
      <c r="R29" s="112"/>
      <c r="S29" s="117" t="s">
        <v>358</v>
      </c>
    </row>
    <row r="30" spans="1:19">
      <c r="B30" s="114"/>
      <c r="C30" s="114"/>
      <c r="D30" s="115"/>
      <c r="E30" s="115"/>
      <c r="F30" s="115"/>
      <c r="G30" s="116"/>
      <c r="H30" s="116"/>
      <c r="I30" s="112"/>
      <c r="J30" s="113"/>
      <c r="K30" s="112"/>
      <c r="L30" s="115"/>
      <c r="M30" s="115"/>
      <c r="N30" s="111"/>
      <c r="O30" s="117"/>
      <c r="P30" s="111">
        <v>1140</v>
      </c>
      <c r="Q30" s="112"/>
      <c r="R30" s="112"/>
      <c r="S30" s="117"/>
    </row>
    <row r="31" spans="1:19">
      <c r="B31" s="114" t="s">
        <v>366</v>
      </c>
      <c r="C31" s="114" t="s">
        <v>347</v>
      </c>
      <c r="D31" s="115">
        <v>25</v>
      </c>
      <c r="E31" s="115" t="s">
        <v>367</v>
      </c>
      <c r="F31" s="115">
        <v>1100</v>
      </c>
      <c r="G31" s="116">
        <v>18000</v>
      </c>
      <c r="H31" s="116" t="s">
        <v>335</v>
      </c>
      <c r="I31" s="112"/>
      <c r="J31" s="113"/>
      <c r="K31" s="112"/>
      <c r="L31" s="115">
        <v>1100</v>
      </c>
      <c r="M31" s="115">
        <v>6000</v>
      </c>
      <c r="N31" s="111"/>
      <c r="O31" s="117"/>
      <c r="P31" s="111" t="s">
        <v>354</v>
      </c>
      <c r="Q31" s="112"/>
      <c r="R31" s="112"/>
      <c r="S31" s="117" t="s">
        <v>343</v>
      </c>
    </row>
    <row r="32" spans="1:19">
      <c r="B32" s="118"/>
      <c r="C32" s="114"/>
      <c r="D32" s="115"/>
      <c r="E32" s="115"/>
      <c r="F32" s="115"/>
      <c r="G32" s="116">
        <v>12000</v>
      </c>
      <c r="H32" s="116"/>
      <c r="I32" s="112"/>
      <c r="J32" s="113"/>
      <c r="K32" s="112"/>
      <c r="L32" s="115"/>
      <c r="M32" s="115"/>
      <c r="N32" s="111"/>
      <c r="O32" s="117"/>
      <c r="P32" s="111">
        <v>1110</v>
      </c>
      <c r="Q32" s="112"/>
      <c r="R32" s="112"/>
      <c r="S32" s="117"/>
    </row>
    <row r="33" spans="2:19">
      <c r="B33" s="114" t="s">
        <v>366</v>
      </c>
      <c r="C33" s="114" t="s">
        <v>333</v>
      </c>
      <c r="D33" s="115">
        <v>25</v>
      </c>
      <c r="E33" s="115" t="s">
        <v>367</v>
      </c>
      <c r="F33" s="115">
        <v>1000</v>
      </c>
      <c r="G33" s="116">
        <v>18000</v>
      </c>
      <c r="H33" s="116" t="s">
        <v>335</v>
      </c>
      <c r="I33" s="112"/>
      <c r="J33" s="113"/>
      <c r="K33" s="112"/>
      <c r="L33" s="115">
        <v>1000</v>
      </c>
      <c r="M33" s="115">
        <v>6000</v>
      </c>
      <c r="N33" s="111"/>
      <c r="O33" s="117"/>
      <c r="P33" s="111" t="s">
        <v>354</v>
      </c>
      <c r="Q33" s="407"/>
      <c r="R33" s="112"/>
      <c r="S33" s="410" t="s">
        <v>337</v>
      </c>
    </row>
    <row r="34" spans="2:19">
      <c r="B34" s="118"/>
      <c r="C34" s="114"/>
      <c r="D34" s="115"/>
      <c r="E34" s="115"/>
      <c r="F34" s="115"/>
      <c r="G34" s="116">
        <v>12000</v>
      </c>
      <c r="H34" s="116"/>
      <c r="I34" s="112"/>
      <c r="J34" s="113"/>
      <c r="K34" s="112"/>
      <c r="L34" s="115"/>
      <c r="M34" s="115"/>
      <c r="N34" s="111"/>
      <c r="O34" s="117"/>
      <c r="P34" s="111">
        <v>1010</v>
      </c>
      <c r="Q34" s="407"/>
      <c r="R34" s="112"/>
      <c r="S34" s="410"/>
    </row>
    <row r="35" spans="2:19">
      <c r="B35" s="121" t="s">
        <v>368</v>
      </c>
      <c r="C35" s="122" t="s">
        <v>333</v>
      </c>
      <c r="D35" s="123">
        <v>50</v>
      </c>
      <c r="E35" s="123" t="s">
        <v>352</v>
      </c>
      <c r="F35" s="123">
        <v>1120</v>
      </c>
      <c r="G35" s="124">
        <v>10000</v>
      </c>
      <c r="H35" s="116" t="s">
        <v>335</v>
      </c>
      <c r="I35" s="125" t="e">
        <f>+F35*G35*H35/1000</f>
        <v>#VALUE!</v>
      </c>
      <c r="J35" s="126">
        <v>90</v>
      </c>
      <c r="K35" s="127" t="e">
        <f>+I35*J35/100</f>
        <v>#VALUE!</v>
      </c>
      <c r="L35" s="128">
        <v>1120</v>
      </c>
      <c r="M35" s="129">
        <v>5000</v>
      </c>
      <c r="N35" s="123">
        <v>12</v>
      </c>
      <c r="O35" s="130">
        <v>6</v>
      </c>
      <c r="P35" s="111" t="s">
        <v>369</v>
      </c>
      <c r="Q35" s="408" t="s">
        <v>370</v>
      </c>
      <c r="R35" s="411"/>
      <c r="S35" s="131" t="s">
        <v>371</v>
      </c>
    </row>
    <row r="36" spans="2:19">
      <c r="B36" s="118"/>
      <c r="C36" s="114"/>
      <c r="D36" s="115"/>
      <c r="E36" s="115"/>
      <c r="F36" s="115">
        <v>1160</v>
      </c>
      <c r="G36" s="116">
        <v>10000</v>
      </c>
      <c r="H36" s="116" t="s">
        <v>372</v>
      </c>
      <c r="I36" s="112"/>
      <c r="J36" s="113"/>
      <c r="K36" s="112"/>
      <c r="L36" s="115">
        <v>1120</v>
      </c>
      <c r="M36" s="115">
        <v>5000</v>
      </c>
      <c r="N36" s="111"/>
      <c r="O36" s="117"/>
      <c r="P36" s="111">
        <v>1125</v>
      </c>
      <c r="Q36" s="407"/>
      <c r="R36" s="112"/>
      <c r="S36" s="410"/>
    </row>
    <row r="37" spans="2:19">
      <c r="B37" s="132" t="s">
        <v>373</v>
      </c>
      <c r="C37" s="122" t="s">
        <v>374</v>
      </c>
      <c r="D37" s="123">
        <v>50</v>
      </c>
      <c r="E37" s="123" t="s">
        <v>375</v>
      </c>
      <c r="F37" s="133">
        <v>1120</v>
      </c>
      <c r="G37" s="134">
        <v>8000</v>
      </c>
      <c r="H37" s="116" t="s">
        <v>335</v>
      </c>
      <c r="I37" s="125" t="e">
        <f>+F37*G37*H37/1000</f>
        <v>#VALUE!</v>
      </c>
      <c r="J37" s="126">
        <v>90</v>
      </c>
      <c r="K37" s="127" t="e">
        <f>+I37*J37/100</f>
        <v>#VALUE!</v>
      </c>
      <c r="L37" s="128">
        <v>1120</v>
      </c>
      <c r="M37" s="129">
        <v>4000</v>
      </c>
      <c r="N37" s="123">
        <v>12</v>
      </c>
      <c r="O37" s="130">
        <v>6</v>
      </c>
      <c r="P37" s="111" t="s">
        <v>376</v>
      </c>
      <c r="Q37" s="408" t="s">
        <v>370</v>
      </c>
      <c r="R37" s="411"/>
      <c r="S37" s="131" t="s">
        <v>337</v>
      </c>
    </row>
    <row r="38" spans="2:19">
      <c r="B38" s="114"/>
      <c r="C38" s="114"/>
      <c r="D38" s="115"/>
      <c r="E38" s="115"/>
      <c r="F38" s="115"/>
      <c r="G38" s="116"/>
      <c r="H38" s="115"/>
      <c r="I38" s="135"/>
      <c r="J38" s="135"/>
      <c r="K38" s="135"/>
      <c r="L38" s="115"/>
      <c r="M38" s="115"/>
      <c r="N38" s="115"/>
      <c r="O38" s="136"/>
      <c r="P38" s="111">
        <v>1125</v>
      </c>
      <c r="Q38" s="409"/>
      <c r="R38" s="111"/>
      <c r="S38" s="410"/>
    </row>
    <row r="39" spans="2:19">
      <c r="B39" s="137" t="s">
        <v>377</v>
      </c>
      <c r="C39" s="122" t="s">
        <v>378</v>
      </c>
      <c r="D39" s="123">
        <v>25</v>
      </c>
      <c r="E39" s="123" t="s">
        <v>379</v>
      </c>
      <c r="F39" s="123">
        <v>1240</v>
      </c>
      <c r="G39" s="124">
        <v>12200</v>
      </c>
      <c r="H39" s="133" t="s">
        <v>372</v>
      </c>
      <c r="I39" s="138" t="s">
        <v>380</v>
      </c>
      <c r="J39" s="139" t="s">
        <v>381</v>
      </c>
      <c r="K39" s="140" t="s">
        <v>381</v>
      </c>
      <c r="L39" s="128">
        <v>1205</v>
      </c>
      <c r="M39" s="129">
        <v>6000</v>
      </c>
      <c r="N39" s="123">
        <v>6</v>
      </c>
      <c r="O39" s="130">
        <v>6</v>
      </c>
      <c r="P39" s="111" t="s">
        <v>376</v>
      </c>
      <c r="Q39" s="408" t="s">
        <v>370</v>
      </c>
      <c r="R39" s="411">
        <v>43987</v>
      </c>
      <c r="S39" s="410" t="s">
        <v>355</v>
      </c>
    </row>
    <row r="40" spans="2:19">
      <c r="B40" s="114"/>
      <c r="C40" s="114"/>
      <c r="D40" s="115"/>
      <c r="E40" s="115"/>
      <c r="F40" s="115"/>
      <c r="G40" s="116"/>
      <c r="H40" s="115"/>
      <c r="I40" s="115"/>
      <c r="J40" s="115"/>
      <c r="K40" s="115"/>
      <c r="L40" s="115"/>
      <c r="M40" s="115"/>
      <c r="N40" s="115"/>
      <c r="O40" s="135"/>
      <c r="P40" s="111">
        <v>1220</v>
      </c>
      <c r="Q40" s="409"/>
      <c r="R40" s="111"/>
      <c r="S40" s="410"/>
    </row>
    <row r="41" spans="2:19">
      <c r="B41" s="141" t="s">
        <v>382</v>
      </c>
      <c r="C41" s="122" t="s">
        <v>374</v>
      </c>
      <c r="D41" s="142">
        <v>38</v>
      </c>
      <c r="E41" s="143" t="s">
        <v>383</v>
      </c>
      <c r="F41" s="143">
        <v>1005</v>
      </c>
      <c r="G41" s="143">
        <v>6000</v>
      </c>
      <c r="H41" s="116" t="s">
        <v>335</v>
      </c>
      <c r="I41" s="144" t="e">
        <f>+E41*F41*G41/1000</f>
        <v>#VALUE!</v>
      </c>
      <c r="J41" s="145">
        <v>95.7</v>
      </c>
      <c r="K41" s="144" t="e">
        <f>+I41*J41/100</f>
        <v>#VALUE!</v>
      </c>
      <c r="L41" s="143">
        <v>1000</v>
      </c>
      <c r="M41" s="143">
        <v>2000</v>
      </c>
      <c r="N41" s="112"/>
      <c r="O41" s="112"/>
      <c r="P41" s="111" t="s">
        <v>369</v>
      </c>
      <c r="Q41" s="112"/>
      <c r="R41" s="112"/>
      <c r="S41" s="131" t="s">
        <v>371</v>
      </c>
    </row>
    <row r="42" spans="2:19">
      <c r="B42" s="146"/>
      <c r="C42" s="147"/>
      <c r="D42" s="114"/>
      <c r="E42" s="148"/>
      <c r="F42" s="148"/>
      <c r="G42" s="143"/>
      <c r="H42" s="149"/>
      <c r="I42" s="144"/>
      <c r="J42" s="145"/>
      <c r="K42" s="144"/>
      <c r="L42" s="143"/>
      <c r="M42" s="143"/>
      <c r="N42" s="112"/>
      <c r="O42" s="112"/>
      <c r="P42" s="150" t="s">
        <v>384</v>
      </c>
      <c r="Q42" s="112"/>
      <c r="R42" s="112"/>
      <c r="S42" s="112"/>
    </row>
    <row r="43" spans="2:19">
      <c r="B43" s="114" t="s">
        <v>385</v>
      </c>
      <c r="C43" s="114" t="s">
        <v>374</v>
      </c>
      <c r="D43" s="115">
        <v>50</v>
      </c>
      <c r="E43" s="115" t="s">
        <v>386</v>
      </c>
      <c r="F43" s="115">
        <v>1060</v>
      </c>
      <c r="G43" s="116">
        <v>6200</v>
      </c>
      <c r="H43" s="116" t="s">
        <v>335</v>
      </c>
      <c r="I43" s="112"/>
      <c r="J43" s="113"/>
      <c r="K43" s="112"/>
      <c r="L43" s="115">
        <v>1000</v>
      </c>
      <c r="M43" s="115">
        <v>2500</v>
      </c>
      <c r="N43" s="111"/>
      <c r="O43" s="117"/>
      <c r="P43" s="111" t="s">
        <v>387</v>
      </c>
      <c r="Q43" s="112"/>
      <c r="R43" s="112"/>
      <c r="S43" s="117" t="s">
        <v>337</v>
      </c>
    </row>
    <row r="44" spans="2:19">
      <c r="B44" s="118"/>
      <c r="C44" s="114"/>
      <c r="D44" s="115"/>
      <c r="E44" s="115"/>
      <c r="F44" s="115"/>
      <c r="G44" s="116"/>
      <c r="H44" s="116"/>
      <c r="I44" s="112"/>
      <c r="J44" s="113"/>
      <c r="K44" s="112"/>
      <c r="L44" s="115"/>
      <c r="M44" s="115"/>
      <c r="N44" s="111"/>
      <c r="O44" s="117"/>
      <c r="P44" s="111">
        <v>1020</v>
      </c>
      <c r="Q44" s="112"/>
      <c r="R44" s="112"/>
      <c r="S44" s="117"/>
    </row>
    <row r="45" spans="2:19">
      <c r="J45" s="109"/>
    </row>
    <row r="46" spans="2:19">
      <c r="J46" s="109"/>
    </row>
    <row r="47" spans="2:19">
      <c r="J47" s="109"/>
    </row>
    <row r="48" spans="2:19">
      <c r="J48" s="109"/>
    </row>
    <row r="49" spans="1:10">
      <c r="J49" s="109"/>
    </row>
    <row r="50" spans="1:10">
      <c r="J50" s="109"/>
    </row>
    <row r="51" spans="1:10">
      <c r="J51" s="109"/>
    </row>
    <row r="52" spans="1:10">
      <c r="A52" s="120"/>
      <c r="J52" s="109"/>
    </row>
    <row r="53" spans="1:10">
      <c r="J53" s="109"/>
    </row>
    <row r="54" spans="1:10">
      <c r="J54" s="109"/>
    </row>
    <row r="55" spans="1:10">
      <c r="J55" s="109"/>
    </row>
    <row r="56" spans="1:10">
      <c r="J56" s="109"/>
    </row>
    <row r="57" spans="1:10">
      <c r="J57" s="109"/>
    </row>
    <row r="58" spans="1:10">
      <c r="J58" s="109"/>
    </row>
    <row r="59" spans="1:10">
      <c r="J59" s="109"/>
    </row>
    <row r="60" spans="1:10">
      <c r="J60" s="109"/>
    </row>
    <row r="61" spans="1:10">
      <c r="J61" s="109"/>
    </row>
    <row r="62" spans="1:10">
      <c r="J62" s="109"/>
    </row>
    <row r="63" spans="1:10">
      <c r="J63" s="109"/>
    </row>
    <row r="64" spans="1:10">
      <c r="J64" s="109"/>
    </row>
    <row r="65" spans="1:10">
      <c r="J65" s="109"/>
    </row>
    <row r="66" spans="1:10">
      <c r="J66" s="109"/>
    </row>
    <row r="67" spans="1:10">
      <c r="J67" s="109"/>
    </row>
    <row r="68" spans="1:10">
      <c r="J68" s="109"/>
    </row>
    <row r="69" spans="1:10">
      <c r="J69" s="109"/>
    </row>
    <row r="70" spans="1:10">
      <c r="J70" s="109"/>
    </row>
    <row r="71" spans="1:10">
      <c r="J71" s="109"/>
    </row>
    <row r="72" spans="1:10">
      <c r="J72" s="109"/>
    </row>
    <row r="73" spans="1:10">
      <c r="J73" s="109"/>
    </row>
    <row r="74" spans="1:10">
      <c r="J74" s="109"/>
    </row>
    <row r="75" spans="1:10">
      <c r="J75" s="109"/>
    </row>
    <row r="76" spans="1:10">
      <c r="J76" s="109"/>
    </row>
    <row r="77" spans="1:10">
      <c r="J77" s="109"/>
    </row>
    <row r="78" spans="1:10">
      <c r="A78" s="120"/>
      <c r="J78" s="109"/>
    </row>
    <row r="79" spans="1:10">
      <c r="J79" s="109"/>
    </row>
    <row r="80" spans="1:10">
      <c r="J80" s="109"/>
    </row>
    <row r="81" spans="10:10">
      <c r="J81" s="109"/>
    </row>
    <row r="82" spans="10:10">
      <c r="J82" s="109"/>
    </row>
    <row r="83" spans="10:10">
      <c r="J83" s="109"/>
    </row>
    <row r="84" spans="10:10">
      <c r="J84" s="109"/>
    </row>
    <row r="85" spans="10:10">
      <c r="J85" s="109"/>
    </row>
    <row r="86" spans="10:10">
      <c r="J86" s="109"/>
    </row>
    <row r="87" spans="10:10">
      <c r="J87" s="109"/>
    </row>
    <row r="88" spans="10:10">
      <c r="J88" s="109"/>
    </row>
    <row r="89" spans="10:10">
      <c r="J89" s="109"/>
    </row>
    <row r="90" spans="10:10">
      <c r="J90" s="109"/>
    </row>
    <row r="91" spans="10:10">
      <c r="J91" s="109"/>
    </row>
    <row r="92" spans="10:10">
      <c r="J92" s="109"/>
    </row>
    <row r="93" spans="10:10">
      <c r="J93" s="109"/>
    </row>
    <row r="94" spans="10:10">
      <c r="J94" s="109"/>
    </row>
    <row r="95" spans="10:10">
      <c r="J95" s="109"/>
    </row>
    <row r="96" spans="10:10">
      <c r="J96" s="109"/>
    </row>
    <row r="97" spans="1:10">
      <c r="J97" s="109"/>
    </row>
    <row r="98" spans="1:10">
      <c r="J98" s="109"/>
    </row>
    <row r="99" spans="1:10">
      <c r="J99" s="109"/>
    </row>
    <row r="100" spans="1:10">
      <c r="J100" s="109"/>
    </row>
    <row r="101" spans="1:10">
      <c r="J101" s="109"/>
    </row>
    <row r="102" spans="1:10">
      <c r="J102" s="109"/>
    </row>
    <row r="103" spans="1:10">
      <c r="J103" s="109"/>
    </row>
    <row r="104" spans="1:10">
      <c r="A104" s="120"/>
      <c r="J104" s="109"/>
    </row>
    <row r="105" spans="1:10">
      <c r="J105" s="109"/>
    </row>
    <row r="106" spans="1:10">
      <c r="J106" s="109"/>
    </row>
    <row r="107" spans="1:10">
      <c r="J107" s="109"/>
    </row>
    <row r="108" spans="1:10">
      <c r="J108" s="109"/>
    </row>
  </sheetData>
  <phoneticPr fontId="4"/>
  <pageMargins left="0.7" right="0.7" top="0.75" bottom="0.75" header="0.3" footer="0.3"/>
  <pageSetup paperSize="9" scale="71" orientation="landscape"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F135"/>
  <sheetViews>
    <sheetView zoomScaleNormal="100" workbookViewId="0">
      <selection activeCell="B43" sqref="B43"/>
    </sheetView>
  </sheetViews>
  <sheetFormatPr defaultColWidth="9" defaultRowHeight="13.5"/>
  <cols>
    <col min="1" max="1" width="3.25" style="352" customWidth="1"/>
    <col min="2" max="2" width="7.25" style="95" bestFit="1" customWidth="1"/>
    <col min="3" max="3" width="14" style="95" customWidth="1"/>
    <col min="4" max="4" width="20.875" style="95" customWidth="1"/>
    <col min="5" max="5" width="15.5" style="95" customWidth="1"/>
    <col min="6" max="6" width="10" style="95" customWidth="1"/>
    <col min="7" max="7" width="9" style="95"/>
    <col min="8" max="8" width="12.75" style="95" customWidth="1"/>
    <col min="9" max="9" width="10.5" style="95" customWidth="1"/>
    <col min="10" max="10" width="11.25" style="95" customWidth="1"/>
    <col min="11" max="11" width="13.25" style="95" bestFit="1" customWidth="1"/>
    <col min="12" max="13" width="9" style="49"/>
    <col min="14" max="14" width="28.625" style="49" customWidth="1"/>
    <col min="15" max="16" width="9" style="49"/>
    <col min="17" max="17" width="38.625" style="49" customWidth="1"/>
    <col min="18" max="18" width="18.875" style="49" customWidth="1"/>
    <col min="19" max="20" width="22.125" style="95" customWidth="1"/>
    <col min="21" max="21" width="16.5" style="49" customWidth="1"/>
    <col min="22" max="22" width="5.625" style="49" customWidth="1"/>
    <col min="23" max="23" width="7.125" style="49" bestFit="1" customWidth="1"/>
    <col min="24" max="24" width="9.75" style="49" customWidth="1"/>
    <col min="25" max="32" width="5.625" style="49" customWidth="1"/>
    <col min="33" max="16384" width="9" style="49"/>
  </cols>
  <sheetData>
    <row r="1" spans="1:32">
      <c r="C1" s="42" t="s">
        <v>528</v>
      </c>
    </row>
    <row r="2" spans="1:32">
      <c r="L2" s="95"/>
      <c r="S2" s="49" t="s">
        <v>204</v>
      </c>
      <c r="T2" s="49"/>
      <c r="U2" s="85">
        <v>0</v>
      </c>
      <c r="V2" s="55">
        <v>3</v>
      </c>
      <c r="W2" s="55">
        <v>3</v>
      </c>
      <c r="X2" s="55">
        <v>2</v>
      </c>
      <c r="Y2" s="55">
        <v>0</v>
      </c>
      <c r="Z2" s="55">
        <v>4</v>
      </c>
      <c r="AA2" s="55">
        <v>1</v>
      </c>
      <c r="AB2" s="55">
        <v>5</v>
      </c>
      <c r="AC2" s="55">
        <v>0</v>
      </c>
      <c r="AD2" s="55">
        <v>0</v>
      </c>
      <c r="AE2" s="55">
        <v>1</v>
      </c>
      <c r="AF2" s="55">
        <v>0</v>
      </c>
    </row>
    <row r="3" spans="1:32">
      <c r="B3" s="85"/>
      <c r="C3" s="285" t="s">
        <v>213</v>
      </c>
      <c r="D3" s="286"/>
      <c r="E3" s="286"/>
      <c r="F3" s="286"/>
      <c r="G3" s="286"/>
      <c r="H3" s="287"/>
      <c r="I3" s="96"/>
      <c r="J3" s="754"/>
      <c r="K3" s="754"/>
      <c r="L3" s="754"/>
      <c r="M3" s="754"/>
      <c r="N3" s="754"/>
      <c r="O3" s="755"/>
      <c r="S3" s="49" t="s">
        <v>780</v>
      </c>
      <c r="T3" s="49"/>
      <c r="U3" s="601" t="s">
        <v>775</v>
      </c>
      <c r="V3" s="601"/>
      <c r="W3" s="55" t="s">
        <v>776</v>
      </c>
      <c r="X3" s="55" t="s">
        <v>778</v>
      </c>
      <c r="Y3" s="601" t="s">
        <v>114</v>
      </c>
      <c r="Z3" s="601"/>
      <c r="AA3" s="601" t="s">
        <v>115</v>
      </c>
      <c r="AB3" s="601"/>
      <c r="AC3" s="86" t="s">
        <v>785</v>
      </c>
      <c r="AD3" s="763" t="s">
        <v>779</v>
      </c>
      <c r="AE3" s="764"/>
      <c r="AF3" s="765"/>
    </row>
    <row r="4" spans="1:32">
      <c r="B4" s="96" t="s">
        <v>86</v>
      </c>
      <c r="C4" s="96" t="s">
        <v>214</v>
      </c>
      <c r="D4" s="756" t="s">
        <v>215</v>
      </c>
      <c r="E4" s="757"/>
      <c r="F4" s="96" t="s">
        <v>497</v>
      </c>
      <c r="G4" s="96" t="s">
        <v>216</v>
      </c>
      <c r="H4" s="96" t="s">
        <v>217</v>
      </c>
      <c r="I4" s="335" t="s">
        <v>218</v>
      </c>
      <c r="J4" s="754" t="s">
        <v>219</v>
      </c>
      <c r="K4" s="754"/>
      <c r="L4" s="754"/>
      <c r="M4" s="754"/>
      <c r="N4" s="754"/>
      <c r="O4" s="755"/>
      <c r="S4" s="49"/>
      <c r="T4" s="49"/>
      <c r="U4" s="601"/>
      <c r="V4" s="601"/>
      <c r="W4" s="86" t="s">
        <v>777</v>
      </c>
      <c r="X4" s="86" t="s">
        <v>781</v>
      </c>
      <c r="Y4" s="766" t="s">
        <v>782</v>
      </c>
      <c r="Z4" s="766"/>
      <c r="AA4" s="766" t="s">
        <v>783</v>
      </c>
      <c r="AB4" s="766"/>
      <c r="AC4" s="86" t="s">
        <v>785</v>
      </c>
      <c r="AD4" s="766" t="s">
        <v>784</v>
      </c>
      <c r="AE4" s="766"/>
      <c r="AF4" s="766"/>
    </row>
    <row r="5" spans="1:32">
      <c r="A5" s="352">
        <v>1</v>
      </c>
      <c r="B5" s="97">
        <v>25</v>
      </c>
      <c r="C5" s="85" t="s">
        <v>220</v>
      </c>
      <c r="D5" s="540" t="s">
        <v>221</v>
      </c>
      <c r="E5" s="541"/>
      <c r="F5" s="85">
        <v>40</v>
      </c>
      <c r="G5" s="85">
        <v>0.25</v>
      </c>
      <c r="H5" s="85">
        <v>0.45</v>
      </c>
      <c r="I5" s="220" t="s">
        <v>223</v>
      </c>
      <c r="J5" s="762" t="s">
        <v>468</v>
      </c>
      <c r="K5" s="762"/>
      <c r="L5" s="762"/>
      <c r="M5" s="762"/>
      <c r="N5" s="762"/>
      <c r="O5" s="762"/>
      <c r="S5" s="49"/>
      <c r="T5" s="49"/>
      <c r="V5" s="95"/>
    </row>
    <row r="6" spans="1:32">
      <c r="A6" s="352">
        <v>2</v>
      </c>
      <c r="B6" s="85">
        <v>50</v>
      </c>
      <c r="C6" s="85" t="s">
        <v>220</v>
      </c>
      <c r="D6" s="540" t="s">
        <v>221</v>
      </c>
      <c r="E6" s="541"/>
      <c r="F6" s="85">
        <v>43</v>
      </c>
      <c r="G6" s="85">
        <v>0.3</v>
      </c>
      <c r="H6" s="85">
        <v>0.3</v>
      </c>
      <c r="I6" s="220" t="s">
        <v>223</v>
      </c>
      <c r="J6" s="762" t="s">
        <v>224</v>
      </c>
      <c r="K6" s="762"/>
      <c r="L6" s="762"/>
      <c r="M6" s="762"/>
      <c r="N6" s="762"/>
      <c r="O6" s="762"/>
      <c r="S6" s="49"/>
      <c r="T6" s="49"/>
      <c r="V6" s="95"/>
    </row>
    <row r="7" spans="1:32">
      <c r="A7" s="352">
        <v>3</v>
      </c>
      <c r="B7" s="85">
        <v>50</v>
      </c>
      <c r="C7" s="85" t="s">
        <v>477</v>
      </c>
      <c r="D7" s="540" t="s">
        <v>529</v>
      </c>
      <c r="E7" s="541"/>
      <c r="F7" s="85">
        <v>43</v>
      </c>
      <c r="G7" s="85">
        <v>0.3</v>
      </c>
      <c r="H7" s="85">
        <v>0.3</v>
      </c>
      <c r="I7" s="220" t="s">
        <v>223</v>
      </c>
      <c r="J7" s="762" t="s">
        <v>225</v>
      </c>
      <c r="K7" s="762"/>
      <c r="L7" s="762"/>
      <c r="M7" s="762"/>
      <c r="N7" s="762"/>
      <c r="O7" s="762"/>
      <c r="P7" s="98" t="s">
        <v>226</v>
      </c>
      <c r="S7" s="49"/>
      <c r="T7" s="49"/>
      <c r="V7" s="95"/>
    </row>
    <row r="8" spans="1:32">
      <c r="A8" s="352">
        <v>4</v>
      </c>
      <c r="B8" s="85">
        <v>50</v>
      </c>
      <c r="C8" s="85" t="s">
        <v>227</v>
      </c>
      <c r="D8" s="540" t="s">
        <v>228</v>
      </c>
      <c r="E8" s="541"/>
      <c r="F8" s="85">
        <v>41</v>
      </c>
      <c r="G8" s="85">
        <v>0.3</v>
      </c>
      <c r="H8" s="85">
        <v>0.3</v>
      </c>
      <c r="I8" s="220" t="s">
        <v>229</v>
      </c>
      <c r="J8" s="758" t="s">
        <v>230</v>
      </c>
      <c r="K8" s="758"/>
      <c r="L8" s="758"/>
      <c r="M8" s="758"/>
      <c r="N8" s="758"/>
      <c r="O8" s="758"/>
      <c r="S8" s="49"/>
      <c r="T8" s="49"/>
      <c r="V8" s="95"/>
    </row>
    <row r="9" spans="1:32">
      <c r="A9" s="352">
        <v>5</v>
      </c>
      <c r="B9" s="85">
        <v>50</v>
      </c>
      <c r="C9" s="85" t="s">
        <v>231</v>
      </c>
      <c r="D9" s="540" t="s">
        <v>232</v>
      </c>
      <c r="E9" s="541"/>
      <c r="F9" s="85">
        <v>41</v>
      </c>
      <c r="G9" s="85">
        <v>0.3</v>
      </c>
      <c r="H9" s="85">
        <v>0.3</v>
      </c>
      <c r="I9" s="220" t="s">
        <v>229</v>
      </c>
      <c r="J9" s="758" t="s">
        <v>230</v>
      </c>
      <c r="K9" s="758"/>
      <c r="L9" s="758"/>
      <c r="M9" s="758"/>
      <c r="N9" s="758"/>
      <c r="O9" s="758"/>
      <c r="S9" s="49"/>
      <c r="T9" s="49"/>
      <c r="V9" s="95"/>
    </row>
    <row r="10" spans="1:32">
      <c r="A10" s="352">
        <v>6</v>
      </c>
      <c r="B10" s="85">
        <v>50</v>
      </c>
      <c r="C10" s="85" t="s">
        <v>231</v>
      </c>
      <c r="D10" s="759" t="s">
        <v>233</v>
      </c>
      <c r="E10" s="760"/>
      <c r="F10" s="85">
        <v>41</v>
      </c>
      <c r="G10" s="85">
        <v>0.3</v>
      </c>
      <c r="H10" s="85">
        <v>0.3</v>
      </c>
      <c r="I10" s="220" t="s">
        <v>229</v>
      </c>
      <c r="J10" s="761"/>
      <c r="K10" s="761"/>
      <c r="L10" s="761"/>
      <c r="M10" s="761"/>
      <c r="N10" s="761"/>
      <c r="O10" s="761"/>
      <c r="S10" s="49"/>
      <c r="T10" s="49"/>
      <c r="V10" s="95"/>
    </row>
    <row r="11" spans="1:32">
      <c r="A11" s="352">
        <v>7</v>
      </c>
      <c r="B11" s="97">
        <v>25</v>
      </c>
      <c r="C11" s="85" t="s">
        <v>234</v>
      </c>
      <c r="D11" s="540" t="s">
        <v>235</v>
      </c>
      <c r="E11" s="540"/>
      <c r="F11" s="85">
        <v>40</v>
      </c>
      <c r="G11" s="85">
        <v>0.25</v>
      </c>
      <c r="H11" s="85">
        <v>0.45</v>
      </c>
      <c r="I11" s="220" t="s">
        <v>236</v>
      </c>
      <c r="J11" s="741" t="s">
        <v>237</v>
      </c>
      <c r="K11" s="741"/>
      <c r="L11" s="741"/>
      <c r="M11" s="741"/>
      <c r="N11" s="741"/>
      <c r="O11" s="741"/>
      <c r="S11" s="49"/>
      <c r="T11" s="49"/>
      <c r="V11" s="95"/>
    </row>
    <row r="12" spans="1:32">
      <c r="A12" s="352">
        <v>8</v>
      </c>
      <c r="B12" s="85">
        <v>50</v>
      </c>
      <c r="C12" s="85" t="s">
        <v>238</v>
      </c>
      <c r="D12" s="540" t="s">
        <v>530</v>
      </c>
      <c r="E12" s="541"/>
      <c r="F12" s="85">
        <v>50</v>
      </c>
      <c r="G12" s="97">
        <v>0.2</v>
      </c>
      <c r="H12" s="97">
        <v>0.3</v>
      </c>
      <c r="I12" s="220" t="s">
        <v>236</v>
      </c>
      <c r="J12" s="768" t="s">
        <v>239</v>
      </c>
      <c r="K12" s="769"/>
      <c r="L12" s="769"/>
      <c r="M12" s="769"/>
      <c r="N12" s="769"/>
      <c r="O12" s="770"/>
      <c r="S12" s="49"/>
      <c r="T12" s="49"/>
      <c r="V12" s="95"/>
    </row>
    <row r="13" spans="1:32">
      <c r="A13" s="352">
        <v>9</v>
      </c>
      <c r="B13" s="99">
        <v>25</v>
      </c>
      <c r="C13" s="99" t="s">
        <v>204</v>
      </c>
      <c r="D13" s="759" t="s">
        <v>241</v>
      </c>
      <c r="E13" s="760"/>
      <c r="F13" s="85">
        <v>40</v>
      </c>
      <c r="G13" s="85">
        <v>0.2</v>
      </c>
      <c r="H13" s="85">
        <v>0.45</v>
      </c>
      <c r="I13" s="220" t="s">
        <v>236</v>
      </c>
      <c r="J13" s="762" t="s">
        <v>260</v>
      </c>
      <c r="K13" s="762"/>
      <c r="L13" s="762"/>
      <c r="M13" s="762"/>
      <c r="N13" s="762"/>
      <c r="O13" s="762"/>
      <c r="S13" s="49"/>
      <c r="T13" s="49"/>
      <c r="V13" s="95"/>
    </row>
    <row r="14" spans="1:32">
      <c r="A14" s="352">
        <v>10</v>
      </c>
      <c r="B14" s="331">
        <v>50</v>
      </c>
      <c r="C14" s="331" t="s">
        <v>240</v>
      </c>
      <c r="D14" s="759" t="s">
        <v>241</v>
      </c>
      <c r="E14" s="760"/>
      <c r="F14" s="85">
        <v>50</v>
      </c>
      <c r="G14" s="97">
        <v>0.2</v>
      </c>
      <c r="H14" s="97">
        <v>0.3</v>
      </c>
      <c r="I14" s="220" t="s">
        <v>236</v>
      </c>
      <c r="J14" s="767"/>
      <c r="K14" s="767"/>
      <c r="L14" s="767"/>
      <c r="M14" s="767"/>
      <c r="N14" s="767"/>
      <c r="O14" s="767"/>
      <c r="S14" s="49"/>
      <c r="T14" s="49"/>
      <c r="V14" s="95"/>
    </row>
    <row r="15" spans="1:32">
      <c r="A15" s="352">
        <v>11</v>
      </c>
      <c r="B15" s="85">
        <v>50</v>
      </c>
      <c r="C15" s="85" t="s">
        <v>242</v>
      </c>
      <c r="D15" s="540" t="s">
        <v>243</v>
      </c>
      <c r="E15" s="541"/>
      <c r="F15" s="85">
        <v>43</v>
      </c>
      <c r="G15" s="85">
        <v>0.3</v>
      </c>
      <c r="H15" s="85">
        <v>0.3</v>
      </c>
      <c r="I15" s="220" t="s">
        <v>236</v>
      </c>
      <c r="J15" s="762"/>
      <c r="K15" s="762"/>
      <c r="L15" s="762"/>
      <c r="M15" s="762"/>
      <c r="N15" s="762"/>
      <c r="O15" s="762"/>
      <c r="S15" s="49"/>
      <c r="T15" s="49"/>
      <c r="V15" s="95"/>
    </row>
    <row r="16" spans="1:32" ht="12.75" customHeight="1">
      <c r="A16" s="352">
        <v>12</v>
      </c>
      <c r="B16" s="85">
        <v>50</v>
      </c>
      <c r="C16" s="48" t="s">
        <v>449</v>
      </c>
      <c r="D16" s="540" t="s">
        <v>531</v>
      </c>
      <c r="E16" s="541"/>
      <c r="F16" s="85">
        <v>43</v>
      </c>
      <c r="G16" s="85">
        <v>0.3</v>
      </c>
      <c r="H16" s="85">
        <v>0.3</v>
      </c>
      <c r="I16" s="220" t="s">
        <v>236</v>
      </c>
      <c r="J16" s="762" t="s">
        <v>896</v>
      </c>
      <c r="K16" s="762"/>
      <c r="L16" s="762"/>
      <c r="M16" s="762"/>
      <c r="N16" s="762"/>
      <c r="O16" s="762"/>
      <c r="S16" s="49"/>
      <c r="T16" s="49"/>
      <c r="V16" s="95"/>
    </row>
    <row r="17" spans="1:22">
      <c r="A17" s="352">
        <v>13</v>
      </c>
      <c r="B17" s="97">
        <v>25</v>
      </c>
      <c r="C17" s="48" t="s">
        <v>449</v>
      </c>
      <c r="D17" s="540" t="s">
        <v>532</v>
      </c>
      <c r="E17" s="541"/>
      <c r="F17" s="85">
        <v>40</v>
      </c>
      <c r="G17" s="85">
        <v>0.2</v>
      </c>
      <c r="H17" s="85">
        <v>0.45</v>
      </c>
      <c r="I17" s="220" t="s">
        <v>236</v>
      </c>
      <c r="J17" s="758" t="s">
        <v>454</v>
      </c>
      <c r="K17" s="758"/>
      <c r="L17" s="758"/>
      <c r="M17" s="758"/>
      <c r="N17" s="758"/>
      <c r="O17" s="758"/>
      <c r="S17" s="49"/>
      <c r="T17" s="49"/>
      <c r="V17" s="95"/>
    </row>
    <row r="18" spans="1:22">
      <c r="A18" s="352">
        <v>14</v>
      </c>
      <c r="B18" s="85">
        <v>50</v>
      </c>
      <c r="C18" s="85" t="s">
        <v>244</v>
      </c>
      <c r="D18" s="540" t="s">
        <v>245</v>
      </c>
      <c r="E18" s="541"/>
      <c r="F18" s="85">
        <v>43</v>
      </c>
      <c r="G18" s="85">
        <v>0.3</v>
      </c>
      <c r="H18" s="85">
        <v>0.3</v>
      </c>
      <c r="I18" s="220" t="s">
        <v>236</v>
      </c>
      <c r="J18" s="762" t="s">
        <v>453</v>
      </c>
      <c r="K18" s="762"/>
      <c r="L18" s="762"/>
      <c r="M18" s="762"/>
      <c r="N18" s="762"/>
      <c r="O18" s="762"/>
      <c r="S18" s="49"/>
      <c r="T18" s="49"/>
      <c r="V18" s="95"/>
    </row>
    <row r="19" spans="1:22">
      <c r="A19" s="352">
        <v>15</v>
      </c>
      <c r="B19" s="97">
        <v>25</v>
      </c>
      <c r="C19" s="85" t="s">
        <v>547</v>
      </c>
      <c r="D19" s="540" t="s">
        <v>548</v>
      </c>
      <c r="E19" s="541"/>
      <c r="F19" s="85">
        <v>40</v>
      </c>
      <c r="G19" s="85">
        <v>0.25</v>
      </c>
      <c r="H19" s="85">
        <v>0.45</v>
      </c>
      <c r="I19" s="220" t="s">
        <v>223</v>
      </c>
      <c r="J19" s="762" t="s">
        <v>474</v>
      </c>
      <c r="K19" s="762"/>
      <c r="L19" s="762"/>
      <c r="M19" s="762"/>
      <c r="N19" s="762"/>
      <c r="O19" s="762"/>
      <c r="P19" s="266"/>
      <c r="Q19" s="266"/>
      <c r="R19" s="266"/>
      <c r="S19" s="49"/>
      <c r="T19" s="49"/>
      <c r="V19" s="95"/>
    </row>
    <row r="20" spans="1:22">
      <c r="A20" s="352">
        <v>16</v>
      </c>
      <c r="B20" s="85">
        <v>50</v>
      </c>
      <c r="C20" s="85" t="s">
        <v>318</v>
      </c>
      <c r="D20" s="540" t="s">
        <v>246</v>
      </c>
      <c r="E20" s="541"/>
      <c r="F20" s="85">
        <v>45</v>
      </c>
      <c r="G20" s="85">
        <v>0.3</v>
      </c>
      <c r="H20" s="85">
        <v>0.3</v>
      </c>
      <c r="I20" s="220" t="s">
        <v>236</v>
      </c>
      <c r="J20" s="762" t="s">
        <v>580</v>
      </c>
      <c r="K20" s="762"/>
      <c r="L20" s="762"/>
      <c r="M20" s="762"/>
      <c r="N20" s="762"/>
      <c r="O20" s="762"/>
      <c r="S20" s="49"/>
      <c r="T20" s="49"/>
      <c r="V20" s="95"/>
    </row>
    <row r="21" spans="1:22">
      <c r="A21" s="352">
        <v>17</v>
      </c>
      <c r="B21" s="97">
        <v>25</v>
      </c>
      <c r="C21" s="85" t="s">
        <v>466</v>
      </c>
      <c r="D21" s="540" t="s">
        <v>247</v>
      </c>
      <c r="E21" s="541"/>
      <c r="F21" s="333">
        <v>47</v>
      </c>
      <c r="G21" s="333">
        <v>0.25</v>
      </c>
      <c r="H21" s="333">
        <v>0.45</v>
      </c>
      <c r="I21" s="220" t="s">
        <v>236</v>
      </c>
      <c r="J21" s="767"/>
      <c r="K21" s="767"/>
      <c r="L21" s="767"/>
      <c r="M21" s="767"/>
      <c r="N21" s="767"/>
      <c r="O21" s="767"/>
      <c r="S21" s="49"/>
      <c r="T21" s="49"/>
    </row>
    <row r="22" spans="1:22">
      <c r="A22" s="352">
        <v>18</v>
      </c>
      <c r="B22" s="97">
        <v>25</v>
      </c>
      <c r="C22" s="85" t="s">
        <v>579</v>
      </c>
      <c r="D22" s="540" t="s">
        <v>578</v>
      </c>
      <c r="E22" s="541"/>
      <c r="F22" s="333">
        <v>40</v>
      </c>
      <c r="G22" s="333">
        <v>0.25</v>
      </c>
      <c r="H22" s="333">
        <v>0.45</v>
      </c>
      <c r="I22" s="220" t="s">
        <v>236</v>
      </c>
      <c r="J22" s="767"/>
      <c r="K22" s="767"/>
      <c r="L22" s="767"/>
      <c r="M22" s="767"/>
      <c r="N22" s="767"/>
      <c r="O22" s="767"/>
      <c r="S22" s="49"/>
      <c r="T22" s="49"/>
    </row>
    <row r="23" spans="1:22">
      <c r="A23" s="352">
        <v>19</v>
      </c>
      <c r="B23" s="85">
        <v>50</v>
      </c>
      <c r="C23" s="85" t="s">
        <v>538</v>
      </c>
      <c r="D23" s="540" t="s">
        <v>248</v>
      </c>
      <c r="E23" s="541"/>
      <c r="F23" s="85">
        <v>45</v>
      </c>
      <c r="G23" s="85">
        <v>0.3</v>
      </c>
      <c r="H23" s="85">
        <v>0.3</v>
      </c>
      <c r="I23" s="220" t="s">
        <v>223</v>
      </c>
      <c r="J23" s="762"/>
      <c r="K23" s="762"/>
      <c r="L23" s="762"/>
      <c r="M23" s="762"/>
      <c r="N23" s="762"/>
      <c r="O23" s="762"/>
      <c r="S23" s="49"/>
      <c r="T23" s="49"/>
      <c r="V23" s="95"/>
    </row>
    <row r="24" spans="1:22">
      <c r="A24" s="352">
        <v>20</v>
      </c>
      <c r="B24" s="97">
        <v>38</v>
      </c>
      <c r="C24" s="48" t="s">
        <v>449</v>
      </c>
      <c r="D24" s="540" t="s">
        <v>249</v>
      </c>
      <c r="E24" s="541"/>
      <c r="F24" s="85">
        <v>48</v>
      </c>
      <c r="G24" s="85">
        <v>0.25</v>
      </c>
      <c r="H24" s="85">
        <v>0.3</v>
      </c>
      <c r="I24" s="220" t="s">
        <v>223</v>
      </c>
      <c r="J24" s="772" t="s">
        <v>250</v>
      </c>
      <c r="K24" s="773"/>
      <c r="L24" s="773"/>
      <c r="M24" s="773"/>
      <c r="N24" s="773"/>
      <c r="O24" s="774"/>
      <c r="S24" s="49"/>
      <c r="T24" s="49"/>
      <c r="V24" s="95"/>
    </row>
    <row r="25" spans="1:22">
      <c r="A25" s="352">
        <v>21</v>
      </c>
      <c r="B25" s="85">
        <v>50</v>
      </c>
      <c r="C25" s="85" t="s">
        <v>449</v>
      </c>
      <c r="D25" s="540" t="s">
        <v>534</v>
      </c>
      <c r="E25" s="541"/>
      <c r="F25" s="85">
        <v>43</v>
      </c>
      <c r="G25" s="85">
        <v>0.3</v>
      </c>
      <c r="H25" s="85">
        <v>0.3</v>
      </c>
      <c r="I25" s="220" t="s">
        <v>223</v>
      </c>
      <c r="J25" s="762"/>
      <c r="K25" s="762"/>
      <c r="L25" s="762"/>
      <c r="M25" s="762"/>
      <c r="N25" s="762"/>
      <c r="O25" s="762"/>
      <c r="S25" s="49"/>
      <c r="T25" s="49"/>
      <c r="V25" s="95"/>
    </row>
    <row r="26" spans="1:22">
      <c r="A26" s="352">
        <v>22</v>
      </c>
      <c r="B26" s="97">
        <v>75</v>
      </c>
      <c r="C26" s="85" t="s">
        <v>449</v>
      </c>
      <c r="D26" s="540" t="s">
        <v>534</v>
      </c>
      <c r="E26" s="541"/>
      <c r="F26" s="85">
        <v>54</v>
      </c>
      <c r="G26" s="85">
        <v>0.3</v>
      </c>
      <c r="H26" s="97">
        <v>0.25</v>
      </c>
      <c r="I26" s="220" t="s">
        <v>503</v>
      </c>
      <c r="J26" s="771" t="s">
        <v>787</v>
      </c>
      <c r="K26" s="771"/>
      <c r="L26" s="771"/>
      <c r="M26" s="771"/>
      <c r="N26" s="771"/>
      <c r="O26" s="771"/>
      <c r="S26" s="49"/>
      <c r="T26" s="49"/>
      <c r="V26" s="95"/>
    </row>
    <row r="27" spans="1:22">
      <c r="A27" s="352">
        <v>23</v>
      </c>
      <c r="B27" s="97">
        <v>38</v>
      </c>
      <c r="C27" s="48" t="s">
        <v>449</v>
      </c>
      <c r="D27" s="540" t="s">
        <v>498</v>
      </c>
      <c r="E27" s="541"/>
      <c r="F27" s="85">
        <v>48</v>
      </c>
      <c r="G27" s="85">
        <v>0.3</v>
      </c>
      <c r="H27" s="85">
        <v>0.35</v>
      </c>
      <c r="I27" s="220" t="s">
        <v>223</v>
      </c>
      <c r="J27" s="771" t="s">
        <v>786</v>
      </c>
      <c r="K27" s="771"/>
      <c r="L27" s="771"/>
      <c r="M27" s="771"/>
      <c r="N27" s="771"/>
      <c r="O27" s="771"/>
      <c r="S27" s="49"/>
      <c r="T27" s="49"/>
      <c r="V27" s="95"/>
    </row>
    <row r="28" spans="1:22">
      <c r="A28" s="352">
        <v>24</v>
      </c>
      <c r="B28" s="97">
        <v>25</v>
      </c>
      <c r="C28" s="85" t="s">
        <v>535</v>
      </c>
      <c r="D28" s="540" t="s">
        <v>534</v>
      </c>
      <c r="E28" s="541"/>
      <c r="F28" s="85">
        <v>40</v>
      </c>
      <c r="G28" s="85">
        <v>0.3</v>
      </c>
      <c r="H28" s="97">
        <v>0.45</v>
      </c>
      <c r="I28" s="220" t="s">
        <v>223</v>
      </c>
      <c r="J28" s="767"/>
      <c r="K28" s="767"/>
      <c r="L28" s="767"/>
      <c r="M28" s="767"/>
      <c r="N28" s="767"/>
      <c r="O28" s="767"/>
      <c r="S28" s="49"/>
      <c r="T28" s="49"/>
      <c r="V28" s="95"/>
    </row>
    <row r="29" spans="1:22">
      <c r="A29" s="352">
        <v>25</v>
      </c>
      <c r="B29" s="97">
        <v>75</v>
      </c>
      <c r="C29" s="97" t="s">
        <v>242</v>
      </c>
      <c r="D29" s="540" t="s">
        <v>251</v>
      </c>
      <c r="E29" s="541"/>
      <c r="F29" s="85">
        <v>54</v>
      </c>
      <c r="G29" s="85">
        <v>0.3</v>
      </c>
      <c r="H29" s="97">
        <v>0.25</v>
      </c>
      <c r="I29" s="220" t="s">
        <v>503</v>
      </c>
      <c r="J29" s="771" t="s">
        <v>533</v>
      </c>
      <c r="K29" s="771"/>
      <c r="L29" s="771"/>
      <c r="M29" s="771"/>
      <c r="N29" s="771"/>
      <c r="O29" s="771"/>
      <c r="S29" s="49"/>
      <c r="T29" s="49"/>
      <c r="V29" s="95"/>
    </row>
    <row r="30" spans="1:22">
      <c r="A30" s="352">
        <v>26</v>
      </c>
      <c r="B30" s="85">
        <v>50</v>
      </c>
      <c r="C30" s="85" t="s">
        <v>240</v>
      </c>
      <c r="D30" s="540" t="s">
        <v>541</v>
      </c>
      <c r="E30" s="541"/>
      <c r="F30" s="85">
        <v>50</v>
      </c>
      <c r="G30" s="97">
        <v>0.2</v>
      </c>
      <c r="H30" s="85">
        <v>0.3</v>
      </c>
      <c r="I30" s="220" t="s">
        <v>236</v>
      </c>
      <c r="J30" s="767"/>
      <c r="K30" s="767"/>
      <c r="L30" s="767"/>
      <c r="M30" s="767"/>
      <c r="N30" s="767"/>
      <c r="O30" s="767"/>
      <c r="S30" s="49"/>
      <c r="T30" s="49"/>
      <c r="V30" s="95"/>
    </row>
    <row r="31" spans="1:22">
      <c r="A31" s="352">
        <v>27</v>
      </c>
      <c r="B31" s="85">
        <v>50</v>
      </c>
      <c r="C31" s="85" t="s">
        <v>449</v>
      </c>
      <c r="D31" s="540" t="s">
        <v>258</v>
      </c>
      <c r="E31" s="541"/>
      <c r="F31" s="85">
        <v>43</v>
      </c>
      <c r="G31" s="85">
        <v>0.3</v>
      </c>
      <c r="H31" s="85">
        <v>0.3</v>
      </c>
      <c r="I31" s="220" t="s">
        <v>223</v>
      </c>
      <c r="J31" s="762" t="s">
        <v>252</v>
      </c>
      <c r="K31" s="762"/>
      <c r="L31" s="762"/>
      <c r="M31" s="762"/>
      <c r="N31" s="762"/>
      <c r="O31" s="762"/>
      <c r="S31" s="49"/>
      <c r="T31" s="49"/>
      <c r="V31" s="95"/>
    </row>
    <row r="32" spans="1:22">
      <c r="A32" s="352">
        <v>28</v>
      </c>
      <c r="B32" s="97">
        <v>25</v>
      </c>
      <c r="C32" s="85" t="s">
        <v>449</v>
      </c>
      <c r="D32" s="540" t="s">
        <v>258</v>
      </c>
      <c r="E32" s="541"/>
      <c r="F32" s="85">
        <v>51</v>
      </c>
      <c r="G32" s="85">
        <v>0.2</v>
      </c>
      <c r="H32" s="85">
        <v>0.45</v>
      </c>
      <c r="I32" s="220" t="s">
        <v>223</v>
      </c>
      <c r="J32" s="762" t="s">
        <v>259</v>
      </c>
      <c r="K32" s="762"/>
      <c r="L32" s="762"/>
      <c r="M32" s="762"/>
      <c r="N32" s="762"/>
      <c r="O32" s="762"/>
      <c r="S32" s="49"/>
      <c r="T32" s="49"/>
      <c r="V32" s="95"/>
    </row>
    <row r="33" spans="1:22" ht="13.5" customHeight="1">
      <c r="A33" s="352">
        <v>29</v>
      </c>
      <c r="B33" s="85">
        <v>100</v>
      </c>
      <c r="C33" s="85" t="s">
        <v>449</v>
      </c>
      <c r="D33" s="540" t="s">
        <v>258</v>
      </c>
      <c r="E33" s="541"/>
      <c r="F33" s="85">
        <v>34</v>
      </c>
      <c r="G33" s="85">
        <v>0.3</v>
      </c>
      <c r="H33" s="97">
        <v>0.25</v>
      </c>
      <c r="I33" s="220" t="s">
        <v>261</v>
      </c>
      <c r="J33" s="762" t="s">
        <v>1032</v>
      </c>
      <c r="K33" s="762"/>
      <c r="L33" s="762"/>
      <c r="M33" s="762"/>
      <c r="N33" s="762"/>
      <c r="O33" s="762"/>
      <c r="S33" s="49"/>
      <c r="T33" s="49"/>
      <c r="V33" s="95"/>
    </row>
    <row r="34" spans="1:22" ht="14.25" customHeight="1">
      <c r="A34" s="352">
        <v>30</v>
      </c>
      <c r="B34" s="85">
        <v>50</v>
      </c>
      <c r="C34" s="85" t="s">
        <v>379</v>
      </c>
      <c r="D34" s="540" t="s">
        <v>253</v>
      </c>
      <c r="E34" s="541"/>
      <c r="F34" s="85">
        <v>46</v>
      </c>
      <c r="G34" s="85">
        <v>0.15</v>
      </c>
      <c r="H34" s="85">
        <v>0.3</v>
      </c>
      <c r="I34" s="220"/>
      <c r="J34" s="762" t="s">
        <v>254</v>
      </c>
      <c r="K34" s="762"/>
      <c r="L34" s="762"/>
      <c r="M34" s="762"/>
      <c r="N34" s="762"/>
      <c r="O34" s="762"/>
      <c r="S34" s="49"/>
      <c r="T34" s="49"/>
      <c r="V34" s="95"/>
    </row>
    <row r="35" spans="1:22">
      <c r="A35" s="352">
        <v>31</v>
      </c>
      <c r="B35" s="97">
        <v>25</v>
      </c>
      <c r="C35" s="85" t="s">
        <v>444</v>
      </c>
      <c r="D35" s="540" t="s">
        <v>249</v>
      </c>
      <c r="E35" s="541"/>
      <c r="F35" s="85">
        <v>35</v>
      </c>
      <c r="G35" s="85">
        <v>0.25</v>
      </c>
      <c r="H35" s="85">
        <v>0.45</v>
      </c>
      <c r="I35" s="220" t="s">
        <v>236</v>
      </c>
      <c r="J35" s="771" t="s">
        <v>895</v>
      </c>
      <c r="K35" s="762"/>
      <c r="L35" s="762"/>
      <c r="M35" s="762"/>
      <c r="N35" s="762"/>
      <c r="O35" s="762"/>
      <c r="S35" s="49"/>
      <c r="T35" s="49"/>
      <c r="V35" s="95"/>
    </row>
    <row r="36" spans="1:22">
      <c r="A36" s="352">
        <v>32</v>
      </c>
      <c r="B36" s="85">
        <v>50</v>
      </c>
      <c r="C36" s="85" t="s">
        <v>449</v>
      </c>
      <c r="D36" s="540" t="s">
        <v>255</v>
      </c>
      <c r="E36" s="541"/>
      <c r="F36" s="333">
        <v>17</v>
      </c>
      <c r="G36" s="333">
        <v>0.3</v>
      </c>
      <c r="H36" s="85">
        <v>0.3</v>
      </c>
      <c r="I36" s="220"/>
      <c r="J36" s="762"/>
      <c r="K36" s="762"/>
      <c r="L36" s="762"/>
      <c r="M36" s="762"/>
      <c r="N36" s="762"/>
      <c r="O36" s="762"/>
      <c r="S36" s="49"/>
      <c r="T36" s="49"/>
      <c r="V36" s="95"/>
    </row>
    <row r="37" spans="1:22">
      <c r="A37" s="352">
        <v>33</v>
      </c>
      <c r="B37" s="85">
        <v>50</v>
      </c>
      <c r="C37" s="85" t="s">
        <v>536</v>
      </c>
      <c r="D37" s="540" t="s">
        <v>256</v>
      </c>
      <c r="E37" s="541"/>
      <c r="F37" s="85">
        <v>50</v>
      </c>
      <c r="G37" s="97">
        <v>0.2</v>
      </c>
      <c r="H37" s="97">
        <v>0.3</v>
      </c>
      <c r="I37" s="220" t="s">
        <v>236</v>
      </c>
      <c r="J37" s="762"/>
      <c r="K37" s="762"/>
      <c r="L37" s="762"/>
      <c r="M37" s="762"/>
      <c r="N37" s="762"/>
      <c r="O37" s="762"/>
      <c r="S37" s="49"/>
      <c r="T37" s="49"/>
      <c r="V37" s="95"/>
    </row>
    <row r="38" spans="1:22">
      <c r="A38" s="352">
        <v>34</v>
      </c>
      <c r="B38" s="97">
        <v>25</v>
      </c>
      <c r="C38" s="97" t="s">
        <v>537</v>
      </c>
      <c r="D38" s="540" t="s">
        <v>499</v>
      </c>
      <c r="E38" s="541"/>
      <c r="F38" s="85">
        <v>35</v>
      </c>
      <c r="G38" s="85">
        <v>0.2</v>
      </c>
      <c r="H38" s="85">
        <v>0.45</v>
      </c>
      <c r="I38" s="220" t="s">
        <v>223</v>
      </c>
      <c r="J38" s="741" t="s">
        <v>257</v>
      </c>
      <c r="K38" s="742"/>
      <c r="L38" s="742"/>
      <c r="M38" s="742"/>
      <c r="N38" s="742"/>
      <c r="O38" s="743"/>
      <c r="S38" s="49"/>
      <c r="T38" s="49"/>
      <c r="V38" s="95"/>
    </row>
    <row r="39" spans="1:22">
      <c r="A39" s="352">
        <v>35</v>
      </c>
      <c r="B39" s="97">
        <v>25</v>
      </c>
      <c r="C39" s="97"/>
      <c r="D39" s="540" t="s">
        <v>249</v>
      </c>
      <c r="E39" s="541"/>
      <c r="F39" s="85">
        <v>35</v>
      </c>
      <c r="G39" s="85" t="s">
        <v>539</v>
      </c>
      <c r="H39" s="85">
        <v>0.45</v>
      </c>
      <c r="I39" s="220" t="s">
        <v>540</v>
      </c>
      <c r="J39" s="775"/>
      <c r="K39" s="776"/>
      <c r="L39" s="776"/>
      <c r="M39" s="776"/>
      <c r="N39" s="776"/>
      <c r="O39" s="777"/>
      <c r="S39" s="49"/>
      <c r="T39" s="49"/>
      <c r="V39" s="95"/>
    </row>
    <row r="40" spans="1:22">
      <c r="A40" s="352">
        <v>36</v>
      </c>
      <c r="B40" s="97">
        <v>38</v>
      </c>
      <c r="C40" s="85" t="s">
        <v>542</v>
      </c>
      <c r="D40" s="540" t="s">
        <v>679</v>
      </c>
      <c r="E40" s="541"/>
      <c r="F40" s="85">
        <v>48</v>
      </c>
      <c r="G40" s="85">
        <v>0.3</v>
      </c>
      <c r="H40" s="85">
        <v>0.35</v>
      </c>
      <c r="I40" s="220" t="s">
        <v>236</v>
      </c>
      <c r="J40" s="741"/>
      <c r="K40" s="742"/>
      <c r="L40" s="742"/>
      <c r="M40" s="742"/>
      <c r="N40" s="742"/>
      <c r="O40" s="743"/>
      <c r="S40" s="49"/>
      <c r="T40" s="49"/>
      <c r="V40" s="95"/>
    </row>
    <row r="41" spans="1:22">
      <c r="A41" s="352">
        <v>37</v>
      </c>
      <c r="B41" s="85">
        <v>50</v>
      </c>
      <c r="C41" s="85" t="s">
        <v>543</v>
      </c>
      <c r="D41" s="540" t="s">
        <v>262</v>
      </c>
      <c r="E41" s="541"/>
      <c r="F41" s="85">
        <v>43</v>
      </c>
      <c r="G41" s="85">
        <v>0.3</v>
      </c>
      <c r="H41" s="85">
        <v>0.3</v>
      </c>
      <c r="I41" s="220" t="s">
        <v>223</v>
      </c>
      <c r="J41" s="775"/>
      <c r="K41" s="776"/>
      <c r="L41" s="776"/>
      <c r="M41" s="776"/>
      <c r="N41" s="776"/>
      <c r="O41" s="777"/>
      <c r="S41" s="49"/>
      <c r="T41" s="49"/>
      <c r="V41" s="95"/>
    </row>
    <row r="42" spans="1:22">
      <c r="A42" s="352">
        <v>38</v>
      </c>
      <c r="B42" s="97">
        <v>25</v>
      </c>
      <c r="C42" s="85"/>
      <c r="D42" s="540" t="s">
        <v>263</v>
      </c>
      <c r="E42" s="541"/>
      <c r="F42" s="85">
        <v>52</v>
      </c>
      <c r="G42" s="85">
        <v>0.15</v>
      </c>
      <c r="H42" s="85">
        <v>0.3</v>
      </c>
      <c r="I42" s="212" t="s">
        <v>544</v>
      </c>
      <c r="J42" s="741" t="s">
        <v>264</v>
      </c>
      <c r="K42" s="742"/>
      <c r="L42" s="742"/>
      <c r="M42" s="742"/>
      <c r="N42" s="742"/>
      <c r="O42" s="743"/>
      <c r="S42" s="49"/>
      <c r="T42" s="49"/>
      <c r="V42" s="95"/>
    </row>
    <row r="43" spans="1:22">
      <c r="A43" s="352">
        <v>39</v>
      </c>
      <c r="B43" s="97">
        <v>38</v>
      </c>
      <c r="C43" s="85"/>
      <c r="D43" s="540" t="s">
        <v>265</v>
      </c>
      <c r="E43" s="541"/>
      <c r="F43" s="85">
        <v>49</v>
      </c>
      <c r="G43" s="85">
        <v>0.15</v>
      </c>
      <c r="H43" s="85">
        <v>0.3</v>
      </c>
      <c r="I43" s="212" t="s">
        <v>503</v>
      </c>
      <c r="J43" s="741" t="s">
        <v>266</v>
      </c>
      <c r="K43" s="742"/>
      <c r="L43" s="742"/>
      <c r="M43" s="742"/>
      <c r="N43" s="742"/>
      <c r="O43" s="743"/>
      <c r="S43" s="49"/>
      <c r="T43" s="49"/>
      <c r="V43" s="95"/>
    </row>
    <row r="44" spans="1:22">
      <c r="A44" s="352">
        <v>40</v>
      </c>
      <c r="B44" s="85">
        <v>50</v>
      </c>
      <c r="C44" s="85" t="s">
        <v>240</v>
      </c>
      <c r="D44" s="540" t="s">
        <v>267</v>
      </c>
      <c r="E44" s="541"/>
      <c r="F44" s="85">
        <v>50</v>
      </c>
      <c r="G44" s="85">
        <v>0.2</v>
      </c>
      <c r="H44" s="85">
        <v>0.3</v>
      </c>
      <c r="I44" s="220" t="s">
        <v>236</v>
      </c>
      <c r="J44" s="741" t="s">
        <v>268</v>
      </c>
      <c r="K44" s="742"/>
      <c r="L44" s="742"/>
      <c r="M44" s="742"/>
      <c r="N44" s="742"/>
      <c r="O44" s="743"/>
      <c r="S44" s="49"/>
      <c r="T44" s="49"/>
      <c r="V44" s="95"/>
    </row>
    <row r="45" spans="1:22">
      <c r="A45" s="352">
        <v>41</v>
      </c>
      <c r="B45" s="97">
        <v>75</v>
      </c>
      <c r="C45" s="85" t="s">
        <v>463</v>
      </c>
      <c r="D45" s="540" t="s">
        <v>267</v>
      </c>
      <c r="E45" s="541"/>
      <c r="F45" s="85">
        <v>54</v>
      </c>
      <c r="G45" s="85">
        <v>0.2</v>
      </c>
      <c r="H45" s="85">
        <v>0.25</v>
      </c>
      <c r="I45" s="220" t="s">
        <v>503</v>
      </c>
      <c r="J45" s="775"/>
      <c r="K45" s="776"/>
      <c r="L45" s="776"/>
      <c r="M45" s="776"/>
      <c r="N45" s="776"/>
      <c r="O45" s="777"/>
      <c r="S45" s="49"/>
      <c r="T45" s="49"/>
      <c r="V45" s="95"/>
    </row>
    <row r="46" spans="1:22">
      <c r="A46" s="352">
        <v>42</v>
      </c>
      <c r="B46" s="97">
        <v>100</v>
      </c>
      <c r="C46" s="85" t="s">
        <v>500</v>
      </c>
      <c r="D46" s="540" t="s">
        <v>501</v>
      </c>
      <c r="E46" s="541"/>
      <c r="F46" s="85">
        <v>27</v>
      </c>
      <c r="G46" s="85">
        <v>0.3</v>
      </c>
      <c r="H46" s="85">
        <v>0.25</v>
      </c>
      <c r="I46" s="220" t="s">
        <v>545</v>
      </c>
      <c r="J46" s="775"/>
      <c r="K46" s="776"/>
      <c r="L46" s="776"/>
      <c r="M46" s="776"/>
      <c r="N46" s="776"/>
      <c r="O46" s="777"/>
      <c r="S46" s="49"/>
      <c r="T46" s="49"/>
      <c r="V46" s="95"/>
    </row>
    <row r="47" spans="1:22">
      <c r="A47" s="352">
        <v>43</v>
      </c>
      <c r="B47" s="97">
        <v>25</v>
      </c>
      <c r="C47" s="85" t="s">
        <v>305</v>
      </c>
      <c r="D47" s="540" t="s">
        <v>546</v>
      </c>
      <c r="E47" s="541"/>
      <c r="F47" s="85">
        <v>40</v>
      </c>
      <c r="G47" s="85">
        <v>0.25</v>
      </c>
      <c r="H47" s="85">
        <v>0.45</v>
      </c>
      <c r="I47" s="220" t="s">
        <v>236</v>
      </c>
      <c r="J47" s="741" t="s">
        <v>459</v>
      </c>
      <c r="K47" s="742"/>
      <c r="L47" s="742"/>
      <c r="M47" s="742"/>
      <c r="N47" s="742"/>
      <c r="O47" s="743"/>
      <c r="S47" s="49"/>
      <c r="T47" s="49"/>
      <c r="V47" s="95"/>
    </row>
    <row r="48" spans="1:22">
      <c r="A48" s="352">
        <v>44</v>
      </c>
      <c r="B48" s="85">
        <v>50</v>
      </c>
      <c r="C48" s="85" t="s">
        <v>240</v>
      </c>
      <c r="D48" s="540" t="s">
        <v>650</v>
      </c>
      <c r="E48" s="541"/>
      <c r="F48" s="85">
        <v>50</v>
      </c>
      <c r="G48" s="85">
        <v>0.2</v>
      </c>
      <c r="H48" s="85">
        <v>0.3</v>
      </c>
      <c r="I48" s="220" t="s">
        <v>236</v>
      </c>
      <c r="J48" s="741"/>
      <c r="K48" s="742"/>
      <c r="L48" s="742"/>
      <c r="M48" s="742"/>
      <c r="N48" s="742"/>
      <c r="O48" s="743"/>
      <c r="S48" s="49"/>
      <c r="T48" s="49"/>
      <c r="V48" s="95"/>
    </row>
    <row r="49" spans="1:25">
      <c r="A49" s="352">
        <v>45</v>
      </c>
      <c r="B49" s="85">
        <v>100</v>
      </c>
      <c r="C49" s="85" t="s">
        <v>463</v>
      </c>
      <c r="D49" s="540" t="s">
        <v>760</v>
      </c>
      <c r="E49" s="541"/>
      <c r="F49" s="85">
        <v>53</v>
      </c>
      <c r="G49" s="85">
        <v>0.3</v>
      </c>
      <c r="H49" s="85">
        <v>0.25</v>
      </c>
      <c r="I49" s="220" t="s">
        <v>761</v>
      </c>
      <c r="J49" s="762" t="s">
        <v>762</v>
      </c>
      <c r="K49" s="762"/>
      <c r="L49" s="762"/>
      <c r="M49" s="762"/>
      <c r="N49" s="762"/>
      <c r="O49" s="762"/>
      <c r="P49" s="266"/>
      <c r="Q49" s="266"/>
      <c r="R49" s="266"/>
      <c r="S49" s="49"/>
      <c r="T49" s="49"/>
      <c r="V49" s="95"/>
    </row>
    <row r="50" spans="1:25">
      <c r="A50" s="352">
        <v>46</v>
      </c>
      <c r="B50" s="97">
        <v>38</v>
      </c>
      <c r="C50" s="85" t="s">
        <v>282</v>
      </c>
      <c r="D50" s="737" t="s">
        <v>837</v>
      </c>
      <c r="E50" s="738"/>
      <c r="F50" s="85">
        <v>41</v>
      </c>
      <c r="G50" s="332">
        <v>0.3</v>
      </c>
      <c r="H50" s="332">
        <v>0.3</v>
      </c>
      <c r="I50" s="85" t="s">
        <v>236</v>
      </c>
      <c r="J50" s="741"/>
      <c r="K50" s="742"/>
      <c r="L50" s="742"/>
      <c r="M50" s="742"/>
      <c r="N50" s="742"/>
      <c r="O50" s="743"/>
      <c r="P50" s="266"/>
      <c r="Q50" s="266"/>
      <c r="R50" s="266"/>
      <c r="S50" s="49"/>
      <c r="T50" s="49"/>
      <c r="V50" s="95"/>
    </row>
    <row r="51" spans="1:25">
      <c r="A51" s="352">
        <v>47</v>
      </c>
      <c r="B51" s="85"/>
      <c r="C51" s="85"/>
      <c r="D51" s="601"/>
      <c r="E51" s="601"/>
      <c r="F51" s="85"/>
      <c r="G51" s="85"/>
      <c r="H51" s="85"/>
      <c r="I51" s="85"/>
      <c r="J51" s="601"/>
      <c r="K51" s="601"/>
      <c r="L51" s="601"/>
      <c r="M51" s="601"/>
      <c r="N51" s="601"/>
      <c r="O51" s="601"/>
      <c r="P51" s="267"/>
      <c r="Q51" s="267"/>
    </row>
    <row r="52" spans="1:25" ht="14.25" thickBot="1">
      <c r="L52" s="267"/>
      <c r="M52" s="267"/>
      <c r="N52" s="267"/>
      <c r="O52" s="267"/>
      <c r="P52" s="267"/>
      <c r="Q52" s="267"/>
    </row>
    <row r="53" spans="1:25" ht="14.25" thickBot="1">
      <c r="B53" s="268"/>
      <c r="C53" s="778" t="s">
        <v>269</v>
      </c>
      <c r="D53" s="779"/>
      <c r="E53" s="779"/>
      <c r="F53" s="779"/>
      <c r="G53" s="779"/>
      <c r="H53" s="779"/>
      <c r="I53" s="779"/>
      <c r="J53" s="779"/>
      <c r="K53" s="780"/>
      <c r="L53" s="337" t="s">
        <v>219</v>
      </c>
      <c r="M53" s="338"/>
      <c r="N53" s="338"/>
      <c r="O53" s="338"/>
      <c r="P53" s="338"/>
      <c r="Q53" s="338"/>
      <c r="R53" s="339"/>
      <c r="S53" s="100" t="s">
        <v>270</v>
      </c>
      <c r="T53" s="100" t="s">
        <v>950</v>
      </c>
      <c r="U53" s="350" t="s">
        <v>271</v>
      </c>
    </row>
    <row r="54" spans="1:25">
      <c r="B54" s="101" t="s">
        <v>86</v>
      </c>
      <c r="C54" s="102" t="s">
        <v>214</v>
      </c>
      <c r="D54" s="288" t="s">
        <v>790</v>
      </c>
      <c r="E54" s="289"/>
      <c r="F54" s="102" t="s">
        <v>497</v>
      </c>
      <c r="G54" s="102" t="s">
        <v>216</v>
      </c>
      <c r="H54" s="102" t="s">
        <v>217</v>
      </c>
      <c r="I54" s="102" t="s">
        <v>502</v>
      </c>
      <c r="J54" s="102" t="s">
        <v>272</v>
      </c>
      <c r="K54" s="103" t="s">
        <v>273</v>
      </c>
      <c r="L54" s="341"/>
      <c r="M54" s="341"/>
      <c r="N54" s="341"/>
      <c r="O54" s="341"/>
      <c r="P54" s="341"/>
      <c r="Q54" s="341"/>
      <c r="R54" s="341"/>
      <c r="S54" s="269"/>
      <c r="T54" s="464"/>
      <c r="U54" s="345"/>
    </row>
    <row r="55" spans="1:25">
      <c r="A55" s="352">
        <v>48</v>
      </c>
      <c r="B55" s="312">
        <v>12</v>
      </c>
      <c r="C55" s="85"/>
      <c r="D55" s="540" t="s">
        <v>834</v>
      </c>
      <c r="E55" s="541"/>
      <c r="F55" s="85">
        <v>31</v>
      </c>
      <c r="G55" s="85">
        <v>0.2</v>
      </c>
      <c r="H55" s="85">
        <v>0.3</v>
      </c>
      <c r="I55" s="85"/>
      <c r="J55" s="85"/>
      <c r="K55" s="220" t="s">
        <v>503</v>
      </c>
      <c r="L55" s="340"/>
      <c r="M55" s="340"/>
      <c r="N55" s="340"/>
      <c r="O55" s="340"/>
      <c r="P55" s="340"/>
      <c r="Q55" s="340"/>
      <c r="R55" s="340"/>
      <c r="S55" s="55"/>
      <c r="T55" s="465"/>
      <c r="U55" s="270"/>
    </row>
    <row r="56" spans="1:25">
      <c r="A56" s="352">
        <v>49</v>
      </c>
      <c r="B56" s="312">
        <v>25</v>
      </c>
      <c r="C56" s="85" t="s">
        <v>274</v>
      </c>
      <c r="D56" s="737" t="s">
        <v>835</v>
      </c>
      <c r="E56" s="738"/>
      <c r="F56" s="85">
        <v>33</v>
      </c>
      <c r="G56" s="85">
        <v>0.3</v>
      </c>
      <c r="H56" s="85">
        <v>0.3</v>
      </c>
      <c r="I56" s="333" t="s">
        <v>505</v>
      </c>
      <c r="J56" s="220">
        <v>1000</v>
      </c>
      <c r="K56" s="220" t="s">
        <v>504</v>
      </c>
      <c r="L56" s="772" t="s">
        <v>275</v>
      </c>
      <c r="M56" s="773"/>
      <c r="N56" s="773"/>
      <c r="O56" s="773"/>
      <c r="P56" s="773"/>
      <c r="Q56" s="773"/>
      <c r="R56" s="774"/>
      <c r="S56" s="55"/>
      <c r="T56" s="465"/>
      <c r="U56" s="270"/>
    </row>
    <row r="57" spans="1:25">
      <c r="A57" s="352">
        <v>50</v>
      </c>
      <c r="B57" s="347">
        <v>50</v>
      </c>
      <c r="C57" s="85" t="s">
        <v>276</v>
      </c>
      <c r="D57" s="737" t="s">
        <v>836</v>
      </c>
      <c r="E57" s="738"/>
      <c r="F57" s="85">
        <v>41</v>
      </c>
      <c r="G57" s="333">
        <v>0.25</v>
      </c>
      <c r="H57" s="85">
        <v>0.3</v>
      </c>
      <c r="I57" s="333" t="s">
        <v>505</v>
      </c>
      <c r="J57" s="333">
        <v>1000</v>
      </c>
      <c r="K57" s="334" t="s">
        <v>236</v>
      </c>
      <c r="L57" s="741" t="s">
        <v>277</v>
      </c>
      <c r="M57" s="742"/>
      <c r="N57" s="742"/>
      <c r="O57" s="742"/>
      <c r="P57" s="742"/>
      <c r="Q57" s="742"/>
      <c r="R57" s="743"/>
      <c r="S57" s="55" t="s">
        <v>677</v>
      </c>
      <c r="T57" s="465">
        <f>IFERROR(VLOOKUP(S57,$S$122:$T$135,2,FALSE),"")</f>
        <v>31</v>
      </c>
      <c r="U57" s="270" t="s">
        <v>279</v>
      </c>
      <c r="V57" s="104" t="s">
        <v>280</v>
      </c>
      <c r="Y57" s="105" t="s">
        <v>281</v>
      </c>
    </row>
    <row r="58" spans="1:25">
      <c r="A58" s="352">
        <v>51</v>
      </c>
      <c r="B58" s="347">
        <v>50</v>
      </c>
      <c r="C58" s="333" t="s">
        <v>282</v>
      </c>
      <c r="D58" s="737" t="s">
        <v>837</v>
      </c>
      <c r="E58" s="738"/>
      <c r="F58" s="85">
        <v>41</v>
      </c>
      <c r="G58" s="333">
        <v>0.3</v>
      </c>
      <c r="H58" s="85">
        <v>0.3</v>
      </c>
      <c r="I58" s="333" t="s">
        <v>505</v>
      </c>
      <c r="J58" s="333">
        <v>1000</v>
      </c>
      <c r="K58" s="334" t="s">
        <v>236</v>
      </c>
      <c r="L58" s="781" t="s">
        <v>549</v>
      </c>
      <c r="M58" s="782"/>
      <c r="N58" s="782"/>
      <c r="O58" s="782"/>
      <c r="P58" s="782"/>
      <c r="Q58" s="782"/>
      <c r="R58" s="783"/>
      <c r="S58" s="55" t="s">
        <v>676</v>
      </c>
      <c r="T58" s="465">
        <f t="shared" ref="T58:T101" si="0">IFERROR(VLOOKUP(S58,$S$122:$T$135,2,FALSE),"")</f>
        <v>30</v>
      </c>
      <c r="U58" s="270" t="s">
        <v>283</v>
      </c>
    </row>
    <row r="59" spans="1:25">
      <c r="A59" s="352">
        <v>52</v>
      </c>
      <c r="B59" s="343">
        <v>38</v>
      </c>
      <c r="C59" s="333" t="s">
        <v>318</v>
      </c>
      <c r="D59" s="737" t="s">
        <v>838</v>
      </c>
      <c r="E59" s="738"/>
      <c r="F59" s="85">
        <v>55</v>
      </c>
      <c r="G59" s="333">
        <v>0.25</v>
      </c>
      <c r="H59" s="85">
        <v>0.35</v>
      </c>
      <c r="I59" s="333" t="s">
        <v>670</v>
      </c>
      <c r="J59" s="333">
        <v>1000</v>
      </c>
      <c r="K59" s="334" t="s">
        <v>236</v>
      </c>
      <c r="L59" s="741" t="s">
        <v>671</v>
      </c>
      <c r="M59" s="742"/>
      <c r="N59" s="742"/>
      <c r="O59" s="742"/>
      <c r="P59" s="742"/>
      <c r="Q59" s="742"/>
      <c r="R59" s="743"/>
      <c r="S59" s="55" t="s">
        <v>677</v>
      </c>
      <c r="T59" s="465">
        <f t="shared" si="0"/>
        <v>31</v>
      </c>
      <c r="U59" s="270" t="s">
        <v>279</v>
      </c>
    </row>
    <row r="60" spans="1:25">
      <c r="A60" s="352">
        <v>53</v>
      </c>
      <c r="B60" s="347">
        <v>50</v>
      </c>
      <c r="C60" s="85" t="s">
        <v>550</v>
      </c>
      <c r="D60" s="737" t="s">
        <v>247</v>
      </c>
      <c r="E60" s="738"/>
      <c r="F60" s="85">
        <v>45</v>
      </c>
      <c r="G60" s="333">
        <v>0.3</v>
      </c>
      <c r="H60" s="85">
        <v>0.3</v>
      </c>
      <c r="I60" s="333" t="s">
        <v>505</v>
      </c>
      <c r="J60" s="333">
        <v>1000</v>
      </c>
      <c r="K60" s="334" t="s">
        <v>236</v>
      </c>
      <c r="L60" s="731" t="s">
        <v>764</v>
      </c>
      <c r="M60" s="732"/>
      <c r="N60" s="732"/>
      <c r="O60" s="732"/>
      <c r="P60" s="732"/>
      <c r="Q60" s="732"/>
      <c r="R60" s="733"/>
      <c r="S60" s="55" t="s">
        <v>284</v>
      </c>
      <c r="T60" s="465">
        <f t="shared" si="0"/>
        <v>6</v>
      </c>
      <c r="U60" s="270"/>
    </row>
    <row r="61" spans="1:25">
      <c r="A61" s="352">
        <v>54</v>
      </c>
      <c r="B61" s="343">
        <v>25</v>
      </c>
      <c r="C61" s="271" t="s">
        <v>285</v>
      </c>
      <c r="D61" s="737" t="s">
        <v>247</v>
      </c>
      <c r="E61" s="738"/>
      <c r="F61" s="333">
        <v>47</v>
      </c>
      <c r="G61" s="333">
        <v>0.2</v>
      </c>
      <c r="H61" s="333">
        <v>0.45</v>
      </c>
      <c r="I61" s="333" t="s">
        <v>505</v>
      </c>
      <c r="J61" s="333">
        <v>1000</v>
      </c>
      <c r="K61" s="334" t="s">
        <v>236</v>
      </c>
      <c r="L61" s="741" t="s">
        <v>839</v>
      </c>
      <c r="M61" s="742"/>
      <c r="N61" s="742"/>
      <c r="O61" s="742"/>
      <c r="P61" s="742"/>
      <c r="Q61" s="742"/>
      <c r="R61" s="743"/>
      <c r="S61" s="55" t="s">
        <v>284</v>
      </c>
      <c r="T61" s="465">
        <f t="shared" si="0"/>
        <v>6</v>
      </c>
      <c r="U61" s="270"/>
    </row>
    <row r="62" spans="1:25">
      <c r="A62" s="352">
        <v>55</v>
      </c>
      <c r="B62" s="312">
        <v>50</v>
      </c>
      <c r="C62" s="85" t="s">
        <v>538</v>
      </c>
      <c r="D62" s="737" t="s">
        <v>840</v>
      </c>
      <c r="E62" s="738"/>
      <c r="F62" s="85">
        <v>45</v>
      </c>
      <c r="G62" s="333">
        <v>0.3</v>
      </c>
      <c r="H62" s="85">
        <v>0.3</v>
      </c>
      <c r="I62" s="333" t="s">
        <v>505</v>
      </c>
      <c r="J62" s="333">
        <v>1000</v>
      </c>
      <c r="K62" s="334" t="s">
        <v>236</v>
      </c>
      <c r="L62" s="781" t="s">
        <v>286</v>
      </c>
      <c r="M62" s="782"/>
      <c r="N62" s="782"/>
      <c r="O62" s="782"/>
      <c r="P62" s="782"/>
      <c r="Q62" s="782"/>
      <c r="R62" s="783"/>
      <c r="S62" s="55" t="s">
        <v>284</v>
      </c>
      <c r="T62" s="465">
        <f t="shared" si="0"/>
        <v>6</v>
      </c>
      <c r="U62" s="270" t="s">
        <v>283</v>
      </c>
    </row>
    <row r="63" spans="1:25">
      <c r="A63" s="352">
        <v>56</v>
      </c>
      <c r="B63" s="343">
        <v>25</v>
      </c>
      <c r="C63" s="271"/>
      <c r="D63" s="737" t="s">
        <v>840</v>
      </c>
      <c r="E63" s="738"/>
      <c r="F63" s="333">
        <v>47</v>
      </c>
      <c r="G63" s="333">
        <v>0.2</v>
      </c>
      <c r="H63" s="333">
        <v>0.45</v>
      </c>
      <c r="I63" s="333" t="s">
        <v>505</v>
      </c>
      <c r="J63" s="333">
        <v>1000</v>
      </c>
      <c r="K63" s="334" t="s">
        <v>236</v>
      </c>
      <c r="L63" s="741" t="s">
        <v>581</v>
      </c>
      <c r="M63" s="742"/>
      <c r="N63" s="742"/>
      <c r="O63" s="742"/>
      <c r="P63" s="742"/>
      <c r="Q63" s="742"/>
      <c r="R63" s="743"/>
      <c r="S63" s="55" t="s">
        <v>284</v>
      </c>
      <c r="T63" s="465">
        <f t="shared" si="0"/>
        <v>6</v>
      </c>
      <c r="U63" s="270"/>
    </row>
    <row r="64" spans="1:25">
      <c r="A64" s="352">
        <v>57</v>
      </c>
      <c r="B64" s="312">
        <v>50</v>
      </c>
      <c r="C64" s="85" t="s">
        <v>287</v>
      </c>
      <c r="D64" s="737" t="s">
        <v>507</v>
      </c>
      <c r="E64" s="738"/>
      <c r="F64" s="85">
        <v>18</v>
      </c>
      <c r="G64" s="333">
        <v>0.3</v>
      </c>
      <c r="H64" s="85">
        <v>0.3</v>
      </c>
      <c r="I64" s="333" t="s">
        <v>506</v>
      </c>
      <c r="J64" s="333">
        <v>1000</v>
      </c>
      <c r="K64" s="334" t="s">
        <v>236</v>
      </c>
      <c r="L64" s="784" t="s">
        <v>460</v>
      </c>
      <c r="M64" s="785"/>
      <c r="N64" s="785"/>
      <c r="O64" s="785"/>
      <c r="P64" s="785"/>
      <c r="Q64" s="785"/>
      <c r="R64" s="786"/>
      <c r="S64" s="340" t="s">
        <v>507</v>
      </c>
      <c r="T64" s="465">
        <f t="shared" si="0"/>
        <v>19</v>
      </c>
      <c r="U64" s="270" t="s">
        <v>222</v>
      </c>
    </row>
    <row r="65" spans="1:22">
      <c r="A65" s="352">
        <v>58</v>
      </c>
      <c r="B65" s="312">
        <v>50</v>
      </c>
      <c r="C65" s="85" t="s">
        <v>287</v>
      </c>
      <c r="D65" s="737" t="s">
        <v>841</v>
      </c>
      <c r="E65" s="738"/>
      <c r="F65" s="333">
        <v>17</v>
      </c>
      <c r="G65" s="333">
        <v>0.3</v>
      </c>
      <c r="H65" s="85">
        <v>0.3</v>
      </c>
      <c r="I65" s="333" t="s">
        <v>506</v>
      </c>
      <c r="J65" s="333">
        <v>1000</v>
      </c>
      <c r="K65" s="334" t="s">
        <v>236</v>
      </c>
      <c r="L65" s="731"/>
      <c r="M65" s="732"/>
      <c r="N65" s="732"/>
      <c r="O65" s="732"/>
      <c r="P65" s="732"/>
      <c r="Q65" s="732"/>
      <c r="R65" s="733"/>
      <c r="S65" s="55" t="s">
        <v>288</v>
      </c>
      <c r="T65" s="465">
        <f t="shared" si="0"/>
        <v>17</v>
      </c>
      <c r="U65" s="270" t="s">
        <v>283</v>
      </c>
    </row>
    <row r="66" spans="1:22">
      <c r="A66" s="352">
        <v>59</v>
      </c>
      <c r="B66" s="312">
        <v>50</v>
      </c>
      <c r="C66" s="85" t="s">
        <v>289</v>
      </c>
      <c r="D66" s="737" t="s">
        <v>842</v>
      </c>
      <c r="E66" s="738"/>
      <c r="F66" s="85">
        <v>6</v>
      </c>
      <c r="G66" s="333">
        <v>0.3</v>
      </c>
      <c r="H66" s="85">
        <v>0.3</v>
      </c>
      <c r="I66" s="333" t="s">
        <v>508</v>
      </c>
      <c r="J66" s="85">
        <v>1120</v>
      </c>
      <c r="K66" s="334" t="s">
        <v>290</v>
      </c>
      <c r="L66" s="741" t="s">
        <v>291</v>
      </c>
      <c r="M66" s="742"/>
      <c r="N66" s="742"/>
      <c r="O66" s="742"/>
      <c r="P66" s="742"/>
      <c r="Q66" s="742"/>
      <c r="R66" s="743"/>
      <c r="S66" s="55"/>
      <c r="T66" s="465" t="str">
        <f t="shared" si="0"/>
        <v/>
      </c>
      <c r="U66" s="270" t="s">
        <v>279</v>
      </c>
    </row>
    <row r="67" spans="1:22">
      <c r="A67" s="352">
        <v>60</v>
      </c>
      <c r="B67" s="313">
        <v>25</v>
      </c>
      <c r="C67" s="85" t="s">
        <v>289</v>
      </c>
      <c r="D67" s="737" t="s">
        <v>842</v>
      </c>
      <c r="E67" s="738"/>
      <c r="F67" s="85">
        <v>23</v>
      </c>
      <c r="G67" s="333">
        <v>0.2</v>
      </c>
      <c r="H67" s="85">
        <v>0.45</v>
      </c>
      <c r="I67" s="333" t="s">
        <v>508</v>
      </c>
      <c r="J67" s="85">
        <v>1120</v>
      </c>
      <c r="K67" s="334" t="s">
        <v>509</v>
      </c>
      <c r="L67" s="731"/>
      <c r="M67" s="732"/>
      <c r="N67" s="732"/>
      <c r="O67" s="732"/>
      <c r="P67" s="732"/>
      <c r="Q67" s="732"/>
      <c r="R67" s="733"/>
      <c r="S67" s="55" t="s">
        <v>510</v>
      </c>
      <c r="T67" s="465">
        <f t="shared" si="0"/>
        <v>14</v>
      </c>
      <c r="U67" s="270" t="s">
        <v>279</v>
      </c>
    </row>
    <row r="68" spans="1:22">
      <c r="A68" s="352">
        <v>61</v>
      </c>
      <c r="B68" s="312">
        <v>50</v>
      </c>
      <c r="C68" s="85" t="s">
        <v>289</v>
      </c>
      <c r="D68" s="737" t="s">
        <v>843</v>
      </c>
      <c r="E68" s="738"/>
      <c r="F68" s="85">
        <v>10</v>
      </c>
      <c r="G68" s="333">
        <v>0.3</v>
      </c>
      <c r="H68" s="85">
        <v>0.3</v>
      </c>
      <c r="I68" s="333" t="s">
        <v>511</v>
      </c>
      <c r="J68" s="333" t="s">
        <v>551</v>
      </c>
      <c r="K68" s="334" t="s">
        <v>290</v>
      </c>
      <c r="L68" s="787" t="s">
        <v>465</v>
      </c>
      <c r="M68" s="788"/>
      <c r="N68" s="788"/>
      <c r="O68" s="788"/>
      <c r="P68" s="788"/>
      <c r="Q68" s="788"/>
      <c r="R68" s="789"/>
      <c r="S68" s="55"/>
      <c r="T68" s="465" t="str">
        <f t="shared" si="0"/>
        <v/>
      </c>
      <c r="U68" s="270" t="s">
        <v>279</v>
      </c>
    </row>
    <row r="69" spans="1:22">
      <c r="A69" s="352">
        <v>62</v>
      </c>
      <c r="B69" s="313">
        <v>25</v>
      </c>
      <c r="C69" s="85" t="s">
        <v>292</v>
      </c>
      <c r="D69" s="737" t="s">
        <v>843</v>
      </c>
      <c r="E69" s="738"/>
      <c r="F69" s="85">
        <v>1</v>
      </c>
      <c r="G69" s="97">
        <v>0.15</v>
      </c>
      <c r="H69" s="85">
        <v>0.45</v>
      </c>
      <c r="I69" s="333" t="s">
        <v>511</v>
      </c>
      <c r="J69" s="333" t="s">
        <v>551</v>
      </c>
      <c r="K69" s="334" t="s">
        <v>290</v>
      </c>
      <c r="L69" s="741" t="s">
        <v>293</v>
      </c>
      <c r="M69" s="742"/>
      <c r="N69" s="742"/>
      <c r="O69" s="742"/>
      <c r="P69" s="742"/>
      <c r="Q69" s="742"/>
      <c r="R69" s="743"/>
      <c r="S69" s="55" t="s">
        <v>510</v>
      </c>
      <c r="T69" s="465">
        <f t="shared" si="0"/>
        <v>14</v>
      </c>
      <c r="U69" s="270"/>
    </row>
    <row r="70" spans="1:22" ht="23.25" customHeight="1">
      <c r="A70" s="352">
        <v>63</v>
      </c>
      <c r="B70" s="312">
        <v>50</v>
      </c>
      <c r="C70" s="85" t="s">
        <v>289</v>
      </c>
      <c r="D70" s="737" t="s">
        <v>844</v>
      </c>
      <c r="E70" s="738"/>
      <c r="F70" s="85">
        <v>11</v>
      </c>
      <c r="G70" s="333">
        <v>0.3</v>
      </c>
      <c r="H70" s="85">
        <v>0.3</v>
      </c>
      <c r="I70" s="333" t="s">
        <v>511</v>
      </c>
      <c r="J70" s="333" t="s">
        <v>552</v>
      </c>
      <c r="K70" s="334" t="s">
        <v>290</v>
      </c>
      <c r="L70" s="340" t="s">
        <v>592</v>
      </c>
      <c r="M70" s="340"/>
      <c r="N70" s="340"/>
      <c r="O70" s="340"/>
      <c r="P70" s="340"/>
      <c r="Q70" s="340"/>
      <c r="R70" s="340"/>
      <c r="S70" s="55" t="s">
        <v>512</v>
      </c>
      <c r="T70" s="465">
        <f t="shared" si="0"/>
        <v>5</v>
      </c>
      <c r="U70" s="270" t="s">
        <v>222</v>
      </c>
    </row>
    <row r="71" spans="1:22">
      <c r="A71" s="352">
        <v>64</v>
      </c>
      <c r="B71" s="312">
        <v>50</v>
      </c>
      <c r="C71" s="333" t="s">
        <v>294</v>
      </c>
      <c r="D71" s="737" t="s">
        <v>845</v>
      </c>
      <c r="E71" s="738"/>
      <c r="F71" s="85">
        <v>11</v>
      </c>
      <c r="G71" s="333">
        <v>0.3</v>
      </c>
      <c r="H71" s="85">
        <v>0.3</v>
      </c>
      <c r="I71" s="333" t="s">
        <v>511</v>
      </c>
      <c r="J71" s="333">
        <v>1190</v>
      </c>
      <c r="K71" s="334" t="s">
        <v>290</v>
      </c>
      <c r="L71" s="741" t="s">
        <v>445</v>
      </c>
      <c r="M71" s="742"/>
      <c r="N71" s="742"/>
      <c r="O71" s="742"/>
      <c r="P71" s="742"/>
      <c r="Q71" s="742"/>
      <c r="R71" s="743"/>
      <c r="S71" s="55" t="s">
        <v>553</v>
      </c>
      <c r="T71" s="465">
        <f t="shared" si="0"/>
        <v>7</v>
      </c>
      <c r="U71" s="270" t="s">
        <v>283</v>
      </c>
      <c r="V71" s="104" t="s">
        <v>295</v>
      </c>
    </row>
    <row r="72" spans="1:22">
      <c r="A72" s="352">
        <v>65</v>
      </c>
      <c r="B72" s="312">
        <v>50</v>
      </c>
      <c r="C72" s="333" t="s">
        <v>294</v>
      </c>
      <c r="D72" s="737" t="s">
        <v>846</v>
      </c>
      <c r="E72" s="738"/>
      <c r="F72" s="85">
        <v>6</v>
      </c>
      <c r="G72" s="333">
        <v>0.3</v>
      </c>
      <c r="H72" s="85">
        <v>0.3</v>
      </c>
      <c r="I72" s="333" t="s">
        <v>508</v>
      </c>
      <c r="J72" s="333">
        <v>1120</v>
      </c>
      <c r="K72" s="334" t="s">
        <v>290</v>
      </c>
      <c r="L72" s="741" t="s">
        <v>446</v>
      </c>
      <c r="M72" s="742"/>
      <c r="N72" s="742"/>
      <c r="O72" s="742"/>
      <c r="P72" s="742"/>
      <c r="Q72" s="742"/>
      <c r="R72" s="743"/>
      <c r="S72" s="55" t="s">
        <v>553</v>
      </c>
      <c r="T72" s="465">
        <f t="shared" si="0"/>
        <v>7</v>
      </c>
      <c r="U72" s="270" t="s">
        <v>283</v>
      </c>
      <c r="V72" s="104"/>
    </row>
    <row r="73" spans="1:22">
      <c r="A73" s="352">
        <v>66</v>
      </c>
      <c r="B73" s="313">
        <v>25</v>
      </c>
      <c r="C73" s="333" t="s">
        <v>294</v>
      </c>
      <c r="D73" s="737" t="s">
        <v>788</v>
      </c>
      <c r="E73" s="738"/>
      <c r="F73" s="85">
        <v>39</v>
      </c>
      <c r="G73" s="333">
        <v>0.3</v>
      </c>
      <c r="H73" s="85">
        <v>0.45</v>
      </c>
      <c r="I73" s="333" t="s">
        <v>508</v>
      </c>
      <c r="J73" s="333">
        <v>1120</v>
      </c>
      <c r="K73" s="334" t="s">
        <v>290</v>
      </c>
      <c r="L73" s="741" t="s">
        <v>881</v>
      </c>
      <c r="M73" s="742"/>
      <c r="N73" s="742"/>
      <c r="O73" s="742"/>
      <c r="P73" s="742"/>
      <c r="Q73" s="742"/>
      <c r="R73" s="743"/>
      <c r="S73" s="55" t="s">
        <v>513</v>
      </c>
      <c r="T73" s="465">
        <f t="shared" si="0"/>
        <v>15</v>
      </c>
      <c r="U73" s="270" t="s">
        <v>283</v>
      </c>
    </row>
    <row r="74" spans="1:22">
      <c r="A74" s="352">
        <v>67</v>
      </c>
      <c r="B74" s="342">
        <v>100</v>
      </c>
      <c r="C74" s="333" t="s">
        <v>294</v>
      </c>
      <c r="D74" s="737" t="s">
        <v>847</v>
      </c>
      <c r="E74" s="738"/>
      <c r="F74" s="331">
        <v>34</v>
      </c>
      <c r="G74" s="106">
        <v>0.25</v>
      </c>
      <c r="H74" s="351">
        <v>0.25</v>
      </c>
      <c r="I74" s="333" t="s">
        <v>511</v>
      </c>
      <c r="J74" s="333">
        <v>1205</v>
      </c>
      <c r="K74" s="334" t="s">
        <v>447</v>
      </c>
      <c r="L74" s="741" t="s">
        <v>450</v>
      </c>
      <c r="M74" s="742"/>
      <c r="N74" s="742"/>
      <c r="O74" s="742"/>
      <c r="P74" s="742"/>
      <c r="Q74" s="742"/>
      <c r="R74" s="743"/>
      <c r="S74" s="55" t="s">
        <v>554</v>
      </c>
      <c r="T74" s="465">
        <f t="shared" si="0"/>
        <v>9</v>
      </c>
      <c r="U74" s="270" t="s">
        <v>283</v>
      </c>
    </row>
    <row r="75" spans="1:22">
      <c r="A75" s="352">
        <v>68</v>
      </c>
      <c r="B75" s="744">
        <v>38</v>
      </c>
      <c r="C75" s="522" t="s">
        <v>287</v>
      </c>
      <c r="D75" s="746" t="s">
        <v>848</v>
      </c>
      <c r="E75" s="747"/>
      <c r="F75" s="522">
        <v>33</v>
      </c>
      <c r="G75" s="522">
        <v>0.15</v>
      </c>
      <c r="H75" s="522">
        <v>0.45</v>
      </c>
      <c r="I75" s="522" t="s">
        <v>555</v>
      </c>
      <c r="J75" s="522">
        <v>1000</v>
      </c>
      <c r="K75" s="525" t="s">
        <v>447</v>
      </c>
      <c r="L75" s="768" t="s">
        <v>296</v>
      </c>
      <c r="M75" s="769"/>
      <c r="N75" s="769"/>
      <c r="O75" s="769"/>
      <c r="P75" s="769"/>
      <c r="Q75" s="769"/>
      <c r="R75" s="770"/>
      <c r="S75" s="790" t="s">
        <v>556</v>
      </c>
      <c r="T75" s="794">
        <f t="shared" si="0"/>
        <v>35</v>
      </c>
      <c r="U75" s="792" t="s">
        <v>283</v>
      </c>
    </row>
    <row r="76" spans="1:22">
      <c r="A76" s="352">
        <v>69</v>
      </c>
      <c r="B76" s="745"/>
      <c r="C76" s="524"/>
      <c r="D76" s="748"/>
      <c r="E76" s="749"/>
      <c r="F76" s="524"/>
      <c r="G76" s="524"/>
      <c r="H76" s="524"/>
      <c r="I76" s="524"/>
      <c r="J76" s="524"/>
      <c r="K76" s="528"/>
      <c r="L76" s="768" t="s">
        <v>297</v>
      </c>
      <c r="M76" s="769"/>
      <c r="N76" s="769"/>
      <c r="O76" s="769"/>
      <c r="P76" s="769"/>
      <c r="Q76" s="769"/>
      <c r="R76" s="770"/>
      <c r="S76" s="791"/>
      <c r="T76" s="795"/>
      <c r="U76" s="793"/>
      <c r="V76" s="49" t="s">
        <v>451</v>
      </c>
    </row>
    <row r="77" spans="1:22">
      <c r="A77" s="723">
        <v>70</v>
      </c>
      <c r="B77" s="752">
        <v>38</v>
      </c>
      <c r="C77" s="522" t="s">
        <v>557</v>
      </c>
      <c r="D77" s="746" t="s">
        <v>849</v>
      </c>
      <c r="E77" s="747"/>
      <c r="F77" s="522">
        <v>48</v>
      </c>
      <c r="G77" s="522">
        <v>0.25</v>
      </c>
      <c r="H77" s="522">
        <v>0.35</v>
      </c>
      <c r="I77" s="522" t="s">
        <v>508</v>
      </c>
      <c r="J77" s="531" t="s">
        <v>558</v>
      </c>
      <c r="K77" s="525" t="s">
        <v>236</v>
      </c>
      <c r="L77" s="724" t="s">
        <v>880</v>
      </c>
      <c r="M77" s="725"/>
      <c r="N77" s="725"/>
      <c r="O77" s="725"/>
      <c r="P77" s="725"/>
      <c r="Q77" s="725"/>
      <c r="R77" s="726"/>
      <c r="S77" s="790" t="s">
        <v>298</v>
      </c>
      <c r="T77" s="794">
        <f t="shared" si="0"/>
        <v>32</v>
      </c>
      <c r="U77" s="792" t="s">
        <v>283</v>
      </c>
    </row>
    <row r="78" spans="1:22">
      <c r="A78" s="723"/>
      <c r="B78" s="753"/>
      <c r="C78" s="524"/>
      <c r="D78" s="748"/>
      <c r="E78" s="749"/>
      <c r="F78" s="524"/>
      <c r="G78" s="524"/>
      <c r="H78" s="524"/>
      <c r="I78" s="524"/>
      <c r="J78" s="524"/>
      <c r="K78" s="528"/>
      <c r="L78" s="727"/>
      <c r="M78" s="728"/>
      <c r="N78" s="728"/>
      <c r="O78" s="728"/>
      <c r="P78" s="728"/>
      <c r="Q78" s="728"/>
      <c r="R78" s="729"/>
      <c r="S78" s="791"/>
      <c r="T78" s="795"/>
      <c r="U78" s="793"/>
    </row>
    <row r="79" spans="1:22">
      <c r="A79" s="352">
        <v>72</v>
      </c>
      <c r="B79" s="312">
        <v>50</v>
      </c>
      <c r="C79" s="85" t="s">
        <v>240</v>
      </c>
      <c r="D79" s="737" t="s">
        <v>850</v>
      </c>
      <c r="E79" s="738"/>
      <c r="F79" s="85">
        <v>14</v>
      </c>
      <c r="G79" s="85">
        <v>0.2</v>
      </c>
      <c r="H79" s="85">
        <v>0.3</v>
      </c>
      <c r="I79" s="85" t="s">
        <v>514</v>
      </c>
      <c r="J79" s="85">
        <v>1120</v>
      </c>
      <c r="K79" s="334" t="s">
        <v>559</v>
      </c>
      <c r="L79" s="731" t="s">
        <v>299</v>
      </c>
      <c r="M79" s="732"/>
      <c r="N79" s="732"/>
      <c r="O79" s="732"/>
      <c r="P79" s="732"/>
      <c r="Q79" s="732"/>
      <c r="R79" s="733"/>
      <c r="S79" s="55" t="s">
        <v>515</v>
      </c>
      <c r="T79" s="465">
        <f t="shared" si="0"/>
        <v>32</v>
      </c>
      <c r="U79" s="270" t="s">
        <v>516</v>
      </c>
      <c r="V79" s="104" t="s">
        <v>280</v>
      </c>
    </row>
    <row r="80" spans="1:22">
      <c r="A80" s="352">
        <v>73</v>
      </c>
      <c r="B80" s="312">
        <v>50</v>
      </c>
      <c r="C80" s="85" t="s">
        <v>240</v>
      </c>
      <c r="D80" s="737" t="s">
        <v>851</v>
      </c>
      <c r="E80" s="738"/>
      <c r="F80" s="85">
        <v>14</v>
      </c>
      <c r="G80" s="85">
        <v>0.2</v>
      </c>
      <c r="H80" s="85">
        <v>0.3</v>
      </c>
      <c r="I80" s="85" t="s">
        <v>514</v>
      </c>
      <c r="J80" s="85">
        <v>1120</v>
      </c>
      <c r="K80" s="334" t="s">
        <v>509</v>
      </c>
      <c r="L80" s="731" t="s">
        <v>560</v>
      </c>
      <c r="M80" s="732"/>
      <c r="N80" s="732"/>
      <c r="O80" s="732"/>
      <c r="P80" s="732"/>
      <c r="Q80" s="732"/>
      <c r="R80" s="733"/>
      <c r="S80" s="55" t="s">
        <v>515</v>
      </c>
      <c r="T80" s="465">
        <f t="shared" si="0"/>
        <v>32</v>
      </c>
      <c r="U80" s="270" t="s">
        <v>516</v>
      </c>
      <c r="V80" s="104"/>
    </row>
    <row r="81" spans="1:22">
      <c r="A81" s="352">
        <v>74</v>
      </c>
      <c r="B81" s="313">
        <v>25</v>
      </c>
      <c r="C81" s="85" t="s">
        <v>240</v>
      </c>
      <c r="D81" s="737" t="s">
        <v>852</v>
      </c>
      <c r="E81" s="738"/>
      <c r="F81" s="85">
        <v>23</v>
      </c>
      <c r="G81" s="85">
        <v>0.2</v>
      </c>
      <c r="H81" s="85">
        <v>0.45</v>
      </c>
      <c r="I81" s="85" t="s">
        <v>514</v>
      </c>
      <c r="J81" s="85">
        <v>1120</v>
      </c>
      <c r="K81" s="334" t="s">
        <v>509</v>
      </c>
      <c r="L81" s="741" t="s">
        <v>300</v>
      </c>
      <c r="M81" s="742"/>
      <c r="N81" s="742"/>
      <c r="O81" s="742"/>
      <c r="P81" s="742"/>
      <c r="Q81" s="742"/>
      <c r="R81" s="743"/>
      <c r="S81" s="55" t="s">
        <v>515</v>
      </c>
      <c r="T81" s="465">
        <f t="shared" si="0"/>
        <v>32</v>
      </c>
      <c r="U81" s="270" t="s">
        <v>516</v>
      </c>
    </row>
    <row r="82" spans="1:22">
      <c r="A82" s="352">
        <v>75</v>
      </c>
      <c r="B82" s="313">
        <v>25</v>
      </c>
      <c r="C82" s="85" t="s">
        <v>240</v>
      </c>
      <c r="D82" s="737" t="s">
        <v>851</v>
      </c>
      <c r="E82" s="738"/>
      <c r="F82" s="85">
        <v>23</v>
      </c>
      <c r="G82" s="85">
        <v>0.2</v>
      </c>
      <c r="H82" s="85">
        <v>0.45</v>
      </c>
      <c r="I82" s="85" t="s">
        <v>514</v>
      </c>
      <c r="J82" s="85">
        <v>1120</v>
      </c>
      <c r="K82" s="334" t="s">
        <v>509</v>
      </c>
      <c r="L82" s="741" t="s">
        <v>879</v>
      </c>
      <c r="M82" s="742"/>
      <c r="N82" s="742"/>
      <c r="O82" s="742"/>
      <c r="P82" s="742"/>
      <c r="Q82" s="742"/>
      <c r="R82" s="743"/>
      <c r="S82" s="55" t="s">
        <v>515</v>
      </c>
      <c r="T82" s="465">
        <f t="shared" si="0"/>
        <v>32</v>
      </c>
      <c r="U82" s="270" t="s">
        <v>516</v>
      </c>
    </row>
    <row r="83" spans="1:22">
      <c r="A83" s="352">
        <v>76</v>
      </c>
      <c r="B83" s="313">
        <v>25</v>
      </c>
      <c r="C83" s="85" t="s">
        <v>240</v>
      </c>
      <c r="D83" s="737" t="s">
        <v>850</v>
      </c>
      <c r="E83" s="738"/>
      <c r="F83" s="85">
        <v>23</v>
      </c>
      <c r="G83" s="85">
        <v>0.2</v>
      </c>
      <c r="H83" s="85">
        <v>0.45</v>
      </c>
      <c r="I83" s="85" t="s">
        <v>514</v>
      </c>
      <c r="J83" s="85">
        <v>1120</v>
      </c>
      <c r="K83" s="334" t="s">
        <v>559</v>
      </c>
      <c r="L83" s="741" t="s">
        <v>898</v>
      </c>
      <c r="M83" s="742"/>
      <c r="N83" s="742"/>
      <c r="O83" s="742"/>
      <c r="P83" s="742"/>
      <c r="Q83" s="742"/>
      <c r="R83" s="743"/>
      <c r="S83" s="55" t="s">
        <v>515</v>
      </c>
      <c r="T83" s="465">
        <f t="shared" si="0"/>
        <v>32</v>
      </c>
      <c r="U83" s="270" t="s">
        <v>516</v>
      </c>
    </row>
    <row r="84" spans="1:22">
      <c r="A84" s="352">
        <v>77</v>
      </c>
      <c r="B84" s="312">
        <v>50</v>
      </c>
      <c r="C84" s="85" t="s">
        <v>204</v>
      </c>
      <c r="D84" s="737" t="s">
        <v>853</v>
      </c>
      <c r="E84" s="738"/>
      <c r="F84" s="85">
        <v>16</v>
      </c>
      <c r="G84" s="85">
        <v>0.2</v>
      </c>
      <c r="H84" s="85">
        <v>0.3</v>
      </c>
      <c r="I84" s="85" t="s">
        <v>561</v>
      </c>
      <c r="J84" s="85" t="s">
        <v>562</v>
      </c>
      <c r="K84" s="334" t="s">
        <v>447</v>
      </c>
      <c r="L84" s="741" t="s">
        <v>301</v>
      </c>
      <c r="M84" s="742"/>
      <c r="N84" s="742"/>
      <c r="O84" s="742"/>
      <c r="P84" s="742"/>
      <c r="Q84" s="742"/>
      <c r="R84" s="743"/>
      <c r="S84" s="55" t="s">
        <v>302</v>
      </c>
      <c r="T84" s="465">
        <f t="shared" si="0"/>
        <v>11</v>
      </c>
      <c r="U84" s="270" t="s">
        <v>222</v>
      </c>
    </row>
    <row r="85" spans="1:22">
      <c r="A85" s="352">
        <v>78</v>
      </c>
      <c r="B85" s="312">
        <v>50</v>
      </c>
      <c r="C85" s="85" t="s">
        <v>303</v>
      </c>
      <c r="D85" s="737" t="s">
        <v>563</v>
      </c>
      <c r="E85" s="738"/>
      <c r="F85" s="85" t="s">
        <v>883</v>
      </c>
      <c r="G85" s="85">
        <v>0.3</v>
      </c>
      <c r="H85" s="85">
        <v>0.3</v>
      </c>
      <c r="I85" s="333" t="s">
        <v>884</v>
      </c>
      <c r="J85" s="85">
        <v>1005</v>
      </c>
      <c r="K85" s="334" t="s">
        <v>509</v>
      </c>
      <c r="L85" s="741" t="s">
        <v>304</v>
      </c>
      <c r="M85" s="742"/>
      <c r="N85" s="742"/>
      <c r="O85" s="742"/>
      <c r="P85" s="742"/>
      <c r="Q85" s="742"/>
      <c r="R85" s="743"/>
      <c r="S85" s="55" t="s">
        <v>288</v>
      </c>
      <c r="T85" s="465">
        <f t="shared" si="0"/>
        <v>17</v>
      </c>
      <c r="U85" s="270" t="s">
        <v>283</v>
      </c>
    </row>
    <row r="86" spans="1:22">
      <c r="A86" s="352">
        <v>79</v>
      </c>
      <c r="B86" s="342">
        <v>25</v>
      </c>
      <c r="C86" s="331" t="s">
        <v>305</v>
      </c>
      <c r="D86" s="737" t="s">
        <v>854</v>
      </c>
      <c r="E86" s="738"/>
      <c r="F86" s="331">
        <v>3</v>
      </c>
      <c r="G86" s="331">
        <v>0.3</v>
      </c>
      <c r="H86" s="331">
        <v>0.45</v>
      </c>
      <c r="I86" s="331" t="s">
        <v>517</v>
      </c>
      <c r="J86" s="331">
        <v>1020</v>
      </c>
      <c r="K86" s="85" t="s">
        <v>236</v>
      </c>
      <c r="L86" s="731"/>
      <c r="M86" s="732"/>
      <c r="N86" s="732"/>
      <c r="O86" s="732"/>
      <c r="P86" s="732"/>
      <c r="Q86" s="732"/>
      <c r="R86" s="733"/>
      <c r="S86" s="272" t="s">
        <v>306</v>
      </c>
      <c r="T86" s="465">
        <f t="shared" si="0"/>
        <v>38</v>
      </c>
      <c r="U86" s="344" t="s">
        <v>283</v>
      </c>
      <c r="V86" s="104" t="s">
        <v>307</v>
      </c>
    </row>
    <row r="87" spans="1:22">
      <c r="A87" s="352">
        <v>80</v>
      </c>
      <c r="B87" s="342">
        <v>50</v>
      </c>
      <c r="C87" s="331" t="s">
        <v>305</v>
      </c>
      <c r="D87" s="737" t="s">
        <v>854</v>
      </c>
      <c r="E87" s="738"/>
      <c r="F87" s="331">
        <v>36</v>
      </c>
      <c r="G87" s="331">
        <v>0.3</v>
      </c>
      <c r="H87" s="331">
        <v>0.3</v>
      </c>
      <c r="I87" s="331" t="s">
        <v>564</v>
      </c>
      <c r="J87" s="331" t="s">
        <v>565</v>
      </c>
      <c r="K87" s="85" t="s">
        <v>236</v>
      </c>
      <c r="L87" s="731"/>
      <c r="M87" s="732"/>
      <c r="N87" s="732"/>
      <c r="O87" s="732"/>
      <c r="P87" s="732"/>
      <c r="Q87" s="732"/>
      <c r="R87" s="733"/>
      <c r="S87" s="272" t="s">
        <v>306</v>
      </c>
      <c r="T87" s="465">
        <f t="shared" si="0"/>
        <v>38</v>
      </c>
      <c r="U87" s="344" t="s">
        <v>283</v>
      </c>
      <c r="V87" s="104"/>
    </row>
    <row r="88" spans="1:22">
      <c r="A88" s="352">
        <v>81</v>
      </c>
      <c r="B88" s="342">
        <v>50</v>
      </c>
      <c r="C88" s="331" t="s">
        <v>240</v>
      </c>
      <c r="D88" s="737" t="s">
        <v>855</v>
      </c>
      <c r="E88" s="738"/>
      <c r="F88" s="331">
        <v>3</v>
      </c>
      <c r="G88" s="331">
        <v>0.3</v>
      </c>
      <c r="H88" s="331">
        <v>0.3</v>
      </c>
      <c r="I88" s="331" t="s">
        <v>517</v>
      </c>
      <c r="J88" s="331" t="s">
        <v>566</v>
      </c>
      <c r="K88" s="85" t="s">
        <v>236</v>
      </c>
      <c r="L88" s="731" t="s">
        <v>308</v>
      </c>
      <c r="M88" s="732"/>
      <c r="N88" s="732"/>
      <c r="O88" s="732"/>
      <c r="P88" s="732"/>
      <c r="Q88" s="732"/>
      <c r="R88" s="733"/>
      <c r="S88" s="272" t="s">
        <v>306</v>
      </c>
      <c r="T88" s="465">
        <f t="shared" si="0"/>
        <v>38</v>
      </c>
      <c r="U88" s="344" t="s">
        <v>283</v>
      </c>
      <c r="V88" s="104"/>
    </row>
    <row r="89" spans="1:22">
      <c r="A89" s="352">
        <v>82</v>
      </c>
      <c r="B89" s="342">
        <v>25</v>
      </c>
      <c r="C89" s="331"/>
      <c r="D89" s="737" t="s">
        <v>856</v>
      </c>
      <c r="E89" s="738"/>
      <c r="F89" s="331">
        <v>24</v>
      </c>
      <c r="G89" s="331">
        <v>0.3</v>
      </c>
      <c r="H89" s="331">
        <v>0.45</v>
      </c>
      <c r="I89" s="331" t="s">
        <v>567</v>
      </c>
      <c r="J89" s="331">
        <v>1000</v>
      </c>
      <c r="K89" s="331" t="s">
        <v>236</v>
      </c>
      <c r="L89" s="731" t="s">
        <v>309</v>
      </c>
      <c r="M89" s="732"/>
      <c r="N89" s="732"/>
      <c r="O89" s="732"/>
      <c r="P89" s="732"/>
      <c r="Q89" s="732"/>
      <c r="R89" s="733"/>
      <c r="S89" s="272" t="s">
        <v>284</v>
      </c>
      <c r="T89" s="465">
        <f t="shared" si="0"/>
        <v>6</v>
      </c>
      <c r="U89" s="344" t="s">
        <v>283</v>
      </c>
      <c r="V89" s="104"/>
    </row>
    <row r="90" spans="1:22">
      <c r="A90" s="352">
        <v>83</v>
      </c>
      <c r="B90" s="313">
        <v>25</v>
      </c>
      <c r="C90" s="85" t="s">
        <v>204</v>
      </c>
      <c r="D90" s="737" t="s">
        <v>857</v>
      </c>
      <c r="E90" s="738"/>
      <c r="F90" s="85">
        <v>23</v>
      </c>
      <c r="G90" s="85" t="s">
        <v>568</v>
      </c>
      <c r="H90" s="85">
        <v>0.45</v>
      </c>
      <c r="I90" s="85" t="s">
        <v>518</v>
      </c>
      <c r="J90" s="85">
        <v>1120</v>
      </c>
      <c r="K90" s="85" t="s">
        <v>236</v>
      </c>
      <c r="L90" s="731" t="s">
        <v>310</v>
      </c>
      <c r="M90" s="732"/>
      <c r="N90" s="732"/>
      <c r="O90" s="732"/>
      <c r="P90" s="732"/>
      <c r="Q90" s="732"/>
      <c r="R90" s="733"/>
      <c r="S90" s="55" t="s">
        <v>515</v>
      </c>
      <c r="T90" s="465">
        <f t="shared" si="0"/>
        <v>32</v>
      </c>
      <c r="U90" s="270" t="s">
        <v>283</v>
      </c>
      <c r="V90" s="104"/>
    </row>
    <row r="91" spans="1:22">
      <c r="A91" s="352">
        <v>84</v>
      </c>
      <c r="B91" s="313">
        <v>16</v>
      </c>
      <c r="C91" s="85" t="s">
        <v>519</v>
      </c>
      <c r="D91" s="737" t="s">
        <v>858</v>
      </c>
      <c r="E91" s="738"/>
      <c r="F91" s="85" t="s">
        <v>569</v>
      </c>
      <c r="G91" s="85">
        <v>0.15</v>
      </c>
      <c r="H91" s="85">
        <v>0.45</v>
      </c>
      <c r="I91" s="85" t="s">
        <v>567</v>
      </c>
      <c r="J91" s="85">
        <v>1000</v>
      </c>
      <c r="K91" s="85" t="s">
        <v>261</v>
      </c>
      <c r="L91" s="731" t="s">
        <v>931</v>
      </c>
      <c r="M91" s="732"/>
      <c r="N91" s="732"/>
      <c r="O91" s="732"/>
      <c r="P91" s="732"/>
      <c r="Q91" s="732"/>
      <c r="R91" s="733"/>
      <c r="S91" s="55" t="s">
        <v>513</v>
      </c>
      <c r="T91" s="465">
        <f t="shared" si="0"/>
        <v>15</v>
      </c>
      <c r="U91" s="270" t="s">
        <v>283</v>
      </c>
      <c r="V91" s="104"/>
    </row>
    <row r="92" spans="1:22">
      <c r="A92" s="352">
        <v>85</v>
      </c>
      <c r="B92" s="273">
        <v>50</v>
      </c>
      <c r="C92" s="332"/>
      <c r="D92" s="737" t="s">
        <v>859</v>
      </c>
      <c r="E92" s="738"/>
      <c r="F92" s="332">
        <v>45</v>
      </c>
      <c r="G92" s="331">
        <v>0.3</v>
      </c>
      <c r="H92" s="331">
        <v>0.3</v>
      </c>
      <c r="I92" s="332" t="s">
        <v>520</v>
      </c>
      <c r="J92" s="332" t="s">
        <v>521</v>
      </c>
      <c r="K92" s="332" t="s">
        <v>236</v>
      </c>
      <c r="L92" s="731"/>
      <c r="M92" s="732"/>
      <c r="N92" s="732"/>
      <c r="O92" s="732"/>
      <c r="P92" s="732"/>
      <c r="Q92" s="732"/>
      <c r="R92" s="733"/>
      <c r="S92" s="274" t="s">
        <v>284</v>
      </c>
      <c r="T92" s="465">
        <f t="shared" si="0"/>
        <v>6</v>
      </c>
      <c r="U92" s="275" t="s">
        <v>283</v>
      </c>
      <c r="V92" s="104"/>
    </row>
    <row r="93" spans="1:22">
      <c r="A93" s="352">
        <v>86</v>
      </c>
      <c r="B93" s="313">
        <v>25</v>
      </c>
      <c r="C93" s="85"/>
      <c r="D93" s="737" t="s">
        <v>859</v>
      </c>
      <c r="E93" s="738"/>
      <c r="F93" s="85">
        <v>47</v>
      </c>
      <c r="G93" s="85">
        <v>0.2</v>
      </c>
      <c r="H93" s="85">
        <v>0.45</v>
      </c>
      <c r="I93" s="85" t="s">
        <v>505</v>
      </c>
      <c r="J93" s="85" t="s">
        <v>521</v>
      </c>
      <c r="K93" s="85" t="s">
        <v>236</v>
      </c>
      <c r="L93" s="731"/>
      <c r="M93" s="732"/>
      <c r="N93" s="732"/>
      <c r="O93" s="732"/>
      <c r="P93" s="732"/>
      <c r="Q93" s="732"/>
      <c r="R93" s="733"/>
      <c r="S93" s="274"/>
      <c r="T93" s="465" t="str">
        <f t="shared" si="0"/>
        <v/>
      </c>
      <c r="U93" s="275"/>
      <c r="V93" s="104"/>
    </row>
    <row r="94" spans="1:22">
      <c r="A94" s="352">
        <v>87</v>
      </c>
      <c r="B94" s="313">
        <v>38</v>
      </c>
      <c r="C94" s="85" t="s">
        <v>282</v>
      </c>
      <c r="D94" s="737" t="s">
        <v>837</v>
      </c>
      <c r="E94" s="738"/>
      <c r="F94" s="85">
        <v>41</v>
      </c>
      <c r="G94" s="332">
        <v>0.3</v>
      </c>
      <c r="H94" s="332">
        <v>0.3</v>
      </c>
      <c r="I94" s="85" t="s">
        <v>522</v>
      </c>
      <c r="J94" s="85">
        <v>1000</v>
      </c>
      <c r="K94" s="85" t="s">
        <v>236</v>
      </c>
      <c r="L94" s="731" t="s">
        <v>475</v>
      </c>
      <c r="M94" s="732"/>
      <c r="N94" s="732"/>
      <c r="O94" s="732"/>
      <c r="P94" s="732"/>
      <c r="Q94" s="732"/>
      <c r="R94" s="733"/>
      <c r="S94" s="55" t="s">
        <v>278</v>
      </c>
      <c r="T94" s="465" t="str">
        <f t="shared" si="0"/>
        <v/>
      </c>
      <c r="U94" s="270" t="s">
        <v>283</v>
      </c>
      <c r="V94" s="104"/>
    </row>
    <row r="95" spans="1:22">
      <c r="A95" s="723">
        <v>88</v>
      </c>
      <c r="B95" s="744">
        <v>38</v>
      </c>
      <c r="C95" s="522" t="s">
        <v>287</v>
      </c>
      <c r="D95" s="746" t="s">
        <v>860</v>
      </c>
      <c r="E95" s="747"/>
      <c r="F95" s="805">
        <v>56</v>
      </c>
      <c r="G95" s="522">
        <v>0.15</v>
      </c>
      <c r="H95" s="522">
        <v>0.45</v>
      </c>
      <c r="I95" s="522" t="s">
        <v>555</v>
      </c>
      <c r="J95" s="522">
        <v>1000</v>
      </c>
      <c r="K95" s="525" t="s">
        <v>447</v>
      </c>
      <c r="L95" s="724" t="s">
        <v>904</v>
      </c>
      <c r="M95" s="725"/>
      <c r="N95" s="725"/>
      <c r="O95" s="725"/>
      <c r="P95" s="725"/>
      <c r="Q95" s="725"/>
      <c r="R95" s="726"/>
      <c r="S95" s="790" t="s">
        <v>556</v>
      </c>
      <c r="T95" s="465">
        <f t="shared" si="0"/>
        <v>35</v>
      </c>
      <c r="U95" s="344" t="s">
        <v>283</v>
      </c>
    </row>
    <row r="96" spans="1:22">
      <c r="A96" s="723"/>
      <c r="B96" s="745"/>
      <c r="C96" s="524"/>
      <c r="D96" s="748"/>
      <c r="E96" s="749"/>
      <c r="F96" s="806"/>
      <c r="G96" s="524"/>
      <c r="H96" s="524"/>
      <c r="I96" s="524"/>
      <c r="J96" s="524"/>
      <c r="K96" s="528"/>
      <c r="L96" s="727"/>
      <c r="M96" s="728"/>
      <c r="N96" s="728"/>
      <c r="O96" s="728"/>
      <c r="P96" s="728"/>
      <c r="Q96" s="728"/>
      <c r="R96" s="729"/>
      <c r="S96" s="791"/>
      <c r="T96" s="465" t="str">
        <f t="shared" si="0"/>
        <v/>
      </c>
      <c r="U96" s="345"/>
      <c r="V96" s="49" t="s">
        <v>451</v>
      </c>
    </row>
    <row r="97" spans="1:22">
      <c r="A97" s="352">
        <v>90</v>
      </c>
      <c r="B97" s="342">
        <v>25</v>
      </c>
      <c r="C97" s="85" t="s">
        <v>642</v>
      </c>
      <c r="D97" s="601" t="s">
        <v>861</v>
      </c>
      <c r="E97" s="601"/>
      <c r="F97" s="85">
        <v>52</v>
      </c>
      <c r="G97" s="85">
        <v>0.25</v>
      </c>
      <c r="H97" s="85">
        <v>0.4</v>
      </c>
      <c r="I97" s="331"/>
      <c r="J97" s="331"/>
      <c r="K97" s="85"/>
      <c r="L97" s="731"/>
      <c r="M97" s="732"/>
      <c r="N97" s="732"/>
      <c r="O97" s="732"/>
      <c r="P97" s="732"/>
      <c r="Q97" s="732"/>
      <c r="R97" s="733"/>
      <c r="S97" s="272"/>
      <c r="T97" s="465" t="str">
        <f t="shared" si="0"/>
        <v/>
      </c>
      <c r="U97" s="344"/>
      <c r="V97" s="104"/>
    </row>
    <row r="98" spans="1:22">
      <c r="A98" s="352">
        <v>91</v>
      </c>
      <c r="B98" s="312">
        <v>100</v>
      </c>
      <c r="C98" s="85" t="s">
        <v>885</v>
      </c>
      <c r="D98" s="737" t="s">
        <v>886</v>
      </c>
      <c r="E98" s="738"/>
      <c r="F98" s="85">
        <v>57</v>
      </c>
      <c r="G98" s="85">
        <v>0.3</v>
      </c>
      <c r="H98" s="85">
        <v>0.25</v>
      </c>
      <c r="I98" s="85" t="s">
        <v>887</v>
      </c>
      <c r="J98" s="85">
        <v>1000</v>
      </c>
      <c r="K98" s="334" t="s">
        <v>888</v>
      </c>
      <c r="L98" s="731" t="s">
        <v>889</v>
      </c>
      <c r="M98" s="732"/>
      <c r="N98" s="732"/>
      <c r="O98" s="732"/>
      <c r="P98" s="732"/>
      <c r="Q98" s="732"/>
      <c r="R98" s="733"/>
      <c r="S98" s="55"/>
      <c r="T98" s="465" t="str">
        <f t="shared" si="0"/>
        <v/>
      </c>
      <c r="U98" s="270"/>
      <c r="V98" s="104"/>
    </row>
    <row r="99" spans="1:22">
      <c r="A99" s="352">
        <v>92</v>
      </c>
      <c r="B99" s="313">
        <v>50</v>
      </c>
      <c r="C99" s="85" t="s">
        <v>899</v>
      </c>
      <c r="D99" s="737" t="s">
        <v>900</v>
      </c>
      <c r="E99" s="738"/>
      <c r="F99" s="85">
        <v>11</v>
      </c>
      <c r="G99" s="85">
        <v>0.3</v>
      </c>
      <c r="H99" s="85">
        <v>0.3</v>
      </c>
      <c r="I99" s="85" t="s">
        <v>561</v>
      </c>
      <c r="J99" s="85" t="s">
        <v>901</v>
      </c>
      <c r="K99" s="85" t="s">
        <v>236</v>
      </c>
      <c r="L99" s="731" t="s">
        <v>902</v>
      </c>
      <c r="M99" s="732"/>
      <c r="N99" s="732"/>
      <c r="O99" s="732"/>
      <c r="P99" s="732"/>
      <c r="Q99" s="732"/>
      <c r="R99" s="733"/>
      <c r="S99" s="55" t="s">
        <v>553</v>
      </c>
      <c r="T99" s="465">
        <f t="shared" si="0"/>
        <v>7</v>
      </c>
      <c r="U99" s="344" t="s">
        <v>283</v>
      </c>
    </row>
    <row r="100" spans="1:22">
      <c r="A100" s="352">
        <v>93</v>
      </c>
      <c r="B100" s="313"/>
      <c r="C100" s="85"/>
      <c r="D100" s="737"/>
      <c r="E100" s="738"/>
      <c r="F100" s="85"/>
      <c r="G100" s="85"/>
      <c r="H100" s="85"/>
      <c r="I100" s="85"/>
      <c r="J100" s="85"/>
      <c r="K100" s="85"/>
      <c r="L100" s="731"/>
      <c r="M100" s="732"/>
      <c r="N100" s="732"/>
      <c r="O100" s="732"/>
      <c r="P100" s="732"/>
      <c r="Q100" s="732"/>
      <c r="R100" s="733"/>
      <c r="S100" s="55"/>
      <c r="T100" s="465" t="str">
        <f t="shared" si="0"/>
        <v/>
      </c>
      <c r="U100" s="345"/>
    </row>
    <row r="101" spans="1:22" ht="14.25" thickBot="1">
      <c r="A101" s="352">
        <v>94</v>
      </c>
      <c r="B101" s="107"/>
      <c r="C101" s="276"/>
      <c r="D101" s="750"/>
      <c r="E101" s="751"/>
      <c r="F101" s="276"/>
      <c r="G101" s="276"/>
      <c r="H101" s="276"/>
      <c r="I101" s="276"/>
      <c r="J101" s="276"/>
      <c r="K101" s="276"/>
      <c r="L101" s="802"/>
      <c r="M101" s="803"/>
      <c r="N101" s="803"/>
      <c r="O101" s="803"/>
      <c r="P101" s="803"/>
      <c r="Q101" s="803"/>
      <c r="R101" s="804"/>
      <c r="S101" s="277"/>
      <c r="T101" s="277" t="str">
        <f t="shared" si="0"/>
        <v/>
      </c>
      <c r="U101" s="278"/>
    </row>
    <row r="102" spans="1:22" ht="14.25" thickBot="1">
      <c r="B102" s="279"/>
      <c r="L102" s="267"/>
      <c r="M102" s="267"/>
      <c r="N102" s="267"/>
      <c r="O102" s="267"/>
      <c r="P102" s="267"/>
      <c r="Q102" s="267"/>
      <c r="U102" s="104"/>
    </row>
    <row r="103" spans="1:22" ht="14.25" thickBot="1">
      <c r="B103" s="268"/>
      <c r="C103" s="284" t="s">
        <v>311</v>
      </c>
      <c r="D103" s="284"/>
      <c r="E103" s="284"/>
      <c r="F103" s="284"/>
      <c r="G103" s="284"/>
      <c r="H103" s="284"/>
      <c r="I103" s="284"/>
      <c r="J103" s="349"/>
      <c r="K103" s="336"/>
      <c r="L103" s="348" t="s">
        <v>570</v>
      </c>
      <c r="M103" s="349"/>
      <c r="N103" s="349"/>
      <c r="O103" s="349"/>
      <c r="P103" s="349"/>
      <c r="Q103" s="349"/>
      <c r="R103" s="350"/>
      <c r="S103" s="108" t="s">
        <v>312</v>
      </c>
      <c r="T103" s="100" t="s">
        <v>950</v>
      </c>
      <c r="U103" s="350" t="s">
        <v>271</v>
      </c>
    </row>
    <row r="104" spans="1:22">
      <c r="B104" s="101" t="s">
        <v>86</v>
      </c>
      <c r="C104" s="102" t="s">
        <v>214</v>
      </c>
      <c r="D104" s="288" t="s">
        <v>789</v>
      </c>
      <c r="E104" s="289"/>
      <c r="F104" s="102" t="s">
        <v>497</v>
      </c>
      <c r="G104" s="102" t="s">
        <v>216</v>
      </c>
      <c r="H104" s="102" t="s">
        <v>217</v>
      </c>
      <c r="I104" s="102" t="s">
        <v>502</v>
      </c>
      <c r="J104" s="102" t="s">
        <v>272</v>
      </c>
      <c r="K104" s="103" t="s">
        <v>273</v>
      </c>
      <c r="L104" s="734"/>
      <c r="M104" s="735"/>
      <c r="N104" s="735"/>
      <c r="O104" s="735"/>
      <c r="P104" s="735"/>
      <c r="Q104" s="735"/>
      <c r="R104" s="736"/>
      <c r="S104" s="269"/>
      <c r="T104" s="464"/>
      <c r="U104" s="345"/>
    </row>
    <row r="105" spans="1:22">
      <c r="A105" s="352">
        <v>95</v>
      </c>
      <c r="B105" s="347">
        <v>50</v>
      </c>
      <c r="C105" s="333" t="s">
        <v>379</v>
      </c>
      <c r="D105" s="737" t="s">
        <v>862</v>
      </c>
      <c r="E105" s="738"/>
      <c r="F105" s="333">
        <v>15</v>
      </c>
      <c r="G105" s="333">
        <v>0.3</v>
      </c>
      <c r="H105" s="333">
        <v>0.3</v>
      </c>
      <c r="I105" s="333" t="s">
        <v>571</v>
      </c>
      <c r="J105" s="333">
        <v>1120</v>
      </c>
      <c r="K105" s="333" t="s">
        <v>236</v>
      </c>
      <c r="L105" s="741"/>
      <c r="M105" s="742"/>
      <c r="N105" s="742"/>
      <c r="O105" s="742"/>
      <c r="P105" s="742"/>
      <c r="Q105" s="742"/>
      <c r="R105" s="743"/>
      <c r="S105" s="269" t="s">
        <v>313</v>
      </c>
      <c r="T105" s="464">
        <v>27</v>
      </c>
      <c r="U105" s="345" t="s">
        <v>279</v>
      </c>
    </row>
    <row r="106" spans="1:22">
      <c r="A106" s="352">
        <v>96</v>
      </c>
      <c r="B106" s="312">
        <v>50</v>
      </c>
      <c r="C106" s="271" t="s">
        <v>244</v>
      </c>
      <c r="D106" s="737" t="s">
        <v>863</v>
      </c>
      <c r="E106" s="738"/>
      <c r="F106" s="85">
        <v>37</v>
      </c>
      <c r="G106" s="85">
        <v>0.3</v>
      </c>
      <c r="H106" s="85">
        <v>0.3</v>
      </c>
      <c r="I106" s="85" t="s">
        <v>523</v>
      </c>
      <c r="J106" s="85">
        <v>1000</v>
      </c>
      <c r="K106" s="85" t="s">
        <v>236</v>
      </c>
      <c r="L106" s="741" t="s">
        <v>314</v>
      </c>
      <c r="M106" s="742"/>
      <c r="N106" s="742"/>
      <c r="O106" s="742"/>
      <c r="P106" s="742"/>
      <c r="Q106" s="742"/>
      <c r="R106" s="743"/>
      <c r="S106" s="55" t="s">
        <v>315</v>
      </c>
      <c r="T106" s="465">
        <v>8</v>
      </c>
      <c r="U106" s="270" t="s">
        <v>283</v>
      </c>
    </row>
    <row r="107" spans="1:22" ht="14.25">
      <c r="A107" s="352">
        <v>97</v>
      </c>
      <c r="B107" s="312">
        <v>50</v>
      </c>
      <c r="C107" s="85" t="s">
        <v>303</v>
      </c>
      <c r="D107" s="739" t="s">
        <v>373</v>
      </c>
      <c r="E107" s="740"/>
      <c r="F107" s="85">
        <v>44</v>
      </c>
      <c r="G107" s="85">
        <v>0.3</v>
      </c>
      <c r="H107" s="85">
        <v>0.3</v>
      </c>
      <c r="I107" s="85" t="s">
        <v>572</v>
      </c>
      <c r="J107" s="85">
        <v>1120</v>
      </c>
      <c r="K107" s="85" t="s">
        <v>509</v>
      </c>
      <c r="L107" s="796" t="s">
        <v>316</v>
      </c>
      <c r="M107" s="797"/>
      <c r="N107" s="797"/>
      <c r="O107" s="797"/>
      <c r="P107" s="797"/>
      <c r="Q107" s="797"/>
      <c r="R107" s="798"/>
      <c r="S107" s="55" t="s">
        <v>573</v>
      </c>
      <c r="T107" s="465">
        <v>13</v>
      </c>
      <c r="U107" s="270" t="s">
        <v>283</v>
      </c>
    </row>
    <row r="108" spans="1:22" ht="14.25">
      <c r="A108" s="352">
        <v>98</v>
      </c>
      <c r="B108" s="312">
        <v>50</v>
      </c>
      <c r="C108" s="85" t="s">
        <v>318</v>
      </c>
      <c r="D108" s="739" t="s">
        <v>574</v>
      </c>
      <c r="E108" s="740"/>
      <c r="F108" s="85">
        <v>6</v>
      </c>
      <c r="G108" s="85">
        <v>0.3</v>
      </c>
      <c r="H108" s="85">
        <v>0.3</v>
      </c>
      <c r="I108" s="85" t="s">
        <v>524</v>
      </c>
      <c r="J108" s="85">
        <v>1120</v>
      </c>
      <c r="K108" s="85" t="s">
        <v>509</v>
      </c>
      <c r="L108" s="796" t="s">
        <v>316</v>
      </c>
      <c r="M108" s="797"/>
      <c r="N108" s="797"/>
      <c r="O108" s="797"/>
      <c r="P108" s="797"/>
      <c r="Q108" s="797"/>
      <c r="R108" s="798"/>
      <c r="S108" s="427" t="s">
        <v>932</v>
      </c>
      <c r="T108" s="468">
        <v>7</v>
      </c>
      <c r="U108" s="270" t="s">
        <v>283</v>
      </c>
    </row>
    <row r="109" spans="1:22" ht="42" customHeight="1">
      <c r="A109" s="352">
        <v>99</v>
      </c>
      <c r="B109" s="312">
        <v>50</v>
      </c>
      <c r="C109" s="85" t="s">
        <v>575</v>
      </c>
      <c r="D109" s="737" t="s">
        <v>864</v>
      </c>
      <c r="E109" s="738"/>
      <c r="F109" s="85">
        <v>21</v>
      </c>
      <c r="G109" s="85">
        <v>0.3</v>
      </c>
      <c r="H109" s="85">
        <v>0.3</v>
      </c>
      <c r="I109" s="85" t="s">
        <v>524</v>
      </c>
      <c r="J109" s="85">
        <v>1120</v>
      </c>
      <c r="K109" s="85" t="s">
        <v>509</v>
      </c>
      <c r="L109" s="741"/>
      <c r="M109" s="742"/>
      <c r="N109" s="742"/>
      <c r="O109" s="742"/>
      <c r="P109" s="742"/>
      <c r="Q109" s="742"/>
      <c r="R109" s="743"/>
      <c r="S109" s="280" t="s">
        <v>317</v>
      </c>
      <c r="T109" s="467">
        <v>1</v>
      </c>
      <c r="U109" s="270" t="s">
        <v>283</v>
      </c>
    </row>
    <row r="110" spans="1:22" ht="15" customHeight="1">
      <c r="A110" s="352">
        <v>100</v>
      </c>
      <c r="B110" s="346">
        <v>50</v>
      </c>
      <c r="C110" s="331" t="s">
        <v>318</v>
      </c>
      <c r="D110" s="737" t="s">
        <v>865</v>
      </c>
      <c r="E110" s="738"/>
      <c r="F110" s="331">
        <v>17</v>
      </c>
      <c r="G110" s="331">
        <v>0.3</v>
      </c>
      <c r="H110" s="331">
        <v>0.3</v>
      </c>
      <c r="I110" s="331" t="s">
        <v>525</v>
      </c>
      <c r="J110" s="331">
        <v>1050</v>
      </c>
      <c r="K110" s="331" t="s">
        <v>236</v>
      </c>
      <c r="L110" s="741"/>
      <c r="M110" s="742"/>
      <c r="N110" s="742"/>
      <c r="O110" s="742"/>
      <c r="P110" s="742"/>
      <c r="Q110" s="742"/>
      <c r="R110" s="743"/>
      <c r="S110" s="55" t="s">
        <v>288</v>
      </c>
      <c r="T110" s="465">
        <v>17</v>
      </c>
      <c r="U110" s="270" t="s">
        <v>283</v>
      </c>
    </row>
    <row r="111" spans="1:22" ht="14.25" thickBot="1">
      <c r="A111" s="352">
        <v>101</v>
      </c>
      <c r="B111" s="107">
        <v>25</v>
      </c>
      <c r="C111" s="276" t="s">
        <v>526</v>
      </c>
      <c r="D111" s="750" t="s">
        <v>866</v>
      </c>
      <c r="E111" s="751"/>
      <c r="F111" s="276">
        <v>47</v>
      </c>
      <c r="G111" s="276">
        <v>0.3</v>
      </c>
      <c r="H111" s="276">
        <v>0.45</v>
      </c>
      <c r="I111" s="276" t="s">
        <v>527</v>
      </c>
      <c r="J111" s="276">
        <v>1100</v>
      </c>
      <c r="K111" s="276" t="s">
        <v>236</v>
      </c>
      <c r="L111" s="799" t="s">
        <v>319</v>
      </c>
      <c r="M111" s="800"/>
      <c r="N111" s="800"/>
      <c r="O111" s="800"/>
      <c r="P111" s="800"/>
      <c r="Q111" s="800"/>
      <c r="R111" s="801"/>
      <c r="S111" s="277" t="s">
        <v>320</v>
      </c>
      <c r="T111" s="466">
        <v>4</v>
      </c>
      <c r="U111" s="278" t="s">
        <v>279</v>
      </c>
    </row>
    <row r="113" spans="12:20">
      <c r="L113" s="95"/>
      <c r="M113" s="95"/>
      <c r="N113" s="95"/>
      <c r="O113" s="95"/>
      <c r="P113" s="95"/>
      <c r="Q113" s="95"/>
      <c r="R113" s="95"/>
    </row>
    <row r="114" spans="12:20">
      <c r="L114" s="95"/>
      <c r="M114" s="95"/>
      <c r="N114" s="95"/>
      <c r="O114" s="95"/>
      <c r="P114" s="95"/>
      <c r="Q114" s="95"/>
      <c r="R114" s="95"/>
    </row>
    <row r="115" spans="12:20">
      <c r="L115" s="95"/>
      <c r="M115" s="95"/>
      <c r="N115" s="95"/>
      <c r="O115" s="95"/>
      <c r="P115" s="95"/>
      <c r="Q115" s="95"/>
      <c r="R115" s="95"/>
    </row>
    <row r="116" spans="12:20">
      <c r="L116" s="95"/>
      <c r="M116" s="95"/>
      <c r="N116" s="95"/>
      <c r="O116" s="95"/>
      <c r="P116" s="95"/>
      <c r="Q116" s="95"/>
      <c r="R116" s="95"/>
    </row>
    <row r="117" spans="12:20">
      <c r="L117" s="95"/>
      <c r="M117" s="95"/>
      <c r="N117" s="95"/>
      <c r="O117" s="95"/>
      <c r="P117" s="95"/>
      <c r="Q117" s="95"/>
      <c r="R117" s="95"/>
    </row>
    <row r="122" spans="12:20">
      <c r="S122" s="55" t="s">
        <v>677</v>
      </c>
      <c r="T122" s="85">
        <v>31</v>
      </c>
    </row>
    <row r="123" spans="12:20">
      <c r="S123" s="55" t="s">
        <v>676</v>
      </c>
      <c r="T123" s="85">
        <v>30</v>
      </c>
    </row>
    <row r="124" spans="12:20">
      <c r="S124" s="55" t="s">
        <v>284</v>
      </c>
      <c r="T124" s="85">
        <v>6</v>
      </c>
    </row>
    <row r="125" spans="12:20">
      <c r="S125" s="340" t="s">
        <v>942</v>
      </c>
      <c r="T125" s="85">
        <v>19</v>
      </c>
    </row>
    <row r="126" spans="12:20">
      <c r="S126" s="55" t="s">
        <v>288</v>
      </c>
      <c r="T126" s="85">
        <v>17</v>
      </c>
    </row>
    <row r="127" spans="12:20">
      <c r="S127" s="272" t="s">
        <v>943</v>
      </c>
      <c r="T127" s="85">
        <v>35</v>
      </c>
    </row>
    <row r="128" spans="12:20">
      <c r="S128" s="55" t="s">
        <v>944</v>
      </c>
      <c r="T128" s="85">
        <v>14</v>
      </c>
    </row>
    <row r="129" spans="4:20">
      <c r="D129" s="730"/>
      <c r="E129" s="730"/>
      <c r="S129" s="55" t="s">
        <v>945</v>
      </c>
      <c r="T129" s="85">
        <v>5</v>
      </c>
    </row>
    <row r="130" spans="4:20">
      <c r="S130" s="55" t="s">
        <v>946</v>
      </c>
      <c r="T130" s="85">
        <v>15</v>
      </c>
    </row>
    <row r="131" spans="4:20">
      <c r="S131" s="55" t="s">
        <v>947</v>
      </c>
      <c r="T131" s="85">
        <v>7</v>
      </c>
    </row>
    <row r="132" spans="4:20">
      <c r="S132" s="55" t="s">
        <v>948</v>
      </c>
      <c r="T132" s="85">
        <v>9</v>
      </c>
    </row>
    <row r="133" spans="4:20">
      <c r="S133" s="55" t="s">
        <v>949</v>
      </c>
      <c r="T133" s="85">
        <v>32</v>
      </c>
    </row>
    <row r="134" spans="4:20">
      <c r="S134" s="55" t="s">
        <v>302</v>
      </c>
      <c r="T134" s="85">
        <v>11</v>
      </c>
    </row>
    <row r="135" spans="4:20">
      <c r="S135" s="55" t="s">
        <v>306</v>
      </c>
      <c r="T135" s="85">
        <v>38</v>
      </c>
    </row>
  </sheetData>
  <mergeCells count="242">
    <mergeCell ref="D98:E98"/>
    <mergeCell ref="D99:E99"/>
    <mergeCell ref="D100:E100"/>
    <mergeCell ref="D101:E101"/>
    <mergeCell ref="A95:A96"/>
    <mergeCell ref="L95:R96"/>
    <mergeCell ref="S95:S96"/>
    <mergeCell ref="L106:R106"/>
    <mergeCell ref="L107:R107"/>
    <mergeCell ref="F95:F96"/>
    <mergeCell ref="G95:G96"/>
    <mergeCell ref="H95:H96"/>
    <mergeCell ref="I95:I96"/>
    <mergeCell ref="J95:J96"/>
    <mergeCell ref="K95:K96"/>
    <mergeCell ref="L108:R108"/>
    <mergeCell ref="L109:R109"/>
    <mergeCell ref="L110:R110"/>
    <mergeCell ref="L111:R111"/>
    <mergeCell ref="L99:R99"/>
    <mergeCell ref="L100:R100"/>
    <mergeCell ref="L101:R101"/>
    <mergeCell ref="L91:R91"/>
    <mergeCell ref="L92:R92"/>
    <mergeCell ref="L93:R93"/>
    <mergeCell ref="L94:R94"/>
    <mergeCell ref="L85:R85"/>
    <mergeCell ref="L86:R86"/>
    <mergeCell ref="L87:R87"/>
    <mergeCell ref="D87:E87"/>
    <mergeCell ref="L88:R88"/>
    <mergeCell ref="L89:R89"/>
    <mergeCell ref="L90:R90"/>
    <mergeCell ref="L80:R80"/>
    <mergeCell ref="L81:R81"/>
    <mergeCell ref="L82:R82"/>
    <mergeCell ref="L83:R83"/>
    <mergeCell ref="L84:R84"/>
    <mergeCell ref="D81:E81"/>
    <mergeCell ref="D82:E82"/>
    <mergeCell ref="D83:E83"/>
    <mergeCell ref="D84:E84"/>
    <mergeCell ref="D85:E85"/>
    <mergeCell ref="D86:E86"/>
    <mergeCell ref="D88:E88"/>
    <mergeCell ref="D89:E89"/>
    <mergeCell ref="D90:E90"/>
    <mergeCell ref="S77:S78"/>
    <mergeCell ref="U77:U78"/>
    <mergeCell ref="L74:R74"/>
    <mergeCell ref="L75:R75"/>
    <mergeCell ref="L76:R76"/>
    <mergeCell ref="L79:R79"/>
    <mergeCell ref="H75:H76"/>
    <mergeCell ref="I75:I76"/>
    <mergeCell ref="J75:J76"/>
    <mergeCell ref="K75:K76"/>
    <mergeCell ref="S75:S76"/>
    <mergeCell ref="U75:U76"/>
    <mergeCell ref="T77:T78"/>
    <mergeCell ref="T75:T76"/>
    <mergeCell ref="D73:E73"/>
    <mergeCell ref="D74:E74"/>
    <mergeCell ref="B75:B76"/>
    <mergeCell ref="C75:C76"/>
    <mergeCell ref="D75:E76"/>
    <mergeCell ref="F75:F76"/>
    <mergeCell ref="G75:G76"/>
    <mergeCell ref="D68:E68"/>
    <mergeCell ref="D69:E69"/>
    <mergeCell ref="D70:E70"/>
    <mergeCell ref="D71:E71"/>
    <mergeCell ref="D72:E72"/>
    <mergeCell ref="F77:F78"/>
    <mergeCell ref="G77:G78"/>
    <mergeCell ref="H77:H78"/>
    <mergeCell ref="L68:R68"/>
    <mergeCell ref="L69:R69"/>
    <mergeCell ref="L71:R71"/>
    <mergeCell ref="L72:R72"/>
    <mergeCell ref="L73:R73"/>
    <mergeCell ref="I77:I78"/>
    <mergeCell ref="J77:J78"/>
    <mergeCell ref="K77:K78"/>
    <mergeCell ref="D55:E55"/>
    <mergeCell ref="L62:R62"/>
    <mergeCell ref="L64:R64"/>
    <mergeCell ref="L65:R65"/>
    <mergeCell ref="L66:R66"/>
    <mergeCell ref="L67:R67"/>
    <mergeCell ref="L56:R56"/>
    <mergeCell ref="L57:R57"/>
    <mergeCell ref="L58:R58"/>
    <mergeCell ref="L59:R59"/>
    <mergeCell ref="L60:R60"/>
    <mergeCell ref="L61:R61"/>
    <mergeCell ref="D56:E56"/>
    <mergeCell ref="D57:E57"/>
    <mergeCell ref="D58:E58"/>
    <mergeCell ref="D59:E59"/>
    <mergeCell ref="D60:E60"/>
    <mergeCell ref="D61:E61"/>
    <mergeCell ref="D62:E62"/>
    <mergeCell ref="D63:E63"/>
    <mergeCell ref="D64:E64"/>
    <mergeCell ref="D65:E65"/>
    <mergeCell ref="D66:E66"/>
    <mergeCell ref="D51:E51"/>
    <mergeCell ref="J51:O51"/>
    <mergeCell ref="D48:E48"/>
    <mergeCell ref="J48:O48"/>
    <mergeCell ref="D49:E49"/>
    <mergeCell ref="J49:O49"/>
    <mergeCell ref="D50:E50"/>
    <mergeCell ref="J50:O50"/>
    <mergeCell ref="C53:K53"/>
    <mergeCell ref="D45:E45"/>
    <mergeCell ref="J45:O45"/>
    <mergeCell ref="D46:E46"/>
    <mergeCell ref="J46:O46"/>
    <mergeCell ref="D47:E47"/>
    <mergeCell ref="J47:O47"/>
    <mergeCell ref="D42:E42"/>
    <mergeCell ref="J42:O42"/>
    <mergeCell ref="D43:E43"/>
    <mergeCell ref="J43:O43"/>
    <mergeCell ref="D44:E44"/>
    <mergeCell ref="J44:O44"/>
    <mergeCell ref="D39:E39"/>
    <mergeCell ref="J39:O39"/>
    <mergeCell ref="D40:E40"/>
    <mergeCell ref="J40:O40"/>
    <mergeCell ref="D41:E41"/>
    <mergeCell ref="J41:O41"/>
    <mergeCell ref="D36:E36"/>
    <mergeCell ref="J36:O36"/>
    <mergeCell ref="D37:E37"/>
    <mergeCell ref="J37:O37"/>
    <mergeCell ref="D38:E38"/>
    <mergeCell ref="J38:O38"/>
    <mergeCell ref="D33:E33"/>
    <mergeCell ref="J33:O33"/>
    <mergeCell ref="D34:E34"/>
    <mergeCell ref="J34:O34"/>
    <mergeCell ref="D35:E35"/>
    <mergeCell ref="J35:O35"/>
    <mergeCell ref="D30:E30"/>
    <mergeCell ref="J30:O30"/>
    <mergeCell ref="D31:E31"/>
    <mergeCell ref="J31:O31"/>
    <mergeCell ref="D32:E32"/>
    <mergeCell ref="J32:O32"/>
    <mergeCell ref="D27:E27"/>
    <mergeCell ref="J27:O27"/>
    <mergeCell ref="D28:E28"/>
    <mergeCell ref="J28:O28"/>
    <mergeCell ref="D29:E29"/>
    <mergeCell ref="J29:O29"/>
    <mergeCell ref="D24:E24"/>
    <mergeCell ref="J24:O24"/>
    <mergeCell ref="D25:E25"/>
    <mergeCell ref="J25:O25"/>
    <mergeCell ref="D26:E26"/>
    <mergeCell ref="J26:O26"/>
    <mergeCell ref="J14:O14"/>
    <mergeCell ref="J12:O12"/>
    <mergeCell ref="D21:E21"/>
    <mergeCell ref="J21:O21"/>
    <mergeCell ref="D22:E22"/>
    <mergeCell ref="J22:O22"/>
    <mergeCell ref="D23:E23"/>
    <mergeCell ref="J23:O23"/>
    <mergeCell ref="D18:E18"/>
    <mergeCell ref="J18:O18"/>
    <mergeCell ref="D19:E19"/>
    <mergeCell ref="J19:O19"/>
    <mergeCell ref="D20:E20"/>
    <mergeCell ref="J20:O20"/>
    <mergeCell ref="U3:V3"/>
    <mergeCell ref="Y3:Z3"/>
    <mergeCell ref="AA3:AB3"/>
    <mergeCell ref="AD3:AF3"/>
    <mergeCell ref="U4:V4"/>
    <mergeCell ref="Y4:Z4"/>
    <mergeCell ref="AA4:AB4"/>
    <mergeCell ref="AD4:AF4"/>
    <mergeCell ref="D8:E8"/>
    <mergeCell ref="J8:O8"/>
    <mergeCell ref="D5:E5"/>
    <mergeCell ref="J5:O5"/>
    <mergeCell ref="D6:E6"/>
    <mergeCell ref="J6:O6"/>
    <mergeCell ref="D7:E7"/>
    <mergeCell ref="J7:O7"/>
    <mergeCell ref="D77:E78"/>
    <mergeCell ref="D79:E79"/>
    <mergeCell ref="D80:E80"/>
    <mergeCell ref="J3:O3"/>
    <mergeCell ref="D4:E4"/>
    <mergeCell ref="J4:O4"/>
    <mergeCell ref="D9:E9"/>
    <mergeCell ref="J9:O9"/>
    <mergeCell ref="D10:E10"/>
    <mergeCell ref="J10:O10"/>
    <mergeCell ref="D15:E15"/>
    <mergeCell ref="J15:O15"/>
    <mergeCell ref="D16:E16"/>
    <mergeCell ref="J16:O16"/>
    <mergeCell ref="D17:E17"/>
    <mergeCell ref="J17:O17"/>
    <mergeCell ref="D11:E11"/>
    <mergeCell ref="J11:O11"/>
    <mergeCell ref="D12:E12"/>
    <mergeCell ref="L63:R63"/>
    <mergeCell ref="D67:E67"/>
    <mergeCell ref="D13:E13"/>
    <mergeCell ref="J13:O13"/>
    <mergeCell ref="D14:E14"/>
    <mergeCell ref="A77:A78"/>
    <mergeCell ref="L77:R78"/>
    <mergeCell ref="D129:E129"/>
    <mergeCell ref="D97:E97"/>
    <mergeCell ref="L97:R97"/>
    <mergeCell ref="L98:R98"/>
    <mergeCell ref="L104:R104"/>
    <mergeCell ref="D105:E105"/>
    <mergeCell ref="D106:E106"/>
    <mergeCell ref="D107:E107"/>
    <mergeCell ref="D108:E108"/>
    <mergeCell ref="D109:E109"/>
    <mergeCell ref="L105:R105"/>
    <mergeCell ref="D91:E91"/>
    <mergeCell ref="D92:E92"/>
    <mergeCell ref="D93:E93"/>
    <mergeCell ref="D94:E94"/>
    <mergeCell ref="B95:B96"/>
    <mergeCell ref="C95:C96"/>
    <mergeCell ref="D95:E96"/>
    <mergeCell ref="D110:E110"/>
    <mergeCell ref="D111:E111"/>
    <mergeCell ref="B77:B78"/>
    <mergeCell ref="C77:C78"/>
  </mergeCells>
  <phoneticPr fontId="4"/>
  <pageMargins left="0.7" right="0.7" top="0.75" bottom="0.75" header="0.3" footer="0.3"/>
  <pageSetup paperSize="9" orientation="portrait" horizontalDpi="0"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K27"/>
  <sheetViews>
    <sheetView zoomScaleNormal="100" zoomScaleSheetLayoutView="90" workbookViewId="0">
      <selection activeCell="B43" sqref="B43"/>
    </sheetView>
  </sheetViews>
  <sheetFormatPr defaultRowHeight="13.5"/>
  <cols>
    <col min="1" max="1" width="1.25" customWidth="1"/>
    <col min="2" max="2" width="2.875" customWidth="1"/>
    <col min="3" max="3" width="8.75" customWidth="1"/>
    <col min="4" max="4" width="14.125" customWidth="1"/>
    <col min="5" max="5" width="14.625" customWidth="1"/>
    <col min="7" max="7" width="12.5" customWidth="1"/>
    <col min="8" max="8" width="14.875" customWidth="1"/>
    <col min="9" max="9" width="12.875" customWidth="1"/>
    <col min="12" max="12" width="13.625" customWidth="1"/>
    <col min="13" max="13" width="11.75" customWidth="1"/>
    <col min="14" max="14" width="9.75" customWidth="1"/>
    <col min="27" max="37" width="0" hidden="1" customWidth="1"/>
  </cols>
  <sheetData>
    <row r="1" spans="1:37" ht="42">
      <c r="A1" s="204"/>
      <c r="B1" s="204"/>
      <c r="C1" s="205" t="s">
        <v>1304</v>
      </c>
      <c r="D1" s="206" t="s">
        <v>435</v>
      </c>
      <c r="E1" s="207"/>
      <c r="F1" s="207"/>
      <c r="G1" s="208"/>
      <c r="H1" s="207" t="s">
        <v>436</v>
      </c>
      <c r="I1" s="207"/>
      <c r="J1" s="208"/>
      <c r="K1" s="204"/>
      <c r="L1" s="209" t="s">
        <v>437</v>
      </c>
      <c r="M1" s="204"/>
    </row>
    <row r="2" spans="1:37" ht="24">
      <c r="A2" s="204"/>
      <c r="B2" s="204"/>
      <c r="C2" s="208" t="s">
        <v>1245</v>
      </c>
      <c r="D2" s="210" t="s">
        <v>462</v>
      </c>
      <c r="E2" s="210" t="s">
        <v>1246</v>
      </c>
      <c r="F2" s="208"/>
      <c r="G2" s="208" t="s">
        <v>1247</v>
      </c>
      <c r="H2" s="242" t="s">
        <v>462</v>
      </c>
      <c r="I2" s="210"/>
      <c r="J2" s="208"/>
      <c r="K2" s="208" t="s">
        <v>1081</v>
      </c>
      <c r="L2" s="210" t="s">
        <v>462</v>
      </c>
      <c r="N2" s="210" t="s">
        <v>1083</v>
      </c>
      <c r="AA2">
        <f>IFERROR(VALUE(LEFT(D2,LEN(D2)-1)),"")</f>
        <v>1255</v>
      </c>
      <c r="AB2">
        <f t="shared" ref="AB2:AK17" si="0">IFERROR(VALUE(LEFT(E2,LEN(E2)-1)),"")</f>
        <v>7500</v>
      </c>
      <c r="AC2" t="str">
        <f t="shared" si="0"/>
        <v/>
      </c>
      <c r="AD2" t="str">
        <f t="shared" si="0"/>
        <v/>
      </c>
      <c r="AE2">
        <f t="shared" si="0"/>
        <v>1255</v>
      </c>
      <c r="AF2" t="str">
        <f t="shared" si="0"/>
        <v/>
      </c>
      <c r="AG2" t="str">
        <f t="shared" si="0"/>
        <v/>
      </c>
      <c r="AH2" t="str">
        <f t="shared" si="0"/>
        <v/>
      </c>
      <c r="AI2">
        <f t="shared" si="0"/>
        <v>1255</v>
      </c>
      <c r="AJ2" t="str">
        <f t="shared" si="0"/>
        <v/>
      </c>
      <c r="AK2">
        <f t="shared" si="0"/>
        <v>5</v>
      </c>
    </row>
    <row r="3" spans="1:37" ht="24">
      <c r="A3" s="204"/>
      <c r="B3" s="204"/>
      <c r="C3" s="208"/>
      <c r="D3" s="210" t="s">
        <v>452</v>
      </c>
      <c r="E3" s="210" t="s">
        <v>1084</v>
      </c>
      <c r="F3" s="242"/>
      <c r="G3" s="208"/>
      <c r="H3" s="242" t="s">
        <v>452</v>
      </c>
      <c r="I3" s="210"/>
      <c r="J3" s="210"/>
      <c r="K3" s="208"/>
      <c r="L3" s="210" t="s">
        <v>439</v>
      </c>
      <c r="M3" s="210"/>
      <c r="N3" s="210" t="s">
        <v>1085</v>
      </c>
      <c r="AA3">
        <f t="shared" ref="AA3:AK21" si="1">IFERROR(VALUE(LEFT(D3,LEN(D3)-1)),"")</f>
        <v>1200</v>
      </c>
      <c r="AB3">
        <f t="shared" si="0"/>
        <v>4000</v>
      </c>
      <c r="AC3" t="str">
        <f t="shared" si="0"/>
        <v/>
      </c>
      <c r="AD3" t="str">
        <f t="shared" si="0"/>
        <v/>
      </c>
      <c r="AE3">
        <f t="shared" si="0"/>
        <v>1200</v>
      </c>
      <c r="AF3" t="str">
        <f t="shared" si="0"/>
        <v/>
      </c>
      <c r="AG3" t="str">
        <f t="shared" si="0"/>
        <v/>
      </c>
      <c r="AH3" t="str">
        <f t="shared" si="0"/>
        <v/>
      </c>
      <c r="AI3">
        <f t="shared" si="0"/>
        <v>1205</v>
      </c>
      <c r="AJ3" t="str">
        <f t="shared" si="0"/>
        <v/>
      </c>
      <c r="AK3">
        <f t="shared" si="0"/>
        <v>0</v>
      </c>
    </row>
    <row r="4" spans="1:37" ht="24">
      <c r="A4" s="204"/>
      <c r="B4" s="204"/>
      <c r="C4" s="208"/>
      <c r="D4" s="210" t="s">
        <v>438</v>
      </c>
      <c r="E4" s="210" t="s">
        <v>1279</v>
      </c>
      <c r="F4" s="210"/>
      <c r="G4" s="208"/>
      <c r="H4" s="242" t="s">
        <v>448</v>
      </c>
      <c r="I4" s="210"/>
      <c r="J4" s="210"/>
      <c r="K4" s="204"/>
      <c r="L4" s="210" t="s">
        <v>452</v>
      </c>
      <c r="M4" s="210"/>
      <c r="N4" s="210" t="s">
        <v>1303</v>
      </c>
      <c r="AA4">
        <f t="shared" si="1"/>
        <v>1120</v>
      </c>
      <c r="AB4">
        <f t="shared" si="0"/>
        <v>1900</v>
      </c>
      <c r="AC4" t="str">
        <f t="shared" si="0"/>
        <v/>
      </c>
      <c r="AD4" t="str">
        <f t="shared" si="0"/>
        <v/>
      </c>
      <c r="AE4">
        <f t="shared" si="0"/>
        <v>1195</v>
      </c>
      <c r="AF4" t="str">
        <f t="shared" si="0"/>
        <v/>
      </c>
      <c r="AG4" t="str">
        <f t="shared" si="0"/>
        <v/>
      </c>
      <c r="AH4" t="str">
        <f t="shared" si="0"/>
        <v/>
      </c>
      <c r="AI4">
        <f t="shared" si="0"/>
        <v>1200</v>
      </c>
      <c r="AJ4" t="str">
        <f t="shared" si="0"/>
        <v/>
      </c>
      <c r="AK4">
        <f t="shared" si="0"/>
        <v>7</v>
      </c>
    </row>
    <row r="5" spans="1:37" ht="24">
      <c r="A5" s="204"/>
      <c r="B5" s="204"/>
      <c r="C5" s="208"/>
      <c r="D5" s="210" t="s">
        <v>467</v>
      </c>
      <c r="E5" s="210" t="s">
        <v>1248</v>
      </c>
      <c r="F5" s="210"/>
      <c r="G5" s="208"/>
      <c r="H5" s="242" t="s">
        <v>587</v>
      </c>
      <c r="I5" s="210"/>
      <c r="J5" s="208"/>
      <c r="K5" s="204"/>
      <c r="L5" s="210" t="s">
        <v>448</v>
      </c>
      <c r="M5" s="210"/>
      <c r="N5" s="210" t="s">
        <v>1085</v>
      </c>
      <c r="AA5">
        <f t="shared" si="1"/>
        <v>1100</v>
      </c>
      <c r="AB5">
        <f t="shared" si="0"/>
        <v>11800</v>
      </c>
      <c r="AC5" t="str">
        <f t="shared" si="0"/>
        <v/>
      </c>
      <c r="AD5" t="str">
        <f t="shared" si="0"/>
        <v/>
      </c>
      <c r="AE5">
        <f t="shared" si="0"/>
        <v>1170</v>
      </c>
      <c r="AF5" t="str">
        <f t="shared" si="0"/>
        <v/>
      </c>
      <c r="AG5" t="str">
        <f t="shared" si="0"/>
        <v/>
      </c>
      <c r="AH5" t="str">
        <f t="shared" si="0"/>
        <v/>
      </c>
      <c r="AI5">
        <f t="shared" si="0"/>
        <v>1195</v>
      </c>
      <c r="AJ5" t="str">
        <f t="shared" si="0"/>
        <v/>
      </c>
      <c r="AK5">
        <f t="shared" si="0"/>
        <v>0</v>
      </c>
    </row>
    <row r="6" spans="1:37" ht="24">
      <c r="A6" s="204"/>
      <c r="B6" s="204"/>
      <c r="C6" s="208"/>
      <c r="D6" s="210" t="s">
        <v>467</v>
      </c>
      <c r="E6" s="210" t="s">
        <v>1249</v>
      </c>
      <c r="F6" s="210"/>
      <c r="G6" s="208"/>
      <c r="H6" s="242" t="s">
        <v>920</v>
      </c>
      <c r="I6" s="210"/>
      <c r="J6" s="210"/>
      <c r="K6" s="204"/>
      <c r="L6" s="210" t="s">
        <v>587</v>
      </c>
      <c r="N6" s="210" t="s">
        <v>591</v>
      </c>
      <c r="AA6">
        <f t="shared" si="1"/>
        <v>1100</v>
      </c>
      <c r="AB6">
        <f t="shared" si="0"/>
        <v>12000</v>
      </c>
      <c r="AC6" t="str">
        <f t="shared" si="0"/>
        <v/>
      </c>
      <c r="AD6" t="str">
        <f t="shared" si="0"/>
        <v/>
      </c>
      <c r="AE6">
        <f t="shared" si="0"/>
        <v>1160</v>
      </c>
      <c r="AF6" t="str">
        <f t="shared" si="0"/>
        <v/>
      </c>
      <c r="AG6" t="str">
        <f t="shared" si="0"/>
        <v/>
      </c>
      <c r="AH6" t="str">
        <f t="shared" si="0"/>
        <v/>
      </c>
      <c r="AI6">
        <f t="shared" si="0"/>
        <v>1170</v>
      </c>
      <c r="AJ6" t="str">
        <f t="shared" si="0"/>
        <v/>
      </c>
      <c r="AK6">
        <f t="shared" si="0"/>
        <v>0</v>
      </c>
    </row>
    <row r="7" spans="1:37" ht="24">
      <c r="A7" s="204"/>
      <c r="B7" s="204"/>
      <c r="C7" s="208"/>
      <c r="D7" s="210" t="s">
        <v>443</v>
      </c>
      <c r="E7" s="210" t="s">
        <v>1086</v>
      </c>
      <c r="F7" s="210"/>
      <c r="G7" s="208"/>
      <c r="H7" s="242" t="s">
        <v>461</v>
      </c>
      <c r="I7" s="210"/>
      <c r="J7" s="210"/>
      <c r="K7" s="204"/>
      <c r="L7" s="210" t="s">
        <v>920</v>
      </c>
      <c r="N7" s="210" t="s">
        <v>1085</v>
      </c>
      <c r="AA7">
        <f t="shared" si="1"/>
        <v>1050</v>
      </c>
      <c r="AB7">
        <f t="shared" si="0"/>
        <v>23800</v>
      </c>
      <c r="AC7" t="str">
        <f t="shared" si="0"/>
        <v/>
      </c>
      <c r="AD7" t="str">
        <f t="shared" si="0"/>
        <v/>
      </c>
      <c r="AE7">
        <f t="shared" si="0"/>
        <v>1125</v>
      </c>
      <c r="AF7" t="str">
        <f t="shared" si="0"/>
        <v/>
      </c>
      <c r="AG7" t="str">
        <f t="shared" si="0"/>
        <v/>
      </c>
      <c r="AH7" t="str">
        <f t="shared" si="0"/>
        <v/>
      </c>
      <c r="AI7">
        <f t="shared" si="0"/>
        <v>1160</v>
      </c>
      <c r="AJ7" t="str">
        <f t="shared" si="0"/>
        <v/>
      </c>
      <c r="AK7">
        <f t="shared" si="0"/>
        <v>0</v>
      </c>
    </row>
    <row r="8" spans="1:37" ht="24">
      <c r="A8" s="204"/>
      <c r="B8" s="204"/>
      <c r="C8" s="208"/>
      <c r="D8" s="210" t="s">
        <v>441</v>
      </c>
      <c r="E8" s="210" t="s">
        <v>1087</v>
      </c>
      <c r="F8" s="210"/>
      <c r="G8" s="208"/>
      <c r="H8" s="242" t="s">
        <v>438</v>
      </c>
      <c r="I8" s="210" t="s">
        <v>1317</v>
      </c>
      <c r="J8" s="210"/>
      <c r="K8" s="204"/>
      <c r="L8" s="210" t="s">
        <v>473</v>
      </c>
      <c r="N8" s="210" t="s">
        <v>1085</v>
      </c>
      <c r="AA8">
        <f t="shared" si="1"/>
        <v>1005</v>
      </c>
      <c r="AB8">
        <f t="shared" si="0"/>
        <v>21000</v>
      </c>
      <c r="AC8" t="str">
        <f t="shared" si="0"/>
        <v/>
      </c>
      <c r="AD8" t="str">
        <f t="shared" si="0"/>
        <v/>
      </c>
      <c r="AE8">
        <f t="shared" si="0"/>
        <v>1120</v>
      </c>
      <c r="AF8">
        <f t="shared" si="0"/>
        <v>280</v>
      </c>
      <c r="AG8" t="str">
        <f t="shared" si="0"/>
        <v/>
      </c>
      <c r="AH8" t="str">
        <f t="shared" si="0"/>
        <v/>
      </c>
      <c r="AI8">
        <f t="shared" si="0"/>
        <v>1150</v>
      </c>
      <c r="AJ8" t="str">
        <f t="shared" si="0"/>
        <v/>
      </c>
      <c r="AK8">
        <f t="shared" si="0"/>
        <v>0</v>
      </c>
    </row>
    <row r="9" spans="1:37" ht="24">
      <c r="A9" s="204"/>
      <c r="B9" s="204"/>
      <c r="C9" s="208"/>
      <c r="D9" s="210"/>
      <c r="E9" s="210"/>
      <c r="F9" s="210"/>
      <c r="G9" s="208"/>
      <c r="H9" s="242" t="s">
        <v>467</v>
      </c>
      <c r="I9" s="210" t="s">
        <v>1088</v>
      </c>
      <c r="J9" s="210"/>
      <c r="K9" s="204"/>
      <c r="L9" s="210" t="s">
        <v>461</v>
      </c>
      <c r="M9" s="210"/>
      <c r="N9" s="210" t="s">
        <v>1085</v>
      </c>
      <c r="AA9" t="str">
        <f t="shared" si="1"/>
        <v/>
      </c>
      <c r="AB9" t="str">
        <f t="shared" si="0"/>
        <v/>
      </c>
      <c r="AC9" t="str">
        <f t="shared" si="0"/>
        <v/>
      </c>
      <c r="AD9" t="str">
        <f t="shared" si="0"/>
        <v/>
      </c>
      <c r="AE9">
        <f t="shared" si="0"/>
        <v>1100</v>
      </c>
      <c r="AF9">
        <f t="shared" si="0"/>
        <v>300</v>
      </c>
      <c r="AG9" t="str">
        <f t="shared" si="0"/>
        <v/>
      </c>
      <c r="AH9" t="str">
        <f t="shared" si="0"/>
        <v/>
      </c>
      <c r="AI9">
        <f t="shared" si="0"/>
        <v>1125</v>
      </c>
      <c r="AJ9" t="str">
        <f t="shared" si="0"/>
        <v/>
      </c>
      <c r="AK9">
        <f t="shared" si="0"/>
        <v>0</v>
      </c>
    </row>
    <row r="10" spans="1:37" ht="24">
      <c r="A10" s="204"/>
      <c r="B10" s="204"/>
      <c r="C10" s="208"/>
      <c r="D10" s="242"/>
      <c r="E10" s="210"/>
      <c r="F10" s="208"/>
      <c r="G10" s="208"/>
      <c r="H10" s="242" t="s">
        <v>443</v>
      </c>
      <c r="I10" s="210"/>
      <c r="J10" s="210"/>
      <c r="K10" s="208"/>
      <c r="L10" s="210" t="s">
        <v>438</v>
      </c>
      <c r="M10" s="325"/>
      <c r="N10" s="210" t="s">
        <v>1316</v>
      </c>
      <c r="AA10" t="str">
        <f t="shared" si="1"/>
        <v/>
      </c>
      <c r="AB10" t="str">
        <f t="shared" si="0"/>
        <v/>
      </c>
      <c r="AC10" t="str">
        <f t="shared" si="0"/>
        <v/>
      </c>
      <c r="AD10" t="str">
        <f t="shared" si="0"/>
        <v/>
      </c>
      <c r="AE10">
        <f t="shared" si="0"/>
        <v>1050</v>
      </c>
      <c r="AF10" t="str">
        <f t="shared" si="0"/>
        <v/>
      </c>
      <c r="AG10" t="str">
        <f t="shared" si="0"/>
        <v/>
      </c>
      <c r="AH10" t="str">
        <f t="shared" si="0"/>
        <v/>
      </c>
      <c r="AI10">
        <f t="shared" si="0"/>
        <v>1120</v>
      </c>
      <c r="AJ10" t="str">
        <f t="shared" si="0"/>
        <v/>
      </c>
      <c r="AK10">
        <f t="shared" si="0"/>
        <v>0</v>
      </c>
    </row>
    <row r="11" spans="1:37" ht="24">
      <c r="A11" s="204"/>
      <c r="B11" s="204"/>
      <c r="C11" s="208" t="s">
        <v>1082</v>
      </c>
      <c r="D11" s="242" t="s">
        <v>903</v>
      </c>
      <c r="E11" s="210"/>
      <c r="F11" s="210"/>
      <c r="G11" s="208"/>
      <c r="H11" s="242" t="s">
        <v>476</v>
      </c>
      <c r="I11" s="210"/>
      <c r="J11" s="210"/>
      <c r="K11" s="208"/>
      <c r="L11" s="210" t="s">
        <v>467</v>
      </c>
      <c r="N11" s="210" t="s">
        <v>1250</v>
      </c>
      <c r="AA11">
        <f t="shared" si="1"/>
        <v>1370</v>
      </c>
      <c r="AB11" t="str">
        <f t="shared" si="0"/>
        <v/>
      </c>
      <c r="AC11" t="str">
        <f t="shared" si="0"/>
        <v/>
      </c>
      <c r="AD11" t="str">
        <f t="shared" si="0"/>
        <v/>
      </c>
      <c r="AE11">
        <f t="shared" si="0"/>
        <v>1040</v>
      </c>
      <c r="AF11" t="str">
        <f t="shared" si="0"/>
        <v/>
      </c>
      <c r="AG11" t="str">
        <f t="shared" si="0"/>
        <v/>
      </c>
      <c r="AH11" t="str">
        <f t="shared" si="0"/>
        <v/>
      </c>
      <c r="AI11">
        <f t="shared" si="0"/>
        <v>1100</v>
      </c>
      <c r="AJ11" t="str">
        <f t="shared" si="0"/>
        <v/>
      </c>
      <c r="AK11">
        <f t="shared" si="0"/>
        <v>0</v>
      </c>
    </row>
    <row r="12" spans="1:37" ht="24">
      <c r="A12" s="204"/>
      <c r="B12" s="204"/>
      <c r="C12" s="208"/>
      <c r="D12" s="242" t="s">
        <v>462</v>
      </c>
      <c r="E12" s="210" t="s">
        <v>1251</v>
      </c>
      <c r="F12" s="210"/>
      <c r="G12" s="208"/>
      <c r="H12" s="242" t="s">
        <v>442</v>
      </c>
      <c r="I12" s="210"/>
      <c r="J12" s="210"/>
      <c r="K12" s="204"/>
      <c r="L12" s="210" t="s">
        <v>588</v>
      </c>
      <c r="M12" s="210"/>
      <c r="N12" s="210" t="s">
        <v>1085</v>
      </c>
      <c r="AA12">
        <f t="shared" si="1"/>
        <v>1255</v>
      </c>
      <c r="AB12">
        <f t="shared" si="0"/>
        <v>1850</v>
      </c>
      <c r="AC12" t="str">
        <f t="shared" si="0"/>
        <v/>
      </c>
      <c r="AD12" t="str">
        <f t="shared" si="0"/>
        <v/>
      </c>
      <c r="AE12">
        <f t="shared" si="0"/>
        <v>1020</v>
      </c>
      <c r="AF12" t="str">
        <f t="shared" si="0"/>
        <v/>
      </c>
      <c r="AG12" t="str">
        <f t="shared" si="0"/>
        <v/>
      </c>
      <c r="AH12" t="str">
        <f t="shared" si="0"/>
        <v/>
      </c>
      <c r="AI12">
        <f t="shared" si="0"/>
        <v>1060</v>
      </c>
      <c r="AJ12" t="str">
        <f t="shared" si="0"/>
        <v/>
      </c>
      <c r="AK12">
        <f t="shared" si="0"/>
        <v>0</v>
      </c>
    </row>
    <row r="13" spans="1:37" ht="24">
      <c r="A13" s="204" t="s">
        <v>1089</v>
      </c>
      <c r="B13" s="204"/>
      <c r="C13" s="208"/>
      <c r="D13" s="242" t="s">
        <v>452</v>
      </c>
      <c r="E13" s="210" t="s">
        <v>1114</v>
      </c>
      <c r="F13" s="210"/>
      <c r="G13" s="208"/>
      <c r="H13" s="242" t="s">
        <v>441</v>
      </c>
      <c r="I13" s="210" t="s">
        <v>1302</v>
      </c>
      <c r="J13" s="210"/>
      <c r="K13" s="208"/>
      <c r="L13" s="210" t="s">
        <v>443</v>
      </c>
      <c r="M13" s="210"/>
      <c r="N13" s="210" t="s">
        <v>1085</v>
      </c>
      <c r="AA13">
        <f t="shared" si="1"/>
        <v>1200</v>
      </c>
      <c r="AB13">
        <f t="shared" si="0"/>
        <v>2160</v>
      </c>
      <c r="AC13" t="str">
        <f t="shared" si="0"/>
        <v/>
      </c>
      <c r="AD13" t="str">
        <f t="shared" si="0"/>
        <v/>
      </c>
      <c r="AE13">
        <f t="shared" si="0"/>
        <v>1005</v>
      </c>
      <c r="AF13">
        <f t="shared" si="0"/>
        <v>1000</v>
      </c>
      <c r="AG13" t="str">
        <f t="shared" si="0"/>
        <v/>
      </c>
      <c r="AH13" t="str">
        <f t="shared" si="0"/>
        <v/>
      </c>
      <c r="AI13">
        <f t="shared" si="0"/>
        <v>1050</v>
      </c>
      <c r="AJ13" t="str">
        <f t="shared" si="0"/>
        <v/>
      </c>
      <c r="AK13">
        <f t="shared" si="0"/>
        <v>0</v>
      </c>
    </row>
    <row r="14" spans="1:37" ht="24">
      <c r="A14" s="204"/>
      <c r="B14" s="204"/>
      <c r="C14" s="208"/>
      <c r="D14" s="242" t="s">
        <v>438</v>
      </c>
      <c r="E14" s="210" t="s">
        <v>1252</v>
      </c>
      <c r="F14" s="210"/>
      <c r="G14" s="208"/>
      <c r="H14" s="242" t="s">
        <v>759</v>
      </c>
      <c r="I14" s="210" t="s">
        <v>1301</v>
      </c>
      <c r="J14" s="210"/>
      <c r="K14" s="208"/>
      <c r="L14" s="242" t="s">
        <v>476</v>
      </c>
      <c r="M14" s="210"/>
      <c r="N14" s="210" t="s">
        <v>1085</v>
      </c>
      <c r="AA14">
        <f t="shared" si="1"/>
        <v>1120</v>
      </c>
      <c r="AB14">
        <f t="shared" si="0"/>
        <v>2500</v>
      </c>
      <c r="AC14" t="str">
        <f t="shared" si="0"/>
        <v/>
      </c>
      <c r="AD14" t="str">
        <f t="shared" si="0"/>
        <v/>
      </c>
      <c r="AE14">
        <f t="shared" si="0"/>
        <v>1000</v>
      </c>
      <c r="AF14">
        <f t="shared" si="0"/>
        <v>640</v>
      </c>
      <c r="AG14" t="str">
        <f t="shared" si="0"/>
        <v/>
      </c>
      <c r="AH14" t="str">
        <f t="shared" si="0"/>
        <v/>
      </c>
      <c r="AI14">
        <f t="shared" si="0"/>
        <v>1040</v>
      </c>
      <c r="AJ14" t="str">
        <f t="shared" si="0"/>
        <v/>
      </c>
      <c r="AK14">
        <f t="shared" si="0"/>
        <v>0</v>
      </c>
    </row>
    <row r="15" spans="1:37" ht="24">
      <c r="A15" s="204"/>
      <c r="B15" s="204"/>
      <c r="C15" s="208"/>
      <c r="D15" s="242" t="s">
        <v>438</v>
      </c>
      <c r="E15" s="210"/>
      <c r="F15" s="210"/>
      <c r="G15" s="208"/>
      <c r="H15" s="242"/>
      <c r="I15" s="210"/>
      <c r="J15" s="210"/>
      <c r="K15" s="208"/>
      <c r="L15" s="242" t="s">
        <v>440</v>
      </c>
      <c r="M15" s="210"/>
      <c r="N15" s="210" t="s">
        <v>591</v>
      </c>
      <c r="AA15">
        <f t="shared" si="1"/>
        <v>1120</v>
      </c>
      <c r="AB15" t="str">
        <f t="shared" si="0"/>
        <v/>
      </c>
      <c r="AC15" t="str">
        <f t="shared" si="0"/>
        <v/>
      </c>
      <c r="AD15" t="str">
        <f t="shared" si="0"/>
        <v/>
      </c>
      <c r="AE15" t="str">
        <f t="shared" si="0"/>
        <v/>
      </c>
      <c r="AF15" t="str">
        <f t="shared" si="0"/>
        <v/>
      </c>
      <c r="AG15" t="str">
        <f t="shared" si="0"/>
        <v/>
      </c>
      <c r="AH15" t="str">
        <f t="shared" si="0"/>
        <v/>
      </c>
      <c r="AI15">
        <f t="shared" si="0"/>
        <v>1030</v>
      </c>
      <c r="AJ15" t="str">
        <f t="shared" si="0"/>
        <v/>
      </c>
      <c r="AK15">
        <f t="shared" si="0"/>
        <v>0</v>
      </c>
    </row>
    <row r="16" spans="1:37" ht="24">
      <c r="A16" s="204"/>
      <c r="B16" s="204"/>
      <c r="C16" s="208"/>
      <c r="D16" s="242" t="s">
        <v>438</v>
      </c>
      <c r="E16" s="210"/>
      <c r="F16" s="210"/>
      <c r="G16" s="208"/>
      <c r="H16" s="242"/>
      <c r="I16" s="210"/>
      <c r="J16" s="210"/>
      <c r="K16" s="204"/>
      <c r="L16" s="210" t="s">
        <v>442</v>
      </c>
      <c r="M16" s="210"/>
      <c r="N16" s="210" t="s">
        <v>1085</v>
      </c>
      <c r="AA16">
        <f t="shared" si="1"/>
        <v>1120</v>
      </c>
      <c r="AB16" t="str">
        <f t="shared" si="0"/>
        <v/>
      </c>
      <c r="AC16" t="str">
        <f t="shared" si="0"/>
        <v/>
      </c>
      <c r="AD16" t="str">
        <f t="shared" si="0"/>
        <v/>
      </c>
      <c r="AE16" t="str">
        <f t="shared" si="0"/>
        <v/>
      </c>
      <c r="AF16" t="str">
        <f t="shared" si="0"/>
        <v/>
      </c>
      <c r="AG16" t="str">
        <f t="shared" si="0"/>
        <v/>
      </c>
      <c r="AH16" t="str">
        <f t="shared" si="0"/>
        <v/>
      </c>
      <c r="AI16">
        <f t="shared" si="0"/>
        <v>1020</v>
      </c>
      <c r="AJ16" t="str">
        <f t="shared" si="0"/>
        <v/>
      </c>
      <c r="AK16">
        <f t="shared" si="0"/>
        <v>0</v>
      </c>
    </row>
    <row r="17" spans="1:37" ht="24">
      <c r="A17" s="204"/>
      <c r="B17" s="204"/>
      <c r="C17" s="208"/>
      <c r="D17" s="242" t="s">
        <v>441</v>
      </c>
      <c r="E17" s="210"/>
      <c r="F17" s="210"/>
      <c r="H17" s="242"/>
      <c r="I17" s="210"/>
      <c r="J17" s="210"/>
      <c r="K17" s="208"/>
      <c r="L17" s="210" t="s">
        <v>441</v>
      </c>
      <c r="M17" s="210"/>
      <c r="N17" s="210" t="s">
        <v>1272</v>
      </c>
      <c r="AA17">
        <f t="shared" si="1"/>
        <v>1005</v>
      </c>
      <c r="AB17" t="str">
        <f t="shared" si="0"/>
        <v/>
      </c>
      <c r="AC17" t="str">
        <f t="shared" si="0"/>
        <v/>
      </c>
      <c r="AD17" t="str">
        <f t="shared" si="0"/>
        <v/>
      </c>
      <c r="AE17" t="str">
        <f t="shared" si="0"/>
        <v/>
      </c>
      <c r="AF17" t="str">
        <f t="shared" si="0"/>
        <v/>
      </c>
      <c r="AG17" t="str">
        <f t="shared" si="0"/>
        <v/>
      </c>
      <c r="AH17" t="str">
        <f t="shared" si="0"/>
        <v/>
      </c>
      <c r="AI17">
        <f t="shared" si="0"/>
        <v>1005</v>
      </c>
      <c r="AJ17" t="str">
        <f t="shared" si="0"/>
        <v/>
      </c>
      <c r="AK17">
        <f t="shared" si="0"/>
        <v>2</v>
      </c>
    </row>
    <row r="18" spans="1:37" ht="24">
      <c r="A18" s="204"/>
      <c r="B18" s="204"/>
      <c r="C18" s="208"/>
      <c r="D18" s="242" t="s">
        <v>759</v>
      </c>
      <c r="E18" s="210"/>
      <c r="F18" s="210"/>
      <c r="G18" s="208"/>
      <c r="H18" s="242"/>
      <c r="I18" s="210"/>
      <c r="J18" s="210"/>
      <c r="K18" s="208"/>
      <c r="L18" s="210"/>
      <c r="M18" s="210"/>
      <c r="N18" s="210"/>
      <c r="Q18" s="406"/>
      <c r="AA18">
        <f t="shared" si="1"/>
        <v>1000</v>
      </c>
      <c r="AB18" t="str">
        <f t="shared" si="1"/>
        <v/>
      </c>
      <c r="AC18" t="str">
        <f t="shared" si="1"/>
        <v/>
      </c>
      <c r="AD18" t="str">
        <f t="shared" si="1"/>
        <v/>
      </c>
      <c r="AE18" t="str">
        <f t="shared" si="1"/>
        <v/>
      </c>
      <c r="AF18" t="str">
        <f t="shared" si="1"/>
        <v/>
      </c>
      <c r="AG18" t="str">
        <f t="shared" si="1"/>
        <v/>
      </c>
      <c r="AH18" t="str">
        <f t="shared" si="1"/>
        <v/>
      </c>
      <c r="AI18" t="str">
        <f t="shared" si="1"/>
        <v/>
      </c>
      <c r="AJ18" t="str">
        <f t="shared" si="1"/>
        <v/>
      </c>
      <c r="AK18" t="str">
        <f t="shared" si="1"/>
        <v/>
      </c>
    </row>
    <row r="19" spans="1:37" ht="24">
      <c r="A19" s="204"/>
      <c r="B19" s="204"/>
      <c r="C19" s="208"/>
      <c r="D19" s="242"/>
      <c r="E19" s="210"/>
      <c r="H19" s="242"/>
      <c r="I19" s="210"/>
      <c r="J19" s="210"/>
      <c r="K19" s="204"/>
      <c r="L19" s="208"/>
      <c r="M19" s="210"/>
      <c r="N19" s="210"/>
      <c r="AA19" t="str">
        <f t="shared" si="1"/>
        <v/>
      </c>
      <c r="AB19" t="str">
        <f>IFERROR(VALUE(LEFT(#REF!,LEN(#REF!)-1)),"")</f>
        <v/>
      </c>
      <c r="AC19" t="str">
        <f>IFERROR(VALUE(LEFT(E19,LEN(E19)-1)),"")</f>
        <v/>
      </c>
      <c r="AD19" t="str">
        <f t="shared" si="1"/>
        <v/>
      </c>
      <c r="AE19" t="str">
        <f t="shared" si="1"/>
        <v/>
      </c>
      <c r="AF19" t="str">
        <f t="shared" si="1"/>
        <v/>
      </c>
      <c r="AG19" t="str">
        <f t="shared" si="1"/>
        <v/>
      </c>
      <c r="AH19" t="str">
        <f t="shared" si="1"/>
        <v/>
      </c>
      <c r="AI19" t="str">
        <f t="shared" si="1"/>
        <v/>
      </c>
      <c r="AJ19" t="str">
        <f t="shared" si="1"/>
        <v/>
      </c>
      <c r="AK19" t="str">
        <f t="shared" si="1"/>
        <v/>
      </c>
    </row>
    <row r="20" spans="1:37" ht="24">
      <c r="A20" s="204"/>
      <c r="B20" s="204"/>
      <c r="C20" s="208"/>
      <c r="D20" s="242"/>
      <c r="E20" s="210"/>
      <c r="F20" s="210"/>
      <c r="G20" s="208"/>
      <c r="H20" s="210"/>
      <c r="I20" s="210"/>
      <c r="J20" s="210"/>
      <c r="K20" s="204"/>
      <c r="L20" s="208"/>
      <c r="M20" s="210"/>
      <c r="N20" s="210"/>
      <c r="AA20" t="str">
        <f t="shared" si="1"/>
        <v/>
      </c>
      <c r="AB20" t="str">
        <f t="shared" si="1"/>
        <v/>
      </c>
      <c r="AC20" t="str">
        <f t="shared" si="1"/>
        <v/>
      </c>
      <c r="AD20" t="str">
        <f t="shared" si="1"/>
        <v/>
      </c>
      <c r="AE20" t="str">
        <f t="shared" si="1"/>
        <v/>
      </c>
      <c r="AF20" t="str">
        <f t="shared" si="1"/>
        <v/>
      </c>
      <c r="AG20" t="str">
        <f t="shared" si="1"/>
        <v/>
      </c>
      <c r="AH20" t="str">
        <f t="shared" si="1"/>
        <v/>
      </c>
      <c r="AI20" t="str">
        <f t="shared" si="1"/>
        <v/>
      </c>
      <c r="AJ20" t="str">
        <f t="shared" si="1"/>
        <v/>
      </c>
      <c r="AK20" t="str">
        <f t="shared" si="1"/>
        <v/>
      </c>
    </row>
    <row r="21" spans="1:37" ht="24">
      <c r="A21" s="204"/>
      <c r="B21" s="204"/>
      <c r="C21" s="208"/>
      <c r="F21" s="210"/>
      <c r="G21" s="208"/>
      <c r="H21" s="210"/>
      <c r="I21" s="210"/>
      <c r="J21" s="210"/>
      <c r="K21" s="204"/>
      <c r="L21" s="208"/>
      <c r="M21" s="210"/>
      <c r="N21" s="210"/>
      <c r="AA21" t="str">
        <f t="shared" si="1"/>
        <v/>
      </c>
      <c r="AB21" t="str">
        <f t="shared" si="1"/>
        <v/>
      </c>
      <c r="AC21" t="str">
        <f t="shared" si="1"/>
        <v/>
      </c>
      <c r="AD21" t="str">
        <f t="shared" si="1"/>
        <v/>
      </c>
      <c r="AE21" t="str">
        <f t="shared" si="1"/>
        <v/>
      </c>
      <c r="AF21" t="str">
        <f t="shared" si="1"/>
        <v/>
      </c>
      <c r="AG21" t="str">
        <f t="shared" si="1"/>
        <v/>
      </c>
      <c r="AH21" t="str">
        <f t="shared" si="1"/>
        <v/>
      </c>
      <c r="AI21" t="str">
        <f t="shared" si="1"/>
        <v/>
      </c>
      <c r="AJ21" t="str">
        <f t="shared" si="1"/>
        <v/>
      </c>
      <c r="AK21" t="str">
        <f t="shared" si="1"/>
        <v/>
      </c>
    </row>
    <row r="22" spans="1:37" ht="24">
      <c r="A22" s="204"/>
      <c r="B22" s="204"/>
      <c r="C22" s="208"/>
      <c r="D22" s="242"/>
      <c r="E22" s="210"/>
      <c r="F22" s="210"/>
      <c r="G22" s="208"/>
      <c r="H22" s="210"/>
      <c r="I22" s="210"/>
      <c r="J22" s="210"/>
      <c r="K22" s="204"/>
      <c r="L22" s="208"/>
      <c r="M22" s="210"/>
      <c r="N22" s="210"/>
    </row>
    <row r="23" spans="1:37" ht="24">
      <c r="A23" s="204"/>
      <c r="B23" s="204"/>
      <c r="C23" s="208"/>
      <c r="D23" s="242"/>
      <c r="E23" s="210"/>
      <c r="F23" s="210"/>
      <c r="G23" s="208"/>
      <c r="J23" s="210"/>
      <c r="K23" s="204"/>
      <c r="L23" s="208"/>
      <c r="M23" s="210"/>
      <c r="N23" s="210"/>
    </row>
    <row r="24" spans="1:37" ht="24">
      <c r="C24" s="208"/>
      <c r="D24" s="242"/>
      <c r="E24" s="210"/>
      <c r="G24" s="208"/>
      <c r="H24" s="210"/>
      <c r="I24" s="210"/>
    </row>
    <row r="25" spans="1:37" ht="24">
      <c r="G25" s="208"/>
      <c r="H25" s="210"/>
      <c r="I25" s="210"/>
    </row>
    <row r="26" spans="1:37" ht="24">
      <c r="G26" s="208"/>
      <c r="H26" s="210"/>
      <c r="I26" s="210"/>
    </row>
    <row r="27" spans="1:37" ht="24">
      <c r="G27" s="208"/>
      <c r="H27" s="242"/>
      <c r="I27" s="210"/>
    </row>
  </sheetData>
  <phoneticPr fontId="4"/>
  <pageMargins left="0.70866141732283472" right="0.70866141732283472" top="0.74803149606299213" bottom="0.74803149606299213" header="0.31496062992125984" footer="0.31496062992125984"/>
  <pageSetup paperSize="9" scale="8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2:Q78"/>
  <sheetViews>
    <sheetView zoomScaleNormal="100" workbookViewId="0">
      <selection activeCell="B43" sqref="B43"/>
    </sheetView>
  </sheetViews>
  <sheetFormatPr defaultRowHeight="13.5"/>
  <cols>
    <col min="1" max="1" width="8" customWidth="1"/>
    <col min="2" max="2" width="15.625" customWidth="1"/>
    <col min="3" max="3" width="13.5" customWidth="1"/>
    <col min="4" max="6" width="15.625" customWidth="1"/>
    <col min="7" max="7" width="16.75" customWidth="1"/>
    <col min="8" max="8" width="15.75" customWidth="1"/>
    <col min="9" max="9" width="16.25" customWidth="1"/>
    <col min="10" max="11" width="15.625" customWidth="1"/>
    <col min="12" max="12" width="16.25" customWidth="1"/>
  </cols>
  <sheetData>
    <row r="2" spans="1:17">
      <c r="E2" s="326" t="s">
        <v>1071</v>
      </c>
      <c r="I2" s="326"/>
      <c r="J2" s="326"/>
    </row>
    <row r="3" spans="1:17" ht="15" customHeight="1" thickBot="1">
      <c r="B3" s="230"/>
      <c r="C3" s="230"/>
      <c r="D3" s="230"/>
      <c r="E3" s="230"/>
      <c r="F3" s="230"/>
      <c r="G3" s="230"/>
      <c r="H3" s="230"/>
      <c r="I3" s="230"/>
      <c r="J3" s="230"/>
      <c r="K3" s="230"/>
      <c r="M3" s="230"/>
      <c r="N3" s="230"/>
      <c r="O3" s="230"/>
      <c r="P3" s="230"/>
      <c r="Q3" s="230"/>
    </row>
    <row r="4" spans="1:17" ht="27.75" thickBot="1">
      <c r="B4" s="223" t="s">
        <v>582</v>
      </c>
      <c r="C4" s="224" t="s">
        <v>583</v>
      </c>
      <c r="D4" s="225" t="s">
        <v>584</v>
      </c>
      <c r="E4" s="227"/>
      <c r="F4" s="227" t="s">
        <v>753</v>
      </c>
      <c r="G4" s="223" t="s">
        <v>582</v>
      </c>
      <c r="H4" s="226" t="s">
        <v>585</v>
      </c>
      <c r="I4" s="228" t="s">
        <v>586</v>
      </c>
      <c r="J4" s="227"/>
      <c r="K4" s="229" t="s">
        <v>753</v>
      </c>
      <c r="M4" s="504" t="s">
        <v>1048</v>
      </c>
      <c r="N4" s="505" t="s">
        <v>1049</v>
      </c>
      <c r="O4" s="506" t="s">
        <v>1050</v>
      </c>
      <c r="P4" s="507" t="s">
        <v>1051</v>
      </c>
      <c r="Q4" s="398"/>
    </row>
    <row r="5" spans="1:17" ht="14.25">
      <c r="A5" s="230"/>
      <c r="B5" s="428">
        <v>1000</v>
      </c>
      <c r="C5" s="429"/>
      <c r="D5" s="430"/>
      <c r="E5" s="431"/>
      <c r="F5" s="431"/>
      <c r="G5" s="428">
        <v>1000</v>
      </c>
      <c r="H5" s="432"/>
      <c r="I5" s="433">
        <v>1750</v>
      </c>
      <c r="J5" s="434"/>
      <c r="K5" s="435" t="s">
        <v>1059</v>
      </c>
      <c r="M5" s="508">
        <v>1000</v>
      </c>
      <c r="N5" s="505">
        <v>5</v>
      </c>
      <c r="O5" s="506">
        <v>1000</v>
      </c>
      <c r="P5" s="509">
        <v>1750</v>
      </c>
      <c r="Q5" s="398"/>
    </row>
    <row r="6" spans="1:17" ht="21.75" customHeight="1">
      <c r="A6" s="230"/>
      <c r="B6" s="250">
        <v>1005</v>
      </c>
      <c r="C6" s="436">
        <v>10</v>
      </c>
      <c r="D6" s="446">
        <v>0</v>
      </c>
      <c r="E6" s="438"/>
      <c r="F6" s="445" t="s">
        <v>1057</v>
      </c>
      <c r="G6" s="250">
        <v>1005</v>
      </c>
      <c r="H6" s="439"/>
      <c r="I6" s="440">
        <v>3500</v>
      </c>
      <c r="J6" s="441" t="s">
        <v>1061</v>
      </c>
      <c r="K6" s="444" t="s">
        <v>1060</v>
      </c>
      <c r="M6" s="508">
        <v>1005</v>
      </c>
      <c r="N6" s="505">
        <v>5</v>
      </c>
      <c r="O6" s="506">
        <v>1000</v>
      </c>
      <c r="P6" s="509">
        <v>3500</v>
      </c>
      <c r="Q6" s="398"/>
    </row>
    <row r="7" spans="1:17" ht="14.25">
      <c r="A7" s="230"/>
      <c r="B7" s="250">
        <v>1020</v>
      </c>
      <c r="C7" s="436"/>
      <c r="D7" s="437"/>
      <c r="E7" s="438"/>
      <c r="F7" s="438"/>
      <c r="G7" s="250">
        <v>1020</v>
      </c>
      <c r="H7" s="439"/>
      <c r="I7" s="440"/>
      <c r="J7" s="438"/>
      <c r="K7" s="442"/>
      <c r="M7" s="508">
        <v>1050</v>
      </c>
      <c r="N7" s="505"/>
      <c r="O7" s="506"/>
      <c r="P7" s="509">
        <v>700</v>
      </c>
      <c r="Q7" s="398"/>
    </row>
    <row r="8" spans="1:17" ht="14.25">
      <c r="A8" s="230"/>
      <c r="B8" s="250">
        <v>1040</v>
      </c>
      <c r="C8" s="436"/>
      <c r="D8" s="437"/>
      <c r="E8" s="438"/>
      <c r="F8" s="438"/>
      <c r="G8" s="250">
        <v>1040</v>
      </c>
      <c r="H8" s="439"/>
      <c r="I8" s="440"/>
      <c r="J8" s="438"/>
      <c r="K8" s="442"/>
      <c r="M8" s="508">
        <v>1120</v>
      </c>
      <c r="N8" s="505">
        <v>19</v>
      </c>
      <c r="O8" s="506">
        <v>3800</v>
      </c>
      <c r="P8" s="509">
        <v>7350</v>
      </c>
      <c r="Q8" s="398"/>
    </row>
    <row r="9" spans="1:17" ht="14.25">
      <c r="A9" s="230"/>
      <c r="B9" s="250">
        <v>1050</v>
      </c>
      <c r="C9" s="436"/>
      <c r="D9" s="437"/>
      <c r="E9" s="438"/>
      <c r="F9" s="438"/>
      <c r="G9" s="250">
        <v>1050</v>
      </c>
      <c r="H9" s="439"/>
      <c r="I9" s="440">
        <v>700</v>
      </c>
      <c r="J9" s="438"/>
      <c r="K9" s="444" t="s">
        <v>1062</v>
      </c>
      <c r="M9" s="508">
        <v>1195</v>
      </c>
      <c r="N9" s="505">
        <v>1</v>
      </c>
      <c r="O9" s="506">
        <v>200</v>
      </c>
      <c r="P9" s="509">
        <v>350</v>
      </c>
      <c r="Q9" s="398"/>
    </row>
    <row r="10" spans="1:17" ht="18.75" customHeight="1">
      <c r="A10" s="230"/>
      <c r="B10" s="250">
        <v>1060</v>
      </c>
      <c r="C10" s="436"/>
      <c r="D10" s="437"/>
      <c r="E10" s="438"/>
      <c r="F10" s="438"/>
      <c r="G10" s="250"/>
      <c r="H10" s="439"/>
      <c r="I10" s="440"/>
      <c r="J10" s="438"/>
      <c r="K10" s="444"/>
      <c r="M10" s="508">
        <v>1200</v>
      </c>
      <c r="N10" s="505">
        <v>8</v>
      </c>
      <c r="O10" s="506">
        <v>1600</v>
      </c>
      <c r="P10" s="509">
        <v>2800</v>
      </c>
      <c r="Q10" s="398"/>
    </row>
    <row r="11" spans="1:17" ht="18.75" customHeight="1">
      <c r="A11" s="230"/>
      <c r="B11" s="250"/>
      <c r="C11" s="436"/>
      <c r="D11" s="437"/>
      <c r="E11" s="438"/>
      <c r="F11" s="438"/>
      <c r="G11" s="250"/>
      <c r="H11" s="439"/>
      <c r="I11" s="440"/>
      <c r="J11" s="438"/>
      <c r="K11" s="444"/>
      <c r="M11" s="508">
        <v>1255</v>
      </c>
      <c r="N11" s="505">
        <v>5</v>
      </c>
      <c r="O11" s="506">
        <v>1000</v>
      </c>
      <c r="P11" s="509">
        <v>1750</v>
      </c>
      <c r="Q11" s="398"/>
    </row>
    <row r="12" spans="1:17" ht="23.25" customHeight="1">
      <c r="A12" s="230"/>
      <c r="B12" s="250">
        <v>1100</v>
      </c>
      <c r="C12" s="436"/>
      <c r="D12" s="446"/>
      <c r="E12" s="438"/>
      <c r="F12" s="438"/>
      <c r="G12" s="250">
        <v>1100</v>
      </c>
      <c r="H12" s="439"/>
      <c r="I12" s="440"/>
      <c r="J12" s="438"/>
      <c r="K12" s="444"/>
      <c r="M12" s="510"/>
      <c r="N12" s="398">
        <f>SUM(N5:N11)</f>
        <v>43</v>
      </c>
      <c r="O12" s="398">
        <f>SUM(O5:O11)</f>
        <v>8600</v>
      </c>
      <c r="P12" s="398">
        <f>SUM(P5:P11)</f>
        <v>18200</v>
      </c>
      <c r="Q12" s="398"/>
    </row>
    <row r="13" spans="1:17" ht="18.75" customHeight="1">
      <c r="A13" s="230"/>
      <c r="B13" s="250">
        <v>1120</v>
      </c>
      <c r="C13" s="436">
        <v>19</v>
      </c>
      <c r="D13" s="446" t="s">
        <v>1052</v>
      </c>
      <c r="E13" s="445"/>
      <c r="F13" s="445" t="s">
        <v>1053</v>
      </c>
      <c r="G13" s="250">
        <v>1120</v>
      </c>
      <c r="H13" s="439"/>
      <c r="I13" s="440">
        <v>7350</v>
      </c>
      <c r="J13" s="443" t="s">
        <v>1064</v>
      </c>
      <c r="K13" s="444" t="s">
        <v>1063</v>
      </c>
      <c r="M13" s="510"/>
      <c r="N13" s="398"/>
      <c r="O13" s="398"/>
      <c r="P13" s="398"/>
      <c r="Q13" s="398"/>
    </row>
    <row r="14" spans="1:17" ht="18.75" customHeight="1">
      <c r="A14" s="230"/>
      <c r="B14" s="250">
        <v>1125</v>
      </c>
      <c r="C14" s="436"/>
      <c r="D14" s="437"/>
      <c r="E14" s="438"/>
      <c r="F14" s="438"/>
      <c r="G14" s="250">
        <v>1125</v>
      </c>
      <c r="H14" s="439"/>
      <c r="I14" s="440"/>
      <c r="J14" s="438"/>
      <c r="K14" s="444"/>
      <c r="M14" s="510"/>
      <c r="N14" s="398"/>
      <c r="O14" s="398"/>
      <c r="P14" s="398"/>
      <c r="Q14" s="398"/>
    </row>
    <row r="15" spans="1:17" ht="18.75" customHeight="1">
      <c r="A15" s="230"/>
      <c r="B15" s="250">
        <v>1150</v>
      </c>
      <c r="C15" s="436"/>
      <c r="D15" s="437"/>
      <c r="E15" s="438"/>
      <c r="F15" s="438"/>
      <c r="G15" s="250"/>
      <c r="H15" s="439"/>
      <c r="I15" s="440"/>
      <c r="J15" s="438"/>
      <c r="K15" s="444"/>
      <c r="M15" s="510"/>
      <c r="N15" s="398"/>
      <c r="O15" s="398"/>
      <c r="P15" s="398"/>
      <c r="Q15" s="398"/>
    </row>
    <row r="16" spans="1:17" ht="18.75" customHeight="1">
      <c r="A16" s="230"/>
      <c r="B16" s="250">
        <v>1160</v>
      </c>
      <c r="C16" s="436"/>
      <c r="D16" s="437"/>
      <c r="E16" s="438"/>
      <c r="F16" s="438"/>
      <c r="G16" s="250"/>
      <c r="H16" s="439"/>
      <c r="I16" s="440"/>
      <c r="J16" s="438"/>
      <c r="K16" s="444"/>
      <c r="M16" s="510"/>
      <c r="N16" s="398"/>
      <c r="O16" s="398"/>
      <c r="P16" s="398"/>
      <c r="Q16" s="230"/>
    </row>
    <row r="17" spans="1:17" ht="18.75" customHeight="1">
      <c r="A17" s="230"/>
      <c r="B17" s="250"/>
      <c r="C17" s="436"/>
      <c r="D17" s="437"/>
      <c r="E17" s="438"/>
      <c r="F17" s="438"/>
      <c r="G17" s="250">
        <v>1170</v>
      </c>
      <c r="H17" s="439"/>
      <c r="I17" s="440"/>
      <c r="J17" s="438"/>
      <c r="K17" s="444"/>
      <c r="M17" s="510"/>
      <c r="N17" s="398"/>
      <c r="O17" s="398"/>
      <c r="P17" s="398"/>
      <c r="Q17" s="230"/>
    </row>
    <row r="18" spans="1:17" ht="18.75" customHeight="1">
      <c r="A18" s="230"/>
      <c r="B18" s="250">
        <v>1195</v>
      </c>
      <c r="C18" s="436">
        <v>1</v>
      </c>
      <c r="D18" s="437">
        <v>0</v>
      </c>
      <c r="E18" s="438"/>
      <c r="F18" s="445" t="s">
        <v>1054</v>
      </c>
      <c r="G18" s="250">
        <v>1195</v>
      </c>
      <c r="H18" s="439"/>
      <c r="I18" s="440">
        <v>350</v>
      </c>
      <c r="J18" s="438"/>
      <c r="K18" s="444" t="s">
        <v>1065</v>
      </c>
      <c r="M18" s="510"/>
      <c r="N18" s="398"/>
      <c r="O18" s="398"/>
      <c r="P18" s="398"/>
      <c r="Q18" s="398"/>
    </row>
    <row r="19" spans="1:17" ht="18.75" customHeight="1">
      <c r="A19" s="230"/>
      <c r="B19" s="250">
        <v>1200</v>
      </c>
      <c r="C19" s="436">
        <v>8</v>
      </c>
      <c r="D19" s="446">
        <v>1</v>
      </c>
      <c r="E19" s="438"/>
      <c r="F19" s="445" t="s">
        <v>1056</v>
      </c>
      <c r="G19" s="250">
        <v>1200</v>
      </c>
      <c r="H19" s="439"/>
      <c r="I19" s="440">
        <v>2800</v>
      </c>
      <c r="J19" s="438"/>
      <c r="K19" s="444" t="s">
        <v>1066</v>
      </c>
      <c r="M19" s="230"/>
      <c r="N19" s="230"/>
      <c r="O19" s="230"/>
      <c r="P19" s="230"/>
      <c r="Q19" s="398"/>
    </row>
    <row r="20" spans="1:17" ht="18.75" customHeight="1">
      <c r="A20" s="230"/>
      <c r="B20" s="250">
        <v>1205</v>
      </c>
      <c r="C20" s="436"/>
      <c r="D20" s="437"/>
      <c r="E20" s="438"/>
      <c r="F20" s="445"/>
      <c r="G20" s="250">
        <v>1205</v>
      </c>
      <c r="H20" s="439"/>
      <c r="I20" s="440"/>
      <c r="J20" s="438"/>
      <c r="K20" s="444"/>
      <c r="M20" s="230"/>
      <c r="N20" s="230"/>
      <c r="O20" s="230"/>
      <c r="P20" s="230"/>
      <c r="Q20" s="398"/>
    </row>
    <row r="21" spans="1:17" ht="18.75" customHeight="1">
      <c r="A21" s="230"/>
      <c r="B21" s="250">
        <v>1255</v>
      </c>
      <c r="C21" s="436">
        <v>5</v>
      </c>
      <c r="D21" s="437">
        <v>0</v>
      </c>
      <c r="E21" s="438"/>
      <c r="F21" s="445" t="s">
        <v>1055</v>
      </c>
      <c r="G21" s="250">
        <v>1240</v>
      </c>
      <c r="H21" s="439"/>
      <c r="I21" s="440">
        <v>1750</v>
      </c>
      <c r="J21" s="438"/>
      <c r="K21" s="444" t="s">
        <v>1067</v>
      </c>
      <c r="M21" s="230"/>
      <c r="N21" s="230"/>
      <c r="O21" s="230"/>
      <c r="P21" s="230"/>
      <c r="Q21" s="398"/>
    </row>
    <row r="22" spans="1:17" ht="18.75" customHeight="1">
      <c r="A22" s="230"/>
      <c r="B22" s="250"/>
      <c r="C22" s="436"/>
      <c r="D22" s="437"/>
      <c r="E22" s="438"/>
      <c r="F22" s="438"/>
      <c r="G22" s="250"/>
      <c r="H22" s="439"/>
      <c r="I22" s="440"/>
      <c r="J22" s="438"/>
      <c r="K22" s="444"/>
      <c r="M22" s="230"/>
      <c r="N22" s="230"/>
      <c r="O22" s="230"/>
      <c r="P22" s="230"/>
      <c r="Q22" s="398"/>
    </row>
    <row r="23" spans="1:17" ht="18.75" customHeight="1">
      <c r="A23" s="230"/>
      <c r="B23" s="250"/>
      <c r="C23" s="436"/>
      <c r="D23" s="437"/>
      <c r="E23" s="438"/>
      <c r="F23" s="438"/>
      <c r="G23" s="250"/>
      <c r="H23" s="439"/>
      <c r="I23" s="440"/>
      <c r="J23" s="438"/>
      <c r="K23" s="444"/>
      <c r="N23" s="230"/>
      <c r="O23" s="230"/>
      <c r="P23" s="230"/>
      <c r="Q23" s="398"/>
    </row>
    <row r="24" spans="1:17">
      <c r="A24" s="230"/>
      <c r="B24" s="250"/>
      <c r="C24" s="436"/>
      <c r="D24" s="437"/>
      <c r="E24" s="438"/>
      <c r="F24" s="438"/>
      <c r="G24" s="807"/>
      <c r="H24" s="808"/>
      <c r="I24" s="440"/>
      <c r="J24" s="438"/>
      <c r="K24" s="444"/>
      <c r="M24" s="230"/>
      <c r="N24" s="230"/>
      <c r="O24" s="230"/>
      <c r="P24" s="230"/>
      <c r="Q24" s="398"/>
    </row>
    <row r="25" spans="1:17">
      <c r="B25" s="327"/>
      <c r="C25" s="326">
        <v>43</v>
      </c>
      <c r="D25" s="326"/>
      <c r="E25" s="326" t="s">
        <v>1058</v>
      </c>
      <c r="F25" s="326"/>
      <c r="G25" s="326"/>
      <c r="H25" s="328"/>
      <c r="I25" s="328">
        <v>18200</v>
      </c>
      <c r="J25" s="326"/>
      <c r="K25" s="326" t="s">
        <v>1068</v>
      </c>
      <c r="M25" s="230"/>
      <c r="N25" s="230"/>
      <c r="O25" s="230"/>
      <c r="P25" s="230"/>
      <c r="Q25" s="398"/>
    </row>
    <row r="26" spans="1:17">
      <c r="J26" t="s">
        <v>1069</v>
      </c>
      <c r="M26" s="230"/>
      <c r="N26" s="230"/>
      <c r="O26" s="230"/>
      <c r="P26" s="230"/>
      <c r="Q26" s="398"/>
    </row>
    <row r="27" spans="1:17">
      <c r="M27" s="230"/>
      <c r="N27" s="230"/>
      <c r="O27" s="230"/>
      <c r="P27" s="230"/>
      <c r="Q27" s="398"/>
    </row>
    <row r="28" spans="1:17">
      <c r="J28" t="s">
        <v>1070</v>
      </c>
      <c r="L28" s="230"/>
      <c r="M28" s="230"/>
      <c r="N28" s="230"/>
      <c r="O28" s="230"/>
      <c r="P28" s="230"/>
      <c r="Q28" s="398"/>
    </row>
    <row r="29" spans="1:17" ht="14.25">
      <c r="J29" s="230"/>
      <c r="K29" s="230"/>
      <c r="L29" s="257"/>
      <c r="M29" s="398"/>
      <c r="N29" s="398"/>
      <c r="O29" s="398"/>
      <c r="P29" s="398"/>
      <c r="Q29" s="398"/>
    </row>
    <row r="30" spans="1:17" ht="14.25">
      <c r="B30" s="230"/>
      <c r="C30" s="230"/>
      <c r="D30" s="230"/>
      <c r="J30" s="257"/>
      <c r="K30" s="257"/>
      <c r="L30" s="257"/>
      <c r="M30" s="230"/>
      <c r="N30" s="230"/>
      <c r="O30" s="230"/>
      <c r="P30" s="230"/>
      <c r="Q30" s="230"/>
    </row>
    <row r="31" spans="1:17" ht="14.25">
      <c r="B31" s="257"/>
      <c r="C31" s="257"/>
      <c r="D31" s="257"/>
      <c r="F31" s="257"/>
      <c r="G31" s="257"/>
      <c r="H31" s="257"/>
      <c r="J31" s="257"/>
      <c r="K31" s="257"/>
      <c r="L31" s="257"/>
      <c r="M31" s="230"/>
      <c r="N31" s="230"/>
      <c r="O31" s="230"/>
      <c r="P31" s="230"/>
    </row>
    <row r="32" spans="1:17" ht="14.25">
      <c r="B32" s="257"/>
      <c r="C32" s="257"/>
      <c r="D32" s="257"/>
      <c r="F32" s="257"/>
      <c r="G32" s="257"/>
      <c r="H32" s="257"/>
      <c r="J32" s="257"/>
      <c r="K32" s="257"/>
      <c r="L32" s="257"/>
    </row>
    <row r="33" spans="2:12" ht="14.25">
      <c r="F33" s="257"/>
      <c r="G33" s="257"/>
      <c r="H33" s="257"/>
      <c r="J33" s="257"/>
      <c r="K33" s="257"/>
      <c r="L33" s="257"/>
    </row>
    <row r="34" spans="2:12" ht="14.25">
      <c r="B34" s="257"/>
      <c r="C34" s="257"/>
      <c r="D34" s="257"/>
      <c r="F34" s="257"/>
      <c r="G34" s="257"/>
      <c r="H34" s="257"/>
      <c r="J34" s="257"/>
      <c r="K34" s="257"/>
      <c r="L34" s="257"/>
    </row>
    <row r="35" spans="2:12" ht="14.25">
      <c r="F35" s="257"/>
      <c r="G35" s="257"/>
      <c r="H35" s="257"/>
      <c r="J35" s="257"/>
      <c r="K35" s="257"/>
      <c r="L35" s="257"/>
    </row>
    <row r="36" spans="2:12" ht="14.25">
      <c r="F36" s="257"/>
      <c r="G36" s="257"/>
      <c r="H36" s="257"/>
      <c r="J36" s="257"/>
      <c r="K36" s="257"/>
      <c r="L36" s="257"/>
    </row>
    <row r="37" spans="2:12" ht="14.25">
      <c r="B37" s="257"/>
      <c r="C37" s="257"/>
      <c r="D37" s="257"/>
      <c r="F37" s="257"/>
      <c r="G37" s="257"/>
      <c r="H37" s="257"/>
      <c r="J37" s="257"/>
      <c r="K37" s="257"/>
      <c r="L37" s="257"/>
    </row>
    <row r="38" spans="2:12" ht="14.25">
      <c r="F38" s="257"/>
      <c r="G38" s="257"/>
      <c r="H38" s="257"/>
      <c r="J38" s="257"/>
      <c r="K38" s="257"/>
      <c r="L38" s="257"/>
    </row>
    <row r="39" spans="2:12" ht="14.25">
      <c r="B39" s="257"/>
      <c r="C39" s="257"/>
      <c r="D39" s="257"/>
      <c r="F39" s="257"/>
      <c r="G39" s="257"/>
      <c r="H39" s="257"/>
      <c r="J39" s="257"/>
      <c r="K39" s="257"/>
      <c r="L39" s="257"/>
    </row>
    <row r="40" spans="2:12" ht="14.25">
      <c r="F40" s="257"/>
      <c r="G40" s="257"/>
      <c r="H40" s="257"/>
      <c r="J40" s="257"/>
      <c r="K40" s="257"/>
      <c r="L40" s="257"/>
    </row>
    <row r="41" spans="2:12" ht="14.25">
      <c r="B41" s="257"/>
      <c r="C41" s="257"/>
      <c r="D41" s="257"/>
      <c r="F41" s="257"/>
      <c r="G41" s="257"/>
      <c r="H41" s="257"/>
      <c r="J41" s="257"/>
      <c r="K41" s="257"/>
      <c r="L41" s="257"/>
    </row>
    <row r="42" spans="2:12" ht="14.25">
      <c r="F42" s="257"/>
      <c r="G42" s="257"/>
      <c r="H42" s="257"/>
      <c r="J42" s="257"/>
      <c r="K42" s="257"/>
      <c r="L42" s="257"/>
    </row>
    <row r="43" spans="2:12" ht="14.25">
      <c r="B43" s="257"/>
      <c r="C43" s="257"/>
      <c r="D43" s="257"/>
      <c r="F43" s="257"/>
      <c r="G43" s="257"/>
      <c r="H43" s="257"/>
      <c r="J43" s="257"/>
      <c r="K43" s="257"/>
      <c r="L43" s="257"/>
    </row>
    <row r="44" spans="2:12" ht="14.25">
      <c r="B44" s="257"/>
      <c r="C44" s="257"/>
      <c r="D44" s="257"/>
      <c r="F44" s="257"/>
      <c r="G44" s="257"/>
      <c r="H44" s="257"/>
      <c r="J44" s="257"/>
      <c r="K44" s="257"/>
      <c r="L44" s="257"/>
    </row>
    <row r="45" spans="2:12" ht="14.25">
      <c r="F45" s="257"/>
      <c r="G45" s="257"/>
      <c r="H45" s="257"/>
      <c r="J45" s="257"/>
      <c r="K45" s="257"/>
      <c r="L45" s="257"/>
    </row>
    <row r="46" spans="2:12" ht="14.25">
      <c r="F46" s="257"/>
      <c r="G46" s="257"/>
      <c r="H46" s="257"/>
      <c r="J46" s="257"/>
      <c r="K46" s="257"/>
      <c r="L46" s="257"/>
    </row>
    <row r="47" spans="2:12" ht="14.25">
      <c r="F47" s="257"/>
      <c r="G47" s="257"/>
      <c r="H47" s="257"/>
      <c r="J47" s="257"/>
      <c r="K47" s="257"/>
      <c r="L47" s="257"/>
    </row>
    <row r="48" spans="2:12" ht="14.25">
      <c r="F48" s="257"/>
      <c r="G48" s="257"/>
      <c r="H48" s="257"/>
      <c r="J48" s="257"/>
      <c r="K48" s="257"/>
      <c r="L48" s="257"/>
    </row>
    <row r="49" spans="6:12" ht="14.25">
      <c r="F49" s="257"/>
      <c r="G49" s="257"/>
      <c r="H49" s="257"/>
      <c r="J49" s="257"/>
      <c r="K49" s="257"/>
      <c r="L49" s="257"/>
    </row>
    <row r="50" spans="6:12" ht="14.25">
      <c r="F50" s="257"/>
      <c r="G50" s="257"/>
      <c r="H50" s="257"/>
      <c r="J50" s="257"/>
      <c r="K50" s="257"/>
      <c r="L50" s="257"/>
    </row>
    <row r="51" spans="6:12" ht="14.25">
      <c r="F51" s="257"/>
      <c r="G51" s="257"/>
      <c r="H51" s="257"/>
      <c r="J51" s="257"/>
      <c r="K51" s="257"/>
      <c r="L51" s="257"/>
    </row>
    <row r="52" spans="6:12" ht="14.25">
      <c r="F52" s="257"/>
      <c r="G52" s="257"/>
      <c r="H52" s="257"/>
      <c r="J52" s="257"/>
      <c r="K52" s="257"/>
      <c r="L52" s="257"/>
    </row>
    <row r="53" spans="6:12" ht="14.25">
      <c r="F53" s="257"/>
      <c r="G53" s="257"/>
      <c r="H53" s="257"/>
      <c r="J53" s="257"/>
      <c r="K53" s="257"/>
      <c r="L53" s="257"/>
    </row>
    <row r="54" spans="6:12" ht="14.25">
      <c r="J54" s="257"/>
      <c r="K54" s="257"/>
      <c r="L54" s="257"/>
    </row>
    <row r="55" spans="6:12" ht="14.25">
      <c r="J55" s="257"/>
      <c r="K55" s="257"/>
      <c r="L55" s="257"/>
    </row>
    <row r="56" spans="6:12" ht="14.25">
      <c r="F56" s="257"/>
      <c r="G56" s="257"/>
      <c r="H56" s="257"/>
      <c r="J56" s="257"/>
      <c r="K56" s="257"/>
      <c r="L56" s="257"/>
    </row>
    <row r="57" spans="6:12" ht="14.25">
      <c r="F57" s="257"/>
      <c r="G57" s="257"/>
      <c r="H57" s="257"/>
      <c r="J57" s="257"/>
      <c r="K57" s="257"/>
      <c r="L57" s="257"/>
    </row>
    <row r="58" spans="6:12" ht="14.25">
      <c r="J58" s="257"/>
      <c r="K58" s="257"/>
      <c r="L58" s="257"/>
    </row>
    <row r="59" spans="6:12" ht="14.25">
      <c r="F59" s="257"/>
      <c r="G59" s="257"/>
      <c r="H59" s="257"/>
      <c r="J59" s="257"/>
      <c r="K59" s="257"/>
      <c r="L59" s="257"/>
    </row>
    <row r="60" spans="6:12" ht="14.25">
      <c r="F60" s="257"/>
      <c r="G60" s="257"/>
      <c r="H60" s="257"/>
      <c r="J60" s="257"/>
      <c r="K60" s="257"/>
      <c r="L60" s="257"/>
    </row>
    <row r="61" spans="6:12" ht="14.25">
      <c r="J61" s="257"/>
      <c r="K61" s="257"/>
      <c r="L61" s="257"/>
    </row>
    <row r="62" spans="6:12" ht="14.25">
      <c r="F62" s="257"/>
      <c r="G62" s="257"/>
      <c r="H62" s="257"/>
      <c r="J62" s="257"/>
      <c r="K62" s="257"/>
      <c r="L62" s="257"/>
    </row>
    <row r="63" spans="6:12" ht="14.25">
      <c r="J63" s="257"/>
      <c r="K63" s="257"/>
      <c r="L63" s="257"/>
    </row>
    <row r="64" spans="6:12" ht="14.25">
      <c r="J64" s="257"/>
      <c r="K64" s="257"/>
      <c r="L64" s="257"/>
    </row>
    <row r="65" spans="10:12" ht="14.25">
      <c r="J65" s="257"/>
      <c r="K65" s="257"/>
      <c r="L65" s="257"/>
    </row>
    <row r="66" spans="10:12" ht="14.25">
      <c r="J66" s="257"/>
      <c r="K66" s="257"/>
      <c r="L66" s="257"/>
    </row>
    <row r="67" spans="10:12" ht="14.25">
      <c r="J67" s="257"/>
      <c r="K67" s="257"/>
      <c r="L67" s="257"/>
    </row>
    <row r="68" spans="10:12" ht="14.25">
      <c r="J68" s="257"/>
      <c r="K68" s="257"/>
      <c r="L68" s="257"/>
    </row>
    <row r="69" spans="10:12" ht="14.25">
      <c r="J69" s="257"/>
      <c r="K69" s="257"/>
      <c r="L69" s="257"/>
    </row>
    <row r="70" spans="10:12" ht="14.25">
      <c r="J70" s="257"/>
      <c r="K70" s="257"/>
      <c r="L70" s="257"/>
    </row>
    <row r="71" spans="10:12" ht="14.25">
      <c r="J71" s="257"/>
      <c r="K71" s="257"/>
      <c r="L71" s="257"/>
    </row>
    <row r="72" spans="10:12" ht="14.25">
      <c r="J72" s="257"/>
      <c r="K72" s="257"/>
      <c r="L72" s="257"/>
    </row>
    <row r="73" spans="10:12" ht="14.25">
      <c r="J73" s="257"/>
      <c r="K73" s="257"/>
      <c r="L73" s="257"/>
    </row>
    <row r="74" spans="10:12" ht="14.25">
      <c r="J74" s="257"/>
      <c r="K74" s="257"/>
      <c r="L74" s="257"/>
    </row>
    <row r="75" spans="10:12" ht="14.25">
      <c r="J75" s="257"/>
      <c r="K75" s="257"/>
      <c r="L75" s="257"/>
    </row>
    <row r="76" spans="10:12" ht="14.25">
      <c r="J76" s="257"/>
      <c r="K76" s="257"/>
      <c r="L76" s="257"/>
    </row>
    <row r="77" spans="10:12" ht="14.25">
      <c r="J77" s="257"/>
      <c r="K77" s="257"/>
      <c r="L77" s="257"/>
    </row>
    <row r="78" spans="10:12" ht="14.25">
      <c r="J78" s="257"/>
      <c r="K78" s="257"/>
    </row>
  </sheetData>
  <mergeCells count="1">
    <mergeCell ref="G24:H24"/>
  </mergeCells>
  <phoneticPr fontId="5"/>
  <dataValidations count="1">
    <dataValidation type="decimal" allowBlank="1" showInputMessage="1" showErrorMessage="1" error="この列は半角数字しか入力できません" sqref="M5:M6 M8">
      <formula1>0</formula1>
      <formula2>9999999</formula2>
    </dataValidation>
  </dataValidations>
  <pageMargins left="0.27" right="0.32" top="0.75" bottom="0.75" header="0.3" footer="0.3"/>
  <pageSetup paperSize="9" scale="6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2:Q77"/>
  <sheetViews>
    <sheetView showZeros="0" zoomScaleNormal="100" workbookViewId="0">
      <selection activeCell="E20" sqref="E20"/>
    </sheetView>
  </sheetViews>
  <sheetFormatPr defaultRowHeight="13.5"/>
  <cols>
    <col min="1" max="1" width="8" customWidth="1"/>
    <col min="2" max="2" width="15.625" customWidth="1"/>
    <col min="3" max="3" width="13.5" customWidth="1"/>
    <col min="4" max="6" width="15.625" customWidth="1"/>
    <col min="7" max="7" width="16.75" customWidth="1"/>
    <col min="8" max="8" width="15.75" customWidth="1"/>
    <col min="9" max="9" width="16.25" customWidth="1"/>
    <col min="10" max="11" width="15.625" customWidth="1"/>
    <col min="12" max="12" width="16.25" customWidth="1"/>
  </cols>
  <sheetData>
    <row r="2" spans="1:17">
      <c r="E2" s="326"/>
      <c r="I2" s="326"/>
      <c r="J2" s="326"/>
    </row>
    <row r="3" spans="1:17" ht="15" customHeight="1" thickBot="1">
      <c r="B3" s="230"/>
      <c r="C3" s="230"/>
      <c r="D3" s="230"/>
      <c r="E3" s="230"/>
      <c r="F3" s="230"/>
      <c r="G3" s="230"/>
      <c r="H3" s="230"/>
      <c r="I3" s="230"/>
      <c r="J3" s="230"/>
      <c r="K3" s="230"/>
      <c r="M3" s="230"/>
      <c r="N3" s="230"/>
      <c r="O3" s="230"/>
      <c r="P3" s="230"/>
      <c r="Q3" s="230"/>
    </row>
    <row r="4" spans="1:17" ht="27.75" thickBot="1">
      <c r="B4" s="223" t="s">
        <v>582</v>
      </c>
      <c r="C4" s="224" t="s">
        <v>583</v>
      </c>
      <c r="D4" s="225" t="s">
        <v>868</v>
      </c>
      <c r="E4" s="227" t="s">
        <v>869</v>
      </c>
      <c r="F4" s="227"/>
      <c r="G4" s="223" t="s">
        <v>582</v>
      </c>
      <c r="H4" s="228" t="s">
        <v>585</v>
      </c>
      <c r="I4" s="228" t="s">
        <v>870</v>
      </c>
      <c r="J4" s="227"/>
      <c r="K4" s="392" t="s">
        <v>871</v>
      </c>
      <c r="M4" s="282"/>
      <c r="Q4" s="230"/>
    </row>
    <row r="5" spans="1:17" ht="19.5" customHeight="1">
      <c r="A5" s="230"/>
      <c r="B5" s="386">
        <f>M6</f>
        <v>1000</v>
      </c>
      <c r="C5" s="361">
        <f>SUMIF($M$6:$M$23,B5,$N$6:$N$23)</f>
        <v>1</v>
      </c>
      <c r="D5" s="364">
        <f>SUMIF(ﾘｰﾄﾞ残4.8!$AI$2:$AI$19,ﾘｰﾄﾞ計算!B5,ﾘｰﾄﾞ残4.8!$AK$2:$AK$19)</f>
        <v>0</v>
      </c>
      <c r="E5" s="367">
        <f>C5-D5</f>
        <v>1</v>
      </c>
      <c r="F5" s="370">
        <f>E5*200</f>
        <v>200</v>
      </c>
      <c r="G5" s="386">
        <f>B5</f>
        <v>1000</v>
      </c>
      <c r="H5" s="373">
        <f>SUMIF($M$6:$M$23,G5,$P$6:$P$23)</f>
        <v>350</v>
      </c>
      <c r="I5" s="383">
        <f>SUMIF(ﾘｰﾄﾞ残4.8!$AA$10:$AA$20,ﾘｰﾄﾞ計算!G5,ﾘｰﾄﾞ残4.8!$AB$10:$AB$20)+SUMIF(ﾘｰﾄﾞ残4.8!$AE$3:$AE$20,ﾘｰﾄﾞ計算!G5,ﾘｰﾄﾞ残4.8!$AF$3:$AF$20)</f>
        <v>640</v>
      </c>
      <c r="J5" s="374"/>
      <c r="K5" s="375" t="str">
        <f>IF(H5=0,"",IF(H5-I5&gt;0,H5-I5,"OK"))</f>
        <v>OK</v>
      </c>
      <c r="L5" s="360" t="str">
        <f>IF(K5&lt;0,"OK","")</f>
        <v/>
      </c>
      <c r="M5" s="447" t="s">
        <v>914</v>
      </c>
      <c r="N5" s="448" t="s">
        <v>933</v>
      </c>
      <c r="O5" s="449" t="s">
        <v>934</v>
      </c>
      <c r="P5" s="449" t="s">
        <v>935</v>
      </c>
      <c r="Q5" s="230"/>
    </row>
    <row r="6" spans="1:17" ht="19.5" customHeight="1">
      <c r="A6" s="230"/>
      <c r="B6" s="387">
        <f t="shared" ref="B6:B23" si="0">M7</f>
        <v>1005</v>
      </c>
      <c r="C6" s="362">
        <f t="shared" ref="C6:C23" si="1">SUMIF($M$6:$M$23,B6,$N$6:$N$23)</f>
        <v>11</v>
      </c>
      <c r="D6" s="365">
        <f>SUMIF(ﾘｰﾄﾞ残4.8!$AI$2:$AI$19,ﾘｰﾄﾞ計算!B6,ﾘｰﾄﾞ残4.8!$AK$2:$AK$19)</f>
        <v>2</v>
      </c>
      <c r="E6" s="368">
        <f>C6-D6</f>
        <v>9</v>
      </c>
      <c r="F6" s="371">
        <f t="shared" ref="F6:F23" si="2">E6*200</f>
        <v>1800</v>
      </c>
      <c r="G6" s="387">
        <f t="shared" ref="G6:G23" si="3">B6</f>
        <v>1005</v>
      </c>
      <c r="H6" s="376">
        <f t="shared" ref="H6:H23" si="4">SUMIF($M$6:$M$23,G6,$P$6:$P$23)</f>
        <v>4550</v>
      </c>
      <c r="I6" s="384">
        <f>SUMIF(ﾘｰﾄﾞ残4.8!$AA$10:$AA$20,ﾘｰﾄﾞ計算!G6,ﾘｰﾄﾞ残4.8!$AB$10:$AB$20)+SUMIF(ﾘｰﾄﾞ残4.8!$AE$3:$AE$20,ﾘｰﾄﾞ計算!G6,ﾘｰﾄﾞ残4.8!$AF$3:$AF$20)</f>
        <v>1000</v>
      </c>
      <c r="J6" s="377"/>
      <c r="K6" s="378">
        <f t="shared" ref="K6:K23" si="5">IF(H6=0,"",IF(H6-I6&gt;0,H6-I6,"OK"))</f>
        <v>3550</v>
      </c>
      <c r="L6" s="360" t="str">
        <f t="shared" ref="L6:L23" si="6">IF(K6&lt;0,"OK","")</f>
        <v/>
      </c>
      <c r="M6" s="450">
        <v>1000</v>
      </c>
      <c r="N6" s="451">
        <v>1</v>
      </c>
      <c r="O6" s="452">
        <v>200</v>
      </c>
      <c r="P6" s="452">
        <v>350</v>
      </c>
      <c r="Q6" s="230"/>
    </row>
    <row r="7" spans="1:17" ht="19.5" customHeight="1">
      <c r="A7" s="230"/>
      <c r="B7" s="387">
        <f t="shared" si="0"/>
        <v>1100</v>
      </c>
      <c r="C7" s="362">
        <f t="shared" si="1"/>
        <v>5</v>
      </c>
      <c r="D7" s="365">
        <f>SUMIF(ﾘｰﾄﾞ残4.8!$AI$2:$AI$19,ﾘｰﾄﾞ計算!B7,ﾘｰﾄﾞ残4.8!$AK$2:$AK$19)</f>
        <v>0</v>
      </c>
      <c r="E7" s="368">
        <f t="shared" ref="E7:E23" si="7">C7-D7</f>
        <v>5</v>
      </c>
      <c r="F7" s="371">
        <f t="shared" si="2"/>
        <v>1000</v>
      </c>
      <c r="G7" s="390">
        <f t="shared" si="3"/>
        <v>1100</v>
      </c>
      <c r="H7" s="379">
        <f t="shared" si="4"/>
        <v>4900</v>
      </c>
      <c r="I7" s="384">
        <f>SUMIF(ﾘｰﾄﾞ残4.8!$AA$10:$AA$20,ﾘｰﾄﾞ計算!G7,ﾘｰﾄﾞ残4.8!$AB$10:$AB$20)+SUMIF(ﾘｰﾄﾞ残4.8!$AE$3:$AE$20,ﾘｰﾄﾞ計算!G7,ﾘｰﾄﾞ残4.8!$AF$3:$AF$20)</f>
        <v>300</v>
      </c>
      <c r="J7" s="371"/>
      <c r="K7" s="378">
        <f t="shared" si="5"/>
        <v>4600</v>
      </c>
      <c r="L7" s="360" t="str">
        <f t="shared" si="6"/>
        <v/>
      </c>
      <c r="M7" s="450">
        <v>1005</v>
      </c>
      <c r="N7" s="453">
        <v>11</v>
      </c>
      <c r="O7" s="452">
        <v>2200</v>
      </c>
      <c r="P7" s="452">
        <v>4550</v>
      </c>
      <c r="Q7" s="230"/>
    </row>
    <row r="8" spans="1:17" ht="19.5" customHeight="1">
      <c r="A8" s="230"/>
      <c r="B8" s="387">
        <f t="shared" si="0"/>
        <v>1120</v>
      </c>
      <c r="C8" s="362">
        <f t="shared" si="1"/>
        <v>37</v>
      </c>
      <c r="D8" s="365">
        <f>SUMIF(ﾘｰﾄﾞ残4.8!$AI$2:$AI$19,ﾘｰﾄﾞ計算!B8,ﾘｰﾄﾞ残4.8!$AK$2:$AK$19)</f>
        <v>0</v>
      </c>
      <c r="E8" s="368">
        <f t="shared" si="7"/>
        <v>37</v>
      </c>
      <c r="F8" s="371">
        <f t="shared" si="2"/>
        <v>7400</v>
      </c>
      <c r="G8" s="390">
        <f t="shared" si="3"/>
        <v>1120</v>
      </c>
      <c r="H8" s="379">
        <f t="shared" si="4"/>
        <v>15750</v>
      </c>
      <c r="I8" s="384">
        <f>SUMIF(ﾘｰﾄﾞ残4.8!$AA$10:$AA$20,ﾘｰﾄﾞ計算!G8,ﾘｰﾄﾞ残4.8!$AB$10:$AB$20)+SUMIF(ﾘｰﾄﾞ残4.8!$AE$3:$AE$20,ﾘｰﾄﾞ計算!G8,ﾘｰﾄﾞ残4.8!$AF$3:$AF$20)</f>
        <v>2780</v>
      </c>
      <c r="J8" s="371"/>
      <c r="K8" s="378">
        <f t="shared" si="5"/>
        <v>12970</v>
      </c>
      <c r="L8" s="360" t="str">
        <f t="shared" si="6"/>
        <v/>
      </c>
      <c r="M8" s="450">
        <v>1100</v>
      </c>
      <c r="N8" s="453">
        <v>5</v>
      </c>
      <c r="O8" s="452">
        <v>1000</v>
      </c>
      <c r="P8" s="452">
        <v>4900</v>
      </c>
      <c r="Q8" s="230"/>
    </row>
    <row r="9" spans="1:17" ht="19.5" customHeight="1">
      <c r="A9" s="230"/>
      <c r="B9" s="387">
        <f t="shared" si="0"/>
        <v>1125</v>
      </c>
      <c r="C9" s="362">
        <f t="shared" si="1"/>
        <v>6</v>
      </c>
      <c r="D9" s="365">
        <f>SUMIF(ﾘｰﾄﾞ残4.8!$AI$2:$AI$19,ﾘｰﾄﾞ計算!B9,ﾘｰﾄﾞ残4.8!$AK$2:$AK$19)</f>
        <v>0</v>
      </c>
      <c r="E9" s="368">
        <f t="shared" si="7"/>
        <v>6</v>
      </c>
      <c r="F9" s="371">
        <f t="shared" si="2"/>
        <v>1200</v>
      </c>
      <c r="G9" s="390">
        <f t="shared" si="3"/>
        <v>1125</v>
      </c>
      <c r="H9" s="379">
        <f t="shared" si="4"/>
        <v>2100</v>
      </c>
      <c r="I9" s="384">
        <f>SUMIF(ﾘｰﾄﾞ残4.8!$AA$10:$AA$20,ﾘｰﾄﾞ計算!G9,ﾘｰﾄﾞ残4.8!$AB$10:$AB$20)+SUMIF(ﾘｰﾄﾞ残4.8!$AE$3:$AE$20,ﾘｰﾄﾞ計算!G9,ﾘｰﾄﾞ残4.8!$AF$3:$AF$20)</f>
        <v>0</v>
      </c>
      <c r="J9" s="371"/>
      <c r="K9" s="378">
        <f t="shared" si="5"/>
        <v>2100</v>
      </c>
      <c r="L9" s="360" t="str">
        <f t="shared" si="6"/>
        <v/>
      </c>
      <c r="M9" s="450">
        <v>1120</v>
      </c>
      <c r="N9" s="453">
        <v>37</v>
      </c>
      <c r="O9" s="452">
        <v>7400</v>
      </c>
      <c r="P9" s="452">
        <v>15750</v>
      </c>
      <c r="Q9" s="230"/>
    </row>
    <row r="10" spans="1:17" ht="19.5" customHeight="1">
      <c r="A10" s="230"/>
      <c r="B10" s="387">
        <f t="shared" si="0"/>
        <v>1170</v>
      </c>
      <c r="C10" s="362">
        <f t="shared" si="1"/>
        <v>0</v>
      </c>
      <c r="D10" s="365">
        <f>SUMIF(ﾘｰﾄﾞ残4.8!$AI$2:$AI$19,ﾘｰﾄﾞ計算!B10,ﾘｰﾄﾞ残4.8!$AK$2:$AK$19)</f>
        <v>0</v>
      </c>
      <c r="E10" s="368">
        <f t="shared" si="7"/>
        <v>0</v>
      </c>
      <c r="F10" s="371">
        <f t="shared" si="2"/>
        <v>0</v>
      </c>
      <c r="G10" s="390">
        <f t="shared" si="3"/>
        <v>1170</v>
      </c>
      <c r="H10" s="379">
        <f t="shared" si="4"/>
        <v>350</v>
      </c>
      <c r="I10" s="384">
        <f>SUMIF(ﾘｰﾄﾞ残4.8!$AA$10:$AA$20,ﾘｰﾄﾞ計算!G10,ﾘｰﾄﾞ残4.8!$AB$10:$AB$20)+SUMIF(ﾘｰﾄﾞ残4.8!$AE$3:$AE$20,ﾘｰﾄﾞ計算!G10,ﾘｰﾄﾞ残4.8!$AF$3:$AF$20)</f>
        <v>0</v>
      </c>
      <c r="J10" s="371"/>
      <c r="K10" s="378">
        <f t="shared" si="5"/>
        <v>350</v>
      </c>
      <c r="L10" s="360" t="str">
        <f t="shared" si="6"/>
        <v/>
      </c>
      <c r="M10" s="450">
        <v>1125</v>
      </c>
      <c r="N10" s="453">
        <v>6</v>
      </c>
      <c r="O10" s="452">
        <v>1200</v>
      </c>
      <c r="P10" s="452">
        <v>2100</v>
      </c>
      <c r="Q10" s="230"/>
    </row>
    <row r="11" spans="1:17" ht="19.5" customHeight="1">
      <c r="A11" s="230"/>
      <c r="B11" s="388">
        <f t="shared" si="0"/>
        <v>1195</v>
      </c>
      <c r="C11" s="362">
        <f t="shared" si="1"/>
        <v>3</v>
      </c>
      <c r="D11" s="365">
        <f>SUMIF(ﾘｰﾄﾞ残4.8!$AI$2:$AI$19,ﾘｰﾄﾞ計算!B11,ﾘｰﾄﾞ残4.8!$AK$2:$AK$19)</f>
        <v>0</v>
      </c>
      <c r="E11" s="368">
        <f t="shared" si="7"/>
        <v>3</v>
      </c>
      <c r="F11" s="371">
        <f t="shared" si="2"/>
        <v>600</v>
      </c>
      <c r="G11" s="390">
        <f t="shared" si="3"/>
        <v>1195</v>
      </c>
      <c r="H11" s="379">
        <f t="shared" si="4"/>
        <v>1050</v>
      </c>
      <c r="I11" s="384">
        <f>SUMIF(ﾘｰﾄﾞ残4.8!$AA$10:$AA$20,ﾘｰﾄﾞ計算!G11,ﾘｰﾄﾞ残4.8!$AB$10:$AB$20)+SUMIF(ﾘｰﾄﾞ残4.8!$AE$3:$AE$20,ﾘｰﾄﾞ計算!G11,ﾘｰﾄﾞ残4.8!$AF$3:$AF$20)</f>
        <v>0</v>
      </c>
      <c r="J11" s="371"/>
      <c r="K11" s="378">
        <f t="shared" si="5"/>
        <v>1050</v>
      </c>
      <c r="L11" s="360" t="str">
        <f t="shared" si="6"/>
        <v/>
      </c>
      <c r="M11" s="450">
        <v>1170</v>
      </c>
      <c r="N11" s="453"/>
      <c r="O11" s="452"/>
      <c r="P11" s="452">
        <v>350</v>
      </c>
      <c r="Q11" s="230"/>
    </row>
    <row r="12" spans="1:17" ht="19.5" customHeight="1">
      <c r="A12" s="230"/>
      <c r="B12" s="388">
        <f t="shared" si="0"/>
        <v>0</v>
      </c>
      <c r="C12" s="362">
        <f t="shared" si="1"/>
        <v>0</v>
      </c>
      <c r="D12" s="365">
        <f>SUMIF(ﾘｰﾄﾞ残4.8!$AI$2:$AI$19,ﾘｰﾄﾞ計算!B12,ﾘｰﾄﾞ残4.8!$AK$2:$AK$19)</f>
        <v>0</v>
      </c>
      <c r="E12" s="368">
        <f t="shared" si="7"/>
        <v>0</v>
      </c>
      <c r="F12" s="371">
        <f t="shared" si="2"/>
        <v>0</v>
      </c>
      <c r="G12" s="390">
        <f t="shared" si="3"/>
        <v>0</v>
      </c>
      <c r="H12" s="379">
        <f t="shared" si="4"/>
        <v>0</v>
      </c>
      <c r="I12" s="384">
        <f>SUMIF(ﾘｰﾄﾞ残4.8!$AA$10:$AA$20,ﾘｰﾄﾞ計算!G12,ﾘｰﾄﾞ残4.8!$AB$10:$AB$20)+SUMIF(ﾘｰﾄﾞ残4.8!$AE$3:$AE$20,ﾘｰﾄﾞ計算!G12,ﾘｰﾄﾞ残4.8!$AF$3:$AF$20)</f>
        <v>0</v>
      </c>
      <c r="J12" s="380"/>
      <c r="K12" s="378" t="str">
        <f t="shared" si="5"/>
        <v/>
      </c>
      <c r="L12" s="360" t="str">
        <f t="shared" si="6"/>
        <v/>
      </c>
      <c r="M12" s="450">
        <v>1195</v>
      </c>
      <c r="N12" s="453">
        <v>3</v>
      </c>
      <c r="O12" s="452">
        <v>600</v>
      </c>
      <c r="P12" s="452">
        <v>1050</v>
      </c>
      <c r="Q12" s="230"/>
    </row>
    <row r="13" spans="1:17" ht="19.5" customHeight="1">
      <c r="A13" s="230"/>
      <c r="B13" s="388">
        <f t="shared" si="0"/>
        <v>0</v>
      </c>
      <c r="C13" s="362">
        <f t="shared" si="1"/>
        <v>0</v>
      </c>
      <c r="D13" s="365">
        <f>SUMIF(ﾘｰﾄﾞ残4.8!$AI$2:$AI$19,ﾘｰﾄﾞ計算!B13,ﾘｰﾄﾞ残4.8!$AK$2:$AK$19)</f>
        <v>0</v>
      </c>
      <c r="E13" s="368">
        <f t="shared" si="7"/>
        <v>0</v>
      </c>
      <c r="F13" s="371">
        <f t="shared" si="2"/>
        <v>0</v>
      </c>
      <c r="G13" s="390">
        <f t="shared" si="3"/>
        <v>0</v>
      </c>
      <c r="H13" s="379">
        <f t="shared" si="4"/>
        <v>0</v>
      </c>
      <c r="I13" s="384">
        <f>SUMIF(ﾘｰﾄﾞ残4.8!$AA$10:$AA$20,ﾘｰﾄﾞ計算!G13,ﾘｰﾄﾞ残4.8!$AB$10:$AB$20)+SUMIF(ﾘｰﾄﾞ残4.8!$AE$3:$AE$20,ﾘｰﾄﾞ計算!G13,ﾘｰﾄﾞ残4.8!$AF$3:$AF$20)</f>
        <v>0</v>
      </c>
      <c r="J13" s="371"/>
      <c r="K13" s="378" t="str">
        <f t="shared" si="5"/>
        <v/>
      </c>
      <c r="L13" s="360" t="str">
        <f t="shared" si="6"/>
        <v/>
      </c>
      <c r="M13" s="398"/>
      <c r="N13" s="454">
        <f>SUBTOTAL(9,N6:N12)</f>
        <v>63</v>
      </c>
      <c r="O13" s="455">
        <f>SUM(O6:O12)</f>
        <v>12600</v>
      </c>
      <c r="P13" s="455">
        <f>SUM(P6:P12)</f>
        <v>29050</v>
      </c>
      <c r="Q13" s="230"/>
    </row>
    <row r="14" spans="1:17" ht="18.75" customHeight="1">
      <c r="A14" s="230"/>
      <c r="B14" s="388">
        <f t="shared" si="0"/>
        <v>0</v>
      </c>
      <c r="C14" s="362">
        <f t="shared" si="1"/>
        <v>0</v>
      </c>
      <c r="D14" s="365">
        <f>SUMIF(ﾘｰﾄﾞ残4.8!$AI$2:$AI$19,ﾘｰﾄﾞ計算!B14,ﾘｰﾄﾞ残4.8!$AK$2:$AK$19)</f>
        <v>0</v>
      </c>
      <c r="E14" s="368">
        <f t="shared" si="7"/>
        <v>0</v>
      </c>
      <c r="F14" s="371">
        <f t="shared" si="2"/>
        <v>0</v>
      </c>
      <c r="G14" s="390">
        <f t="shared" si="3"/>
        <v>0</v>
      </c>
      <c r="H14" s="379">
        <f t="shared" si="4"/>
        <v>0</v>
      </c>
      <c r="I14" s="384">
        <f>SUMIF(ﾘｰﾄﾞ残4.8!$AA$10:$AA$20,ﾘｰﾄﾞ計算!G14,ﾘｰﾄﾞ残4.8!$AB$10:$AB$20)+SUMIF(ﾘｰﾄﾞ残4.8!$AE$3:$AE$20,ﾘｰﾄﾞ計算!G14,ﾘｰﾄﾞ残4.8!$AF$3:$AF$20)</f>
        <v>0</v>
      </c>
      <c r="J14" s="371"/>
      <c r="K14" s="378" t="str">
        <f t="shared" si="5"/>
        <v/>
      </c>
      <c r="L14" s="360" t="str">
        <f t="shared" si="6"/>
        <v/>
      </c>
      <c r="M14" s="230"/>
      <c r="N14" s="230"/>
      <c r="O14" s="230"/>
      <c r="P14" s="230"/>
      <c r="Q14" s="230"/>
    </row>
    <row r="15" spans="1:17" ht="18.75" customHeight="1">
      <c r="A15" s="230"/>
      <c r="B15" s="388">
        <f t="shared" si="0"/>
        <v>0</v>
      </c>
      <c r="C15" s="362">
        <f t="shared" si="1"/>
        <v>0</v>
      </c>
      <c r="D15" s="365">
        <f>SUMIF(ﾘｰﾄﾞ残4.8!$AI$2:$AI$19,ﾘｰﾄﾞ計算!B15,ﾘｰﾄﾞ残4.8!$AK$2:$AK$19)</f>
        <v>0</v>
      </c>
      <c r="E15" s="368">
        <f t="shared" si="7"/>
        <v>0</v>
      </c>
      <c r="F15" s="371">
        <f t="shared" si="2"/>
        <v>0</v>
      </c>
      <c r="G15" s="390">
        <f t="shared" si="3"/>
        <v>0</v>
      </c>
      <c r="H15" s="379">
        <f t="shared" si="4"/>
        <v>0</v>
      </c>
      <c r="I15" s="384">
        <f>SUMIF(ﾘｰﾄﾞ残4.8!$AA$10:$AA$20,ﾘｰﾄﾞ計算!G15,ﾘｰﾄﾞ残4.8!$AB$10:$AB$20)+SUMIF(ﾘｰﾄﾞ残4.8!$AE$3:$AE$20,ﾘｰﾄﾞ計算!G15,ﾘｰﾄﾞ残4.8!$AF$3:$AF$20)</f>
        <v>0</v>
      </c>
      <c r="J15" s="371"/>
      <c r="K15" s="378" t="str">
        <f t="shared" si="5"/>
        <v/>
      </c>
      <c r="L15" s="360" t="str">
        <f t="shared" si="6"/>
        <v/>
      </c>
      <c r="M15" s="230"/>
      <c r="N15" s="230"/>
      <c r="O15" s="230"/>
      <c r="P15" s="230"/>
      <c r="Q15" s="230"/>
    </row>
    <row r="16" spans="1:17" ht="18.75" customHeight="1">
      <c r="A16" s="230"/>
      <c r="B16" s="388">
        <f t="shared" si="0"/>
        <v>0</v>
      </c>
      <c r="C16" s="362">
        <f t="shared" si="1"/>
        <v>0</v>
      </c>
      <c r="D16" s="365">
        <f>SUMIF(ﾘｰﾄﾞ残4.8!$AI$2:$AI$19,ﾘｰﾄﾞ計算!B16,ﾘｰﾄﾞ残4.8!$AK$2:$AK$19)</f>
        <v>0</v>
      </c>
      <c r="E16" s="368">
        <f t="shared" si="7"/>
        <v>0</v>
      </c>
      <c r="F16" s="371">
        <f t="shared" si="2"/>
        <v>0</v>
      </c>
      <c r="G16" s="390">
        <f t="shared" si="3"/>
        <v>0</v>
      </c>
      <c r="H16" s="379">
        <f t="shared" si="4"/>
        <v>0</v>
      </c>
      <c r="I16" s="384">
        <f>SUMIF(ﾘｰﾄﾞ残4.8!$AA$10:$AA$20,ﾘｰﾄﾞ計算!G16,ﾘｰﾄﾞ残4.8!$AB$10:$AB$20)+SUMIF(ﾘｰﾄﾞ残4.8!$AE$3:$AE$20,ﾘｰﾄﾞ計算!G16,ﾘｰﾄﾞ残4.8!$AF$3:$AF$20)</f>
        <v>0</v>
      </c>
      <c r="J16" s="371"/>
      <c r="K16" s="378" t="str">
        <f t="shared" si="5"/>
        <v/>
      </c>
      <c r="L16" s="360" t="str">
        <f t="shared" si="6"/>
        <v/>
      </c>
      <c r="M16" s="230"/>
      <c r="N16" s="230"/>
      <c r="O16" s="230"/>
      <c r="P16" s="230"/>
      <c r="Q16" s="230"/>
    </row>
    <row r="17" spans="1:17" ht="18.75" customHeight="1">
      <c r="A17" s="230"/>
      <c r="B17" s="388">
        <f t="shared" si="0"/>
        <v>0</v>
      </c>
      <c r="C17" s="362">
        <f t="shared" si="1"/>
        <v>0</v>
      </c>
      <c r="D17" s="365">
        <f>SUMIF(ﾘｰﾄﾞ残4.8!$AI$2:$AI$19,ﾘｰﾄﾞ計算!B17,ﾘｰﾄﾞ残4.8!$AK$2:$AK$19)</f>
        <v>0</v>
      </c>
      <c r="E17" s="368">
        <f t="shared" si="7"/>
        <v>0</v>
      </c>
      <c r="F17" s="371">
        <f t="shared" si="2"/>
        <v>0</v>
      </c>
      <c r="G17" s="390">
        <f t="shared" si="3"/>
        <v>0</v>
      </c>
      <c r="H17" s="379">
        <f t="shared" si="4"/>
        <v>0</v>
      </c>
      <c r="I17" s="384">
        <f>SUMIF(ﾘｰﾄﾞ残4.8!$AA$10:$AA$20,ﾘｰﾄﾞ計算!G17,ﾘｰﾄﾞ残4.8!$AB$10:$AB$20)+SUMIF(ﾘｰﾄﾞ残4.8!$AE$3:$AE$20,ﾘｰﾄﾞ計算!G17,ﾘｰﾄﾞ残4.8!$AF$3:$AF$20)</f>
        <v>0</v>
      </c>
      <c r="J17" s="371"/>
      <c r="K17" s="378" t="str">
        <f t="shared" si="5"/>
        <v/>
      </c>
      <c r="L17" s="360" t="str">
        <f t="shared" si="6"/>
        <v/>
      </c>
      <c r="M17" s="230"/>
      <c r="N17" s="230"/>
      <c r="O17" s="230"/>
      <c r="P17" s="230"/>
      <c r="Q17" s="230"/>
    </row>
    <row r="18" spans="1:17" ht="18.75" customHeight="1">
      <c r="A18" s="230"/>
      <c r="B18" s="388">
        <f t="shared" si="0"/>
        <v>0</v>
      </c>
      <c r="C18" s="362">
        <f t="shared" si="1"/>
        <v>0</v>
      </c>
      <c r="D18" s="365">
        <f>SUMIF(ﾘｰﾄﾞ残4.8!$AI$2:$AI$19,ﾘｰﾄﾞ計算!B18,ﾘｰﾄﾞ残4.8!$AK$2:$AK$19)</f>
        <v>0</v>
      </c>
      <c r="E18" s="368">
        <f t="shared" si="7"/>
        <v>0</v>
      </c>
      <c r="F18" s="371">
        <f t="shared" si="2"/>
        <v>0</v>
      </c>
      <c r="G18" s="390">
        <f t="shared" si="3"/>
        <v>0</v>
      </c>
      <c r="H18" s="379">
        <f t="shared" si="4"/>
        <v>0</v>
      </c>
      <c r="I18" s="384">
        <f>SUMIF(ﾘｰﾄﾞ残4.8!$AA$10:$AA$20,ﾘｰﾄﾞ計算!G18,ﾘｰﾄﾞ残4.8!$AB$10:$AB$20)+SUMIF(ﾘｰﾄﾞ残4.8!$AE$3:$AE$20,ﾘｰﾄﾞ計算!G18,ﾘｰﾄﾞ残4.8!$AF$3:$AF$20)</f>
        <v>0</v>
      </c>
      <c r="J18" s="371"/>
      <c r="K18" s="378" t="str">
        <f t="shared" si="5"/>
        <v/>
      </c>
      <c r="L18" s="360" t="str">
        <f t="shared" si="6"/>
        <v/>
      </c>
      <c r="M18" s="230"/>
      <c r="N18" s="230"/>
      <c r="O18" s="230"/>
      <c r="P18" s="230"/>
      <c r="Q18" s="230"/>
    </row>
    <row r="19" spans="1:17" ht="18.75" customHeight="1">
      <c r="A19" s="230"/>
      <c r="B19" s="388">
        <f t="shared" si="0"/>
        <v>0</v>
      </c>
      <c r="C19" s="362">
        <f t="shared" si="1"/>
        <v>0</v>
      </c>
      <c r="D19" s="365">
        <f>SUMIF(ﾘｰﾄﾞ残4.8!$AI$2:$AI$19,ﾘｰﾄﾞ計算!B19,ﾘｰﾄﾞ残4.8!$AK$2:$AK$19)</f>
        <v>0</v>
      </c>
      <c r="E19" s="368">
        <f t="shared" si="7"/>
        <v>0</v>
      </c>
      <c r="F19" s="371">
        <f t="shared" si="2"/>
        <v>0</v>
      </c>
      <c r="G19" s="390">
        <f t="shared" si="3"/>
        <v>0</v>
      </c>
      <c r="H19" s="379">
        <f t="shared" si="4"/>
        <v>0</v>
      </c>
      <c r="I19" s="384">
        <f>SUMIF(ﾘｰﾄﾞ残4.8!$AA$10:$AA$20,ﾘｰﾄﾞ計算!G19,ﾘｰﾄﾞ残4.8!$AB$10:$AB$20)+SUMIF(ﾘｰﾄﾞ残4.8!$AE$3:$AE$20,ﾘｰﾄﾞ計算!G19,ﾘｰﾄﾞ残4.8!$AF$3:$AF$20)</f>
        <v>0</v>
      </c>
      <c r="J19" s="371"/>
      <c r="K19" s="378" t="str">
        <f t="shared" si="5"/>
        <v/>
      </c>
      <c r="L19" s="360" t="str">
        <f t="shared" si="6"/>
        <v/>
      </c>
      <c r="M19" s="230"/>
      <c r="N19" s="230"/>
      <c r="O19" s="230"/>
      <c r="P19" s="230"/>
      <c r="Q19" s="230"/>
    </row>
    <row r="20" spans="1:17" ht="18.75" customHeight="1">
      <c r="A20" s="230"/>
      <c r="B20" s="388">
        <f t="shared" si="0"/>
        <v>0</v>
      </c>
      <c r="C20" s="362">
        <f t="shared" si="1"/>
        <v>0</v>
      </c>
      <c r="D20" s="365">
        <f>SUMIF(ﾘｰﾄﾞ残4.8!$AI$2:$AI$19,ﾘｰﾄﾞ計算!B20,ﾘｰﾄﾞ残4.8!$AK$2:$AK$19)</f>
        <v>0</v>
      </c>
      <c r="E20" s="368">
        <f t="shared" si="7"/>
        <v>0</v>
      </c>
      <c r="F20" s="371">
        <f t="shared" si="2"/>
        <v>0</v>
      </c>
      <c r="G20" s="390">
        <f t="shared" si="3"/>
        <v>0</v>
      </c>
      <c r="H20" s="379">
        <f t="shared" si="4"/>
        <v>0</v>
      </c>
      <c r="I20" s="384">
        <f>SUMIF(ﾘｰﾄﾞ残4.8!$AA$10:$AA$20,ﾘｰﾄﾞ計算!G20,ﾘｰﾄﾞ残4.8!$AB$10:$AB$20)+SUMIF(ﾘｰﾄﾞ残4.8!$AE$3:$AE$20,ﾘｰﾄﾞ計算!G20,ﾘｰﾄﾞ残4.8!$AF$3:$AF$20)</f>
        <v>0</v>
      </c>
      <c r="J20" s="371"/>
      <c r="K20" s="378" t="str">
        <f t="shared" si="5"/>
        <v/>
      </c>
      <c r="L20" s="360" t="str">
        <f t="shared" si="6"/>
        <v/>
      </c>
      <c r="M20" s="230"/>
      <c r="N20" s="230"/>
      <c r="O20" s="230"/>
      <c r="P20" s="230"/>
      <c r="Q20" s="230"/>
    </row>
    <row r="21" spans="1:17" ht="18.75" customHeight="1">
      <c r="A21" s="230"/>
      <c r="B21" s="388">
        <f t="shared" si="0"/>
        <v>0</v>
      </c>
      <c r="C21" s="362">
        <f t="shared" si="1"/>
        <v>0</v>
      </c>
      <c r="D21" s="365">
        <f>SUMIF(ﾘｰﾄﾞ残4.8!$AI$2:$AI$19,ﾘｰﾄﾞ計算!B21,ﾘｰﾄﾞ残4.8!$AK$2:$AK$19)</f>
        <v>0</v>
      </c>
      <c r="E21" s="368">
        <f t="shared" si="7"/>
        <v>0</v>
      </c>
      <c r="F21" s="371">
        <f t="shared" si="2"/>
        <v>0</v>
      </c>
      <c r="G21" s="390">
        <f t="shared" si="3"/>
        <v>0</v>
      </c>
      <c r="H21" s="379">
        <f t="shared" si="4"/>
        <v>0</v>
      </c>
      <c r="I21" s="384">
        <f>SUMIF(ﾘｰﾄﾞ残4.8!$AA$10:$AA$20,ﾘｰﾄﾞ計算!G21,ﾘｰﾄﾞ残4.8!$AB$10:$AB$20)+SUMIF(ﾘｰﾄﾞ残4.8!$AE$3:$AE$20,ﾘｰﾄﾞ計算!G21,ﾘｰﾄﾞ残4.8!$AF$3:$AF$20)</f>
        <v>0</v>
      </c>
      <c r="J21" s="371"/>
      <c r="K21" s="378" t="str">
        <f t="shared" si="5"/>
        <v/>
      </c>
      <c r="L21" s="360" t="str">
        <f t="shared" si="6"/>
        <v/>
      </c>
      <c r="M21" s="230"/>
      <c r="N21" s="230"/>
      <c r="O21" s="230"/>
      <c r="P21" s="230"/>
      <c r="Q21" s="230"/>
    </row>
    <row r="22" spans="1:17" ht="18.75" customHeight="1">
      <c r="A22" s="230"/>
      <c r="B22" s="388">
        <f t="shared" si="0"/>
        <v>0</v>
      </c>
      <c r="C22" s="362">
        <f t="shared" si="1"/>
        <v>0</v>
      </c>
      <c r="D22" s="365">
        <f>SUMIF(ﾘｰﾄﾞ残4.8!$AI$2:$AI$19,ﾘｰﾄﾞ計算!B22,ﾘｰﾄﾞ残4.8!$AK$2:$AK$19)</f>
        <v>0</v>
      </c>
      <c r="E22" s="368">
        <f t="shared" si="7"/>
        <v>0</v>
      </c>
      <c r="F22" s="371">
        <f t="shared" si="2"/>
        <v>0</v>
      </c>
      <c r="G22" s="390">
        <f t="shared" si="3"/>
        <v>0</v>
      </c>
      <c r="H22" s="379">
        <f t="shared" si="4"/>
        <v>0</v>
      </c>
      <c r="I22" s="384">
        <f>SUMIF(ﾘｰﾄﾞ残4.8!$AA$10:$AA$20,ﾘｰﾄﾞ計算!G22,ﾘｰﾄﾞ残4.8!$AB$10:$AB$20)+SUMIF(ﾘｰﾄﾞ残4.8!$AE$3:$AE$20,ﾘｰﾄﾞ計算!G22,ﾘｰﾄﾞ残4.8!$AF$3:$AF$20)</f>
        <v>0</v>
      </c>
      <c r="J22" s="371"/>
      <c r="K22" s="378" t="str">
        <f t="shared" si="5"/>
        <v/>
      </c>
      <c r="L22" s="360" t="str">
        <f t="shared" si="6"/>
        <v/>
      </c>
      <c r="M22" s="230"/>
      <c r="N22" s="230"/>
      <c r="O22" s="230"/>
      <c r="P22" s="230"/>
      <c r="Q22" s="230"/>
    </row>
    <row r="23" spans="1:17" ht="18.75" customHeight="1" thickBot="1">
      <c r="A23" s="230"/>
      <c r="B23" s="389">
        <f t="shared" si="0"/>
        <v>0</v>
      </c>
      <c r="C23" s="363">
        <f t="shared" si="1"/>
        <v>0</v>
      </c>
      <c r="D23" s="366">
        <f>SUMIF(ﾘｰﾄﾞ残4.8!$AI$2:$AI$19,ﾘｰﾄﾞ計算!B23,ﾘｰﾄﾞ残4.8!$AK$2:$AK$19)</f>
        <v>0</v>
      </c>
      <c r="E23" s="369">
        <f t="shared" si="7"/>
        <v>0</v>
      </c>
      <c r="F23" s="372">
        <f t="shared" si="2"/>
        <v>0</v>
      </c>
      <c r="G23" s="391">
        <f t="shared" si="3"/>
        <v>0</v>
      </c>
      <c r="H23" s="381">
        <f t="shared" si="4"/>
        <v>0</v>
      </c>
      <c r="I23" s="385">
        <f>SUMIF(ﾘｰﾄﾞ残4.8!$AA$10:$AA$20,ﾘｰﾄﾞ計算!G23,ﾘｰﾄﾞ残4.8!$AB$10:$AB$20)+SUMIF(ﾘｰﾄﾞ残4.8!$AE$3:$AE$20,ﾘｰﾄﾞ計算!G23,ﾘｰﾄﾞ残4.8!$AF$3:$AF$20)</f>
        <v>0</v>
      </c>
      <c r="J23" s="372"/>
      <c r="K23" s="382" t="str">
        <f t="shared" si="5"/>
        <v/>
      </c>
      <c r="L23" s="360" t="str">
        <f t="shared" si="6"/>
        <v/>
      </c>
      <c r="M23" s="230"/>
      <c r="N23" s="230"/>
      <c r="O23" s="230"/>
      <c r="P23" s="230"/>
      <c r="Q23" s="230"/>
    </row>
    <row r="24" spans="1:17">
      <c r="A24" s="230"/>
      <c r="B24" s="327"/>
      <c r="C24" s="358">
        <f>SUM(C5:C23)</f>
        <v>63</v>
      </c>
      <c r="D24" s="326"/>
      <c r="E24" s="358">
        <f>SUM(E5:E23)</f>
        <v>61</v>
      </c>
      <c r="F24" s="359">
        <f>SUM(F5:F23)</f>
        <v>12200</v>
      </c>
      <c r="G24" s="326"/>
      <c r="H24" s="328"/>
      <c r="I24" s="328"/>
      <c r="J24" s="326"/>
      <c r="K24" s="359">
        <f>SUM(K5:K23)</f>
        <v>24620</v>
      </c>
      <c r="M24" s="230"/>
      <c r="N24" s="230"/>
      <c r="O24" s="230"/>
      <c r="P24" s="230"/>
      <c r="Q24" s="230"/>
    </row>
    <row r="25" spans="1:17">
      <c r="M25" s="230"/>
      <c r="N25" s="230"/>
      <c r="O25" s="230"/>
      <c r="P25" s="230"/>
      <c r="Q25" s="230"/>
    </row>
    <row r="26" spans="1:17">
      <c r="M26" s="230"/>
      <c r="N26" s="230"/>
      <c r="O26" s="230"/>
      <c r="P26" s="230"/>
      <c r="Q26" s="230"/>
    </row>
    <row r="27" spans="1:17">
      <c r="M27" s="230"/>
      <c r="N27" s="230"/>
      <c r="O27" s="230"/>
      <c r="P27" s="230"/>
      <c r="Q27" s="230"/>
    </row>
    <row r="28" spans="1:17">
      <c r="J28" s="230"/>
      <c r="K28" s="230"/>
      <c r="L28" s="230"/>
      <c r="M28" s="230"/>
      <c r="N28" s="230"/>
      <c r="O28" s="230"/>
      <c r="P28" s="230"/>
      <c r="Q28" s="230"/>
    </row>
    <row r="29" spans="1:17" ht="14.25">
      <c r="B29" s="230"/>
      <c r="C29" s="230"/>
      <c r="D29" s="230"/>
      <c r="J29" s="257"/>
      <c r="K29" s="257"/>
      <c r="L29" s="257"/>
      <c r="M29" s="230"/>
      <c r="N29" s="230"/>
      <c r="O29" s="230"/>
      <c r="P29" s="230"/>
      <c r="Q29" s="230"/>
    </row>
    <row r="30" spans="1:17" ht="14.25">
      <c r="B30" s="257"/>
      <c r="C30" s="257"/>
      <c r="D30" s="257"/>
      <c r="F30" s="257"/>
      <c r="G30" s="257"/>
      <c r="H30" s="257"/>
      <c r="J30" s="257"/>
      <c r="K30" s="257"/>
      <c r="L30" s="257"/>
      <c r="M30" s="230"/>
      <c r="N30" s="230"/>
      <c r="O30" s="230"/>
      <c r="P30" s="230"/>
      <c r="Q30" s="230"/>
    </row>
    <row r="31" spans="1:17" ht="14.25">
      <c r="B31" s="257"/>
      <c r="C31" s="257"/>
      <c r="D31" s="257"/>
      <c r="F31" s="257"/>
      <c r="G31" s="257"/>
      <c r="H31" s="257"/>
      <c r="J31" s="257"/>
      <c r="K31" s="257"/>
      <c r="L31" s="257"/>
      <c r="M31" s="230"/>
      <c r="N31" s="230"/>
      <c r="O31" s="230"/>
      <c r="P31" s="230"/>
    </row>
    <row r="32" spans="1:17" ht="14.25">
      <c r="F32" s="257"/>
      <c r="G32" s="257"/>
      <c r="H32" s="257"/>
      <c r="J32" s="257"/>
      <c r="K32" s="257"/>
      <c r="L32" s="257"/>
    </row>
    <row r="33" spans="2:12" ht="14.25">
      <c r="B33" s="257"/>
      <c r="C33" s="257"/>
      <c r="D33" s="257"/>
      <c r="F33" s="257"/>
      <c r="G33" s="257"/>
      <c r="H33" s="257"/>
      <c r="J33" s="257"/>
      <c r="K33" s="257"/>
      <c r="L33" s="257"/>
    </row>
    <row r="34" spans="2:12" ht="14.25">
      <c r="F34" s="257"/>
      <c r="G34" s="257"/>
      <c r="H34" s="257"/>
      <c r="J34" s="257"/>
      <c r="K34" s="257"/>
      <c r="L34" s="257"/>
    </row>
    <row r="35" spans="2:12" ht="14.25">
      <c r="F35" s="257"/>
      <c r="G35" s="257"/>
      <c r="H35" s="257"/>
      <c r="J35" s="257"/>
      <c r="K35" s="257"/>
      <c r="L35" s="257"/>
    </row>
    <row r="36" spans="2:12" ht="14.25">
      <c r="B36" s="257"/>
      <c r="C36" s="257"/>
      <c r="D36" s="257"/>
      <c r="F36" s="257"/>
      <c r="G36" s="257"/>
      <c r="H36" s="257"/>
      <c r="J36" s="257"/>
      <c r="K36" s="257"/>
      <c r="L36" s="257"/>
    </row>
    <row r="37" spans="2:12" ht="14.25">
      <c r="F37" s="257"/>
      <c r="G37" s="257"/>
      <c r="H37" s="257"/>
      <c r="J37" s="257"/>
      <c r="K37" s="257"/>
      <c r="L37" s="257"/>
    </row>
    <row r="38" spans="2:12" ht="14.25">
      <c r="B38" s="257"/>
      <c r="C38" s="257"/>
      <c r="D38" s="257"/>
      <c r="F38" s="257"/>
      <c r="G38" s="257"/>
      <c r="H38" s="257"/>
      <c r="J38" s="257"/>
      <c r="K38" s="257"/>
      <c r="L38" s="257"/>
    </row>
    <row r="39" spans="2:12" ht="14.25">
      <c r="F39" s="257"/>
      <c r="G39" s="257"/>
      <c r="H39" s="257"/>
      <c r="J39" s="257"/>
      <c r="K39" s="257"/>
      <c r="L39" s="257"/>
    </row>
    <row r="40" spans="2:12" ht="14.25">
      <c r="B40" s="257"/>
      <c r="C40" s="257"/>
      <c r="D40" s="257"/>
      <c r="F40" s="257"/>
      <c r="G40" s="257"/>
      <c r="H40" s="257"/>
      <c r="J40" s="257"/>
      <c r="K40" s="257"/>
      <c r="L40" s="257"/>
    </row>
    <row r="41" spans="2:12" ht="14.25">
      <c r="F41" s="257"/>
      <c r="G41" s="257"/>
      <c r="H41" s="257"/>
      <c r="J41" s="257"/>
      <c r="K41" s="257"/>
      <c r="L41" s="257"/>
    </row>
    <row r="42" spans="2:12" ht="14.25">
      <c r="B42" s="257"/>
      <c r="C42" s="257"/>
      <c r="D42" s="257"/>
      <c r="F42" s="257"/>
      <c r="G42" s="257"/>
      <c r="H42" s="257"/>
      <c r="J42" s="257"/>
      <c r="K42" s="257"/>
      <c r="L42" s="257"/>
    </row>
    <row r="43" spans="2:12" ht="14.25">
      <c r="B43" s="257"/>
      <c r="C43" s="257"/>
      <c r="D43" s="257"/>
      <c r="F43" s="257"/>
      <c r="G43" s="257"/>
      <c r="H43" s="257"/>
      <c r="J43" s="257"/>
      <c r="K43" s="257"/>
      <c r="L43" s="257"/>
    </row>
    <row r="44" spans="2:12" ht="14.25">
      <c r="F44" s="257"/>
      <c r="G44" s="257"/>
      <c r="H44" s="257"/>
      <c r="J44" s="257"/>
      <c r="K44" s="257"/>
      <c r="L44" s="257"/>
    </row>
    <row r="45" spans="2:12" ht="14.25">
      <c r="F45" s="257"/>
      <c r="G45" s="257"/>
      <c r="H45" s="257"/>
      <c r="J45" s="257"/>
      <c r="K45" s="257"/>
      <c r="L45" s="257"/>
    </row>
    <row r="46" spans="2:12" ht="14.25">
      <c r="F46" s="257"/>
      <c r="G46" s="257"/>
      <c r="H46" s="257"/>
      <c r="J46" s="257"/>
      <c r="K46" s="257"/>
      <c r="L46" s="257"/>
    </row>
    <row r="47" spans="2:12" ht="14.25">
      <c r="F47" s="257"/>
      <c r="G47" s="257"/>
      <c r="H47" s="257"/>
      <c r="J47" s="257"/>
      <c r="K47" s="257"/>
      <c r="L47" s="257"/>
    </row>
    <row r="48" spans="2:12" ht="14.25">
      <c r="F48" s="257"/>
      <c r="G48" s="257"/>
      <c r="H48" s="257"/>
      <c r="J48" s="257"/>
      <c r="K48" s="257"/>
      <c r="L48" s="257"/>
    </row>
    <row r="49" spans="6:12" ht="14.25">
      <c r="F49" s="257"/>
      <c r="G49" s="257"/>
      <c r="H49" s="257"/>
      <c r="J49" s="257"/>
      <c r="K49" s="257"/>
      <c r="L49" s="257"/>
    </row>
    <row r="50" spans="6:12" ht="14.25">
      <c r="F50" s="257"/>
      <c r="G50" s="257"/>
      <c r="H50" s="257"/>
      <c r="J50" s="257"/>
      <c r="K50" s="257"/>
      <c r="L50" s="257"/>
    </row>
    <row r="51" spans="6:12" ht="14.25">
      <c r="F51" s="257"/>
      <c r="G51" s="257"/>
      <c r="H51" s="257"/>
      <c r="J51" s="257"/>
      <c r="K51" s="257"/>
      <c r="L51" s="257"/>
    </row>
    <row r="52" spans="6:12" ht="14.25">
      <c r="F52" s="257"/>
      <c r="G52" s="257"/>
      <c r="H52" s="257"/>
      <c r="J52" s="257"/>
      <c r="K52" s="257"/>
      <c r="L52" s="257"/>
    </row>
    <row r="53" spans="6:12" ht="14.25">
      <c r="J53" s="257"/>
      <c r="K53" s="257"/>
      <c r="L53" s="257"/>
    </row>
    <row r="54" spans="6:12" ht="14.25">
      <c r="J54" s="257"/>
      <c r="K54" s="257"/>
      <c r="L54" s="257"/>
    </row>
    <row r="55" spans="6:12" ht="14.25">
      <c r="F55" s="257"/>
      <c r="G55" s="257"/>
      <c r="H55" s="257"/>
      <c r="J55" s="257"/>
      <c r="K55" s="257"/>
      <c r="L55" s="257"/>
    </row>
    <row r="56" spans="6:12" ht="14.25">
      <c r="F56" s="257"/>
      <c r="G56" s="257"/>
      <c r="H56" s="257"/>
      <c r="J56" s="257"/>
      <c r="K56" s="257"/>
      <c r="L56" s="257"/>
    </row>
    <row r="57" spans="6:12" ht="14.25">
      <c r="J57" s="257"/>
      <c r="K57" s="257"/>
      <c r="L57" s="257"/>
    </row>
    <row r="58" spans="6:12" ht="14.25">
      <c r="F58" s="257"/>
      <c r="G58" s="257"/>
      <c r="H58" s="257"/>
      <c r="J58" s="257"/>
      <c r="K58" s="257"/>
      <c r="L58" s="257"/>
    </row>
    <row r="59" spans="6:12" ht="14.25">
      <c r="F59" s="257"/>
      <c r="G59" s="257"/>
      <c r="H59" s="257"/>
      <c r="J59" s="257"/>
      <c r="K59" s="257"/>
      <c r="L59" s="257"/>
    </row>
    <row r="60" spans="6:12" ht="14.25">
      <c r="J60" s="257"/>
      <c r="K60" s="257"/>
      <c r="L60" s="257"/>
    </row>
    <row r="61" spans="6:12" ht="14.25">
      <c r="F61" s="257"/>
      <c r="G61" s="257"/>
      <c r="H61" s="257"/>
      <c r="J61" s="257"/>
      <c r="K61" s="257"/>
      <c r="L61" s="257"/>
    </row>
    <row r="62" spans="6:12" ht="14.25">
      <c r="J62" s="257"/>
      <c r="K62" s="257"/>
      <c r="L62" s="257"/>
    </row>
    <row r="63" spans="6:12" ht="14.25">
      <c r="J63" s="257"/>
      <c r="K63" s="257"/>
      <c r="L63" s="257"/>
    </row>
    <row r="64" spans="6:12" ht="14.25">
      <c r="J64" s="257"/>
      <c r="K64" s="257"/>
      <c r="L64" s="257"/>
    </row>
    <row r="65" spans="10:12" ht="14.25">
      <c r="J65" s="257"/>
      <c r="K65" s="257"/>
      <c r="L65" s="257"/>
    </row>
    <row r="66" spans="10:12" ht="14.25">
      <c r="J66" s="257"/>
      <c r="K66" s="257"/>
      <c r="L66" s="257"/>
    </row>
    <row r="67" spans="10:12" ht="14.25">
      <c r="J67" s="257"/>
      <c r="K67" s="257"/>
      <c r="L67" s="257"/>
    </row>
    <row r="68" spans="10:12" ht="14.25">
      <c r="J68" s="257"/>
      <c r="K68" s="257"/>
      <c r="L68" s="257"/>
    </row>
    <row r="69" spans="10:12" ht="14.25">
      <c r="J69" s="257"/>
      <c r="K69" s="257"/>
      <c r="L69" s="257"/>
    </row>
    <row r="70" spans="10:12" ht="14.25">
      <c r="J70" s="257"/>
      <c r="K70" s="257"/>
      <c r="L70" s="257"/>
    </row>
    <row r="71" spans="10:12" ht="14.25">
      <c r="J71" s="257"/>
      <c r="K71" s="257"/>
      <c r="L71" s="257"/>
    </row>
    <row r="72" spans="10:12" ht="14.25">
      <c r="J72" s="257"/>
      <c r="K72" s="257"/>
      <c r="L72" s="257"/>
    </row>
    <row r="73" spans="10:12" ht="14.25">
      <c r="J73" s="257"/>
      <c r="K73" s="257"/>
      <c r="L73" s="257"/>
    </row>
    <row r="74" spans="10:12" ht="14.25">
      <c r="J74" s="257"/>
      <c r="K74" s="257"/>
      <c r="L74" s="257"/>
    </row>
    <row r="75" spans="10:12" ht="14.25">
      <c r="J75" s="257"/>
      <c r="K75" s="257"/>
      <c r="L75" s="257"/>
    </row>
    <row r="76" spans="10:12" ht="14.25">
      <c r="J76" s="257"/>
      <c r="K76" s="257"/>
      <c r="L76" s="257"/>
    </row>
    <row r="77" spans="10:12" ht="14.25">
      <c r="J77" s="257"/>
      <c r="K77" s="257"/>
      <c r="L77" s="257"/>
    </row>
  </sheetData>
  <phoneticPr fontId="4"/>
  <conditionalFormatting sqref="K5:K23">
    <cfRule type="cellIs" dxfId="1" priority="5" operator="equal">
      <formula>"OK"</formula>
    </cfRule>
  </conditionalFormatting>
  <conditionalFormatting sqref="K24 F24">
    <cfRule type="cellIs" dxfId="0" priority="4" operator="lessThan">
      <formula>-1</formula>
    </cfRule>
  </conditionalFormatting>
  <dataValidations count="1">
    <dataValidation type="decimal" allowBlank="1" showInputMessage="1" showErrorMessage="1" error="この列は半角数字しか入力できません" sqref="M6:M12">
      <formula1>0</formula1>
      <formula2>9999999</formula2>
    </dataValidation>
  </dataValidations>
  <pageMargins left="0.7" right="0.7" top="0.75" bottom="0.75" header="0.3" footer="0.3"/>
  <pageSetup paperSize="9" scale="85"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11</vt:i4>
      </vt:variant>
    </vt:vector>
  </HeadingPairs>
  <TitlesOfParts>
    <vt:vector size="40" baseType="lpstr">
      <vt:lpstr>説明</vt:lpstr>
      <vt:lpstr>S4</vt:lpstr>
      <vt:lpstr>巻芯リード除外リスト</vt:lpstr>
      <vt:lpstr>条件マスタ</vt:lpstr>
      <vt:lpstr>ｽﾘｯﾄ作業日誌</vt:lpstr>
      <vt:lpstr>S4 (2)</vt:lpstr>
      <vt:lpstr>ｽﾘｯﾄ作業日誌 (2)</vt:lpstr>
      <vt:lpstr>S4 (3)</vt:lpstr>
      <vt:lpstr>ｽﾘｯﾄ作業日誌 (3)</vt:lpstr>
      <vt:lpstr>勤務</vt:lpstr>
      <vt:lpstr>除外リスト</vt:lpstr>
      <vt:lpstr>変換マスタ</vt:lpstr>
      <vt:lpstr>巻足しマスタ（１本巻）</vt:lpstr>
      <vt:lpstr>巻足しマスタ（２本巻）</vt:lpstr>
      <vt:lpstr>巻足しマスタ（３本巻）</vt:lpstr>
      <vt:lpstr>巻足しマスタ（４本巻）</vt:lpstr>
      <vt:lpstr>時間計算マスタ</vt:lpstr>
      <vt:lpstr>巻き硬度</vt:lpstr>
      <vt:lpstr>不具合書</vt:lpstr>
      <vt:lpstr>ﾒﾝﾃﾅﾝｽ履歴</vt:lpstr>
      <vt:lpstr>外観チェック </vt:lpstr>
      <vt:lpstr>外観チェック (2本)</vt:lpstr>
      <vt:lpstr>外観チェック(3本)</vt:lpstr>
      <vt:lpstr>外観チェック(4本)</vt:lpstr>
      <vt:lpstr>使用コア一覧</vt:lpstr>
      <vt:lpstr>㊙</vt:lpstr>
      <vt:lpstr>ﾘｰﾄﾞ残4.8</vt:lpstr>
      <vt:lpstr>4月分ﾘｰﾄﾞ</vt:lpstr>
      <vt:lpstr>ﾘｰﾄﾞ計算</vt:lpstr>
      <vt:lpstr>'4月分ﾘｰﾄﾞ'!Print_Area</vt:lpstr>
      <vt:lpstr>ｽﾘｯﾄ作業日誌!Print_Area</vt:lpstr>
      <vt:lpstr>'ｽﾘｯﾄ作業日誌 (2)'!Print_Area</vt:lpstr>
      <vt:lpstr>'ｽﾘｯﾄ作業日誌 (3)'!Print_Area</vt:lpstr>
      <vt:lpstr>ﾘｰﾄﾞ計算!Print_Area</vt:lpstr>
      <vt:lpstr>ﾘｰﾄﾞ残4.8!Print_Area</vt:lpstr>
      <vt:lpstr>'外観チェック '!Print_Area</vt:lpstr>
      <vt:lpstr>'外観チェック (2本)'!Print_Area</vt:lpstr>
      <vt:lpstr>'外観チェック(3本)'!Print_Area</vt:lpstr>
      <vt:lpstr>'外観チェック(4本)'!Print_Area</vt:lpstr>
      <vt:lpstr>不具合書!Print_Area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10559</dc:creator>
  <cp:lastModifiedBy>Ｓ４</cp:lastModifiedBy>
  <cp:lastPrinted>2023-04-10T03:45:18Z</cp:lastPrinted>
  <dcterms:created xsi:type="dcterms:W3CDTF">2006-09-16T00:00:00Z</dcterms:created>
  <dcterms:modified xsi:type="dcterms:W3CDTF">2023-04-11T01:43:57Z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0x010100134EC9DEFF712A4EB1BE49507FE5B5A6</vt:lpwstr>
  </property>
</Properties>
</file>