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y-koy\Desktop\"/>
    </mc:Choice>
  </mc:AlternateContent>
  <xr:revisionPtr revIDLastSave="0" documentId="13_ncr:1_{0FE65D82-B673-475D-B7E5-2653AFACF611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参考 原紙" sheetId="25" r:id="rId1"/>
    <sheet name="レンタル 例" sheetId="27" r:id="rId2"/>
    <sheet name="レンタル A" sheetId="26" r:id="rId3"/>
  </sheets>
  <calcPr calcId="191029"/>
</workbook>
</file>

<file path=xl/calcChain.xml><?xml version="1.0" encoding="utf-8"?>
<calcChain xmlns="http://schemas.openxmlformats.org/spreadsheetml/2006/main">
  <c r="A52" i="25" l="1"/>
  <c r="E51" i="25"/>
  <c r="D51" i="25"/>
  <c r="A51" i="25"/>
  <c r="G53" i="25" s="1"/>
  <c r="E50" i="25"/>
  <c r="D50" i="25"/>
  <c r="E49" i="25"/>
  <c r="A41" i="25"/>
  <c r="E40" i="25"/>
  <c r="D40" i="25"/>
  <c r="A40" i="25"/>
  <c r="G42" i="25" s="1"/>
  <c r="E39" i="25"/>
  <c r="D39" i="25"/>
  <c r="E38" i="25"/>
  <c r="A30" i="25"/>
  <c r="E29" i="25"/>
  <c r="D29" i="25"/>
  <c r="A29" i="25"/>
  <c r="G31" i="25" s="1"/>
  <c r="E28" i="25"/>
  <c r="D28" i="25"/>
  <c r="E27" i="25"/>
  <c r="A19" i="25"/>
  <c r="E18" i="25"/>
  <c r="D18" i="25"/>
  <c r="A18" i="25"/>
  <c r="D21" i="25" s="1"/>
  <c r="E17" i="25"/>
  <c r="D17" i="25"/>
  <c r="E16" i="25"/>
  <c r="D43" i="25" l="1"/>
  <c r="D32" i="25"/>
  <c r="D54" i="25"/>
  <c r="G20" i="25"/>
  <c r="D11" i="25" l="1"/>
</calcChain>
</file>

<file path=xl/sharedStrings.xml><?xml version="1.0" encoding="utf-8"?>
<sst xmlns="http://schemas.openxmlformats.org/spreadsheetml/2006/main" count="154" uniqueCount="91">
  <si>
    <t>②</t>
    <phoneticPr fontId="1"/>
  </si>
  <si>
    <t>①</t>
    <phoneticPr fontId="1"/>
  </si>
  <si>
    <t>③</t>
    <phoneticPr fontId="1"/>
  </si>
  <si>
    <t>④</t>
    <phoneticPr fontId="1"/>
  </si>
  <si>
    <t>モノカラー</t>
    <phoneticPr fontId="1"/>
  </si>
  <si>
    <t>控除</t>
    <rPh sb="0" eb="2">
      <t>コウジョ</t>
    </rPh>
    <phoneticPr fontId="1"/>
  </si>
  <si>
    <t>使用金額に対して</t>
    <rPh sb="0" eb="2">
      <t>シヨウ</t>
    </rPh>
    <rPh sb="2" eb="4">
      <t>キンガク</t>
    </rPh>
    <rPh sb="5" eb="6">
      <t>タイ</t>
    </rPh>
    <phoneticPr fontId="1"/>
  </si>
  <si>
    <t>月間トータルコストメリット</t>
    <rPh sb="0" eb="2">
      <t>ゲッカン</t>
    </rPh>
    <phoneticPr fontId="1"/>
  </si>
  <si>
    <t>⑤</t>
    <phoneticPr fontId="1"/>
  </si>
  <si>
    <t>月間ﾄｰﾀﾙｺｽﾄ①+②+③+④+⑤</t>
    <rPh sb="0" eb="2">
      <t>ゲッカン</t>
    </rPh>
    <phoneticPr fontId="1"/>
  </si>
  <si>
    <t>モノクロ</t>
    <phoneticPr fontId="1"/>
  </si>
  <si>
    <t>メ　ン　テ　ナ　ン　ス</t>
    <phoneticPr fontId="1"/>
  </si>
  <si>
    <t>～</t>
    <phoneticPr fontId="1"/>
  </si>
  <si>
    <t>カラーコピー</t>
    <phoneticPr fontId="1"/>
  </si>
  <si>
    <t>カラープリンター</t>
    <phoneticPr fontId="1"/>
  </si>
  <si>
    <t>トナー料金込</t>
    <rPh sb="3" eb="5">
      <t>リョウキン</t>
    </rPh>
    <rPh sb="5" eb="6">
      <t>コ</t>
    </rPh>
    <phoneticPr fontId="1"/>
  </si>
  <si>
    <t>基本料金</t>
    <rPh sb="0" eb="2">
      <t>キホン</t>
    </rPh>
    <rPh sb="2" eb="4">
      <t>リョウキン</t>
    </rPh>
    <phoneticPr fontId="1"/>
  </si>
  <si>
    <t>料　金　体　系</t>
    <rPh sb="0" eb="3">
      <t>リョウキン</t>
    </rPh>
    <rPh sb="4" eb="7">
      <t>タイケイ</t>
    </rPh>
    <phoneticPr fontId="1"/>
  </si>
  <si>
    <t>月間メンテ料金</t>
    <rPh sb="0" eb="2">
      <t>ゲッカン</t>
    </rPh>
    <rPh sb="5" eb="7">
      <t>リョウキン</t>
    </rPh>
    <phoneticPr fontId="1"/>
  </si>
  <si>
    <t>月間コストメリット</t>
    <rPh sb="0" eb="2">
      <t>ゲッカン</t>
    </rPh>
    <phoneticPr fontId="1"/>
  </si>
  <si>
    <t>（2020年実績を参照）</t>
    <rPh sb="5" eb="6">
      <t>ネン</t>
    </rPh>
    <rPh sb="6" eb="8">
      <t>ジッセキ</t>
    </rPh>
    <rPh sb="9" eb="11">
      <t>サンショウ</t>
    </rPh>
    <phoneticPr fontId="1"/>
  </si>
  <si>
    <t>レンタル機</t>
    <rPh sb="4" eb="5">
      <t>キ</t>
    </rPh>
    <phoneticPr fontId="1"/>
  </si>
  <si>
    <t>（コニカ本体仕入れ金額　３１３１７０円）</t>
    <rPh sb="4" eb="6">
      <t>ホンタイ</t>
    </rPh>
    <rPh sb="6" eb="8">
      <t>シイ</t>
    </rPh>
    <rPh sb="9" eb="11">
      <t>キンガク</t>
    </rPh>
    <rPh sb="18" eb="19">
      <t>エン</t>
    </rPh>
    <phoneticPr fontId="1"/>
  </si>
  <si>
    <t>000000株式会社</t>
    <rPh sb="6" eb="8">
      <t>カブシキ</t>
    </rPh>
    <rPh sb="8" eb="10">
      <t>カイシャ</t>
    </rPh>
    <phoneticPr fontId="1"/>
  </si>
  <si>
    <t>月額レンタル費</t>
    <rPh sb="0" eb="2">
      <t>ゲツガク</t>
    </rPh>
    <rPh sb="6" eb="7">
      <t>ヒ</t>
    </rPh>
    <phoneticPr fontId="1"/>
  </si>
  <si>
    <t>※1年レンタルだけ契約の場合</t>
    <rPh sb="9" eb="11">
      <t>ケイヤク</t>
    </rPh>
    <phoneticPr fontId="1"/>
  </si>
  <si>
    <t>仕切</t>
    <rPh sb="0" eb="2">
      <t>シキリ</t>
    </rPh>
    <phoneticPr fontId="1"/>
  </si>
  <si>
    <t>本体仕切　313170円</t>
    <rPh sb="0" eb="2">
      <t>ホンタイ</t>
    </rPh>
    <rPh sb="2" eb="4">
      <t>シキリ</t>
    </rPh>
    <rPh sb="11" eb="12">
      <t>エン</t>
    </rPh>
    <phoneticPr fontId="1"/>
  </si>
  <si>
    <t>①レンタル場合　（５年）　　レンタル代１４０００円×５年（６０回）＝８４００００円ー３１３１７０円（仕切）＝５２６８３０円　　</t>
    <rPh sb="5" eb="7">
      <t>バアイ</t>
    </rPh>
    <rPh sb="10" eb="11">
      <t>ネン</t>
    </rPh>
    <rPh sb="18" eb="19">
      <t>ダイ</t>
    </rPh>
    <rPh sb="24" eb="25">
      <t>エン</t>
    </rPh>
    <rPh sb="27" eb="28">
      <t>ネン</t>
    </rPh>
    <rPh sb="31" eb="32">
      <t>カイ</t>
    </rPh>
    <rPh sb="40" eb="41">
      <t>エン</t>
    </rPh>
    <rPh sb="48" eb="49">
      <t>エン</t>
    </rPh>
    <rPh sb="50" eb="52">
      <t>シキリ</t>
    </rPh>
    <phoneticPr fontId="1"/>
  </si>
  <si>
    <t>メンテナンス月額合計</t>
    <rPh sb="6" eb="8">
      <t>ゲツガク</t>
    </rPh>
    <rPh sb="8" eb="10">
      <t>ゴウケイ</t>
    </rPh>
    <phoneticPr fontId="1"/>
  </si>
  <si>
    <t>１．２７５円/枚</t>
    <rPh sb="5" eb="6">
      <t>エン</t>
    </rPh>
    <rPh sb="7" eb="8">
      <t>マイ</t>
    </rPh>
    <phoneticPr fontId="1"/>
  </si>
  <si>
    <t>７．６５円/枚</t>
    <rPh sb="4" eb="5">
      <t>エン</t>
    </rPh>
    <rPh sb="6" eb="7">
      <t>マイ</t>
    </rPh>
    <phoneticPr fontId="1"/>
  </si>
  <si>
    <t>４３８９円</t>
    <rPh sb="4" eb="5">
      <t>エン</t>
    </rPh>
    <phoneticPr fontId="1"/>
  </si>
  <si>
    <t>８７円</t>
    <rPh sb="2" eb="3">
      <t>エン</t>
    </rPh>
    <phoneticPr fontId="1"/>
  </si>
  <si>
    <t>７７９５円</t>
    <rPh sb="4" eb="5">
      <t>エン</t>
    </rPh>
    <phoneticPr fontId="1"/>
  </si>
  <si>
    <t>２円</t>
    <rPh sb="1" eb="2">
      <t>エン</t>
    </rPh>
    <phoneticPr fontId="1"/>
  </si>
  <si>
    <t>１２２７３円</t>
    <rPh sb="5" eb="6">
      <t>エン</t>
    </rPh>
    <phoneticPr fontId="1"/>
  </si>
  <si>
    <t>　　１４０００円×１２＝１６８０００円　　　カウンター料金利益　１年（１２回）２６３２９円×１２回＝　３１５９４８円ー１４７２７６円＝１６８６７２円　　　</t>
    <rPh sb="7" eb="8">
      <t>エン</t>
    </rPh>
    <rPh sb="18" eb="19">
      <t>エン</t>
    </rPh>
    <rPh sb="44" eb="45">
      <t>エン</t>
    </rPh>
    <rPh sb="48" eb="49">
      <t>カイ</t>
    </rPh>
    <phoneticPr fontId="1"/>
  </si>
  <si>
    <t>　　　　　　　　　　　　　　　メンテナンス料　　２６３２９円×６０回＝１５７９７４０円ー７３６３８０円（仕切）＝８４３３６０円　　　　　　　</t>
    <rPh sb="21" eb="22">
      <t>リョウ</t>
    </rPh>
    <rPh sb="29" eb="30">
      <t>エン</t>
    </rPh>
    <rPh sb="33" eb="34">
      <t>カイ</t>
    </rPh>
    <rPh sb="50" eb="51">
      <t>エン</t>
    </rPh>
    <rPh sb="52" eb="54">
      <t>シキリ</t>
    </rPh>
    <phoneticPr fontId="1"/>
  </si>
  <si>
    <t>合計１３７０１９０円</t>
    <phoneticPr fontId="1"/>
  </si>
  <si>
    <r>
      <t>　　　　　　　　　　　　　　　</t>
    </r>
    <r>
      <rPr>
        <b/>
        <sz val="18"/>
        <color indexed="8"/>
        <rFont val="ＭＳ Ｐゴシック"/>
        <family val="3"/>
        <charset val="128"/>
      </rPr>
      <t>合計３３６６７２円</t>
    </r>
    <r>
      <rPr>
        <b/>
        <sz val="16"/>
        <color indexed="10"/>
        <rFont val="ＭＳ Ｐゴシック"/>
        <family val="3"/>
        <charset val="128"/>
      </rPr>
      <t>ー３１３１７０円（本体仕切）</t>
    </r>
    <r>
      <rPr>
        <b/>
        <sz val="16"/>
        <color theme="1"/>
        <rFont val="ＭＳ Ｐゴシック"/>
        <family val="3"/>
        <charset val="128"/>
      </rPr>
      <t>＝２３５０２</t>
    </r>
    <r>
      <rPr>
        <b/>
        <sz val="16"/>
        <color indexed="8"/>
        <rFont val="ＭＳ Ｐゴシック"/>
        <family val="3"/>
        <charset val="128"/>
      </rPr>
      <t>円</t>
    </r>
    <r>
      <rPr>
        <b/>
        <sz val="16"/>
        <color indexed="10"/>
        <rFont val="ＭＳ Ｐゴシック"/>
        <family val="3"/>
        <charset val="128"/>
      </rPr>
      <t>　　　</t>
    </r>
    <r>
      <rPr>
        <b/>
        <sz val="16"/>
        <color indexed="8"/>
        <rFont val="ＭＳ Ｐゴシック"/>
        <family val="3"/>
        <charset val="128"/>
      </rPr>
      <t>（2年目以降年間３３６６７２円の利益　）</t>
    </r>
    <r>
      <rPr>
        <b/>
        <sz val="16"/>
        <color indexed="10"/>
        <rFont val="ＭＳ Ｐゴシック"/>
        <family val="3"/>
        <charset val="128"/>
      </rPr>
      <t>　</t>
    </r>
    <rPh sb="31" eb="32">
      <t>エン</t>
    </rPh>
    <rPh sb="33" eb="35">
      <t>ホンタイ</t>
    </rPh>
    <rPh sb="35" eb="37">
      <t>シキリ</t>
    </rPh>
    <rPh sb="44" eb="45">
      <t>エン</t>
    </rPh>
    <rPh sb="50" eb="52">
      <t>ネンメ</t>
    </rPh>
    <rPh sb="52" eb="54">
      <t>イコウ</t>
    </rPh>
    <rPh sb="54" eb="56">
      <t>ネンカン</t>
    </rPh>
    <rPh sb="62" eb="63">
      <t>エン</t>
    </rPh>
    <rPh sb="64" eb="66">
      <t>リエキ</t>
    </rPh>
    <phoneticPr fontId="1"/>
  </si>
  <si>
    <t>レンタル機</t>
    <phoneticPr fontId="1"/>
  </si>
  <si>
    <t>３４４３枚</t>
    <rPh sb="4" eb="5">
      <t>マイ</t>
    </rPh>
    <phoneticPr fontId="1"/>
  </si>
  <si>
    <t>１３５枚</t>
    <rPh sb="3" eb="4">
      <t>マイ</t>
    </rPh>
    <phoneticPr fontId="1"/>
  </si>
  <si>
    <t>１０１９枚</t>
    <rPh sb="4" eb="5">
      <t>マイ</t>
    </rPh>
    <phoneticPr fontId="1"/>
  </si>
  <si>
    <t>２枚</t>
    <rPh sb="1" eb="2">
      <t>マイ</t>
    </rPh>
    <phoneticPr fontId="1"/>
  </si>
  <si>
    <t>２．５０円／円</t>
    <rPh sb="4" eb="5">
      <t>エン</t>
    </rPh>
    <rPh sb="6" eb="7">
      <t>エン</t>
    </rPh>
    <phoneticPr fontId="1"/>
  </si>
  <si>
    <t>１８円／円</t>
    <rPh sb="2" eb="3">
      <t>エン</t>
    </rPh>
    <rPh sb="4" eb="5">
      <t>エン</t>
    </rPh>
    <phoneticPr fontId="1"/>
  </si>
  <si>
    <t>１５円／円</t>
    <rPh sb="2" eb="3">
      <t>エン</t>
    </rPh>
    <rPh sb="4" eb="5">
      <t>エン</t>
    </rPh>
    <phoneticPr fontId="1"/>
  </si>
  <si>
    <t>３円／円</t>
    <rPh sb="1" eb="2">
      <t>エン</t>
    </rPh>
    <rPh sb="3" eb="4">
      <t>エン</t>
    </rPh>
    <phoneticPr fontId="1"/>
  </si>
  <si>
    <t>２６３２９円</t>
    <rPh sb="5" eb="6">
      <t>エン</t>
    </rPh>
    <phoneticPr fontId="1"/>
  </si>
  <si>
    <t>月額</t>
    <rPh sb="0" eb="2">
      <t>ゲツガク</t>
    </rPh>
    <phoneticPr fontId="1"/>
  </si>
  <si>
    <t>本体仕切　３０００００円</t>
    <rPh sb="0" eb="2">
      <t>ホンタイ</t>
    </rPh>
    <rPh sb="2" eb="4">
      <t>シキリ</t>
    </rPh>
    <rPh sb="11" eb="12">
      <t>エン</t>
    </rPh>
    <phoneticPr fontId="1"/>
  </si>
  <si>
    <t>３０００枚</t>
    <rPh sb="4" eb="5">
      <t>マイ</t>
    </rPh>
    <phoneticPr fontId="1"/>
  </si>
  <si>
    <t>１００枚</t>
    <rPh sb="3" eb="4">
      <t>マイ</t>
    </rPh>
    <phoneticPr fontId="1"/>
  </si>
  <si>
    <t>１０００枚</t>
    <rPh sb="4" eb="5">
      <t>マイ</t>
    </rPh>
    <phoneticPr fontId="1"/>
  </si>
  <si>
    <t>２４６００円</t>
    <rPh sb="5" eb="6">
      <t>エン</t>
    </rPh>
    <phoneticPr fontId="1"/>
  </si>
  <si>
    <t>１２３６７円</t>
    <rPh sb="5" eb="6">
      <t>エン</t>
    </rPh>
    <phoneticPr fontId="1"/>
  </si>
  <si>
    <t>①レンタル場合　（５年）　　レンタル代１４０００円×５年（６０回）＝８４００００円ー３０００００円（仕切）＝５４００００円　　</t>
    <rPh sb="5" eb="7">
      <t>バアイ</t>
    </rPh>
    <rPh sb="10" eb="11">
      <t>ネン</t>
    </rPh>
    <rPh sb="18" eb="19">
      <t>ダイ</t>
    </rPh>
    <rPh sb="24" eb="25">
      <t>エン</t>
    </rPh>
    <rPh sb="27" eb="28">
      <t>ネン</t>
    </rPh>
    <rPh sb="31" eb="32">
      <t>カイ</t>
    </rPh>
    <rPh sb="40" eb="41">
      <t>エン</t>
    </rPh>
    <rPh sb="48" eb="49">
      <t>エン</t>
    </rPh>
    <rPh sb="50" eb="52">
      <t>シキリ</t>
    </rPh>
    <phoneticPr fontId="1"/>
  </si>
  <si>
    <t>　　　メンテナンス料　　売上２４６００円×６０回＝１４７６０００円　　仕切１２３６７円×６０回＝７４２０２０円　　合計利益　７３３９８０円　　　　　　　</t>
    <rPh sb="9" eb="10">
      <t>リョウ</t>
    </rPh>
    <rPh sb="12" eb="14">
      <t>ウリアゲ</t>
    </rPh>
    <rPh sb="19" eb="20">
      <t>エン</t>
    </rPh>
    <rPh sb="23" eb="24">
      <t>カイ</t>
    </rPh>
    <rPh sb="35" eb="37">
      <t>シキリ</t>
    </rPh>
    <rPh sb="42" eb="43">
      <t>エン</t>
    </rPh>
    <rPh sb="46" eb="47">
      <t>カイ</t>
    </rPh>
    <rPh sb="54" eb="55">
      <t>エン</t>
    </rPh>
    <rPh sb="57" eb="59">
      <t>ゴウケイ</t>
    </rPh>
    <rPh sb="59" eb="61">
      <t>リエキ</t>
    </rPh>
    <phoneticPr fontId="1"/>
  </si>
  <si>
    <t>　　１４０００円×１２＝１６８０００円　　　カウンター料金利益　１年（１２回）２４６００円×１２回＝　２９５２００円ー１４８４０４円＝１４６７９６円　　　</t>
    <rPh sb="7" eb="8">
      <t>エン</t>
    </rPh>
    <rPh sb="18" eb="19">
      <t>エン</t>
    </rPh>
    <rPh sb="44" eb="45">
      <t>エン</t>
    </rPh>
    <rPh sb="48" eb="49">
      <t>カイ</t>
    </rPh>
    <phoneticPr fontId="1"/>
  </si>
  <si>
    <r>
      <t>　　　　　　　　　　　　　　　</t>
    </r>
    <r>
      <rPr>
        <sz val="14"/>
        <color rgb="FF000000"/>
        <rFont val="ＭＳ Ｐゴシック"/>
        <family val="3"/>
        <charset val="128"/>
      </rPr>
      <t>合計３１４７９６円</t>
    </r>
    <r>
      <rPr>
        <b/>
        <sz val="16"/>
        <color indexed="10"/>
        <rFont val="ＭＳ Ｐゴシック"/>
        <family val="3"/>
        <charset val="128"/>
      </rPr>
      <t>ー３０００００円（本体仕切）</t>
    </r>
    <r>
      <rPr>
        <b/>
        <sz val="16"/>
        <color theme="1"/>
        <rFont val="ＭＳ Ｐゴシック"/>
        <family val="3"/>
        <charset val="128"/>
      </rPr>
      <t>＝１４７９６</t>
    </r>
    <r>
      <rPr>
        <sz val="18"/>
        <color indexed="8"/>
        <rFont val="ＭＳ Ｐゴシック"/>
        <family val="3"/>
        <charset val="128"/>
      </rPr>
      <t>円</t>
    </r>
    <r>
      <rPr>
        <b/>
        <sz val="16"/>
        <color indexed="10"/>
        <rFont val="ＭＳ Ｐゴシック"/>
        <family val="3"/>
        <charset val="128"/>
      </rPr>
      <t>　　　　　　　　　</t>
    </r>
    <rPh sb="31" eb="32">
      <t>エン</t>
    </rPh>
    <rPh sb="33" eb="35">
      <t>ホンタイ</t>
    </rPh>
    <rPh sb="35" eb="37">
      <t>シキリ</t>
    </rPh>
    <rPh sb="44" eb="45">
      <t>エン</t>
    </rPh>
    <phoneticPr fontId="1"/>
  </si>
  <si>
    <t>レンタル代　　１４０００円×１２＝１６８０００円　　　　　　</t>
    <rPh sb="4" eb="5">
      <t>ダイ</t>
    </rPh>
    <rPh sb="12" eb="13">
      <t>エン</t>
    </rPh>
    <rPh sb="23" eb="24">
      <t>エン</t>
    </rPh>
    <phoneticPr fontId="1"/>
  </si>
  <si>
    <t>カウンター料金利益　１年（１２回）２６３２９円×１２回＝　３１５９４８円ー１４７２７６円＝１６８６７２円</t>
    <phoneticPr fontId="1"/>
  </si>
  <si>
    <r>
      <t>　</t>
    </r>
    <r>
      <rPr>
        <sz val="14"/>
        <color rgb="FF000000"/>
        <rFont val="ＭＳ Ｐゴシック"/>
        <family val="3"/>
        <charset val="128"/>
      </rPr>
      <t>合計３３６６７２円</t>
    </r>
    <r>
      <rPr>
        <b/>
        <sz val="16"/>
        <color indexed="10"/>
        <rFont val="ＭＳ Ｐゴシック"/>
        <family val="3"/>
        <charset val="128"/>
      </rPr>
      <t>ー３１３１７０円（本体仕切）</t>
    </r>
    <r>
      <rPr>
        <b/>
        <sz val="16"/>
        <color theme="1"/>
        <rFont val="ＭＳ Ｐゴシック"/>
        <family val="3"/>
        <charset val="128"/>
      </rPr>
      <t>＝</t>
    </r>
    <r>
      <rPr>
        <sz val="18"/>
        <color theme="1"/>
        <rFont val="ＭＳ Ｐゴシック"/>
        <family val="3"/>
        <charset val="128"/>
      </rPr>
      <t>２３５０２</t>
    </r>
    <r>
      <rPr>
        <sz val="18"/>
        <color indexed="8"/>
        <rFont val="ＭＳ Ｐゴシック"/>
        <family val="3"/>
        <charset val="128"/>
      </rPr>
      <t>円</t>
    </r>
    <r>
      <rPr>
        <b/>
        <sz val="16"/>
        <color indexed="10"/>
        <rFont val="ＭＳ Ｐゴシック"/>
        <family val="3"/>
        <charset val="128"/>
      </rPr>
      <t>　　　　　　　　　</t>
    </r>
    <rPh sb="17" eb="18">
      <t>エン</t>
    </rPh>
    <rPh sb="19" eb="21">
      <t>ホンタイ</t>
    </rPh>
    <rPh sb="21" eb="23">
      <t>シキリ</t>
    </rPh>
    <rPh sb="30" eb="31">
      <t>エン</t>
    </rPh>
    <phoneticPr fontId="1"/>
  </si>
  <si>
    <t>※１　　1年レンタルだけ契約の場合</t>
    <rPh sb="12" eb="14">
      <t>ケイヤク</t>
    </rPh>
    <phoneticPr fontId="1"/>
  </si>
  <si>
    <t>※２　　1月レンタルだけ契約の場合</t>
    <rPh sb="5" eb="6">
      <t>ツキ</t>
    </rPh>
    <rPh sb="12" eb="14">
      <t>ケイヤク</t>
    </rPh>
    <phoneticPr fontId="1"/>
  </si>
  <si>
    <t>レンタル代　　１４０００円　　　　　　</t>
    <rPh sb="4" eb="5">
      <t>ダイ</t>
    </rPh>
    <rPh sb="12" eb="13">
      <t>エン</t>
    </rPh>
    <phoneticPr fontId="1"/>
  </si>
  <si>
    <t>カウンター料金利益　１月２６３２９円ー１２２７３円＝１４０５６円</t>
    <rPh sb="11" eb="12">
      <t>ツキ</t>
    </rPh>
    <rPh sb="31" eb="32">
      <t>エン</t>
    </rPh>
    <phoneticPr fontId="1"/>
  </si>
  <si>
    <t>利益　14056円</t>
    <rPh sb="0" eb="2">
      <t>リエキ</t>
    </rPh>
    <rPh sb="8" eb="9">
      <t>エン</t>
    </rPh>
    <phoneticPr fontId="1"/>
  </si>
  <si>
    <r>
      <t>　</t>
    </r>
    <r>
      <rPr>
        <sz val="14"/>
        <color rgb="FF000000"/>
        <rFont val="ＭＳ Ｐゴシック"/>
        <family val="3"/>
        <charset val="128"/>
      </rPr>
      <t>合計２８０５６円</t>
    </r>
    <r>
      <rPr>
        <b/>
        <sz val="16"/>
        <color indexed="10"/>
        <rFont val="ＭＳ Ｐゴシック"/>
        <family val="3"/>
        <charset val="128"/>
      </rPr>
      <t>ー３１３１７０円（本体仕切）</t>
    </r>
    <r>
      <rPr>
        <b/>
        <sz val="16"/>
        <color theme="1"/>
        <rFont val="ＭＳ Ｐゴシック"/>
        <family val="3"/>
        <charset val="128"/>
      </rPr>
      <t>＝</t>
    </r>
    <r>
      <rPr>
        <b/>
        <sz val="16"/>
        <color rgb="FFFF0000"/>
        <rFont val="ＭＳ Ｐゴシック"/>
        <family val="3"/>
        <charset val="128"/>
      </rPr>
      <t>▲２８５１１４</t>
    </r>
    <r>
      <rPr>
        <sz val="18"/>
        <color rgb="FFFF0000"/>
        <rFont val="ＭＳ Ｐゴシック"/>
        <family val="3"/>
        <charset val="128"/>
      </rPr>
      <t>円</t>
    </r>
    <r>
      <rPr>
        <b/>
        <sz val="16"/>
        <color indexed="10"/>
        <rFont val="ＭＳ Ｐゴシック"/>
        <family val="3"/>
        <charset val="128"/>
      </rPr>
      <t>　　　　　　　　　</t>
    </r>
    <rPh sb="16" eb="17">
      <t>エン</t>
    </rPh>
    <rPh sb="18" eb="20">
      <t>ホンタイ</t>
    </rPh>
    <rPh sb="20" eb="22">
      <t>シキリ</t>
    </rPh>
    <rPh sb="31" eb="32">
      <t>エン</t>
    </rPh>
    <phoneticPr fontId="1"/>
  </si>
  <si>
    <t>※３　　２月レンタルだけ契約の場合</t>
    <rPh sb="5" eb="6">
      <t>ツキ</t>
    </rPh>
    <rPh sb="12" eb="14">
      <t>ケイヤク</t>
    </rPh>
    <phoneticPr fontId="1"/>
  </si>
  <si>
    <t>レンタル代　　１４０００円×２＝２８０００円　　　　　　</t>
    <rPh sb="4" eb="5">
      <t>ダイ</t>
    </rPh>
    <rPh sb="12" eb="13">
      <t>エン</t>
    </rPh>
    <rPh sb="21" eb="22">
      <t>エン</t>
    </rPh>
    <phoneticPr fontId="1"/>
  </si>
  <si>
    <t>カウンター料金利益　２月２６３２９円×２回＝　５２６５８円ー２４５４６円＝２８１１２円</t>
    <rPh sb="11" eb="12">
      <t>ツキ</t>
    </rPh>
    <phoneticPr fontId="1"/>
  </si>
  <si>
    <r>
      <t>　</t>
    </r>
    <r>
      <rPr>
        <sz val="14"/>
        <color rgb="FF000000"/>
        <rFont val="ＭＳ Ｐゴシック"/>
        <family val="3"/>
        <charset val="128"/>
      </rPr>
      <t>合計５６１１２円</t>
    </r>
    <r>
      <rPr>
        <b/>
        <sz val="16"/>
        <color indexed="10"/>
        <rFont val="ＭＳ Ｐゴシック"/>
        <family val="3"/>
        <charset val="128"/>
      </rPr>
      <t>ー３１３１７０円（本体仕切）</t>
    </r>
    <r>
      <rPr>
        <b/>
        <sz val="16"/>
        <color theme="1"/>
        <rFont val="ＭＳ Ｐゴシック"/>
        <family val="3"/>
        <charset val="128"/>
      </rPr>
      <t>＝</t>
    </r>
    <r>
      <rPr>
        <b/>
        <sz val="16"/>
        <color rgb="FFFF0000"/>
        <rFont val="ＭＳ Ｐゴシック"/>
        <family val="3"/>
        <charset val="128"/>
      </rPr>
      <t>▲２５７０５８</t>
    </r>
    <r>
      <rPr>
        <sz val="18"/>
        <color rgb="FFFF0000"/>
        <rFont val="ＭＳ Ｐゴシック"/>
        <family val="3"/>
        <charset val="128"/>
      </rPr>
      <t>円</t>
    </r>
    <r>
      <rPr>
        <b/>
        <sz val="16"/>
        <color indexed="10"/>
        <rFont val="ＭＳ Ｐゴシック"/>
        <family val="3"/>
        <charset val="128"/>
      </rPr>
      <t>　　　　　　　　　</t>
    </r>
    <rPh sb="16" eb="17">
      <t>エン</t>
    </rPh>
    <rPh sb="18" eb="20">
      <t>ホンタイ</t>
    </rPh>
    <rPh sb="20" eb="22">
      <t>シキリ</t>
    </rPh>
    <rPh sb="31" eb="32">
      <t>エン</t>
    </rPh>
    <phoneticPr fontId="1"/>
  </si>
  <si>
    <t>①５年レンタル場合　　レンタル代１４０００円×５年（６０回）＝８４００００円　　</t>
    <rPh sb="2" eb="3">
      <t>ネン</t>
    </rPh>
    <rPh sb="7" eb="9">
      <t>バアイ</t>
    </rPh>
    <rPh sb="15" eb="16">
      <t>ダイ</t>
    </rPh>
    <rPh sb="21" eb="22">
      <t>エン</t>
    </rPh>
    <rPh sb="24" eb="25">
      <t>ネン</t>
    </rPh>
    <rPh sb="28" eb="29">
      <t>カイ</t>
    </rPh>
    <rPh sb="37" eb="38">
      <t>エン</t>
    </rPh>
    <phoneticPr fontId="1"/>
  </si>
  <si>
    <t>　　　メンテナンス料　　売上２６３２９円×６０回＝１５７９７４０円　　仕切１２２７３円×６０回＝７３６３８０円　　利益　８４３３６０円　　　　　　　</t>
    <rPh sb="9" eb="10">
      <t>リョウ</t>
    </rPh>
    <rPh sb="12" eb="14">
      <t>ウリアゲ</t>
    </rPh>
    <rPh sb="19" eb="20">
      <t>エン</t>
    </rPh>
    <rPh sb="23" eb="24">
      <t>カイ</t>
    </rPh>
    <rPh sb="35" eb="37">
      <t>シキリ</t>
    </rPh>
    <rPh sb="42" eb="43">
      <t>エン</t>
    </rPh>
    <rPh sb="46" eb="47">
      <t>カイ</t>
    </rPh>
    <rPh sb="54" eb="55">
      <t>エン</t>
    </rPh>
    <rPh sb="57" eb="59">
      <t>リエキ</t>
    </rPh>
    <phoneticPr fontId="1"/>
  </si>
  <si>
    <r>
      <t>　</t>
    </r>
    <r>
      <rPr>
        <sz val="14"/>
        <color rgb="FF000000"/>
        <rFont val="ＭＳ Ｐゴシック"/>
        <family val="3"/>
        <charset val="128"/>
      </rPr>
      <t>合計１６８３３６０円</t>
    </r>
    <r>
      <rPr>
        <b/>
        <sz val="16"/>
        <color indexed="10"/>
        <rFont val="ＭＳ Ｐゴシック"/>
        <family val="3"/>
        <charset val="128"/>
      </rPr>
      <t>ー３１３１７０円（本体仕切）</t>
    </r>
    <r>
      <rPr>
        <b/>
        <sz val="16"/>
        <color theme="1"/>
        <rFont val="ＭＳ Ｐゴシック"/>
        <family val="3"/>
        <charset val="128"/>
      </rPr>
      <t>＝１６５０１９０</t>
    </r>
    <r>
      <rPr>
        <sz val="18"/>
        <color indexed="8"/>
        <rFont val="ＭＳ Ｐゴシック"/>
        <family val="3"/>
        <charset val="128"/>
      </rPr>
      <t>円</t>
    </r>
    <r>
      <rPr>
        <b/>
        <sz val="16"/>
        <color indexed="10"/>
        <rFont val="ＭＳ Ｐゴシック"/>
        <family val="3"/>
        <charset val="128"/>
      </rPr>
      <t>　　　　　　　　　</t>
    </r>
    <rPh sb="18" eb="19">
      <t>エン</t>
    </rPh>
    <rPh sb="20" eb="22">
      <t>ホンタイ</t>
    </rPh>
    <rPh sb="22" eb="24">
      <t>シキリ</t>
    </rPh>
    <rPh sb="33" eb="34">
      <t>エン</t>
    </rPh>
    <phoneticPr fontId="1"/>
  </si>
  <si>
    <t>６円</t>
    <rPh sb="1" eb="2">
      <t>エン</t>
    </rPh>
    <phoneticPr fontId="1"/>
  </si>
  <si>
    <t>１５２８５円</t>
    <rPh sb="5" eb="6">
      <t>エン</t>
    </rPh>
    <phoneticPr fontId="1"/>
  </si>
  <si>
    <t>２４３０円</t>
    <rPh sb="4" eb="5">
      <t>エン</t>
    </rPh>
    <phoneticPr fontId="1"/>
  </si>
  <si>
    <t>８６０８円</t>
    <rPh sb="4" eb="5">
      <t>エン</t>
    </rPh>
    <phoneticPr fontId="1"/>
  </si>
  <si>
    <t>レンタル</t>
    <phoneticPr fontId="1"/>
  </si>
  <si>
    <t>仕切</t>
    <phoneticPr fontId="1"/>
  </si>
  <si>
    <t>毎月</t>
    <rPh sb="0" eb="2">
      <t>マイツキ</t>
    </rPh>
    <phoneticPr fontId="1"/>
  </si>
  <si>
    <r>
      <t>②　</t>
    </r>
    <r>
      <rPr>
        <b/>
        <u/>
        <sz val="16"/>
        <color rgb="FFFFFF00"/>
        <rFont val="ＭＳ Ｐゴシック"/>
        <family val="3"/>
        <charset val="128"/>
      </rPr>
      <t>黄色</t>
    </r>
    <r>
      <rPr>
        <b/>
        <sz val="16"/>
        <rFont val="ＭＳ Ｐゴシック"/>
        <family val="3"/>
        <charset val="128"/>
      </rPr>
      <t>の部分は編集できるようにしたい。</t>
    </r>
    <rPh sb="2" eb="4">
      <t>キイロ</t>
    </rPh>
    <rPh sb="5" eb="7">
      <t>ブブン</t>
    </rPh>
    <rPh sb="8" eb="10">
      <t>ヘンシュウ</t>
    </rPh>
    <phoneticPr fontId="1"/>
  </si>
  <si>
    <t>③７年（８４回）までグラフで表示したい</t>
    <rPh sb="2" eb="3">
      <t>ネン</t>
    </rPh>
    <rPh sb="6" eb="7">
      <t>カイ</t>
    </rPh>
    <rPh sb="14" eb="16">
      <t>ヒョウジ</t>
    </rPh>
    <phoneticPr fontId="1"/>
  </si>
  <si>
    <t>損益分岐表　グラフ作成依頼</t>
    <rPh sb="0" eb="2">
      <t>ソンエキ</t>
    </rPh>
    <rPh sb="2" eb="4">
      <t>ブンキ</t>
    </rPh>
    <rPh sb="4" eb="5">
      <t>ヒョウ</t>
    </rPh>
    <rPh sb="9" eb="11">
      <t>サクセイ</t>
    </rPh>
    <rPh sb="11" eb="13">
      <t>イライ</t>
    </rPh>
    <phoneticPr fontId="1"/>
  </si>
  <si>
    <t xml:space="preserve"> C3</t>
    <phoneticPr fontId="1"/>
  </si>
  <si>
    <t>C3</t>
    <phoneticPr fontId="1"/>
  </si>
  <si>
    <t xml:space="preserve"> C3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</si>
</sst>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&quot;枚&quot;"/>
    <numFmt numFmtId="177" formatCode="#,##0&quot;円&quot;"/>
    <numFmt numFmtId="178" formatCode="#,##0.00&quot;円／枚&quot;"/>
    <numFmt numFmtId="179" formatCode="#,##0&quot;年&quot;"/>
    <numFmt numFmtId="180" formatCode="#,##0&quot;年&quot;&quot;リ&quot;&quot;ー&quot;&quot;ス&quot;&quot;月&quot;&quot;額&quot;"/>
    <numFmt numFmtId="181" formatCode="#,##0&quot;枚&quot;&quot;ご&quot;&quot;使&quot;&quot;用&quot;&quot;時&quot;"/>
    <numFmt numFmtId="182" formatCode="#,##0&quot;枚含&quot;"/>
    <numFmt numFmtId="183" formatCode="0_ 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11"/>
      <name val="ＤＦ特太ゴシック体"/>
      <family val="3"/>
      <charset val="128"/>
    </font>
    <font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u/>
      <sz val="16"/>
      <color rgb="FFFFFF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7" fillId="0" borderId="0" xfId="0" applyFont="1" applyFill="1" applyBorder="1" applyAlignment="1"/>
    <xf numFmtId="0" fontId="12" fillId="0" borderId="0" xfId="0" applyFont="1" applyFill="1" applyBorder="1" applyAlignment="1"/>
    <xf numFmtId="180" fontId="10" fillId="2" borderId="10" xfId="0" applyNumberFormat="1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right" vertical="center"/>
    </xf>
    <xf numFmtId="176" fontId="2" fillId="0" borderId="5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/>
    </xf>
    <xf numFmtId="178" fontId="2" fillId="0" borderId="6" xfId="0" applyNumberFormat="1" applyFont="1" applyFill="1" applyBorder="1" applyAlignment="1">
      <alignment vertical="center"/>
    </xf>
    <xf numFmtId="178" fontId="2" fillId="0" borderId="12" xfId="0" applyNumberFormat="1" applyFont="1" applyFill="1" applyBorder="1" applyAlignment="1">
      <alignment vertical="center"/>
    </xf>
    <xf numFmtId="182" fontId="2" fillId="0" borderId="3" xfId="0" applyNumberFormat="1" applyFont="1" applyFill="1" applyBorder="1" applyAlignment="1">
      <alignment horizontal="center" vertical="center"/>
    </xf>
    <xf numFmtId="182" fontId="2" fillId="0" borderId="13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179" fontId="3" fillId="0" borderId="0" xfId="0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4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center" vertical="center"/>
    </xf>
    <xf numFmtId="177" fontId="11" fillId="4" borderId="17" xfId="0" applyNumberFormat="1" applyFont="1" applyFill="1" applyBorder="1" applyAlignment="1">
      <alignment horizontal="center" vertical="center"/>
    </xf>
    <xf numFmtId="10" fontId="8" fillId="4" borderId="16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178" fontId="0" fillId="0" borderId="6" xfId="0" applyNumberFormat="1" applyFont="1" applyFill="1" applyBorder="1" applyAlignment="1">
      <alignment vertical="center"/>
    </xf>
    <xf numFmtId="176" fontId="0" fillId="0" borderId="5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77" fontId="8" fillId="0" borderId="5" xfId="0" applyNumberFormat="1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23" fillId="0" borderId="0" xfId="0" applyFont="1" applyFill="1" applyBorder="1" applyAlignment="1"/>
    <xf numFmtId="177" fontId="8" fillId="0" borderId="0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177" fontId="17" fillId="0" borderId="0" xfId="0" applyNumberFormat="1" applyFont="1" applyFill="1" applyBorder="1" applyAlignment="1">
      <alignment horizontal="center" vertical="center"/>
    </xf>
    <xf numFmtId="178" fontId="17" fillId="0" borderId="0" xfId="0" applyNumberFormat="1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/>
    </xf>
    <xf numFmtId="177" fontId="17" fillId="6" borderId="0" xfId="0" applyNumberFormat="1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left"/>
    </xf>
    <xf numFmtId="178" fontId="17" fillId="6" borderId="0" xfId="0" applyNumberFormat="1" applyFont="1" applyFill="1" applyBorder="1" applyAlignment="1">
      <alignment horizontal="center" vertical="center"/>
    </xf>
    <xf numFmtId="0" fontId="3" fillId="6" borderId="0" xfId="0" applyFont="1" applyFill="1" applyBorder="1" applyAlignment="1"/>
    <xf numFmtId="0" fontId="0" fillId="6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21" fillId="0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9" fillId="5" borderId="2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7" fontId="10" fillId="4" borderId="10" xfId="0" applyNumberFormat="1" applyFont="1" applyFill="1" applyBorder="1" applyAlignment="1">
      <alignment horizontal="center" vertical="center"/>
    </xf>
    <xf numFmtId="177" fontId="10" fillId="4" borderId="15" xfId="0" applyNumberFormat="1" applyFont="1" applyFill="1" applyBorder="1"/>
    <xf numFmtId="177" fontId="10" fillId="4" borderId="11" xfId="0" applyNumberFormat="1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177" fontId="10" fillId="3" borderId="10" xfId="0" applyNumberFormat="1" applyFont="1" applyFill="1" applyBorder="1" applyAlignment="1">
      <alignment horizontal="center" vertical="center"/>
    </xf>
    <xf numFmtId="177" fontId="10" fillId="3" borderId="15" xfId="0" applyNumberFormat="1" applyFont="1" applyFill="1" applyBorder="1" applyAlignment="1">
      <alignment horizontal="center" vertical="center"/>
    </xf>
    <xf numFmtId="177" fontId="10" fillId="3" borderId="11" xfId="0" applyNumberFormat="1" applyFont="1" applyFill="1" applyBorder="1" applyAlignment="1">
      <alignment horizontal="center" vertical="center"/>
    </xf>
    <xf numFmtId="177" fontId="8" fillId="3" borderId="24" xfId="0" applyNumberFormat="1" applyFont="1" applyFill="1" applyBorder="1" applyAlignment="1">
      <alignment horizontal="center" vertical="center"/>
    </xf>
    <xf numFmtId="177" fontId="8" fillId="3" borderId="25" xfId="0" applyNumberFormat="1" applyFont="1" applyFill="1" applyBorder="1" applyAlignment="1">
      <alignment horizontal="center" vertical="center"/>
    </xf>
    <xf numFmtId="177" fontId="8" fillId="3" borderId="3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83" fontId="13" fillId="0" borderId="5" xfId="0" applyNumberFormat="1" applyFont="1" applyFill="1" applyBorder="1" applyAlignment="1">
      <alignment horizontal="center" vertical="center"/>
    </xf>
    <xf numFmtId="183" fontId="13" fillId="0" borderId="7" xfId="0" applyNumberFormat="1" applyFont="1" applyFill="1" applyBorder="1" applyAlignment="1">
      <alignment horizontal="center" vertical="center"/>
    </xf>
    <xf numFmtId="183" fontId="13" fillId="0" borderId="8" xfId="0" applyNumberFormat="1" applyFont="1" applyFill="1" applyBorder="1" applyAlignment="1">
      <alignment horizontal="center" vertical="center"/>
    </xf>
    <xf numFmtId="183" fontId="13" fillId="0" borderId="9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81" fontId="19" fillId="2" borderId="21" xfId="0" applyNumberFormat="1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177" fontId="10" fillId="4" borderId="21" xfId="0" applyNumberFormat="1" applyFont="1" applyFill="1" applyBorder="1" applyAlignment="1">
      <alignment horizontal="center" vertical="center"/>
    </xf>
    <xf numFmtId="0" fontId="0" fillId="0" borderId="23" xfId="0" applyBorder="1"/>
    <xf numFmtId="0" fontId="0" fillId="0" borderId="22" xfId="0" applyBorder="1"/>
    <xf numFmtId="0" fontId="0" fillId="0" borderId="8" xfId="0" applyBorder="1"/>
    <xf numFmtId="0" fontId="0" fillId="0" borderId="14" xfId="0" applyBorder="1"/>
    <xf numFmtId="0" fontId="0" fillId="0" borderId="9" xfId="0" applyBorder="1"/>
    <xf numFmtId="177" fontId="8" fillId="3" borderId="2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33564</xdr:rowOff>
    </xdr:from>
    <xdr:ext cx="184731" cy="655949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1526157" y="33564"/>
          <a:ext cx="184731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800">
            <a:solidFill>
              <a:srgbClr val="FF0000"/>
            </a:solidFill>
          </a:endParaRPr>
        </a:p>
        <a:p>
          <a:endParaRPr kumimoji="1" lang="ja-JP" altLang="en-US" sz="18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4731" cy="65594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2C41DF-049D-4E4D-9042-0474DFDF0AF4}"/>
            </a:ext>
          </a:extLst>
        </xdr:cNvPr>
        <xdr:cNvSpPr txBox="1"/>
      </xdr:nvSpPr>
      <xdr:spPr>
        <a:xfrm>
          <a:off x="5194300" y="0"/>
          <a:ext cx="184731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800">
            <a:solidFill>
              <a:srgbClr val="FF0000"/>
            </a:solidFill>
          </a:endParaRPr>
        </a:p>
        <a:p>
          <a:endParaRPr kumimoji="1" lang="ja-JP" altLang="en-US" sz="1800">
            <a:solidFill>
              <a:srgbClr val="FF0000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4731" cy="65594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6F791AD-FE7E-4FB2-BB68-51C72F60E8C5}"/>
            </a:ext>
          </a:extLst>
        </xdr:cNvPr>
        <xdr:cNvSpPr txBox="1"/>
      </xdr:nvSpPr>
      <xdr:spPr>
        <a:xfrm>
          <a:off x="8324850" y="33564"/>
          <a:ext cx="184731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800">
            <a:solidFill>
              <a:srgbClr val="FF0000"/>
            </a:solidFill>
          </a:endParaRPr>
        </a:p>
        <a:p>
          <a:endParaRPr kumimoji="1" lang="ja-JP" altLang="en-US" sz="18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68"/>
  <sheetViews>
    <sheetView showZeros="0" topLeftCell="A52" zoomScale="70" workbookViewId="0">
      <selection activeCell="H22" sqref="H22:H23"/>
    </sheetView>
  </sheetViews>
  <sheetFormatPr defaultColWidth="9" defaultRowHeight="16.5"/>
  <cols>
    <col min="1" max="1" width="19.6328125" style="13" customWidth="1"/>
    <col min="2" max="2" width="10.26953125" style="14" customWidth="1"/>
    <col min="3" max="3" width="2.6328125" style="14" customWidth="1"/>
    <col min="4" max="4" width="10.6328125" style="14" customWidth="1"/>
    <col min="5" max="5" width="4.6328125" style="14" customWidth="1"/>
    <col min="6" max="7" width="10.6328125" style="14" customWidth="1"/>
    <col min="8" max="8" width="21.90625" style="14" customWidth="1"/>
    <col min="9" max="9" width="28.1796875" style="36" customWidth="1"/>
    <col min="10" max="10" width="18.1796875" style="14" customWidth="1"/>
    <col min="11" max="11" width="23" style="14" customWidth="1"/>
    <col min="12" max="12" width="21.1796875" style="14" customWidth="1"/>
    <col min="13" max="13" width="19.6328125" style="14" customWidth="1"/>
    <col min="14" max="16384" width="9" style="14"/>
  </cols>
  <sheetData>
    <row r="1" spans="1:9" s="2" customFormat="1" ht="20.149999999999999" customHeight="1">
      <c r="A1" s="56" t="s">
        <v>23</v>
      </c>
      <c r="B1" s="56"/>
      <c r="C1" s="56"/>
      <c r="D1" s="56"/>
      <c r="E1" s="56"/>
      <c r="F1" s="56"/>
      <c r="I1" s="36"/>
    </row>
    <row r="2" spans="1:9" ht="13.5" customHeight="1"/>
    <row r="3" spans="1:9" ht="13.5" customHeight="1">
      <c r="D3" s="1"/>
    </row>
    <row r="4" spans="1:9" ht="13.5" customHeight="1">
      <c r="A4" s="24" t="s">
        <v>20</v>
      </c>
      <c r="D4" s="1"/>
    </row>
    <row r="5" spans="1:9" ht="13.5" customHeight="1" thickBot="1">
      <c r="D5" s="1"/>
    </row>
    <row r="6" spans="1:9" ht="13.5" customHeight="1" thickTop="1">
      <c r="D6" s="57" t="s">
        <v>21</v>
      </c>
      <c r="E6" s="58"/>
      <c r="F6" s="58"/>
      <c r="G6" s="59"/>
      <c r="H6" s="15"/>
    </row>
    <row r="7" spans="1:9" ht="13.5" customHeight="1">
      <c r="D7" s="60"/>
      <c r="E7" s="61"/>
      <c r="F7" s="61"/>
      <c r="G7" s="62"/>
      <c r="H7" s="15"/>
    </row>
    <row r="8" spans="1:9" ht="13.5" customHeight="1" thickBot="1">
      <c r="D8" s="63" t="s">
        <v>88</v>
      </c>
      <c r="E8" s="64"/>
      <c r="F8" s="64"/>
      <c r="G8" s="65"/>
      <c r="H8" s="15"/>
      <c r="I8" s="36" t="s">
        <v>26</v>
      </c>
    </row>
    <row r="9" spans="1:9" ht="13.5" customHeight="1" thickTop="1" thickBot="1"/>
    <row r="10" spans="1:9" ht="13.5" customHeight="1" thickTop="1" thickBot="1">
      <c r="A10" s="3" t="s">
        <v>24</v>
      </c>
      <c r="B10" s="4" t="s">
        <v>1</v>
      </c>
      <c r="C10" s="16"/>
      <c r="D10" s="68">
        <v>14000</v>
      </c>
      <c r="E10" s="69"/>
      <c r="F10" s="69"/>
      <c r="G10" s="70"/>
      <c r="H10" s="32"/>
      <c r="I10" s="36" t="s">
        <v>27</v>
      </c>
    </row>
    <row r="11" spans="1:9" ht="13.5" customHeight="1" thickTop="1" thickBot="1">
      <c r="A11" s="71" t="s">
        <v>9</v>
      </c>
      <c r="B11" s="72"/>
      <c r="C11" s="15"/>
      <c r="D11" s="73">
        <f>D10+D21+D32+D43+D54</f>
        <v>40328.5</v>
      </c>
      <c r="E11" s="74"/>
      <c r="F11" s="74"/>
      <c r="G11" s="75"/>
      <c r="H11" s="33"/>
    </row>
    <row r="12" spans="1:9" ht="13.5" customHeight="1" thickTop="1" thickBot="1">
      <c r="A12" s="63" t="s">
        <v>7</v>
      </c>
      <c r="B12" s="65"/>
      <c r="C12" s="15"/>
      <c r="D12" s="76"/>
      <c r="E12" s="77"/>
      <c r="F12" s="77"/>
      <c r="G12" s="78"/>
      <c r="H12" s="33"/>
    </row>
    <row r="13" spans="1:9" ht="13.5" customHeight="1" thickTop="1" thickBot="1"/>
    <row r="14" spans="1:9" ht="13.5" customHeight="1" thickTop="1">
      <c r="A14" s="79"/>
      <c r="B14" s="80"/>
      <c r="C14" s="15"/>
      <c r="D14" s="18" t="s">
        <v>16</v>
      </c>
      <c r="E14" s="11"/>
      <c r="F14" s="12"/>
      <c r="G14" s="19"/>
      <c r="H14" s="34"/>
    </row>
    <row r="15" spans="1:9" ht="13.5" customHeight="1">
      <c r="A15" s="66" t="s">
        <v>10</v>
      </c>
      <c r="B15" s="67"/>
      <c r="C15" s="15"/>
      <c r="D15" s="26">
        <v>1</v>
      </c>
      <c r="E15" s="27" t="s">
        <v>12</v>
      </c>
      <c r="F15" s="28"/>
      <c r="G15" s="25">
        <v>2.5</v>
      </c>
      <c r="H15" s="35"/>
      <c r="I15" s="36" t="s">
        <v>30</v>
      </c>
    </row>
    <row r="16" spans="1:9" ht="13.5" customHeight="1">
      <c r="A16" s="81" t="s">
        <v>11</v>
      </c>
      <c r="B16" s="82"/>
      <c r="C16" s="15"/>
      <c r="D16" s="6"/>
      <c r="E16" s="7" t="str">
        <f>IF(F15=0,"","～")</f>
        <v/>
      </c>
      <c r="F16" s="8"/>
      <c r="G16" s="9"/>
      <c r="H16" s="34"/>
    </row>
    <row r="17" spans="1:9" ht="13.5" customHeight="1">
      <c r="A17" s="81" t="s">
        <v>17</v>
      </c>
      <c r="B17" s="82"/>
      <c r="C17" s="15"/>
      <c r="D17" s="6" t="str">
        <f>IF(F16=0,"",F16+1)</f>
        <v/>
      </c>
      <c r="E17" s="7" t="str">
        <f>IF(F16=0,"","～")</f>
        <v/>
      </c>
      <c r="F17" s="8"/>
      <c r="G17" s="9"/>
      <c r="H17" s="34"/>
    </row>
    <row r="18" spans="1:9" ht="13.5" customHeight="1">
      <c r="A18" s="83">
        <f>G14+IF(G15=0,IF(F15=0,0,IF(F15&lt;A21,IF(F15&lt;A21,F15-F14,A21-F14),0)),IF(F15=0,IF(F14&lt;A21,IF(F15&lt;A21,A21-F14,0),0),IF(F14&lt;A21,IF(F15&lt;A21,F15-F14,A21-F14),0)))*G15+IF(G16=0,IF(F16=0,0,IF(F16&lt;A21,IF(F16&lt;A21,F16-F15,A21-F15),0)),IF(F16=0,IF(F15&lt;A21,IF(F16&lt;A21,A21-F15,0),0),IF(F15&lt;A21,IF(F16&lt;A21,F16-F15,A21-F15),0)))*G16+IF(G17=0,IF(F17=0,0,IF(F17&lt;A21,IF(F17&lt;A21,F17-F16,A21-F16),0)),IF(F17=0,IF(F16&lt;A21,IF(F17&lt;A21,A21-F16,0),0),IF(F16&lt;A21,IF(F17&lt;A21,F17-F16,A21-F16),0)))*G17+IF(G18=0,IF(F18=0,0,IF(F18&lt;A21,IF(F18&lt;A21,F18-F17,A21-F17),0)),IF(F18=0,IF(F17&lt;A21,IF(F18&lt;A21,A21-F17,0),0),IF(F17&lt;A21,IF(F18&lt;A21,F18-F17,A21-F17),0)))*G18+G19*A21</f>
        <v>8607.5</v>
      </c>
      <c r="B18" s="84"/>
      <c r="C18" s="15"/>
      <c r="D18" s="6" t="str">
        <f>IF(F17=0,"",F17+1)</f>
        <v/>
      </c>
      <c r="E18" s="7" t="str">
        <f>IF(F17=0,"","～")</f>
        <v/>
      </c>
      <c r="F18" s="8"/>
      <c r="G18" s="9"/>
      <c r="H18" s="34"/>
    </row>
    <row r="19" spans="1:9" ht="13.5" customHeight="1" thickBot="1">
      <c r="A19" s="85" t="e">
        <f>#REF!+IF(#REF!=0,IF(#REF!=0,0,IF(#REF!&lt;A21,IF(#REF!&lt;A21,#REF!-#REF!,A21-#REF!),0)),IF(#REF!=0,IF(#REF!&lt;A21,IF(#REF!&lt;A21,A21-#REF!,0),0),IF(#REF!&lt;A21,IF(#REF!&lt;A21,#REF!-#REF!,A21-#REF!),0)))*#REF!+IF(#REF!=0,IF(#REF!=0,0,IF(#REF!&lt;A21,IF(#REF!&lt;A21,#REF!-#REF!,A21-#REF!),0)),IF(#REF!=0,IF(#REF!&lt;A21,IF(#REF!&lt;A21,A21-#REF!,0),0),IF(#REF!&lt;A21,IF(#REF!&lt;A21,#REF!-#REF!,A21-#REF!),0)))*#REF!+IF(#REF!=0,IF(#REF!=0,0,IF(#REF!&lt;A21,IF(#REF!&lt;A21,#REF!-#REF!,A21-#REF!),0)),IF(#REF!=0,IF(#REF!&lt;A21,IF(#REF!&lt;A21,A21-#REF!,0),0),IF(#REF!&lt;A21,IF(#REF!&lt;A21,#REF!-#REF!,A21-#REF!),0)))*#REF!+IF(#REF!=0,IF(#REF!=0,0,IF(#REF!&lt;A21,IF(#REF!&lt;A21,#REF!-#REF!,A21-#REF!),0)),IF(#REF!=0,IF(#REF!&lt;A21,IF(#REF!&lt;A21,A21-#REF!,0),0),IF(#REF!&lt;A21,IF(#REF!&lt;A21,#REF!-#REF!,A21-#REF!),0)))*#REF!+#REF!*A21</f>
        <v>#REF!</v>
      </c>
      <c r="B19" s="86"/>
      <c r="C19" s="15"/>
      <c r="D19" s="87" t="s">
        <v>15</v>
      </c>
      <c r="E19" s="88"/>
      <c r="F19" s="89"/>
      <c r="G19" s="10"/>
      <c r="H19" s="34"/>
    </row>
    <row r="20" spans="1:9" ht="13.5" customHeight="1" thickTop="1" thickBot="1">
      <c r="A20" s="90" t="s">
        <v>5</v>
      </c>
      <c r="B20" s="91"/>
      <c r="C20" s="15"/>
      <c r="D20" s="20" t="s">
        <v>6</v>
      </c>
      <c r="E20" s="21"/>
      <c r="F20" s="23"/>
      <c r="G20" s="22">
        <f>A18*F20*-1</f>
        <v>0</v>
      </c>
      <c r="H20" s="33"/>
    </row>
    <row r="21" spans="1:9" ht="13.5" customHeight="1" thickTop="1">
      <c r="A21" s="92">
        <v>3443</v>
      </c>
      <c r="B21" s="93"/>
      <c r="C21" s="15"/>
      <c r="D21" s="94">
        <f>A18-A18*F20</f>
        <v>8607.5</v>
      </c>
      <c r="E21" s="95"/>
      <c r="F21" s="95"/>
      <c r="G21" s="96"/>
      <c r="H21" s="33"/>
      <c r="I21" s="55" t="s">
        <v>32</v>
      </c>
    </row>
    <row r="22" spans="1:9" ht="13.5" customHeight="1" thickBot="1">
      <c r="A22" s="5" t="s">
        <v>18</v>
      </c>
      <c r="B22" s="17" t="s">
        <v>0</v>
      </c>
      <c r="C22" s="15"/>
      <c r="D22" s="97"/>
      <c r="E22" s="98"/>
      <c r="F22" s="98"/>
      <c r="G22" s="99"/>
      <c r="H22" s="33"/>
      <c r="I22" s="55"/>
    </row>
    <row r="23" spans="1:9" ht="13.5" customHeight="1" thickTop="1" thickBot="1">
      <c r="A23" s="71" t="s">
        <v>19</v>
      </c>
      <c r="B23" s="72"/>
      <c r="C23" s="15"/>
      <c r="D23" s="76"/>
      <c r="E23" s="77"/>
      <c r="F23" s="77"/>
      <c r="G23" s="78"/>
      <c r="H23" s="33"/>
    </row>
    <row r="24" spans="1:9" ht="13.5" customHeight="1" thickTop="1" thickBot="1"/>
    <row r="25" spans="1:9" ht="13.5" customHeight="1" thickTop="1">
      <c r="A25" s="79"/>
      <c r="B25" s="80"/>
      <c r="C25" s="15"/>
      <c r="D25" s="18" t="s">
        <v>16</v>
      </c>
      <c r="E25" s="11"/>
      <c r="F25" s="12"/>
      <c r="G25" s="19"/>
      <c r="H25" s="34"/>
    </row>
    <row r="26" spans="1:9" ht="13.5" customHeight="1">
      <c r="A26" s="66" t="s">
        <v>13</v>
      </c>
      <c r="B26" s="67"/>
      <c r="C26" s="15"/>
      <c r="D26" s="26">
        <v>1</v>
      </c>
      <c r="E26" s="27" t="s">
        <v>12</v>
      </c>
      <c r="F26" s="28"/>
      <c r="G26" s="9">
        <v>18</v>
      </c>
      <c r="H26" s="35"/>
      <c r="I26" s="36" t="s">
        <v>31</v>
      </c>
    </row>
    <row r="27" spans="1:9" ht="13.5" customHeight="1">
      <c r="A27" s="81" t="s">
        <v>11</v>
      </c>
      <c r="B27" s="82"/>
      <c r="C27" s="15"/>
      <c r="D27" s="26"/>
      <c r="E27" s="27" t="str">
        <f>IF(F26=0,"","～")</f>
        <v/>
      </c>
      <c r="F27" s="28"/>
      <c r="G27" s="25"/>
      <c r="H27" s="35"/>
    </row>
    <row r="28" spans="1:9" ht="13.5" customHeight="1">
      <c r="A28" s="81" t="s">
        <v>17</v>
      </c>
      <c r="B28" s="82"/>
      <c r="C28" s="15"/>
      <c r="D28" s="6" t="str">
        <f>IF(F27=0,"",F27+1)</f>
        <v/>
      </c>
      <c r="E28" s="7" t="str">
        <f>IF(F27=0,"","～")</f>
        <v/>
      </c>
      <c r="F28" s="8"/>
      <c r="G28" s="9"/>
      <c r="H28" s="34"/>
    </row>
    <row r="29" spans="1:9" ht="13.5" customHeight="1">
      <c r="A29" s="83">
        <f>G25+IF(G26=0,IF(F26=0,0,IF(F26&lt;A32,IF(F26&lt;A32,F26-F25,A32-F25),0)),IF(F26=0,IF(F25&lt;A32,IF(F26&lt;A32,A32-F25,0),0),IF(F25&lt;A32,IF(F26&lt;A32,F26-F25,A32-F25),0)))*G26+IF(G27=0,IF(F27=0,0,IF(F27&lt;A32,IF(F27&lt;A32,F27-F26,A32-F26),0)),IF(F27=0,IF(F26&lt;A32,IF(F27&lt;A32,A32-F26,0),0),IF(F26&lt;A32,IF(F27&lt;A32,F27-F26,A32-F26),0)))*G27+IF(G28=0,IF(F28=0,0,IF(F28&lt;A32,IF(F28&lt;A32,F28-F27,A32-F27),0)),IF(F28=0,IF(F27&lt;A32,IF(F28&lt;A32,A32-F27,0),0),IF(F27&lt;A32,IF(F28&lt;A32,F28-F27,A32-F27),0)))*G28+IF(G29=0,IF(F29=0,0,IF(F29&lt;A32,IF(F29&lt;A32,F29-F28,A32-F28),0)),IF(F29=0,IF(F28&lt;A32,IF(F29&lt;A32,A32-F28,0),0),IF(F28&lt;A32,IF(F29&lt;A32,F29-F28,A32-F28),0)))*G29+G30*A32</f>
        <v>2430</v>
      </c>
      <c r="B29" s="84"/>
      <c r="C29" s="15"/>
      <c r="D29" s="6" t="str">
        <f>IF(F28=0,"",F28+1)</f>
        <v/>
      </c>
      <c r="E29" s="7" t="str">
        <f>IF(F28=0,"","～")</f>
        <v/>
      </c>
      <c r="F29" s="8"/>
      <c r="G29" s="9"/>
      <c r="H29" s="34"/>
    </row>
    <row r="30" spans="1:9" ht="13.5" customHeight="1" thickBot="1">
      <c r="A30" s="85" t="e">
        <f>#REF!+IF(#REF!=0,IF(#REF!=0,0,IF(#REF!&lt;A32,IF(#REF!&lt;A32,#REF!-#REF!,A32-#REF!),0)),IF(#REF!=0,IF(#REF!&lt;A32,IF(#REF!&lt;A32,A32-#REF!,0),0),IF(#REF!&lt;A32,IF(#REF!&lt;A32,#REF!-#REF!,A32-#REF!),0)))*#REF!+IF(#REF!=0,IF(#REF!=0,0,IF(#REF!&lt;A32,IF(#REF!&lt;A32,#REF!-#REF!,A32-#REF!),0)),IF(#REF!=0,IF(#REF!&lt;A32,IF(#REF!&lt;A32,A32-#REF!,0),0),IF(#REF!&lt;A32,IF(#REF!&lt;A32,#REF!-#REF!,A32-#REF!),0)))*#REF!+IF(#REF!=0,IF(#REF!=0,0,IF(#REF!&lt;A32,IF(#REF!&lt;A32,#REF!-#REF!,A32-#REF!),0)),IF(#REF!=0,IF(#REF!&lt;A32,IF(#REF!&lt;A32,A32-#REF!,0),0),IF(#REF!&lt;A32,IF(#REF!&lt;A32,#REF!-#REF!,A32-#REF!),0)))*#REF!+IF(#REF!=0,IF(#REF!=0,0,IF(#REF!&lt;A32,IF(#REF!&lt;A32,#REF!-#REF!,A32-#REF!),0)),IF(#REF!=0,IF(#REF!&lt;A32,IF(#REF!&lt;A32,A32-#REF!,0),0),IF(#REF!&lt;A32,IF(#REF!&lt;A32,#REF!-#REF!,A32-#REF!),0)))*#REF!+#REF!*A32</f>
        <v>#REF!</v>
      </c>
      <c r="B30" s="86"/>
      <c r="C30" s="15"/>
      <c r="D30" s="87" t="s">
        <v>15</v>
      </c>
      <c r="E30" s="88"/>
      <c r="F30" s="89"/>
      <c r="G30" s="10"/>
      <c r="H30" s="34"/>
    </row>
    <row r="31" spans="1:9" ht="13.5" customHeight="1" thickTop="1" thickBot="1">
      <c r="A31" s="90" t="s">
        <v>5</v>
      </c>
      <c r="B31" s="91"/>
      <c r="C31" s="15"/>
      <c r="D31" s="20" t="s">
        <v>6</v>
      </c>
      <c r="E31" s="21"/>
      <c r="F31" s="23"/>
      <c r="G31" s="22">
        <f>A29*F31*-1</f>
        <v>0</v>
      </c>
      <c r="H31" s="33"/>
    </row>
    <row r="32" spans="1:9" ht="13.5" customHeight="1" thickTop="1">
      <c r="A32" s="92">
        <v>135</v>
      </c>
      <c r="B32" s="93"/>
      <c r="C32" s="15"/>
      <c r="D32" s="94">
        <f>A29-A29*F31</f>
        <v>2430</v>
      </c>
      <c r="E32" s="95"/>
      <c r="F32" s="95"/>
      <c r="G32" s="96"/>
      <c r="H32" s="33"/>
      <c r="I32" s="55" t="s">
        <v>33</v>
      </c>
    </row>
    <row r="33" spans="1:9" ht="13.5" customHeight="1" thickBot="1">
      <c r="A33" s="5" t="s">
        <v>18</v>
      </c>
      <c r="B33" s="17" t="s">
        <v>2</v>
      </c>
      <c r="C33" s="15"/>
      <c r="D33" s="97"/>
      <c r="E33" s="98"/>
      <c r="F33" s="98"/>
      <c r="G33" s="99"/>
      <c r="H33" s="33"/>
      <c r="I33" s="55"/>
    </row>
    <row r="34" spans="1:9" ht="13.5" customHeight="1" thickTop="1" thickBot="1">
      <c r="A34" s="71" t="s">
        <v>19</v>
      </c>
      <c r="B34" s="72"/>
      <c r="C34" s="15"/>
      <c r="D34" s="76"/>
      <c r="E34" s="77"/>
      <c r="F34" s="77"/>
      <c r="G34" s="100"/>
      <c r="H34" s="33"/>
    </row>
    <row r="35" spans="1:9" ht="13.5" customHeight="1" thickTop="1" thickBot="1"/>
    <row r="36" spans="1:9" ht="13.5" customHeight="1" thickTop="1">
      <c r="A36" s="79"/>
      <c r="B36" s="80"/>
      <c r="C36" s="15"/>
      <c r="D36" s="18" t="s">
        <v>16</v>
      </c>
      <c r="E36" s="11"/>
      <c r="F36" s="12"/>
      <c r="G36" s="19"/>
      <c r="H36" s="34"/>
    </row>
    <row r="37" spans="1:9" ht="13.5" customHeight="1">
      <c r="A37" s="66" t="s">
        <v>14</v>
      </c>
      <c r="B37" s="67"/>
      <c r="C37" s="15"/>
      <c r="D37" s="26">
        <v>1</v>
      </c>
      <c r="E37" s="27" t="s">
        <v>12</v>
      </c>
      <c r="F37" s="28"/>
      <c r="G37" s="9">
        <v>15</v>
      </c>
      <c r="H37" s="35"/>
      <c r="I37" s="36" t="s">
        <v>31</v>
      </c>
    </row>
    <row r="38" spans="1:9" ht="13.5" customHeight="1">
      <c r="A38" s="81" t="s">
        <v>11</v>
      </c>
      <c r="B38" s="82"/>
      <c r="C38" s="15"/>
      <c r="D38" s="26"/>
      <c r="E38" s="27" t="str">
        <f>IF(F37=0,"","～")</f>
        <v/>
      </c>
      <c r="F38" s="28"/>
      <c r="G38" s="25"/>
      <c r="H38" s="35"/>
    </row>
    <row r="39" spans="1:9" ht="13.5" customHeight="1">
      <c r="A39" s="81" t="s">
        <v>17</v>
      </c>
      <c r="B39" s="82"/>
      <c r="C39" s="15"/>
      <c r="D39" s="6" t="str">
        <f>IF(F38=0,"",F38+1)</f>
        <v/>
      </c>
      <c r="E39" s="7" t="str">
        <f>IF(F38=0,"","～")</f>
        <v/>
      </c>
      <c r="F39" s="8"/>
      <c r="G39" s="9"/>
      <c r="H39" s="34"/>
    </row>
    <row r="40" spans="1:9" ht="13.5" customHeight="1">
      <c r="A40" s="83">
        <f>G36+IF(G37=0,IF(F37=0,0,IF(F37&lt;A43,IF(F37&lt;A43,F37-F36,A43-F36),0)),IF(F37=0,IF(F36&lt;A43,IF(F37&lt;A43,A43-F36,0),0),IF(F36&lt;A43,IF(F37&lt;A43,F37-F36,A43-F36),0)))*G37+IF(G38=0,IF(F38=0,0,IF(F38&lt;A43,IF(F38&lt;A43,F38-F37,A43-F37),0)),IF(F38=0,IF(F37&lt;A43,IF(F38&lt;A43,A43-F37,0),0),IF(F37&lt;A43,IF(F38&lt;A43,F38-F37,A43-F37),0)))*G38+IF(G39=0,IF(F39=0,0,IF(F39&lt;A43,IF(F39&lt;A43,F39-F38,A43-F38),0)),IF(F39=0,IF(F38&lt;A43,IF(F39&lt;A43,A43-F38,0),0),IF(F38&lt;A43,IF(F39&lt;A43,F39-F38,A43-F38),0)))*G39+IF(G40=0,IF(F40=0,0,IF(F40&lt;A43,IF(F40&lt;A43,F40-F39,A43-F39),0)),IF(F40=0,IF(F39&lt;A43,IF(F40&lt;A43,A43-F39,0),0),IF(F39&lt;A43,IF(F40&lt;A43,F40-F39,A43-F39),0)))*G40+G41*A43</f>
        <v>15285</v>
      </c>
      <c r="B40" s="84"/>
      <c r="C40" s="15"/>
      <c r="D40" s="6" t="str">
        <f>IF(F39=0,"",F39+1)</f>
        <v/>
      </c>
      <c r="E40" s="7" t="str">
        <f>IF(F39=0,"","～")</f>
        <v/>
      </c>
      <c r="F40" s="8"/>
      <c r="G40" s="9"/>
      <c r="H40" s="34"/>
    </row>
    <row r="41" spans="1:9" ht="13.5" customHeight="1" thickBot="1">
      <c r="A41" s="85" t="e">
        <f>#REF!+IF(#REF!=0,IF(#REF!=0,0,IF(#REF!&lt;A43,IF(#REF!&lt;A43,#REF!-#REF!,A43-#REF!),0)),IF(#REF!=0,IF(#REF!&lt;A43,IF(#REF!&lt;A43,A43-#REF!,0),0),IF(#REF!&lt;A43,IF(#REF!&lt;A43,#REF!-#REF!,A43-#REF!),0)))*#REF!+IF(#REF!=0,IF(#REF!=0,0,IF(#REF!&lt;A43,IF(#REF!&lt;A43,#REF!-#REF!,A43-#REF!),0)),IF(#REF!=0,IF(#REF!&lt;A43,IF(#REF!&lt;A43,A43-#REF!,0),0),IF(#REF!&lt;A43,IF(#REF!&lt;A43,#REF!-#REF!,A43-#REF!),0)))*#REF!+IF(#REF!=0,IF(#REF!=0,0,IF(#REF!&lt;A43,IF(#REF!&lt;A43,#REF!-#REF!,A43-#REF!),0)),IF(#REF!=0,IF(#REF!&lt;A43,IF(#REF!&lt;A43,A43-#REF!,0),0),IF(#REF!&lt;A43,IF(#REF!&lt;A43,#REF!-#REF!,A43-#REF!),0)))*#REF!+IF(#REF!=0,IF(#REF!=0,0,IF(#REF!&lt;A43,IF(#REF!&lt;A43,#REF!-#REF!,A43-#REF!),0)),IF(#REF!=0,IF(#REF!&lt;A43,IF(#REF!&lt;A43,A43-#REF!,0),0),IF(#REF!&lt;A43,IF(#REF!&lt;A43,#REF!-#REF!,A43-#REF!),0)))*#REF!+#REF!*A43</f>
        <v>#REF!</v>
      </c>
      <c r="B41" s="86"/>
      <c r="C41" s="15"/>
      <c r="D41" s="87" t="s">
        <v>15</v>
      </c>
      <c r="E41" s="88"/>
      <c r="F41" s="89"/>
      <c r="G41" s="10"/>
      <c r="H41" s="34"/>
    </row>
    <row r="42" spans="1:9" ht="13.5" customHeight="1" thickTop="1" thickBot="1">
      <c r="A42" s="90" t="s">
        <v>5</v>
      </c>
      <c r="B42" s="91"/>
      <c r="C42" s="15"/>
      <c r="D42" s="20" t="s">
        <v>6</v>
      </c>
      <c r="E42" s="21"/>
      <c r="F42" s="23"/>
      <c r="G42" s="22">
        <f>A40*F42*-1</f>
        <v>0</v>
      </c>
      <c r="H42" s="33"/>
    </row>
    <row r="43" spans="1:9" ht="13.5" customHeight="1" thickTop="1">
      <c r="A43" s="92">
        <v>1019</v>
      </c>
      <c r="B43" s="93"/>
      <c r="C43" s="15"/>
      <c r="D43" s="94">
        <f>A40-A40*F42</f>
        <v>15285</v>
      </c>
      <c r="E43" s="95"/>
      <c r="F43" s="95"/>
      <c r="G43" s="96"/>
      <c r="H43" s="33"/>
      <c r="I43" s="55" t="s">
        <v>34</v>
      </c>
    </row>
    <row r="44" spans="1:9" ht="13.5" customHeight="1" thickBot="1">
      <c r="A44" s="5" t="s">
        <v>18</v>
      </c>
      <c r="B44" s="17" t="s">
        <v>3</v>
      </c>
      <c r="C44" s="15"/>
      <c r="D44" s="97"/>
      <c r="E44" s="98"/>
      <c r="F44" s="98"/>
      <c r="G44" s="99"/>
      <c r="H44" s="33"/>
      <c r="I44" s="55"/>
    </row>
    <row r="45" spans="1:9" ht="13.5" customHeight="1" thickTop="1" thickBot="1">
      <c r="A45" s="71" t="s">
        <v>19</v>
      </c>
      <c r="B45" s="72"/>
      <c r="C45" s="15"/>
      <c r="D45" s="76"/>
      <c r="E45" s="77"/>
      <c r="F45" s="77"/>
      <c r="G45" s="100"/>
      <c r="H45" s="33"/>
    </row>
    <row r="46" spans="1:9" ht="13.5" customHeight="1" thickTop="1" thickBot="1"/>
    <row r="47" spans="1:9" ht="13.5" customHeight="1" thickTop="1">
      <c r="A47" s="79"/>
      <c r="B47" s="80"/>
      <c r="C47" s="15"/>
      <c r="D47" s="18" t="s">
        <v>16</v>
      </c>
      <c r="E47" s="11"/>
      <c r="F47" s="12"/>
      <c r="G47" s="19"/>
      <c r="H47" s="34"/>
    </row>
    <row r="48" spans="1:9" ht="13.5" customHeight="1">
      <c r="A48" s="66" t="s">
        <v>4</v>
      </c>
      <c r="B48" s="67"/>
      <c r="C48" s="15"/>
      <c r="D48" s="26">
        <v>1</v>
      </c>
      <c r="E48" s="27" t="s">
        <v>12</v>
      </c>
      <c r="F48" s="28"/>
      <c r="G48" s="25">
        <v>3</v>
      </c>
      <c r="H48" s="35"/>
      <c r="I48" s="36" t="s">
        <v>30</v>
      </c>
    </row>
    <row r="49" spans="1:9" ht="13.5" customHeight="1">
      <c r="A49" s="81" t="s">
        <v>11</v>
      </c>
      <c r="B49" s="82"/>
      <c r="C49" s="15"/>
      <c r="D49" s="26"/>
      <c r="E49" s="27" t="str">
        <f>IF(F48=0,"","～")</f>
        <v/>
      </c>
      <c r="F49" s="28"/>
      <c r="G49" s="25"/>
      <c r="H49" s="35"/>
    </row>
    <row r="50" spans="1:9" ht="13.5" customHeight="1">
      <c r="A50" s="81" t="s">
        <v>17</v>
      </c>
      <c r="B50" s="82"/>
      <c r="C50" s="15"/>
      <c r="D50" s="6" t="str">
        <f>IF(F49=0,"",F49+1)</f>
        <v/>
      </c>
      <c r="E50" s="7" t="str">
        <f>IF(F49=0,"","～")</f>
        <v/>
      </c>
      <c r="F50" s="8"/>
      <c r="G50" s="9"/>
      <c r="H50" s="34"/>
    </row>
    <row r="51" spans="1:9" ht="13.5" customHeight="1">
      <c r="A51" s="83">
        <f>G47+IF(G48=0,IF(F48=0,0,IF(F48&lt;A54,IF(F48&lt;A54,F48-F47,A54-F47),0)),IF(F48=0,IF(F47&lt;A54,IF(F48&lt;A54,A54-F47,0),0),IF(F47&lt;A54,IF(F48&lt;A54,F48-F47,A54-F47),0)))*G48+IF(G49=0,IF(F49=0,0,IF(F49&lt;A54,IF(F49&lt;A54,F49-F48,A54-F48),0)),IF(F49=0,IF(F48&lt;A54,IF(F49&lt;A54,A54-F48,0),0),IF(F48&lt;A54,IF(F49&lt;A54,F49-F48,A54-F48),0)))*G49+IF(G50=0,IF(F50=0,0,IF(F50&lt;A54,IF(F50&lt;A54,F50-F49,A54-F49),0)),IF(F50=0,IF(F49&lt;A54,IF(F50&lt;A54,A54-F49,0),0),IF(F49&lt;A54,IF(F50&lt;A54,F50-F49,A54-F49),0)))*G50+IF(G51=0,IF(F51=0,0,IF(F51&lt;A54,IF(F51&lt;A54,F51-F50,A54-F50),0)),IF(F51=0,IF(F50&lt;A54,IF(F51&lt;A54,A54-F50,0),0),IF(F50&lt;A54,IF(F51&lt;A54,F51-F50,A54-F50),0)))*G51+G52*A54</f>
        <v>6</v>
      </c>
      <c r="B51" s="84"/>
      <c r="C51" s="15"/>
      <c r="D51" s="6" t="str">
        <f>IF(F50=0,"",F50+1)</f>
        <v/>
      </c>
      <c r="E51" s="7" t="str">
        <f>IF(F50=0,"","～")</f>
        <v/>
      </c>
      <c r="F51" s="8"/>
      <c r="G51" s="9"/>
      <c r="H51" s="34"/>
    </row>
    <row r="52" spans="1:9" ht="13.5" customHeight="1" thickBot="1">
      <c r="A52" s="85" t="e">
        <f>#REF!+IF(#REF!=0,IF(#REF!=0,0,IF(#REF!&lt;A54,IF(#REF!&lt;A54,#REF!-#REF!,A54-#REF!),0)),IF(#REF!=0,IF(#REF!&lt;A54,IF(#REF!&lt;A54,A54-#REF!,0),0),IF(#REF!&lt;A54,IF(#REF!&lt;A54,#REF!-#REF!,A54-#REF!),0)))*#REF!+IF(#REF!=0,IF(#REF!=0,0,IF(#REF!&lt;A54,IF(#REF!&lt;A54,#REF!-#REF!,A54-#REF!),0)),IF(#REF!=0,IF(#REF!&lt;A54,IF(#REF!&lt;A54,A54-#REF!,0),0),IF(#REF!&lt;A54,IF(#REF!&lt;A54,#REF!-#REF!,A54-#REF!),0)))*#REF!+IF(#REF!=0,IF(#REF!=0,0,IF(#REF!&lt;A54,IF(#REF!&lt;A54,#REF!-#REF!,A54-#REF!),0)),IF(#REF!=0,IF(#REF!&lt;A54,IF(#REF!&lt;A54,A54-#REF!,0),0),IF(#REF!&lt;A54,IF(#REF!&lt;A54,#REF!-#REF!,A54-#REF!),0)))*#REF!+IF(#REF!=0,IF(#REF!=0,0,IF(#REF!&lt;A54,IF(#REF!&lt;A54,#REF!-#REF!,A54-#REF!),0)),IF(#REF!=0,IF(#REF!&lt;A54,IF(#REF!&lt;A54,A54-#REF!,0),0),IF(#REF!&lt;A54,IF(#REF!&lt;A54,#REF!-#REF!,A54-#REF!),0)))*#REF!+#REF!*A54</f>
        <v>#REF!</v>
      </c>
      <c r="B52" s="86"/>
      <c r="C52" s="15"/>
      <c r="D52" s="87" t="s">
        <v>15</v>
      </c>
      <c r="E52" s="88"/>
      <c r="F52" s="89"/>
      <c r="G52" s="10"/>
      <c r="H52" s="34"/>
    </row>
    <row r="53" spans="1:9" ht="13.5" customHeight="1" thickTop="1" thickBot="1">
      <c r="A53" s="90" t="s">
        <v>5</v>
      </c>
      <c r="B53" s="91"/>
      <c r="C53" s="15"/>
      <c r="D53" s="20" t="s">
        <v>6</v>
      </c>
      <c r="E53" s="21"/>
      <c r="F53" s="23"/>
      <c r="G53" s="22">
        <f>A51*F53*-1</f>
        <v>0</v>
      </c>
      <c r="H53" s="33"/>
    </row>
    <row r="54" spans="1:9" ht="13.5" customHeight="1" thickTop="1">
      <c r="A54" s="92">
        <v>2</v>
      </c>
      <c r="B54" s="93"/>
      <c r="C54" s="15"/>
      <c r="D54" s="94">
        <f>A51-A51*F53</f>
        <v>6</v>
      </c>
      <c r="E54" s="95"/>
      <c r="F54" s="95"/>
      <c r="G54" s="96"/>
      <c r="H54" s="33"/>
      <c r="I54" s="55" t="s">
        <v>35</v>
      </c>
    </row>
    <row r="55" spans="1:9" ht="13.5" customHeight="1" thickBot="1">
      <c r="A55" s="5" t="s">
        <v>18</v>
      </c>
      <c r="B55" s="17" t="s">
        <v>8</v>
      </c>
      <c r="C55" s="15"/>
      <c r="D55" s="97"/>
      <c r="E55" s="98"/>
      <c r="F55" s="98"/>
      <c r="G55" s="99"/>
      <c r="H55" s="33"/>
      <c r="I55" s="55"/>
    </row>
    <row r="56" spans="1:9" ht="13.5" customHeight="1" thickTop="1" thickBot="1">
      <c r="A56" s="71" t="s">
        <v>19</v>
      </c>
      <c r="B56" s="72"/>
      <c r="C56" s="15"/>
      <c r="D56" s="76"/>
      <c r="E56" s="77"/>
      <c r="F56" s="77"/>
      <c r="G56" s="100"/>
      <c r="H56" s="33"/>
    </row>
    <row r="57" spans="1:9" ht="13.5" customHeight="1" thickTop="1"/>
    <row r="58" spans="1:9" ht="39" customHeight="1">
      <c r="A58" s="30"/>
      <c r="H58" s="38" t="s">
        <v>29</v>
      </c>
      <c r="I58" s="39" t="s">
        <v>36</v>
      </c>
    </row>
    <row r="59" spans="1:9" ht="35.25" customHeight="1">
      <c r="A59" s="29" t="s">
        <v>28</v>
      </c>
    </row>
    <row r="60" spans="1:9" ht="40.5" customHeight="1">
      <c r="A60" s="29" t="s">
        <v>38</v>
      </c>
    </row>
    <row r="61" spans="1:9" ht="36" customHeight="1">
      <c r="A61" s="29"/>
      <c r="D61" s="40" t="s">
        <v>39</v>
      </c>
    </row>
    <row r="62" spans="1:9" ht="36" customHeight="1">
      <c r="A62" s="29" t="s">
        <v>25</v>
      </c>
    </row>
    <row r="63" spans="1:9" ht="26.25" customHeight="1">
      <c r="A63" s="29" t="s">
        <v>37</v>
      </c>
    </row>
    <row r="64" spans="1:9" ht="52.5" customHeight="1">
      <c r="A64" s="29" t="s">
        <v>40</v>
      </c>
    </row>
    <row r="65" spans="1:1" ht="52.5" customHeight="1">
      <c r="A65" s="29"/>
    </row>
    <row r="66" spans="1:1" ht="30.75" customHeight="1">
      <c r="A66" s="29" t="s">
        <v>22</v>
      </c>
    </row>
    <row r="67" spans="1:1" ht="26.25" customHeight="1">
      <c r="A67" s="29"/>
    </row>
    <row r="68" spans="1:1" ht="52.5" customHeight="1">
      <c r="A68" s="29"/>
    </row>
  </sheetData>
  <mergeCells count="61">
    <mergeCell ref="A54:B54"/>
    <mergeCell ref="D54:G55"/>
    <mergeCell ref="A56:B56"/>
    <mergeCell ref="D56:G56"/>
    <mergeCell ref="D41:F41"/>
    <mergeCell ref="A42:B42"/>
    <mergeCell ref="A43:B43"/>
    <mergeCell ref="D43:G44"/>
    <mergeCell ref="A53:B53"/>
    <mergeCell ref="A45:B45"/>
    <mergeCell ref="D45:G45"/>
    <mergeCell ref="A47:B47"/>
    <mergeCell ref="A48:B48"/>
    <mergeCell ref="A49:B49"/>
    <mergeCell ref="A50:B50"/>
    <mergeCell ref="A51:B51"/>
    <mergeCell ref="A52:B52"/>
    <mergeCell ref="D52:F52"/>
    <mergeCell ref="A37:B37"/>
    <mergeCell ref="A38:B38"/>
    <mergeCell ref="A39:B39"/>
    <mergeCell ref="A40:B40"/>
    <mergeCell ref="A41:B41"/>
    <mergeCell ref="A32:B32"/>
    <mergeCell ref="D32:G33"/>
    <mergeCell ref="A34:B34"/>
    <mergeCell ref="D34:G34"/>
    <mergeCell ref="A36:B36"/>
    <mergeCell ref="I21:I22"/>
    <mergeCell ref="A31:B31"/>
    <mergeCell ref="A23:B23"/>
    <mergeCell ref="D23:G23"/>
    <mergeCell ref="A25:B25"/>
    <mergeCell ref="A26:B26"/>
    <mergeCell ref="A27:B27"/>
    <mergeCell ref="A28:B28"/>
    <mergeCell ref="A29:B29"/>
    <mergeCell ref="A30:B30"/>
    <mergeCell ref="D30:F30"/>
    <mergeCell ref="A18:B18"/>
    <mergeCell ref="A19:B19"/>
    <mergeCell ref="D19:F19"/>
    <mergeCell ref="A20:B20"/>
    <mergeCell ref="A21:B21"/>
    <mergeCell ref="D21:G22"/>
    <mergeCell ref="I32:I33"/>
    <mergeCell ref="I43:I44"/>
    <mergeCell ref="I54:I55"/>
    <mergeCell ref="A1:F1"/>
    <mergeCell ref="D6:G6"/>
    <mergeCell ref="D7:G7"/>
    <mergeCell ref="D8:G8"/>
    <mergeCell ref="A15:B15"/>
    <mergeCell ref="D10:G10"/>
    <mergeCell ref="A11:B11"/>
    <mergeCell ref="D11:G11"/>
    <mergeCell ref="A12:B12"/>
    <mergeCell ref="D12:G12"/>
    <mergeCell ref="A14:B14"/>
    <mergeCell ref="A16:B16"/>
    <mergeCell ref="A17:B17"/>
  </mergeCells>
  <phoneticPr fontId="1"/>
  <printOptions horizontalCentered="1" verticalCentered="1"/>
  <pageMargins left="0.51181102362204722" right="0.19685039370078741" top="0.19685039370078741" bottom="0.19685039370078741" header="0.19685039370078741" footer="0.19685039370078741"/>
  <pageSetup paperSize="9" scale="5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8467-436B-44BC-A737-5211777C5963}">
  <sheetPr>
    <pageSetUpPr fitToPage="1"/>
  </sheetPr>
  <dimension ref="A1:F64"/>
  <sheetViews>
    <sheetView showZeros="0" zoomScale="70" workbookViewId="0">
      <selection activeCell="D32" sqref="D32"/>
    </sheetView>
  </sheetViews>
  <sheetFormatPr defaultColWidth="9" defaultRowHeight="16.5"/>
  <cols>
    <col min="1" max="1" width="8.36328125" style="14" customWidth="1"/>
    <col min="2" max="2" width="15.90625" style="14" customWidth="1"/>
    <col min="3" max="3" width="21.90625" style="44" customWidth="1"/>
    <col min="4" max="4" width="28.1796875" style="36" customWidth="1"/>
    <col min="5" max="5" width="18.1796875" style="14" customWidth="1"/>
    <col min="6" max="6" width="23" style="14" customWidth="1"/>
    <col min="7" max="7" width="21.1796875" style="14" customWidth="1"/>
    <col min="8" max="8" width="19.6328125" style="14" customWidth="1"/>
    <col min="9" max="16384" width="9" style="14"/>
  </cols>
  <sheetData>
    <row r="1" spans="1:6" ht="13.5" customHeight="1">
      <c r="F1" s="29"/>
    </row>
    <row r="2" spans="1:6" ht="13.5" customHeight="1">
      <c r="A2" s="31"/>
      <c r="B2" s="31"/>
      <c r="C2" s="44" t="s">
        <v>41</v>
      </c>
      <c r="F2" s="29"/>
    </row>
    <row r="3" spans="1:6" ht="13.5" customHeight="1">
      <c r="A3" s="31"/>
      <c r="B3" s="31"/>
    </row>
    <row r="4" spans="1:6" ht="13.5" customHeight="1">
      <c r="A4" s="31"/>
      <c r="B4" s="31"/>
      <c r="C4" s="44" t="s">
        <v>89</v>
      </c>
      <c r="D4" s="36" t="s">
        <v>26</v>
      </c>
    </row>
    <row r="5" spans="1:6" ht="13.5" customHeight="1"/>
    <row r="6" spans="1:6" ht="13.5" customHeight="1">
      <c r="A6" s="41"/>
      <c r="B6" s="41" t="s">
        <v>51</v>
      </c>
      <c r="C6" s="45">
        <v>14000</v>
      </c>
      <c r="D6" s="36" t="s">
        <v>52</v>
      </c>
    </row>
    <row r="7" spans="1:6" ht="13.5" customHeight="1">
      <c r="A7" s="42"/>
      <c r="B7" s="42"/>
      <c r="C7" s="45"/>
    </row>
    <row r="8" spans="1:6" ht="13.5" customHeight="1">
      <c r="A8" s="42"/>
      <c r="B8" s="42"/>
      <c r="C8" s="45"/>
    </row>
    <row r="9" spans="1:6" ht="13.5" customHeight="1"/>
    <row r="10" spans="1:6" ht="13.5" customHeight="1">
      <c r="A10" s="31"/>
      <c r="B10" s="43" t="s">
        <v>10</v>
      </c>
    </row>
    <row r="11" spans="1:6" ht="13.5" customHeight="1">
      <c r="A11" s="43"/>
      <c r="B11" s="14" t="s">
        <v>53</v>
      </c>
      <c r="C11" s="46" t="s">
        <v>46</v>
      </c>
      <c r="D11" s="37" t="s">
        <v>30</v>
      </c>
    </row>
    <row r="12" spans="1:6" ht="13.5" customHeight="1">
      <c r="A12" s="31"/>
      <c r="B12" s="31"/>
    </row>
    <row r="13" spans="1:6" ht="13.5" customHeight="1">
      <c r="A13" s="31"/>
      <c r="B13" s="31"/>
    </row>
    <row r="14" spans="1:6" ht="13.5" customHeight="1">
      <c r="A14" s="31"/>
      <c r="B14" s="31"/>
    </row>
    <row r="15" spans="1:6" ht="13.5" customHeight="1">
      <c r="A15" s="31"/>
      <c r="B15" s="31"/>
    </row>
    <row r="16" spans="1:6" ht="13.5" customHeight="1">
      <c r="A16" s="42"/>
      <c r="B16" s="42"/>
      <c r="C16" s="45"/>
    </row>
    <row r="17" spans="1:4" ht="13.5" customHeight="1">
      <c r="A17" s="42"/>
      <c r="B17" s="42"/>
      <c r="C17" s="45"/>
      <c r="D17" s="55" t="s">
        <v>32</v>
      </c>
    </row>
    <row r="18" spans="1:4" ht="13.5" customHeight="1">
      <c r="A18" s="42"/>
      <c r="B18" s="42"/>
      <c r="C18" s="45"/>
      <c r="D18" s="55"/>
    </row>
    <row r="19" spans="1:4" ht="13.5" customHeight="1">
      <c r="A19" s="42"/>
      <c r="B19" s="42"/>
      <c r="C19" s="45"/>
    </row>
    <row r="20" spans="1:4" ht="13.5" customHeight="1"/>
    <row r="21" spans="1:4" ht="13.5" customHeight="1">
      <c r="A21" s="31"/>
      <c r="B21" s="31" t="s">
        <v>13</v>
      </c>
    </row>
    <row r="22" spans="1:4" ht="13.5" customHeight="1">
      <c r="A22" s="43"/>
      <c r="B22" s="43" t="s">
        <v>54</v>
      </c>
      <c r="C22" s="46" t="s">
        <v>47</v>
      </c>
      <c r="D22" s="37" t="s">
        <v>31</v>
      </c>
    </row>
    <row r="23" spans="1:4" ht="13.5" customHeight="1">
      <c r="A23" s="43"/>
      <c r="B23" s="43"/>
    </row>
    <row r="24" spans="1:4" ht="13.5" customHeight="1">
      <c r="A24" s="31"/>
      <c r="B24" s="31"/>
    </row>
    <row r="25" spans="1:4" ht="13.5" customHeight="1">
      <c r="A25" s="31"/>
      <c r="B25" s="31"/>
    </row>
    <row r="26" spans="1:4" ht="13.5" customHeight="1">
      <c r="A26" s="31"/>
      <c r="B26" s="31"/>
    </row>
    <row r="27" spans="1:4" ht="13.5" customHeight="1">
      <c r="A27" s="42"/>
      <c r="B27" s="42"/>
      <c r="C27" s="45"/>
    </row>
    <row r="28" spans="1:4" ht="13.5" customHeight="1">
      <c r="A28" s="42"/>
      <c r="B28" s="42"/>
      <c r="C28" s="45"/>
      <c r="D28" s="55" t="s">
        <v>33</v>
      </c>
    </row>
    <row r="29" spans="1:4" ht="13.5" customHeight="1">
      <c r="A29" s="42"/>
      <c r="B29" s="42"/>
      <c r="C29" s="45"/>
      <c r="D29" s="55"/>
    </row>
    <row r="30" spans="1:4" ht="13.5" customHeight="1">
      <c r="A30" s="42"/>
      <c r="B30" s="42"/>
      <c r="C30" s="45"/>
    </row>
    <row r="31" spans="1:4" ht="13.5" customHeight="1"/>
    <row r="32" spans="1:4" ht="13.5" customHeight="1">
      <c r="A32" s="31"/>
      <c r="B32" s="31" t="s">
        <v>14</v>
      </c>
    </row>
    <row r="33" spans="1:4" ht="13.5" customHeight="1">
      <c r="A33" s="43"/>
      <c r="B33" s="43" t="s">
        <v>55</v>
      </c>
      <c r="C33" s="46" t="s">
        <v>48</v>
      </c>
      <c r="D33" s="37" t="s">
        <v>31</v>
      </c>
    </row>
    <row r="34" spans="1:4" ht="13.5" customHeight="1">
      <c r="A34" s="43"/>
      <c r="B34" s="43"/>
    </row>
    <row r="35" spans="1:4" ht="13.5" customHeight="1">
      <c r="A35" s="31"/>
      <c r="B35" s="31"/>
    </row>
    <row r="36" spans="1:4" ht="13.5" customHeight="1">
      <c r="A36" s="31"/>
      <c r="B36" s="31"/>
    </row>
    <row r="37" spans="1:4" ht="13.5" customHeight="1">
      <c r="A37" s="31"/>
      <c r="B37" s="31"/>
    </row>
    <row r="38" spans="1:4" ht="13.5" customHeight="1">
      <c r="A38" s="42"/>
      <c r="B38" s="42"/>
      <c r="C38" s="45"/>
    </row>
    <row r="39" spans="1:4" ht="13.5" customHeight="1">
      <c r="A39" s="42"/>
      <c r="B39" s="42"/>
      <c r="C39" s="45"/>
      <c r="D39" s="55" t="s">
        <v>34</v>
      </c>
    </row>
    <row r="40" spans="1:4" ht="13.5" customHeight="1">
      <c r="A40" s="42"/>
      <c r="B40" s="42"/>
      <c r="C40" s="45"/>
      <c r="D40" s="55"/>
    </row>
    <row r="41" spans="1:4" ht="13.5" customHeight="1">
      <c r="A41" s="42"/>
      <c r="B41" s="42"/>
      <c r="C41" s="45"/>
    </row>
    <row r="42" spans="1:4" ht="13.5" customHeight="1"/>
    <row r="43" spans="1:4" ht="13.5" customHeight="1">
      <c r="A43" s="31"/>
      <c r="B43" s="31" t="s">
        <v>4</v>
      </c>
    </row>
    <row r="44" spans="1:4" ht="13.5" customHeight="1">
      <c r="A44" s="43"/>
      <c r="B44" s="43" t="s">
        <v>54</v>
      </c>
      <c r="C44" s="46" t="s">
        <v>49</v>
      </c>
      <c r="D44" s="37" t="s">
        <v>30</v>
      </c>
    </row>
    <row r="45" spans="1:4" ht="13.5" customHeight="1">
      <c r="A45" s="43"/>
      <c r="B45" s="43"/>
    </row>
    <row r="46" spans="1:4" ht="13.5" customHeight="1">
      <c r="A46" s="31"/>
      <c r="B46" s="31"/>
    </row>
    <row r="47" spans="1:4" ht="13.5" customHeight="1">
      <c r="A47" s="31"/>
      <c r="B47" s="31"/>
    </row>
    <row r="48" spans="1:4" ht="13.5" customHeight="1">
      <c r="A48" s="31"/>
      <c r="B48" s="31"/>
    </row>
    <row r="49" spans="1:4" ht="13.5" customHeight="1">
      <c r="A49" s="42"/>
      <c r="B49" s="42"/>
      <c r="C49" s="45"/>
    </row>
    <row r="50" spans="1:4" ht="13.5" customHeight="1">
      <c r="A50" s="42"/>
      <c r="B50" s="42"/>
      <c r="C50" s="45"/>
      <c r="D50" s="55" t="s">
        <v>35</v>
      </c>
    </row>
    <row r="51" spans="1:4" ht="13.5" customHeight="1">
      <c r="A51" s="42"/>
      <c r="B51" s="42"/>
      <c r="C51" s="45"/>
      <c r="D51" s="55"/>
    </row>
    <row r="52" spans="1:4" ht="13.5" customHeight="1">
      <c r="A52" s="42"/>
      <c r="B52" s="42"/>
      <c r="C52" s="45"/>
    </row>
    <row r="53" spans="1:4" ht="13.5" customHeight="1"/>
    <row r="54" spans="1:4" ht="39" customHeight="1">
      <c r="A54" s="101"/>
      <c r="B54" s="101"/>
      <c r="C54" s="39" t="s">
        <v>56</v>
      </c>
      <c r="D54" s="39" t="s">
        <v>57</v>
      </c>
    </row>
    <row r="55" spans="1:4" ht="35.25" customHeight="1"/>
    <row r="56" spans="1:4" ht="40.5" customHeight="1">
      <c r="A56" s="29" t="s">
        <v>58</v>
      </c>
    </row>
    <row r="57" spans="1:4" ht="36" customHeight="1">
      <c r="A57" s="29" t="s">
        <v>59</v>
      </c>
    </row>
    <row r="58" spans="1:4" ht="36" customHeight="1">
      <c r="A58" s="29"/>
    </row>
    <row r="59" spans="1:4" ht="26.25" customHeight="1">
      <c r="A59" s="29" t="s">
        <v>25</v>
      </c>
    </row>
    <row r="60" spans="1:4" ht="52.5" customHeight="1">
      <c r="A60" s="29" t="s">
        <v>60</v>
      </c>
    </row>
    <row r="61" spans="1:4" ht="52.5" customHeight="1">
      <c r="A61" s="29" t="s">
        <v>61</v>
      </c>
    </row>
    <row r="62" spans="1:4" ht="30.75" customHeight="1"/>
    <row r="63" spans="1:4" ht="26.25" customHeight="1"/>
    <row r="64" spans="1:4" ht="52.5" customHeight="1"/>
  </sheetData>
  <mergeCells count="5">
    <mergeCell ref="D17:D18"/>
    <mergeCell ref="D28:D29"/>
    <mergeCell ref="D39:D40"/>
    <mergeCell ref="D50:D51"/>
    <mergeCell ref="A54:B54"/>
  </mergeCells>
  <phoneticPr fontId="1"/>
  <printOptions horizontalCentered="1" verticalCentered="1"/>
  <pageMargins left="0.51181102362204722" right="0.19685039370078741" top="0.19685039370078741" bottom="0.19685039370078741" header="0.19685039370078741" footer="0.19685039370078741"/>
  <pageSetup paperSize="9" scale="5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B9EE-52EB-41E1-AEE5-66CAC4E1AECE}">
  <sheetPr>
    <pageSetUpPr fitToPage="1"/>
  </sheetPr>
  <dimension ref="A1:F58"/>
  <sheetViews>
    <sheetView showZeros="0" tabSelected="1" topLeftCell="A49" zoomScale="70" workbookViewId="0">
      <selection activeCell="E23" sqref="E23"/>
    </sheetView>
  </sheetViews>
  <sheetFormatPr defaultColWidth="9" defaultRowHeight="16.5"/>
  <cols>
    <col min="1" max="1" width="8.36328125" style="14" customWidth="1"/>
    <col min="2" max="2" width="15.90625" style="14" customWidth="1"/>
    <col min="3" max="3" width="21.90625" style="44" customWidth="1"/>
    <col min="4" max="4" width="28.1796875" style="36" customWidth="1"/>
    <col min="5" max="5" width="18.1796875" style="14" customWidth="1"/>
    <col min="6" max="6" width="23" style="14" customWidth="1"/>
    <col min="7" max="7" width="21.1796875" style="14" customWidth="1"/>
    <col min="8" max="8" width="19.6328125" style="14" customWidth="1"/>
    <col min="9" max="16384" width="9" style="14"/>
  </cols>
  <sheetData>
    <row r="1" spans="1:6" ht="13.5" customHeight="1">
      <c r="F1" s="29"/>
    </row>
    <row r="2" spans="1:6" ht="13.5" customHeight="1">
      <c r="A2" s="31"/>
      <c r="B2" s="31"/>
      <c r="C2" s="44" t="s">
        <v>82</v>
      </c>
      <c r="D2" s="37" t="s">
        <v>83</v>
      </c>
      <c r="F2" s="29"/>
    </row>
    <row r="3" spans="1:6" ht="13.5" customHeight="1">
      <c r="A3" s="31"/>
      <c r="B3" s="31"/>
    </row>
    <row r="4" spans="1:6" ht="13.5" customHeight="1">
      <c r="A4" s="31"/>
      <c r="B4" s="31"/>
      <c r="C4" s="48" t="s">
        <v>90</v>
      </c>
      <c r="D4" s="37"/>
    </row>
    <row r="5" spans="1:6" ht="13.5" customHeight="1"/>
    <row r="6" spans="1:6" ht="13.5" customHeight="1">
      <c r="A6" s="41"/>
      <c r="B6" s="41" t="s">
        <v>51</v>
      </c>
      <c r="C6" s="49">
        <v>14000</v>
      </c>
      <c r="D6" s="50" t="s">
        <v>27</v>
      </c>
    </row>
    <row r="7" spans="1:6" ht="13.5" customHeight="1"/>
    <row r="8" spans="1:6" ht="13.5" customHeight="1">
      <c r="A8" s="31"/>
      <c r="B8" s="43" t="s">
        <v>10</v>
      </c>
    </row>
    <row r="9" spans="1:6" ht="13.5" customHeight="1">
      <c r="A9" s="43"/>
      <c r="B9" s="52" t="s">
        <v>42</v>
      </c>
      <c r="C9" s="51" t="s">
        <v>46</v>
      </c>
      <c r="D9" s="37" t="s">
        <v>30</v>
      </c>
    </row>
    <row r="10" spans="1:6" ht="13.5" customHeight="1">
      <c r="A10" s="31"/>
      <c r="B10" s="31"/>
    </row>
    <row r="11" spans="1:6" ht="13.5" customHeight="1">
      <c r="A11" s="42"/>
      <c r="B11" s="42"/>
      <c r="C11" s="55" t="s">
        <v>81</v>
      </c>
      <c r="D11" s="55" t="s">
        <v>32</v>
      </c>
    </row>
    <row r="12" spans="1:6" ht="13.5" customHeight="1">
      <c r="A12" s="42"/>
      <c r="B12" s="42"/>
      <c r="C12" s="55"/>
      <c r="D12" s="55"/>
    </row>
    <row r="13" spans="1:6" ht="13.5" customHeight="1">
      <c r="A13" s="42"/>
      <c r="B13" s="42"/>
      <c r="C13" s="45"/>
    </row>
    <row r="14" spans="1:6" ht="13.5" customHeight="1"/>
    <row r="15" spans="1:6" ht="13.5" customHeight="1">
      <c r="A15" s="31"/>
      <c r="B15" s="31" t="s">
        <v>13</v>
      </c>
    </row>
    <row r="16" spans="1:6" ht="13.5" customHeight="1">
      <c r="A16" s="43"/>
      <c r="B16" s="53" t="s">
        <v>43</v>
      </c>
      <c r="C16" s="51" t="s">
        <v>47</v>
      </c>
      <c r="D16" s="37" t="s">
        <v>31</v>
      </c>
    </row>
    <row r="17" spans="1:4" ht="13.5" customHeight="1">
      <c r="A17" s="43"/>
      <c r="B17" s="43"/>
      <c r="C17" s="46"/>
      <c r="D17" s="37"/>
    </row>
    <row r="18" spans="1:4" ht="13.5" customHeight="1">
      <c r="A18" s="42"/>
      <c r="B18" s="42"/>
      <c r="C18" s="55" t="s">
        <v>80</v>
      </c>
      <c r="D18" s="55" t="s">
        <v>33</v>
      </c>
    </row>
    <row r="19" spans="1:4" ht="13.5" customHeight="1">
      <c r="A19" s="42"/>
      <c r="B19" s="42"/>
      <c r="C19" s="55"/>
      <c r="D19" s="55"/>
    </row>
    <row r="20" spans="1:4" ht="13.5" customHeight="1">
      <c r="A20" s="42"/>
      <c r="B20" s="42"/>
      <c r="C20" s="45"/>
    </row>
    <row r="21" spans="1:4" ht="13.5" customHeight="1"/>
    <row r="22" spans="1:4" ht="13.5" customHeight="1">
      <c r="A22" s="31"/>
      <c r="B22" s="31" t="s">
        <v>14</v>
      </c>
    </row>
    <row r="23" spans="1:4" ht="13.5" customHeight="1">
      <c r="A23" s="43"/>
      <c r="B23" s="53" t="s">
        <v>44</v>
      </c>
      <c r="C23" s="51" t="s">
        <v>48</v>
      </c>
      <c r="D23" s="37" t="s">
        <v>31</v>
      </c>
    </row>
    <row r="24" spans="1:4" ht="13.5" customHeight="1">
      <c r="A24" s="42"/>
      <c r="B24" s="42"/>
      <c r="C24" s="45"/>
    </row>
    <row r="25" spans="1:4" ht="13.5" customHeight="1">
      <c r="A25" s="42"/>
      <c r="B25" s="42"/>
      <c r="C25" s="55" t="s">
        <v>79</v>
      </c>
      <c r="D25" s="55" t="s">
        <v>34</v>
      </c>
    </row>
    <row r="26" spans="1:4" ht="13.5" customHeight="1">
      <c r="A26" s="42"/>
      <c r="B26" s="42"/>
      <c r="C26" s="55"/>
      <c r="D26" s="55"/>
    </row>
    <row r="27" spans="1:4" ht="13.5" customHeight="1">
      <c r="A27" s="42"/>
      <c r="B27" s="42"/>
      <c r="C27" s="45"/>
    </row>
    <row r="28" spans="1:4" ht="13.5" customHeight="1"/>
    <row r="29" spans="1:4" ht="13.5" customHeight="1">
      <c r="A29" s="31"/>
      <c r="B29" s="31" t="s">
        <v>4</v>
      </c>
    </row>
    <row r="30" spans="1:4" ht="13.5" customHeight="1">
      <c r="A30" s="43"/>
      <c r="B30" s="53" t="s">
        <v>45</v>
      </c>
      <c r="C30" s="51" t="s">
        <v>49</v>
      </c>
      <c r="D30" s="37" t="s">
        <v>30</v>
      </c>
    </row>
    <row r="31" spans="1:4" ht="13.5" customHeight="1">
      <c r="A31" s="42"/>
      <c r="B31" s="42"/>
      <c r="C31" s="45"/>
    </row>
    <row r="32" spans="1:4" ht="13.5" customHeight="1">
      <c r="A32" s="42"/>
      <c r="B32" s="42"/>
      <c r="C32" s="55" t="s">
        <v>78</v>
      </c>
      <c r="D32" s="55" t="s">
        <v>35</v>
      </c>
    </row>
    <row r="33" spans="1:5" ht="13.5" customHeight="1">
      <c r="A33" s="42"/>
      <c r="B33" s="42"/>
      <c r="C33" s="55"/>
      <c r="D33" s="55"/>
    </row>
    <row r="34" spans="1:5" ht="13.5" customHeight="1">
      <c r="A34" s="42"/>
      <c r="B34" s="42"/>
      <c r="C34" s="45"/>
    </row>
    <row r="35" spans="1:5" ht="13.5" customHeight="1"/>
    <row r="36" spans="1:5" ht="39" customHeight="1">
      <c r="A36" s="102" t="s">
        <v>84</v>
      </c>
      <c r="B36" s="103"/>
      <c r="C36" s="47" t="s">
        <v>50</v>
      </c>
      <c r="D36" s="47" t="s">
        <v>36</v>
      </c>
      <c r="E36" s="47" t="s">
        <v>69</v>
      </c>
    </row>
    <row r="37" spans="1:5" ht="35.25" customHeight="1"/>
    <row r="38" spans="1:5" ht="28" customHeight="1">
      <c r="A38" s="54" t="s">
        <v>87</v>
      </c>
    </row>
    <row r="39" spans="1:5" ht="40.5" customHeight="1">
      <c r="A39" s="29" t="s">
        <v>75</v>
      </c>
    </row>
    <row r="40" spans="1:5" ht="36" customHeight="1">
      <c r="A40" s="29" t="s">
        <v>76</v>
      </c>
    </row>
    <row r="41" spans="1:5" ht="31" customHeight="1">
      <c r="A41" s="29" t="s">
        <v>77</v>
      </c>
    </row>
    <row r="42" spans="1:5" ht="31" customHeight="1">
      <c r="A42" s="29" t="s">
        <v>85</v>
      </c>
    </row>
    <row r="43" spans="1:5" ht="31" customHeight="1">
      <c r="A43" s="29" t="s">
        <v>86</v>
      </c>
    </row>
    <row r="44" spans="1:5" ht="36" customHeight="1">
      <c r="A44" s="29"/>
    </row>
    <row r="45" spans="1:5" ht="26.25" customHeight="1">
      <c r="A45" s="29" t="s">
        <v>65</v>
      </c>
    </row>
    <row r="46" spans="1:5" ht="29.5" customHeight="1">
      <c r="A46" s="29" t="s">
        <v>62</v>
      </c>
    </row>
    <row r="47" spans="1:5" ht="23" customHeight="1">
      <c r="A47" s="29" t="s">
        <v>63</v>
      </c>
    </row>
    <row r="48" spans="1:5" ht="31" customHeight="1">
      <c r="A48" s="29" t="s">
        <v>64</v>
      </c>
    </row>
    <row r="49" spans="1:1" ht="30.75" customHeight="1"/>
    <row r="50" spans="1:1" ht="24" customHeight="1">
      <c r="A50" s="29" t="s">
        <v>66</v>
      </c>
    </row>
    <row r="51" spans="1:1" ht="24" customHeight="1">
      <c r="A51" s="29" t="s">
        <v>67</v>
      </c>
    </row>
    <row r="52" spans="1:1" ht="24" customHeight="1">
      <c r="A52" s="29" t="s">
        <v>68</v>
      </c>
    </row>
    <row r="53" spans="1:1" ht="24" customHeight="1">
      <c r="A53" s="29" t="s">
        <v>70</v>
      </c>
    </row>
    <row r="55" spans="1:1" ht="26.25" customHeight="1">
      <c r="A55" s="29" t="s">
        <v>71</v>
      </c>
    </row>
    <row r="56" spans="1:1" ht="29.5" customHeight="1">
      <c r="A56" s="29" t="s">
        <v>72</v>
      </c>
    </row>
    <row r="57" spans="1:1" ht="23" customHeight="1">
      <c r="A57" s="29" t="s">
        <v>73</v>
      </c>
    </row>
    <row r="58" spans="1:1" ht="31" customHeight="1">
      <c r="A58" s="29" t="s">
        <v>74</v>
      </c>
    </row>
  </sheetData>
  <mergeCells count="9">
    <mergeCell ref="A36:B36"/>
    <mergeCell ref="D32:D33"/>
    <mergeCell ref="D25:D26"/>
    <mergeCell ref="D18:D19"/>
    <mergeCell ref="D11:D12"/>
    <mergeCell ref="C11:C12"/>
    <mergeCell ref="C18:C19"/>
    <mergeCell ref="C25:C26"/>
    <mergeCell ref="C32:C33"/>
  </mergeCells>
  <phoneticPr fontId="1"/>
  <printOptions horizontalCentered="1" verticalCentered="1"/>
  <pageMargins left="0.51181102362204722" right="0.19685039370078741" top="0.19685039370078741" bottom="0.19685039370078741" header="0.19685039370078741" footer="0.19685039370078741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参考 原紙</vt:lpstr>
      <vt:lpstr>レンタル 例</vt:lpstr>
      <vt:lpstr>レンタル A</vt:lpstr>
    </vt:vector>
  </TitlesOfParts>
  <Company>中部松下システム株式会社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小柳裕次</cp:lastModifiedBy>
  <cp:lastPrinted>2021-09-17T03:45:30Z</cp:lastPrinted>
  <dcterms:created xsi:type="dcterms:W3CDTF">1999-07-07T10:13:19Z</dcterms:created>
  <dcterms:modified xsi:type="dcterms:W3CDTF">2021-09-19T14:25:15Z</dcterms:modified>
</cp:coreProperties>
</file>