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3040" windowHeight="9096"/>
  </bookViews>
  <sheets>
    <sheet name="０１ (2)" sheetId="3"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8" i="3"/>
  <c r="L21"/>
  <c r="S38"/>
  <c r="P39"/>
  <c r="R37"/>
  <c r="R38" s="1"/>
  <c r="Q37"/>
  <c r="K27"/>
  <c r="I27"/>
  <c r="F27"/>
  <c r="E27"/>
  <c r="C27"/>
  <c r="L26"/>
  <c r="L25"/>
  <c r="T38" l="1"/>
  <c r="L20" s="1"/>
  <c r="L27" s="1"/>
  <c r="L29" s="1"/>
  <c r="O29" s="1"/>
  <c r="K28"/>
  <c r="E28"/>
  <c r="F29"/>
</calcChain>
</file>

<file path=xl/sharedStrings.xml><?xml version="1.0" encoding="utf-8"?>
<sst xmlns="http://schemas.openxmlformats.org/spreadsheetml/2006/main" count="54" uniqueCount="45">
  <si>
    <t>支給額</t>
  </si>
  <si>
    <t>社会保険</t>
  </si>
  <si>
    <t>厚生年金</t>
  </si>
  <si>
    <t>交通費(仮)</t>
  </si>
  <si>
    <t>所得税</t>
  </si>
  <si>
    <t>-</t>
    <phoneticPr fontId="1"/>
  </si>
  <si>
    <t>住民税</t>
    <rPh sb="0" eb="2">
      <t>ジュウミン</t>
    </rPh>
    <rPh sb="2" eb="3">
      <t>ゼイ</t>
    </rPh>
    <phoneticPr fontId="1"/>
  </si>
  <si>
    <t>小計</t>
    <rPh sb="0" eb="2">
      <t>ショウケイ</t>
    </rPh>
    <phoneticPr fontId="1"/>
  </si>
  <si>
    <t>手取り金額</t>
    <rPh sb="0" eb="2">
      <t>テド</t>
    </rPh>
    <rPh sb="3" eb="5">
      <t>キンガク</t>
    </rPh>
    <phoneticPr fontId="1"/>
  </si>
  <si>
    <t>売上</t>
    <rPh sb="0" eb="2">
      <t>ウリアゲ</t>
    </rPh>
    <phoneticPr fontId="1"/>
  </si>
  <si>
    <t>社会保険</t>
    <rPh sb="0" eb="2">
      <t>シャカイ</t>
    </rPh>
    <rPh sb="2" eb="4">
      <t>ホケン</t>
    </rPh>
    <phoneticPr fontId="1"/>
  </si>
  <si>
    <t>iDeCo</t>
    <phoneticPr fontId="1"/>
  </si>
  <si>
    <t>介護保険</t>
    <phoneticPr fontId="1"/>
  </si>
  <si>
    <t>労災</t>
    <phoneticPr fontId="1"/>
  </si>
  <si>
    <t>雇用保険</t>
    <phoneticPr fontId="1"/>
  </si>
  <si>
    <t>所得税</t>
    <phoneticPr fontId="1"/>
  </si>
  <si>
    <t>令和1年分の確定申告</t>
    <rPh sb="0" eb="2">
      <t>レイワ</t>
    </rPh>
    <rPh sb="3" eb="5">
      <t>ネンブン</t>
    </rPh>
    <rPh sb="6" eb="8">
      <t>カクテイ</t>
    </rPh>
    <rPh sb="8" eb="10">
      <t>シンコク</t>
    </rPh>
    <phoneticPr fontId="1"/>
  </si>
  <si>
    <t>収入金額（ア)</t>
    <rPh sb="0" eb="2">
      <t>シュウニュウ</t>
    </rPh>
    <rPh sb="2" eb="4">
      <t>キンガク</t>
    </rPh>
    <phoneticPr fontId="1"/>
  </si>
  <si>
    <t>国民年金保険料</t>
    <rPh sb="0" eb="2">
      <t>コクミン</t>
    </rPh>
    <rPh sb="2" eb="4">
      <t>ネンキン</t>
    </rPh>
    <rPh sb="4" eb="7">
      <t>ホケンリョウ</t>
    </rPh>
    <phoneticPr fontId="1"/>
  </si>
  <si>
    <t>国民健康保険</t>
  </si>
  <si>
    <t>A社から見たお客様のコンプライアンスのご都合のようです。</t>
    <phoneticPr fontId="1"/>
  </si>
  <si>
    <t>今回、新たなプロジェクト参加にあたり契約社員への切り替えを検討して欲しいとA社から受けております。</t>
    <phoneticPr fontId="1"/>
  </si>
  <si>
    <t>どちらの契約体系においても仕事の継続性は変わりません。（切られるときはどちらでも切られる）</t>
    <rPh sb="4" eb="6">
      <t>ケイヤク</t>
    </rPh>
    <rPh sb="6" eb="8">
      <t>タイケイ</t>
    </rPh>
    <rPh sb="13" eb="15">
      <t>シゴト</t>
    </rPh>
    <rPh sb="16" eb="19">
      <t>ケイゾクセイ</t>
    </rPh>
    <rPh sb="20" eb="21">
      <t>カ</t>
    </rPh>
    <rPh sb="28" eb="29">
      <t>キ</t>
    </rPh>
    <rPh sb="40" eb="41">
      <t>キ</t>
    </rPh>
    <phoneticPr fontId="1"/>
  </si>
  <si>
    <t>会社負担合計</t>
    <rPh sb="0" eb="2">
      <t>カイシャ</t>
    </rPh>
    <rPh sb="2" eb="4">
      <t>フタン</t>
    </rPh>
    <rPh sb="4" eb="6">
      <t>ゴウケイ</t>
    </rPh>
    <phoneticPr fontId="1"/>
  </si>
  <si>
    <t>契約金額はどちらでも変わらず81万円/月です。（ボーナスなし）</t>
    <rPh sb="0" eb="2">
      <t>ケイヤク</t>
    </rPh>
    <rPh sb="2" eb="4">
      <t>キンガク</t>
    </rPh>
    <rPh sb="10" eb="11">
      <t>カ</t>
    </rPh>
    <rPh sb="16" eb="17">
      <t>マン</t>
    </rPh>
    <rPh sb="17" eb="18">
      <t>エン</t>
    </rPh>
    <rPh sb="19" eb="20">
      <t>ツキ</t>
    </rPh>
    <phoneticPr fontId="1"/>
  </si>
  <si>
    <t>図１　契約社員の場合の概算</t>
    <rPh sb="0" eb="1">
      <t>ズ</t>
    </rPh>
    <rPh sb="3" eb="5">
      <t>ケイヤク</t>
    </rPh>
    <rPh sb="5" eb="7">
      <t>シャイン</t>
    </rPh>
    <rPh sb="8" eb="10">
      <t>バアイ</t>
    </rPh>
    <rPh sb="11" eb="13">
      <t>ガイサン</t>
    </rPh>
    <phoneticPr fontId="1"/>
  </si>
  <si>
    <t>「契約社員」としてA社から提示された条件は以下の通りです。（図１）</t>
    <rPh sb="1" eb="3">
      <t>ケイヤク</t>
    </rPh>
    <rPh sb="3" eb="5">
      <t>シャイン</t>
    </rPh>
    <rPh sb="10" eb="11">
      <t>シャ</t>
    </rPh>
    <rPh sb="13" eb="15">
      <t>テイジ</t>
    </rPh>
    <rPh sb="18" eb="20">
      <t>ジョウケン</t>
    </rPh>
    <rPh sb="21" eb="23">
      <t>イカ</t>
    </rPh>
    <rPh sb="24" eb="25">
      <t>トオ</t>
    </rPh>
    <rPh sb="30" eb="31">
      <t>ズ</t>
    </rPh>
    <phoneticPr fontId="1"/>
  </si>
  <si>
    <t>「個人事業主」としての現在の状況は以下の通りです。(図2)　昨年度もほぼ同様の契約金額です。</t>
    <rPh sb="1" eb="3">
      <t>コジン</t>
    </rPh>
    <rPh sb="3" eb="5">
      <t>ジギョウ</t>
    </rPh>
    <rPh sb="5" eb="6">
      <t>ヌシ</t>
    </rPh>
    <rPh sb="11" eb="13">
      <t>ゲンザイ</t>
    </rPh>
    <rPh sb="14" eb="16">
      <t>ジョウキョウ</t>
    </rPh>
    <rPh sb="17" eb="19">
      <t>イカ</t>
    </rPh>
    <rPh sb="20" eb="21">
      <t>トオ</t>
    </rPh>
    <rPh sb="26" eb="27">
      <t>ズ</t>
    </rPh>
    <rPh sb="30" eb="33">
      <t>サクネンド</t>
    </rPh>
    <rPh sb="36" eb="38">
      <t>ドウヨウ</t>
    </rPh>
    <rPh sb="39" eb="41">
      <t>ケイヤク</t>
    </rPh>
    <rPh sb="41" eb="43">
      <t>キンガク</t>
    </rPh>
    <phoneticPr fontId="1"/>
  </si>
  <si>
    <t>差額</t>
    <rPh sb="0" eb="2">
      <t>サガク</t>
    </rPh>
    <phoneticPr fontId="1"/>
  </si>
  <si>
    <t>翌年度の保険料(年額)</t>
    <rPh sb="0" eb="3">
      <t>ヨクネンド</t>
    </rPh>
    <rPh sb="4" eb="6">
      <t>ホケン</t>
    </rPh>
    <rPh sb="6" eb="7">
      <t>リョウ</t>
    </rPh>
    <rPh sb="8" eb="10">
      <t>ネンガク</t>
    </rPh>
    <phoneticPr fontId="1"/>
  </si>
  <si>
    <t>住民税、所得税は一旦同額とする。</t>
    <rPh sb="0" eb="3">
      <t>ジュウミンゼイ</t>
    </rPh>
    <rPh sb="4" eb="7">
      <t>ショトクゼイ</t>
    </rPh>
    <rPh sb="8" eb="10">
      <t>イッタン</t>
    </rPh>
    <rPh sb="10" eb="12">
      <t>ドウガク</t>
    </rPh>
    <phoneticPr fontId="1"/>
  </si>
  <si>
    <t>比較すると、54,838円ほど手取り金額が少なくなります。この差額をどう評価すべきかをご意見を頂きたい。</t>
    <rPh sb="0" eb="2">
      <t>ヒカク</t>
    </rPh>
    <rPh sb="12" eb="13">
      <t>エン</t>
    </rPh>
    <rPh sb="15" eb="17">
      <t>テド</t>
    </rPh>
    <rPh sb="18" eb="20">
      <t>キンガク</t>
    </rPh>
    <rPh sb="21" eb="22">
      <t>スク</t>
    </rPh>
    <rPh sb="31" eb="33">
      <t>サガク</t>
    </rPh>
    <rPh sb="36" eb="38">
      <t>ヒョウカ</t>
    </rPh>
    <rPh sb="44" eb="46">
      <t>イケン</t>
    </rPh>
    <rPh sb="47" eb="48">
      <t>イタダ</t>
    </rPh>
    <phoneticPr fontId="1"/>
  </si>
  <si>
    <t>厚生年金を考慮すると将来的にはペイできるのか、条件次第か、この辺の感覚が分からず悩んでおります。</t>
    <rPh sb="0" eb="2">
      <t>コウセイ</t>
    </rPh>
    <rPh sb="2" eb="4">
      <t>ネンキン</t>
    </rPh>
    <rPh sb="5" eb="7">
      <t>コウリョ</t>
    </rPh>
    <rPh sb="10" eb="12">
      <t>ショウライ</t>
    </rPh>
    <rPh sb="12" eb="13">
      <t>テキ</t>
    </rPh>
    <rPh sb="23" eb="25">
      <t>ジョウケン</t>
    </rPh>
    <rPh sb="25" eb="27">
      <t>シダイ</t>
    </rPh>
    <rPh sb="31" eb="32">
      <t>ヘン</t>
    </rPh>
    <rPh sb="33" eb="35">
      <t>カンカク</t>
    </rPh>
    <rPh sb="36" eb="37">
      <t>ワ</t>
    </rPh>
    <rPh sb="40" eb="41">
      <t>ナヤ</t>
    </rPh>
    <phoneticPr fontId="1"/>
  </si>
  <si>
    <t>一概に比較できるものではないと思いますが、考え方、選択基準などのご意見を頂きたいです。</t>
    <rPh sb="0" eb="2">
      <t>イチガイ</t>
    </rPh>
    <rPh sb="3" eb="5">
      <t>ヒカク</t>
    </rPh>
    <rPh sb="15" eb="16">
      <t>オモ</t>
    </rPh>
    <rPh sb="21" eb="22">
      <t>カンガ</t>
    </rPh>
    <rPh sb="23" eb="24">
      <t>カタ</t>
    </rPh>
    <rPh sb="25" eb="27">
      <t>センタク</t>
    </rPh>
    <rPh sb="27" eb="29">
      <t>キジュン</t>
    </rPh>
    <rPh sb="33" eb="35">
      <t>イケン</t>
    </rPh>
    <rPh sb="36" eb="37">
      <t>イタダ</t>
    </rPh>
    <phoneticPr fontId="1"/>
  </si>
  <si>
    <t>家族構成</t>
    <rPh sb="0" eb="2">
      <t>カゾク</t>
    </rPh>
    <rPh sb="2" eb="4">
      <t>コウセイ</t>
    </rPh>
    <phoneticPr fontId="1"/>
  </si>
  <si>
    <t>私</t>
    <rPh sb="0" eb="1">
      <t>ワタシ</t>
    </rPh>
    <phoneticPr fontId="1"/>
  </si>
  <si>
    <t>49歳</t>
    <rPh sb="2" eb="3">
      <t>サイ</t>
    </rPh>
    <phoneticPr fontId="1"/>
  </si>
  <si>
    <t>妻</t>
    <rPh sb="0" eb="1">
      <t>ツマ</t>
    </rPh>
    <phoneticPr fontId="1"/>
  </si>
  <si>
    <t>48歳</t>
    <rPh sb="2" eb="3">
      <t>サイ</t>
    </rPh>
    <phoneticPr fontId="1"/>
  </si>
  <si>
    <t>子供</t>
    <rPh sb="0" eb="2">
      <t>コドモ</t>
    </rPh>
    <phoneticPr fontId="1"/>
  </si>
  <si>
    <t>9歳</t>
    <rPh sb="1" eb="2">
      <t>サイ</t>
    </rPh>
    <phoneticPr fontId="1"/>
  </si>
  <si>
    <t>「個人事業主」と「契約社員」との金銭面（税金、年金等）のご相談</t>
    <rPh sb="1" eb="6">
      <t>コジンジギョウヌシ</t>
    </rPh>
    <rPh sb="9" eb="11">
      <t>ケイヤク</t>
    </rPh>
    <rPh sb="11" eb="13">
      <t>シャイン</t>
    </rPh>
    <rPh sb="16" eb="18">
      <t>キンセン</t>
    </rPh>
    <rPh sb="18" eb="19">
      <t>メン</t>
    </rPh>
    <rPh sb="20" eb="22">
      <t>ゼイキン</t>
    </rPh>
    <rPh sb="23" eb="25">
      <t>ネンキン</t>
    </rPh>
    <rPh sb="25" eb="26">
      <t>トウ</t>
    </rPh>
    <rPh sb="29" eb="31">
      <t>ソウダン</t>
    </rPh>
    <phoneticPr fontId="1"/>
  </si>
  <si>
    <t>A社と個人事業主としてデザインのお仕事を頂いているものです。約10年のお付き合いです。</t>
    <rPh sb="30" eb="31">
      <t>ヤク</t>
    </rPh>
    <rPh sb="33" eb="34">
      <t>ネン</t>
    </rPh>
    <rPh sb="36" eb="37">
      <t>ツ</t>
    </rPh>
    <rPh sb="38" eb="39">
      <t>ア</t>
    </rPh>
    <phoneticPr fontId="1"/>
  </si>
  <si>
    <t xml:space="preserve"> </t>
    <phoneticPr fontId="1"/>
  </si>
  <si>
    <t>図2　個人事業主での現状</t>
    <rPh sb="0" eb="1">
      <t>ズ</t>
    </rPh>
    <rPh sb="3" eb="5">
      <t>コジン</t>
    </rPh>
    <rPh sb="5" eb="8">
      <t>ジギョウヌシ</t>
    </rPh>
    <rPh sb="10" eb="12">
      <t>ゲンジョウ</t>
    </rPh>
    <phoneticPr fontId="1"/>
  </si>
</sst>
</file>

<file path=xl/styles.xml><?xml version="1.0" encoding="utf-8"?>
<styleSheet xmlns="http://schemas.openxmlformats.org/spreadsheetml/2006/main">
  <fonts count="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1">
    <xf numFmtId="0" fontId="0" fillId="0" borderId="0" xfId="0">
      <alignment vertical="center"/>
    </xf>
    <xf numFmtId="3" fontId="0" fillId="0" borderId="0" xfId="0" applyNumberFormat="1">
      <alignment vertical="center"/>
    </xf>
    <xf numFmtId="0" fontId="0" fillId="0" borderId="1" xfId="0" applyBorder="1">
      <alignment vertical="center"/>
    </xf>
    <xf numFmtId="3" fontId="0" fillId="3" borderId="1" xfId="0" applyNumberFormat="1" applyFill="1" applyBorder="1">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3" fontId="0" fillId="3" borderId="8" xfId="0" applyNumberFormat="1" applyFill="1" applyBorder="1">
      <alignment vertical="center"/>
    </xf>
    <xf numFmtId="0" fontId="0" fillId="3" borderId="9" xfId="0" applyFill="1" applyBorder="1">
      <alignment vertical="center"/>
    </xf>
    <xf numFmtId="0" fontId="3" fillId="3" borderId="6" xfId="0" applyFont="1" applyFill="1" applyBorder="1">
      <alignment vertical="center"/>
    </xf>
    <xf numFmtId="0" fontId="3" fillId="3" borderId="1" xfId="0" applyFont="1" applyFill="1" applyBorder="1">
      <alignment vertical="center"/>
    </xf>
    <xf numFmtId="3" fontId="3" fillId="3" borderId="1" xfId="0" applyNumberFormat="1" applyFont="1" applyFill="1" applyBorder="1" applyAlignment="1">
      <alignment horizontal="right" vertical="center"/>
    </xf>
    <xf numFmtId="3" fontId="3" fillId="3" borderId="2" xfId="0" applyNumberFormat="1" applyFont="1" applyFill="1" applyBorder="1" applyAlignment="1">
      <alignment horizontal="right" vertical="center"/>
    </xf>
    <xf numFmtId="3" fontId="3" fillId="3" borderId="3" xfId="0" applyNumberFormat="1" applyFont="1" applyFill="1" applyBorder="1" applyAlignment="1">
      <alignment horizontal="right" vertical="center"/>
    </xf>
    <xf numFmtId="3" fontId="0" fillId="3" borderId="1" xfId="0" applyNumberFormat="1" applyFill="1" applyBorder="1" applyAlignment="1">
      <alignment horizontal="right" vertical="center"/>
    </xf>
    <xf numFmtId="0" fontId="0" fillId="3" borderId="1" xfId="0" applyFill="1" applyBorder="1" applyAlignment="1">
      <alignment horizontal="right" vertical="center"/>
    </xf>
    <xf numFmtId="0" fontId="3" fillId="3" borderId="1" xfId="0" applyFont="1" applyFill="1" applyBorder="1" applyAlignment="1">
      <alignment horizontal="right" vertical="center"/>
    </xf>
    <xf numFmtId="3" fontId="3" fillId="3" borderId="7" xfId="0" applyNumberFormat="1" applyFont="1" applyFill="1" applyBorder="1" applyAlignment="1">
      <alignment horizontal="right" vertical="center"/>
    </xf>
    <xf numFmtId="0" fontId="3" fillId="3" borderId="10" xfId="0" applyFont="1" applyFill="1" applyBorder="1" applyAlignment="1">
      <alignment horizontal="right" vertical="center"/>
    </xf>
    <xf numFmtId="0" fontId="0" fillId="3" borderId="10" xfId="0" applyFill="1" applyBorder="1">
      <alignment vertical="center"/>
    </xf>
    <xf numFmtId="3" fontId="3" fillId="3" borderId="2" xfId="0" applyNumberFormat="1" applyFont="1" applyFill="1" applyBorder="1">
      <alignment vertical="center"/>
    </xf>
    <xf numFmtId="38" fontId="0" fillId="3" borderId="1" xfId="1" applyFont="1" applyFill="1" applyBorder="1" applyAlignment="1">
      <alignment horizontal="right" vertical="center"/>
    </xf>
    <xf numFmtId="38" fontId="0" fillId="0" borderId="0" xfId="1" applyFont="1">
      <alignment vertical="center"/>
    </xf>
    <xf numFmtId="40" fontId="0" fillId="0" borderId="0" xfId="1" applyNumberFormat="1" applyFont="1">
      <alignment vertical="center"/>
    </xf>
    <xf numFmtId="0" fontId="4" fillId="0" borderId="1" xfId="0" applyFont="1" applyBorder="1">
      <alignment vertical="center"/>
    </xf>
    <xf numFmtId="3" fontId="4" fillId="2" borderId="1" xfId="0" applyNumberFormat="1" applyFont="1" applyFill="1" applyBorder="1">
      <alignment vertical="center"/>
    </xf>
    <xf numFmtId="0" fontId="5" fillId="0" borderId="0" xfId="0" applyFont="1">
      <alignment vertical="center"/>
    </xf>
    <xf numFmtId="38" fontId="5" fillId="0" borderId="0" xfId="1" applyFont="1">
      <alignment vertical="center"/>
    </xf>
    <xf numFmtId="38" fontId="5" fillId="0" borderId="0" xfId="0" applyNumberFormat="1" applyFont="1">
      <alignment vertical="center"/>
    </xf>
    <xf numFmtId="40" fontId="5" fillId="0" borderId="0" xfId="1" applyNumberFormat="1" applyFont="1">
      <alignment vertical="center"/>
    </xf>
    <xf numFmtId="38" fontId="5" fillId="0" borderId="0" xfId="1" applyFont="1" applyBorder="1">
      <alignment vertical="center"/>
    </xf>
    <xf numFmtId="0" fontId="5" fillId="3" borderId="0" xfId="0" applyFont="1" applyFill="1" applyBorder="1">
      <alignment vertical="center"/>
    </xf>
    <xf numFmtId="0" fontId="5" fillId="0" borderId="0" xfId="0" applyFont="1" applyBorder="1">
      <alignment vertical="center"/>
    </xf>
    <xf numFmtId="0" fontId="3" fillId="3" borderId="0" xfId="0" applyFont="1" applyFill="1" applyBorder="1">
      <alignment vertical="center"/>
    </xf>
    <xf numFmtId="0" fontId="0" fillId="0" borderId="4" xfId="0" applyBorder="1">
      <alignment vertical="center"/>
    </xf>
    <xf numFmtId="0" fontId="0" fillId="0" borderId="11" xfId="0" applyBorder="1">
      <alignment vertical="center"/>
    </xf>
    <xf numFmtId="0" fontId="0" fillId="0" borderId="12" xfId="0" applyBorder="1">
      <alignment vertical="center"/>
    </xf>
    <xf numFmtId="0" fontId="0" fillId="0" borderId="5" xfId="0" applyBorder="1">
      <alignment vertical="center"/>
    </xf>
    <xf numFmtId="0" fontId="0" fillId="0" borderId="0" xfId="0" applyBorder="1">
      <alignment vertical="center"/>
    </xf>
    <xf numFmtId="0" fontId="0" fillId="0" borderId="13" xfId="0" applyBorder="1">
      <alignment vertical="center"/>
    </xf>
    <xf numFmtId="0" fontId="0" fillId="0" borderId="6" xfId="0" applyBorder="1">
      <alignment vertical="center"/>
    </xf>
    <xf numFmtId="0" fontId="0" fillId="0" borderId="14" xfId="0" applyBorder="1">
      <alignment vertical="center"/>
    </xf>
    <xf numFmtId="0" fontId="0" fillId="0" borderId="15" xfId="0" applyBorder="1">
      <alignment vertical="center"/>
    </xf>
    <xf numFmtId="0" fontId="0" fillId="0" borderId="7" xfId="0" applyBorder="1">
      <alignment vertical="center"/>
    </xf>
    <xf numFmtId="0" fontId="0" fillId="0" borderId="10" xfId="0" applyBorder="1">
      <alignment vertical="center"/>
    </xf>
    <xf numFmtId="0" fontId="0" fillId="0" borderId="2" xfId="0" applyBorder="1">
      <alignment vertical="center"/>
    </xf>
    <xf numFmtId="0" fontId="3" fillId="0" borderId="0" xfId="0" applyFont="1">
      <alignment vertical="center"/>
    </xf>
    <xf numFmtId="38" fontId="3" fillId="0" borderId="0" xfId="1"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T59"/>
  <sheetViews>
    <sheetView showGridLines="0" tabSelected="1" workbookViewId="0">
      <selection activeCell="L16" sqref="L16"/>
    </sheetView>
  </sheetViews>
  <sheetFormatPr defaultRowHeight="18"/>
  <cols>
    <col min="1" max="1" width="5.5" customWidth="1"/>
    <col min="2" max="6" width="10.69921875" customWidth="1"/>
    <col min="7" max="7" width="3" customWidth="1"/>
    <col min="8" max="12" width="10.69921875" customWidth="1"/>
    <col min="14" max="14" width="9.3984375" bestFit="1" customWidth="1"/>
    <col min="15" max="15" width="13.5" customWidth="1"/>
    <col min="16" max="16" width="10.3984375" style="25" bestFit="1" customWidth="1"/>
    <col min="17" max="17" width="9.3984375" style="25" bestFit="1" customWidth="1"/>
    <col min="18" max="18" width="14.3984375" style="25" bestFit="1" customWidth="1"/>
    <col min="19" max="19" width="8.796875" style="25"/>
  </cols>
  <sheetData>
    <row r="2" spans="2:17">
      <c r="B2" s="46" t="s">
        <v>41</v>
      </c>
      <c r="C2" s="47"/>
      <c r="D2" s="47"/>
      <c r="E2" s="47"/>
      <c r="F2" s="47"/>
      <c r="G2" s="47"/>
      <c r="H2" s="47"/>
      <c r="I2" s="47"/>
      <c r="J2" s="47"/>
      <c r="K2" s="47"/>
      <c r="L2" s="48"/>
    </row>
    <row r="4" spans="2:17">
      <c r="B4" s="37" t="s">
        <v>42</v>
      </c>
      <c r="C4" s="38"/>
      <c r="D4" s="38"/>
      <c r="E4" s="38"/>
      <c r="F4" s="38"/>
      <c r="G4" s="38"/>
      <c r="H4" s="38"/>
      <c r="I4" s="38"/>
      <c r="J4" s="38"/>
      <c r="K4" s="38"/>
      <c r="L4" s="39"/>
    </row>
    <row r="5" spans="2:17">
      <c r="B5" s="40" t="s">
        <v>21</v>
      </c>
      <c r="C5" s="41"/>
      <c r="D5" s="41"/>
      <c r="E5" s="41"/>
      <c r="F5" s="41"/>
      <c r="G5" s="41"/>
      <c r="H5" s="41"/>
      <c r="I5" s="41"/>
      <c r="J5" s="41"/>
      <c r="K5" s="41"/>
      <c r="L5" s="42"/>
    </row>
    <row r="6" spans="2:17">
      <c r="B6" s="40" t="s">
        <v>20</v>
      </c>
      <c r="C6" s="41"/>
      <c r="D6" s="41"/>
      <c r="E6" s="41"/>
      <c r="F6" s="41"/>
      <c r="G6" s="41"/>
      <c r="H6" s="41"/>
      <c r="I6" s="41"/>
      <c r="J6" s="41"/>
      <c r="K6" s="41"/>
      <c r="L6" s="42"/>
    </row>
    <row r="7" spans="2:17">
      <c r="B7" s="40" t="s">
        <v>22</v>
      </c>
      <c r="C7" s="41"/>
      <c r="D7" s="41"/>
      <c r="E7" s="41"/>
      <c r="F7" s="41"/>
      <c r="G7" s="41"/>
      <c r="H7" s="41"/>
      <c r="I7" s="41"/>
      <c r="J7" s="41"/>
      <c r="K7" s="41"/>
      <c r="L7" s="42"/>
    </row>
    <row r="8" spans="2:17">
      <c r="B8" s="40" t="s">
        <v>24</v>
      </c>
      <c r="C8" s="41"/>
      <c r="D8" s="41"/>
      <c r="E8" s="41"/>
      <c r="F8" s="41"/>
      <c r="G8" s="41"/>
      <c r="H8" s="41"/>
      <c r="I8" s="41"/>
      <c r="J8" s="41"/>
      <c r="K8" s="41"/>
      <c r="L8" s="42"/>
    </row>
    <row r="9" spans="2:17">
      <c r="B9" s="40"/>
      <c r="C9" s="41"/>
      <c r="D9" s="41"/>
      <c r="E9" s="41"/>
      <c r="F9" s="41"/>
      <c r="G9" s="41"/>
      <c r="H9" s="41"/>
      <c r="I9" s="41"/>
      <c r="J9" s="41"/>
      <c r="K9" s="41"/>
      <c r="L9" s="42"/>
      <c r="Q9" s="25" t="s">
        <v>43</v>
      </c>
    </row>
    <row r="10" spans="2:17">
      <c r="B10" s="40" t="s">
        <v>26</v>
      </c>
      <c r="C10" s="41"/>
      <c r="D10" s="41"/>
      <c r="E10" s="41"/>
      <c r="F10" s="41"/>
      <c r="G10" s="41"/>
      <c r="H10" s="41"/>
      <c r="I10" s="41"/>
      <c r="J10" s="41"/>
      <c r="K10" s="41"/>
      <c r="L10" s="42"/>
    </row>
    <row r="11" spans="2:17">
      <c r="B11" s="40" t="s">
        <v>27</v>
      </c>
      <c r="C11" s="41"/>
      <c r="D11" s="41"/>
      <c r="E11" s="41"/>
      <c r="F11" s="41"/>
      <c r="G11" s="41"/>
      <c r="H11" s="41"/>
      <c r="I11" s="41"/>
      <c r="J11" s="41"/>
      <c r="K11" s="41"/>
      <c r="L11" s="42"/>
    </row>
    <row r="12" spans="2:17">
      <c r="B12" s="40"/>
      <c r="C12" s="41"/>
      <c r="D12" s="41"/>
      <c r="E12" s="41"/>
      <c r="F12" s="41"/>
      <c r="G12" s="41"/>
      <c r="H12" s="41"/>
      <c r="I12" s="41"/>
      <c r="J12" s="41"/>
      <c r="K12" s="41"/>
      <c r="L12" s="42"/>
    </row>
    <row r="13" spans="2:17">
      <c r="B13" s="40" t="s">
        <v>31</v>
      </c>
      <c r="C13" s="41"/>
      <c r="D13" s="41"/>
      <c r="E13" s="41"/>
      <c r="F13" s="41"/>
      <c r="G13" s="41"/>
      <c r="H13" s="41"/>
      <c r="I13" s="41"/>
      <c r="J13" s="41"/>
      <c r="K13" s="41"/>
      <c r="L13" s="42"/>
    </row>
    <row r="14" spans="2:17">
      <c r="B14" s="40" t="s">
        <v>32</v>
      </c>
      <c r="C14" s="41"/>
      <c r="D14" s="41"/>
      <c r="E14" s="41"/>
      <c r="F14" s="41"/>
      <c r="G14" s="41"/>
      <c r="H14" s="41"/>
      <c r="I14" s="41"/>
      <c r="J14" s="41"/>
      <c r="K14" s="41"/>
      <c r="L14" s="42"/>
    </row>
    <row r="15" spans="2:17">
      <c r="B15" s="40" t="s">
        <v>33</v>
      </c>
      <c r="C15" s="41"/>
      <c r="D15" s="41"/>
      <c r="E15" s="41"/>
      <c r="F15" s="41"/>
      <c r="G15" s="41"/>
      <c r="H15" s="41"/>
      <c r="I15" s="41"/>
      <c r="J15" s="41"/>
      <c r="K15" s="41"/>
      <c r="L15" s="42"/>
    </row>
    <row r="16" spans="2:17">
      <c r="B16" s="43"/>
      <c r="C16" s="44"/>
      <c r="D16" s="44"/>
      <c r="E16" s="44"/>
      <c r="F16" s="44"/>
      <c r="G16" s="44"/>
      <c r="H16" s="44"/>
      <c r="I16" s="44"/>
      <c r="J16" s="44"/>
      <c r="K16" s="44"/>
      <c r="L16" s="45"/>
    </row>
    <row r="19" spans="2:20" s="49" customFormat="1">
      <c r="B19" s="49" t="s">
        <v>25</v>
      </c>
      <c r="H19" s="49" t="s">
        <v>44</v>
      </c>
      <c r="P19" s="50"/>
      <c r="Q19" s="50"/>
      <c r="R19" s="50"/>
      <c r="S19" s="50"/>
    </row>
    <row r="20" spans="2:20" s="25" customFormat="1">
      <c r="B20" s="6" t="s">
        <v>0</v>
      </c>
      <c r="C20" s="10">
        <v>675000</v>
      </c>
      <c r="D20" s="4" t="s">
        <v>1</v>
      </c>
      <c r="E20" s="24">
        <v>34932</v>
      </c>
      <c r="F20" s="24">
        <v>34932</v>
      </c>
      <c r="G20"/>
      <c r="H20" s="6" t="s">
        <v>9</v>
      </c>
      <c r="I20" s="10">
        <v>810000</v>
      </c>
      <c r="J20" s="4" t="s">
        <v>10</v>
      </c>
      <c r="K20" s="17"/>
      <c r="L20" s="17">
        <f>T38</f>
        <v>113023.20678034339</v>
      </c>
      <c r="M20"/>
      <c r="N20"/>
      <c r="O20"/>
      <c r="T20"/>
    </row>
    <row r="21" spans="2:20" s="25" customFormat="1">
      <c r="B21" s="9" t="s">
        <v>3</v>
      </c>
      <c r="C21" s="3">
        <v>25000</v>
      </c>
      <c r="D21" s="4" t="s">
        <v>2</v>
      </c>
      <c r="E21" s="24">
        <v>59475</v>
      </c>
      <c r="F21" s="24">
        <v>59475</v>
      </c>
      <c r="G21"/>
      <c r="H21" s="6"/>
      <c r="I21" s="10"/>
      <c r="J21" s="4" t="s">
        <v>11</v>
      </c>
      <c r="K21" s="17"/>
      <c r="L21" s="17">
        <f>68000-23000</f>
        <v>45000</v>
      </c>
      <c r="M21"/>
      <c r="N21"/>
      <c r="O21"/>
      <c r="T21"/>
    </row>
    <row r="22" spans="2:20" s="25" customFormat="1">
      <c r="B22" s="7"/>
      <c r="C22" s="11"/>
      <c r="D22" s="4" t="s">
        <v>12</v>
      </c>
      <c r="E22" s="24">
        <v>6354</v>
      </c>
      <c r="F22" s="24">
        <v>6354</v>
      </c>
      <c r="G22"/>
      <c r="H22" s="7"/>
      <c r="I22" s="11"/>
      <c r="J22" s="4"/>
      <c r="K22" s="17"/>
      <c r="L22" s="17"/>
      <c r="M22"/>
      <c r="N22"/>
      <c r="O22"/>
      <c r="T22"/>
    </row>
    <row r="23" spans="2:20">
      <c r="B23" s="7"/>
      <c r="C23" s="11"/>
      <c r="D23" s="4" t="s">
        <v>13</v>
      </c>
      <c r="E23" s="24">
        <v>2100</v>
      </c>
      <c r="F23" s="24">
        <v>2100</v>
      </c>
      <c r="H23" s="7"/>
      <c r="I23" s="11"/>
      <c r="J23" s="4"/>
      <c r="K23" s="17"/>
      <c r="L23" s="17"/>
    </row>
    <row r="24" spans="2:20">
      <c r="B24" s="7"/>
      <c r="C24" s="11"/>
      <c r="D24" s="4" t="s">
        <v>14</v>
      </c>
      <c r="E24" s="24">
        <v>4900</v>
      </c>
      <c r="F24" s="24" t="s">
        <v>5</v>
      </c>
      <c r="H24" s="7"/>
      <c r="I24" s="11"/>
      <c r="J24" s="4"/>
      <c r="K24" s="17"/>
      <c r="L24" s="18" t="s">
        <v>5</v>
      </c>
    </row>
    <row r="25" spans="2:20">
      <c r="B25" s="7"/>
      <c r="C25" s="11"/>
      <c r="D25" s="4" t="s">
        <v>15</v>
      </c>
      <c r="E25" s="24" t="s">
        <v>5</v>
      </c>
      <c r="F25" s="24">
        <v>42140</v>
      </c>
      <c r="H25" s="7"/>
      <c r="I25" s="11"/>
      <c r="J25" s="4" t="s">
        <v>4</v>
      </c>
      <c r="K25" s="18"/>
      <c r="L25" s="17">
        <f>F25</f>
        <v>42140</v>
      </c>
    </row>
    <row r="26" spans="2:20">
      <c r="B26" s="8"/>
      <c r="C26" s="5"/>
      <c r="D26" s="4" t="s">
        <v>6</v>
      </c>
      <c r="E26" s="24" t="s">
        <v>5</v>
      </c>
      <c r="F26" s="24">
        <v>35000</v>
      </c>
      <c r="H26" s="8"/>
      <c r="I26" s="5"/>
      <c r="J26" s="4" t="s">
        <v>6</v>
      </c>
      <c r="K26" s="18"/>
      <c r="L26" s="24">
        <f>F26</f>
        <v>35000</v>
      </c>
    </row>
    <row r="27" spans="2:20">
      <c r="B27" s="12" t="s">
        <v>7</v>
      </c>
      <c r="C27" s="16">
        <f>SUM(C20:C26)</f>
        <v>700000</v>
      </c>
      <c r="D27" s="19" t="s">
        <v>5</v>
      </c>
      <c r="E27" s="14">
        <f>SUM(E20:E26)</f>
        <v>107761</v>
      </c>
      <c r="F27" s="14">
        <f>SUM(F20:F26)</f>
        <v>180001</v>
      </c>
      <c r="H27" s="12" t="s">
        <v>7</v>
      </c>
      <c r="I27" s="16">
        <f>SUM(I20:I26)</f>
        <v>810000</v>
      </c>
      <c r="J27" s="19" t="s">
        <v>5</v>
      </c>
      <c r="K27" s="14">
        <f>SUM(K20:K26)</f>
        <v>0</v>
      </c>
      <c r="L27" s="14">
        <f>SUM(L20:L26)</f>
        <v>235163.20678034337</v>
      </c>
    </row>
    <row r="28" spans="2:20">
      <c r="B28" s="13" t="s">
        <v>23</v>
      </c>
      <c r="C28" s="20"/>
      <c r="D28" s="21"/>
      <c r="E28" s="15">
        <f>C27+E27</f>
        <v>807761</v>
      </c>
      <c r="F28" s="19"/>
      <c r="H28" s="13" t="s">
        <v>23</v>
      </c>
      <c r="I28" s="14"/>
      <c r="J28" s="21"/>
      <c r="K28" s="15">
        <f>I27+K27</f>
        <v>810000</v>
      </c>
      <c r="L28" s="2"/>
    </row>
    <row r="29" spans="2:20">
      <c r="B29" s="13" t="s">
        <v>8</v>
      </c>
      <c r="C29" s="9"/>
      <c r="D29" s="22"/>
      <c r="E29" s="22"/>
      <c r="F29" s="23">
        <f>C27-F27</f>
        <v>519999</v>
      </c>
      <c r="H29" s="13" t="s">
        <v>8</v>
      </c>
      <c r="I29" s="9"/>
      <c r="J29" s="22"/>
      <c r="K29" s="22"/>
      <c r="L29" s="23">
        <f>I27-L27</f>
        <v>574836.79321965668</v>
      </c>
      <c r="N29" s="27" t="s">
        <v>28</v>
      </c>
      <c r="O29" s="28">
        <f>L29-F29</f>
        <v>54837.793219656684</v>
      </c>
    </row>
    <row r="30" spans="2:20">
      <c r="E30" s="1"/>
    </row>
    <row r="31" spans="2:20">
      <c r="B31" s="36" t="s">
        <v>30</v>
      </c>
    </row>
    <row r="32" spans="2:20">
      <c r="N32" s="25"/>
      <c r="O32" s="25"/>
    </row>
    <row r="33" spans="2:20">
      <c r="N33" s="25"/>
      <c r="O33" s="25"/>
    </row>
    <row r="34" spans="2:20">
      <c r="B34" t="s">
        <v>34</v>
      </c>
    </row>
    <row r="35" spans="2:20">
      <c r="B35" t="s">
        <v>35</v>
      </c>
      <c r="C35" t="s">
        <v>36</v>
      </c>
      <c r="O35" s="29" t="s">
        <v>16</v>
      </c>
      <c r="P35" s="30"/>
      <c r="Q35" s="30"/>
      <c r="R35" s="30" t="s">
        <v>29</v>
      </c>
      <c r="S35" s="30"/>
      <c r="T35" s="29"/>
    </row>
    <row r="36" spans="2:20">
      <c r="B36" t="s">
        <v>37</v>
      </c>
      <c r="C36" t="s">
        <v>38</v>
      </c>
      <c r="O36" s="29"/>
      <c r="P36" s="30"/>
      <c r="Q36" s="33"/>
      <c r="R36" s="34" t="s">
        <v>18</v>
      </c>
      <c r="S36" s="34" t="s">
        <v>19</v>
      </c>
      <c r="T36" s="35"/>
    </row>
    <row r="37" spans="2:20">
      <c r="B37" t="s">
        <v>39</v>
      </c>
      <c r="C37" t="s">
        <v>40</v>
      </c>
      <c r="O37" s="29" t="s">
        <v>17</v>
      </c>
      <c r="P37" s="30">
        <v>9220064</v>
      </c>
      <c r="Q37" s="30">
        <f>P37/12</f>
        <v>768338.66666666663</v>
      </c>
      <c r="R37" s="30">
        <f>194960*2</f>
        <v>389920</v>
      </c>
      <c r="S37" s="30">
        <v>896600</v>
      </c>
      <c r="T37" s="29"/>
    </row>
    <row r="38" spans="2:20">
      <c r="O38" s="29"/>
      <c r="P38" s="30">
        <f>Q38*12</f>
        <v>9720000</v>
      </c>
      <c r="Q38" s="30">
        <v>810000</v>
      </c>
      <c r="R38" s="30">
        <f>R37/12</f>
        <v>32493.333333333332</v>
      </c>
      <c r="S38" s="30">
        <f>S37/12</f>
        <v>74716.666666666672</v>
      </c>
      <c r="T38" s="31">
        <f>SUM(R38:S38)*P39</f>
        <v>113023.20678034339</v>
      </c>
    </row>
    <row r="39" spans="2:20" s="25" customFormat="1">
      <c r="B39"/>
      <c r="C39"/>
      <c r="D39"/>
      <c r="E39"/>
      <c r="F39"/>
      <c r="G39"/>
      <c r="H39"/>
      <c r="I39"/>
      <c r="J39"/>
      <c r="K39"/>
      <c r="L39"/>
      <c r="M39"/>
      <c r="N39"/>
      <c r="O39" s="29"/>
      <c r="P39" s="32">
        <f>P38/P37</f>
        <v>1.0542226171098161</v>
      </c>
      <c r="Q39" s="30"/>
      <c r="R39" s="30"/>
      <c r="S39" s="30"/>
      <c r="T39" s="29"/>
    </row>
    <row r="42" spans="2:20" s="25" customFormat="1">
      <c r="B42"/>
      <c r="C42"/>
      <c r="D42"/>
      <c r="E42"/>
      <c r="F42"/>
      <c r="G42"/>
      <c r="H42"/>
      <c r="I42"/>
      <c r="J42"/>
      <c r="K42"/>
      <c r="L42"/>
      <c r="M42"/>
      <c r="N42"/>
      <c r="O42"/>
      <c r="P42" s="26"/>
      <c r="T42"/>
    </row>
    <row r="59" spans="2:2">
      <c r="B59" s="1"/>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０１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関口誠</dc:creator>
  <cp:lastModifiedBy>user</cp:lastModifiedBy>
  <dcterms:created xsi:type="dcterms:W3CDTF">2021-10-12T08:15:53Z</dcterms:created>
  <dcterms:modified xsi:type="dcterms:W3CDTF">2021-10-14T07:59:19Z</dcterms:modified>
</cp:coreProperties>
</file>